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AB92FDF2B70F120F7A34AED51DF0E808B1BC" xr6:coauthVersionLast="47" xr6:coauthVersionMax="47" xr10:uidLastSave="{00000000-0000-0000-0000-000000000000}"/>
  <bookViews>
    <workbookView xWindow="3120" yWindow="3120" windowWidth="28800" windowHeight="11385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S134" i="1" s="1"/>
  <c r="T134" i="1" s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S126" i="1" s="1"/>
  <c r="T126" i="1" s="1"/>
  <c r="J126" i="1"/>
  <c r="G126" i="1"/>
  <c r="U125" i="1"/>
  <c r="Q125" i="1"/>
  <c r="S125" i="1" s="1"/>
  <c r="T125" i="1" s="1"/>
  <c r="J125" i="1"/>
  <c r="G125" i="1"/>
  <c r="U124" i="1"/>
  <c r="Q124" i="1"/>
  <c r="J124" i="1"/>
  <c r="G124" i="1"/>
  <c r="U123" i="1"/>
  <c r="Q123" i="1"/>
  <c r="S123" i="1" s="1"/>
  <c r="T123" i="1" s="1"/>
  <c r="J123" i="1"/>
  <c r="G123" i="1"/>
  <c r="U122" i="1"/>
  <c r="Q122" i="1"/>
  <c r="S122" i="1" s="1"/>
  <c r="T122" i="1" s="1"/>
  <c r="J122" i="1"/>
  <c r="G122" i="1"/>
  <c r="U121" i="1"/>
  <c r="Q121" i="1"/>
  <c r="S121" i="1" s="1"/>
  <c r="T121" i="1" s="1"/>
  <c r="J121" i="1"/>
  <c r="G121" i="1"/>
  <c r="U120" i="1"/>
  <c r="Q120" i="1"/>
  <c r="J120" i="1"/>
  <c r="G120" i="1"/>
  <c r="U119" i="1"/>
  <c r="Q119" i="1"/>
  <c r="S119" i="1" s="1"/>
  <c r="T119" i="1" s="1"/>
  <c r="J119" i="1"/>
  <c r="G119" i="1"/>
  <c r="U118" i="1"/>
  <c r="Q118" i="1"/>
  <c r="S118" i="1" s="1"/>
  <c r="T118" i="1" s="1"/>
  <c r="J118" i="1"/>
  <c r="G118" i="1"/>
  <c r="U117" i="1"/>
  <c r="Q117" i="1"/>
  <c r="S117" i="1" s="1"/>
  <c r="T117" i="1" s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S113" i="1" s="1"/>
  <c r="T113" i="1" s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Q109" i="1"/>
  <c r="S109" i="1" s="1"/>
  <c r="T109" i="1" s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J91" i="1"/>
  <c r="G91" i="1"/>
  <c r="U90" i="1"/>
  <c r="Q90" i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Q73" i="1"/>
  <c r="S73" i="1" s="1"/>
  <c r="T73" i="1" s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Q69" i="1"/>
  <c r="S69" i="1" s="1"/>
  <c r="T69" i="1" s="1"/>
  <c r="J69" i="1"/>
  <c r="G69" i="1"/>
  <c r="U68" i="1"/>
  <c r="S68" i="1"/>
  <c r="T68" i="1" s="1"/>
  <c r="Q68" i="1"/>
  <c r="J68" i="1"/>
  <c r="G68" i="1"/>
  <c r="U67" i="1"/>
  <c r="Q67" i="1"/>
  <c r="J67" i="1"/>
  <c r="G67" i="1"/>
  <c r="U66" i="1"/>
  <c r="Q66" i="1"/>
  <c r="J66" i="1"/>
  <c r="G66" i="1"/>
  <c r="U65" i="1"/>
  <c r="Q65" i="1"/>
  <c r="S65" i="1" s="1"/>
  <c r="T65" i="1" s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Q61" i="1"/>
  <c r="S61" i="1" s="1"/>
  <c r="T61" i="1" s="1"/>
  <c r="J61" i="1"/>
  <c r="G61" i="1"/>
  <c r="U60" i="1"/>
  <c r="Q60" i="1"/>
  <c r="J60" i="1"/>
  <c r="G60" i="1"/>
  <c r="U59" i="1"/>
  <c r="Q59" i="1"/>
  <c r="J59" i="1"/>
  <c r="G59" i="1"/>
  <c r="U58" i="1"/>
  <c r="Q58" i="1"/>
  <c r="J58" i="1"/>
  <c r="G58" i="1"/>
  <c r="U57" i="1"/>
  <c r="Q57" i="1"/>
  <c r="S57" i="1" s="1"/>
  <c r="T57" i="1" s="1"/>
  <c r="J57" i="1"/>
  <c r="G57" i="1"/>
  <c r="U56" i="1"/>
  <c r="Q56" i="1"/>
  <c r="J56" i="1"/>
  <c r="G56" i="1"/>
  <c r="U55" i="1"/>
  <c r="Q55" i="1"/>
  <c r="J55" i="1"/>
  <c r="G55" i="1"/>
  <c r="U54" i="1"/>
  <c r="Q54" i="1"/>
  <c r="J54" i="1"/>
  <c r="G54" i="1"/>
  <c r="U53" i="1"/>
  <c r="Q53" i="1"/>
  <c r="S53" i="1" s="1"/>
  <c r="T53" i="1" s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S49" i="1" s="1"/>
  <c r="T49" i="1" s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Q45" i="1"/>
  <c r="S45" i="1" s="1"/>
  <c r="T45" i="1" s="1"/>
  <c r="J45" i="1"/>
  <c r="G45" i="1"/>
  <c r="U44" i="1"/>
  <c r="Q44" i="1"/>
  <c r="J44" i="1"/>
  <c r="G44" i="1"/>
  <c r="U43" i="1"/>
  <c r="Q43" i="1"/>
  <c r="J43" i="1"/>
  <c r="G43" i="1"/>
  <c r="U42" i="1"/>
  <c r="Q42" i="1"/>
  <c r="J42" i="1"/>
  <c r="G42" i="1"/>
  <c r="U41" i="1"/>
  <c r="Q41" i="1"/>
  <c r="S41" i="1" s="1"/>
  <c r="T41" i="1" s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Q37" i="1"/>
  <c r="S37" i="1" s="1"/>
  <c r="T37" i="1" s="1"/>
  <c r="J37" i="1"/>
  <c r="G37" i="1"/>
  <c r="U36" i="1"/>
  <c r="Q36" i="1"/>
  <c r="J36" i="1"/>
  <c r="G36" i="1"/>
  <c r="U35" i="1"/>
  <c r="Q35" i="1"/>
  <c r="J35" i="1"/>
  <c r="G35" i="1"/>
  <c r="U34" i="1"/>
  <c r="Q34" i="1"/>
  <c r="J34" i="1"/>
  <c r="G34" i="1"/>
  <c r="U33" i="1"/>
  <c r="Q33" i="1"/>
  <c r="S33" i="1" s="1"/>
  <c r="T33" i="1" s="1"/>
  <c r="J33" i="1"/>
  <c r="G33" i="1"/>
  <c r="U32" i="1"/>
  <c r="Q32" i="1"/>
  <c r="J32" i="1"/>
  <c r="G32" i="1"/>
  <c r="U31" i="1"/>
  <c r="Q31" i="1"/>
  <c r="J31" i="1"/>
  <c r="G31" i="1"/>
  <c r="U30" i="1"/>
  <c r="Q30" i="1"/>
  <c r="J30" i="1"/>
  <c r="G30" i="1"/>
  <c r="U29" i="1"/>
  <c r="Q29" i="1"/>
  <c r="S29" i="1" s="1"/>
  <c r="T29" i="1" s="1"/>
  <c r="J29" i="1"/>
  <c r="G29" i="1"/>
  <c r="U28" i="1"/>
  <c r="Q28" i="1"/>
  <c r="J28" i="1"/>
  <c r="G28" i="1"/>
  <c r="U27" i="1"/>
  <c r="Q27" i="1"/>
  <c r="J27" i="1"/>
  <c r="G27" i="1"/>
  <c r="U26" i="1"/>
  <c r="Q26" i="1"/>
  <c r="J26" i="1"/>
  <c r="G26" i="1"/>
  <c r="U25" i="1"/>
  <c r="Q25" i="1"/>
  <c r="S25" i="1" s="1"/>
  <c r="T25" i="1" s="1"/>
  <c r="J25" i="1"/>
  <c r="G25" i="1"/>
  <c r="U24" i="1"/>
  <c r="Q24" i="1"/>
  <c r="J24" i="1"/>
  <c r="G24" i="1"/>
  <c r="U23" i="1"/>
  <c r="Q23" i="1"/>
  <c r="J23" i="1"/>
  <c r="G23" i="1"/>
  <c r="U22" i="1"/>
  <c r="Q22" i="1"/>
  <c r="J22" i="1"/>
  <c r="G22" i="1"/>
  <c r="U21" i="1"/>
  <c r="Q21" i="1"/>
  <c r="S21" i="1" s="1"/>
  <c r="T21" i="1" s="1"/>
  <c r="J21" i="1"/>
  <c r="G21" i="1"/>
  <c r="U20" i="1"/>
  <c r="Q20" i="1"/>
  <c r="J20" i="1"/>
  <c r="G20" i="1"/>
  <c r="U19" i="1"/>
  <c r="Q19" i="1"/>
  <c r="J19" i="1"/>
  <c r="G19" i="1"/>
  <c r="U18" i="1"/>
  <c r="Q18" i="1"/>
  <c r="J18" i="1"/>
  <c r="G18" i="1"/>
  <c r="U17" i="1"/>
  <c r="Q17" i="1"/>
  <c r="S17" i="1" s="1"/>
  <c r="T17" i="1" s="1"/>
  <c r="J17" i="1"/>
  <c r="G17" i="1"/>
  <c r="U16" i="1"/>
  <c r="Q16" i="1"/>
  <c r="J16" i="1"/>
  <c r="G16" i="1"/>
  <c r="U15" i="1"/>
  <c r="Q15" i="1"/>
  <c r="J15" i="1"/>
  <c r="G15" i="1"/>
  <c r="U14" i="1"/>
  <c r="Q14" i="1"/>
  <c r="J14" i="1"/>
  <c r="G14" i="1"/>
  <c r="U13" i="1"/>
  <c r="Q13" i="1"/>
  <c r="S13" i="1" s="1"/>
  <c r="T13" i="1" s="1"/>
  <c r="J13" i="1"/>
  <c r="G13" i="1"/>
  <c r="U12" i="1"/>
  <c r="Q12" i="1"/>
  <c r="J12" i="1"/>
  <c r="G12" i="1"/>
  <c r="U11" i="1"/>
  <c r="Q11" i="1"/>
  <c r="J11" i="1"/>
  <c r="G11" i="1"/>
  <c r="U10" i="1"/>
  <c r="Q10" i="1"/>
  <c r="J10" i="1"/>
  <c r="G10" i="1"/>
  <c r="U9" i="1"/>
  <c r="Q9" i="1"/>
  <c r="S9" i="1" s="1"/>
  <c r="T9" i="1" s="1"/>
  <c r="J9" i="1"/>
  <c r="G9" i="1"/>
  <c r="U8" i="1"/>
  <c r="Q8" i="1"/>
  <c r="J8" i="1"/>
  <c r="G8" i="1"/>
  <c r="U7" i="1"/>
  <c r="Q7" i="1"/>
  <c r="J7" i="1"/>
  <c r="G7" i="1"/>
  <c r="U6" i="1"/>
  <c r="Q6" i="1"/>
  <c r="J6" i="1"/>
  <c r="G6" i="1"/>
  <c r="U5" i="1"/>
  <c r="Q5" i="1"/>
  <c r="S5" i="1" s="1"/>
  <c r="T5" i="1" s="1"/>
  <c r="J5" i="1"/>
  <c r="G5" i="1"/>
  <c r="U4" i="1"/>
  <c r="Q4" i="1"/>
  <c r="J4" i="1"/>
  <c r="G4" i="1"/>
  <c r="U3" i="1"/>
  <c r="Q3" i="1"/>
  <c r="J3" i="1"/>
  <c r="G3" i="1"/>
  <c r="U2" i="1"/>
  <c r="Q2" i="1"/>
  <c r="J2" i="1"/>
  <c r="G2" i="1"/>
  <c r="X1" i="1"/>
  <c r="S378" i="1" s="1"/>
  <c r="T378" i="1" s="1"/>
  <c r="S96" i="1" l="1"/>
  <c r="T96" i="1" s="1"/>
  <c r="S104" i="1"/>
  <c r="T104" i="1" s="1"/>
  <c r="S137" i="1"/>
  <c r="T137" i="1" s="1"/>
  <c r="S146" i="1"/>
  <c r="T146" i="1" s="1"/>
  <c r="S173" i="1"/>
  <c r="T173" i="1" s="1"/>
  <c r="S262" i="1"/>
  <c r="T262" i="1" s="1"/>
  <c r="S264" i="1"/>
  <c r="T264" i="1" s="1"/>
  <c r="S285" i="1"/>
  <c r="T285" i="1" s="1"/>
  <c r="S319" i="1"/>
  <c r="T319" i="1" s="1"/>
  <c r="S342" i="1"/>
  <c r="T342" i="1" s="1"/>
  <c r="S353" i="1"/>
  <c r="T353" i="1" s="1"/>
  <c r="S357" i="1"/>
  <c r="T357" i="1" s="1"/>
  <c r="S426" i="1"/>
  <c r="T426" i="1" s="1"/>
  <c r="S436" i="1"/>
  <c r="T436" i="1" s="1"/>
  <c r="S132" i="1"/>
  <c r="T132" i="1" s="1"/>
  <c r="S139" i="1"/>
  <c r="T139" i="1" s="1"/>
  <c r="S157" i="1"/>
  <c r="T157" i="1" s="1"/>
  <c r="S166" i="1"/>
  <c r="T166" i="1" s="1"/>
  <c r="S179" i="1"/>
  <c r="T179" i="1" s="1"/>
  <c r="S183" i="1"/>
  <c r="T183" i="1" s="1"/>
  <c r="S230" i="1"/>
  <c r="T230" i="1" s="1"/>
  <c r="S232" i="1"/>
  <c r="T232" i="1" s="1"/>
  <c r="S253" i="1"/>
  <c r="T253" i="1" s="1"/>
  <c r="S287" i="1"/>
  <c r="T287" i="1" s="1"/>
  <c r="S310" i="1"/>
  <c r="T310" i="1" s="1"/>
  <c r="S321" i="1"/>
  <c r="T321" i="1" s="1"/>
  <c r="S325" i="1"/>
  <c r="T325" i="1" s="1"/>
  <c r="S361" i="1"/>
  <c r="T361" i="1" s="1"/>
  <c r="S382" i="1"/>
  <c r="T382" i="1" s="1"/>
  <c r="S473" i="1"/>
  <c r="T473" i="1" s="1"/>
  <c r="S469" i="1"/>
  <c r="T469" i="1" s="1"/>
  <c r="S454" i="1"/>
  <c r="T454" i="1" s="1"/>
  <c r="S450" i="1"/>
  <c r="T450" i="1" s="1"/>
  <c r="S446" i="1"/>
  <c r="T446" i="1" s="1"/>
  <c r="S442" i="1"/>
  <c r="T442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1" i="1"/>
  <c r="T411" i="1" s="1"/>
  <c r="S399" i="1"/>
  <c r="T399" i="1" s="1"/>
  <c r="S386" i="1"/>
  <c r="T386" i="1" s="1"/>
  <c r="S354" i="1"/>
  <c r="T354" i="1" s="1"/>
  <c r="S347" i="1"/>
  <c r="T347" i="1" s="1"/>
  <c r="S329" i="1"/>
  <c r="T329" i="1" s="1"/>
  <c r="S322" i="1"/>
  <c r="T322" i="1" s="1"/>
  <c r="S315" i="1"/>
  <c r="T315" i="1" s="1"/>
  <c r="S297" i="1"/>
  <c r="T297" i="1" s="1"/>
  <c r="S290" i="1"/>
  <c r="T290" i="1" s="1"/>
  <c r="S283" i="1"/>
  <c r="T283" i="1" s="1"/>
  <c r="S265" i="1"/>
  <c r="T265" i="1" s="1"/>
  <c r="S258" i="1"/>
  <c r="T258" i="1" s="1"/>
  <c r="S251" i="1"/>
  <c r="T251" i="1" s="1"/>
  <c r="S233" i="1"/>
  <c r="T233" i="1" s="1"/>
  <c r="S226" i="1"/>
  <c r="T226" i="1" s="1"/>
  <c r="S219" i="1"/>
  <c r="T219" i="1" s="1"/>
  <c r="S201" i="1"/>
  <c r="T201" i="1" s="1"/>
  <c r="S194" i="1"/>
  <c r="T194" i="1" s="1"/>
  <c r="S187" i="1"/>
  <c r="T187" i="1" s="1"/>
  <c r="S169" i="1"/>
  <c r="T169" i="1" s="1"/>
  <c r="S133" i="1"/>
  <c r="T133" i="1" s="1"/>
  <c r="S437" i="1"/>
  <c r="T437" i="1" s="1"/>
  <c r="S393" i="1"/>
  <c r="T393" i="1" s="1"/>
  <c r="S449" i="1"/>
  <c r="T449" i="1" s="1"/>
  <c r="S425" i="1"/>
  <c r="T425" i="1" s="1"/>
  <c r="S403" i="1"/>
  <c r="T403" i="1" s="1"/>
  <c r="S387" i="1"/>
  <c r="T387" i="1" s="1"/>
  <c r="S369" i="1"/>
  <c r="T369" i="1" s="1"/>
  <c r="S362" i="1"/>
  <c r="T362" i="1" s="1"/>
  <c r="S355" i="1"/>
  <c r="T355" i="1" s="1"/>
  <c r="S337" i="1"/>
  <c r="T337" i="1" s="1"/>
  <c r="S330" i="1"/>
  <c r="T330" i="1" s="1"/>
  <c r="S323" i="1"/>
  <c r="T323" i="1" s="1"/>
  <c r="S305" i="1"/>
  <c r="T305" i="1" s="1"/>
  <c r="S298" i="1"/>
  <c r="T298" i="1" s="1"/>
  <c r="S291" i="1"/>
  <c r="T291" i="1" s="1"/>
  <c r="S273" i="1"/>
  <c r="T273" i="1" s="1"/>
  <c r="S266" i="1"/>
  <c r="T266" i="1" s="1"/>
  <c r="S259" i="1"/>
  <c r="T259" i="1" s="1"/>
  <c r="S241" i="1"/>
  <c r="T241" i="1" s="1"/>
  <c r="S234" i="1"/>
  <c r="T234" i="1" s="1"/>
  <c r="S227" i="1"/>
  <c r="T227" i="1" s="1"/>
  <c r="S209" i="1"/>
  <c r="T209" i="1" s="1"/>
  <c r="S202" i="1"/>
  <c r="T202" i="1" s="1"/>
  <c r="S195" i="1"/>
  <c r="T195" i="1" s="1"/>
  <c r="S177" i="1"/>
  <c r="T177" i="1" s="1"/>
  <c r="S415" i="1"/>
  <c r="T415" i="1" s="1"/>
  <c r="S397" i="1"/>
  <c r="T397" i="1" s="1"/>
  <c r="S373" i="1"/>
  <c r="T373" i="1" s="1"/>
  <c r="S366" i="1"/>
  <c r="T366" i="1" s="1"/>
  <c r="S359" i="1"/>
  <c r="T359" i="1" s="1"/>
  <c r="S341" i="1"/>
  <c r="T341" i="1" s="1"/>
  <c r="S334" i="1"/>
  <c r="T334" i="1" s="1"/>
  <c r="S302" i="1"/>
  <c r="T302" i="1" s="1"/>
  <c r="S295" i="1"/>
  <c r="T295" i="1" s="1"/>
  <c r="S277" i="1"/>
  <c r="T277" i="1" s="1"/>
  <c r="S270" i="1"/>
  <c r="T270" i="1" s="1"/>
  <c r="S263" i="1"/>
  <c r="T263" i="1" s="1"/>
  <c r="S245" i="1"/>
  <c r="T245" i="1" s="1"/>
  <c r="S238" i="1"/>
  <c r="T238" i="1" s="1"/>
  <c r="S231" i="1"/>
  <c r="T231" i="1" s="1"/>
  <c r="S213" i="1"/>
  <c r="T213" i="1" s="1"/>
  <c r="S206" i="1"/>
  <c r="T206" i="1" s="1"/>
  <c r="S199" i="1"/>
  <c r="T199" i="1" s="1"/>
  <c r="S181" i="1"/>
  <c r="T181" i="1" s="1"/>
  <c r="S174" i="1"/>
  <c r="T174" i="1" s="1"/>
  <c r="S167" i="1"/>
  <c r="T167" i="1" s="1"/>
  <c r="S149" i="1"/>
  <c r="T149" i="1" s="1"/>
  <c r="S142" i="1"/>
  <c r="T142" i="1" s="1"/>
  <c r="S391" i="1"/>
  <c r="T391" i="1" s="1"/>
  <c r="S377" i="1"/>
  <c r="T377" i="1" s="1"/>
  <c r="S370" i="1"/>
  <c r="T370" i="1" s="1"/>
  <c r="S363" i="1"/>
  <c r="T363" i="1" s="1"/>
  <c r="S345" i="1"/>
  <c r="T345" i="1" s="1"/>
  <c r="S338" i="1"/>
  <c r="T338" i="1" s="1"/>
  <c r="S331" i="1"/>
  <c r="T331" i="1" s="1"/>
  <c r="S313" i="1"/>
  <c r="T313" i="1" s="1"/>
  <c r="S306" i="1"/>
  <c r="T306" i="1" s="1"/>
  <c r="S299" i="1"/>
  <c r="T299" i="1" s="1"/>
  <c r="S281" i="1"/>
  <c r="T281" i="1" s="1"/>
  <c r="S274" i="1"/>
  <c r="T274" i="1" s="1"/>
  <c r="S267" i="1"/>
  <c r="T267" i="1" s="1"/>
  <c r="S249" i="1"/>
  <c r="T249" i="1" s="1"/>
  <c r="S242" i="1"/>
  <c r="T242" i="1" s="1"/>
  <c r="S217" i="1"/>
  <c r="T217" i="1" s="1"/>
  <c r="S407" i="1"/>
  <c r="T407" i="1" s="1"/>
  <c r="S429" i="1"/>
  <c r="T429" i="1" s="1"/>
  <c r="S286" i="1"/>
  <c r="T286" i="1" s="1"/>
  <c r="S254" i="1"/>
  <c r="T254" i="1" s="1"/>
  <c r="S229" i="1"/>
  <c r="T229" i="1" s="1"/>
  <c r="S222" i="1"/>
  <c r="T222" i="1" s="1"/>
  <c r="S215" i="1"/>
  <c r="T215" i="1" s="1"/>
  <c r="S197" i="1"/>
  <c r="T197" i="1" s="1"/>
  <c r="S190" i="1"/>
  <c r="T190" i="1" s="1"/>
  <c r="S151" i="1"/>
  <c r="T151" i="1" s="1"/>
  <c r="S36" i="1"/>
  <c r="T36" i="1" s="1"/>
  <c r="S64" i="1"/>
  <c r="T64" i="1" s="1"/>
  <c r="S92" i="1"/>
  <c r="T92" i="1" s="1"/>
  <c r="S100" i="1"/>
  <c r="T100" i="1" s="1"/>
  <c r="S112" i="1"/>
  <c r="T112" i="1" s="1"/>
  <c r="S124" i="1"/>
  <c r="T124" i="1" s="1"/>
  <c r="S175" i="1"/>
  <c r="T175" i="1" s="1"/>
  <c r="S11" i="1"/>
  <c r="T11" i="1" s="1"/>
  <c r="S19" i="1"/>
  <c r="T19" i="1" s="1"/>
  <c r="S39" i="1"/>
  <c r="T39" i="1" s="1"/>
  <c r="S43" i="1"/>
  <c r="T43" i="1" s="1"/>
  <c r="S51" i="1"/>
  <c r="T51" i="1" s="1"/>
  <c r="S59" i="1"/>
  <c r="T59" i="1" s="1"/>
  <c r="S63" i="1"/>
  <c r="T63" i="1" s="1"/>
  <c r="S75" i="1"/>
  <c r="T75" i="1" s="1"/>
  <c r="S79" i="1"/>
  <c r="T79" i="1" s="1"/>
  <c r="S83" i="1"/>
  <c r="T83" i="1" s="1"/>
  <c r="S87" i="1"/>
  <c r="T87" i="1" s="1"/>
  <c r="S91" i="1"/>
  <c r="T91" i="1" s="1"/>
  <c r="S95" i="1"/>
  <c r="T95" i="1" s="1"/>
  <c r="S99" i="1"/>
  <c r="T99" i="1" s="1"/>
  <c r="S103" i="1"/>
  <c r="T103" i="1" s="1"/>
  <c r="S107" i="1"/>
  <c r="T107" i="1" s="1"/>
  <c r="S111" i="1"/>
  <c r="T111" i="1" s="1"/>
  <c r="S115" i="1"/>
  <c r="T115" i="1" s="1"/>
  <c r="S129" i="1"/>
  <c r="T129" i="1" s="1"/>
  <c r="S141" i="1"/>
  <c r="T141" i="1" s="1"/>
  <c r="S150" i="1"/>
  <c r="T150" i="1" s="1"/>
  <c r="S159" i="1"/>
  <c r="T159" i="1" s="1"/>
  <c r="S168" i="1"/>
  <c r="T168" i="1" s="1"/>
  <c r="S185" i="1"/>
  <c r="T185" i="1" s="1"/>
  <c r="S198" i="1"/>
  <c r="T198" i="1" s="1"/>
  <c r="S200" i="1"/>
  <c r="T200" i="1" s="1"/>
  <c r="S221" i="1"/>
  <c r="T221" i="1" s="1"/>
  <c r="S255" i="1"/>
  <c r="T255" i="1" s="1"/>
  <c r="S278" i="1"/>
  <c r="T278" i="1" s="1"/>
  <c r="S289" i="1"/>
  <c r="T289" i="1" s="1"/>
  <c r="S293" i="1"/>
  <c r="T293" i="1" s="1"/>
  <c r="S327" i="1"/>
  <c r="T327" i="1" s="1"/>
  <c r="S346" i="1"/>
  <c r="T346" i="1" s="1"/>
  <c r="S350" i="1"/>
  <c r="T350" i="1" s="1"/>
  <c r="S365" i="1"/>
  <c r="T365" i="1" s="1"/>
  <c r="S367" i="1"/>
  <c r="T367" i="1" s="1"/>
  <c r="S395" i="1"/>
  <c r="T395" i="1" s="1"/>
  <c r="S401" i="1"/>
  <c r="T401" i="1" s="1"/>
  <c r="S405" i="1"/>
  <c r="T405" i="1" s="1"/>
  <c r="S409" i="1"/>
  <c r="T409" i="1" s="1"/>
  <c r="S466" i="1"/>
  <c r="T466" i="1" s="1"/>
  <c r="S4" i="1"/>
  <c r="T4" i="1" s="1"/>
  <c r="S20" i="1"/>
  <c r="T20" i="1" s="1"/>
  <c r="S32" i="1"/>
  <c r="T32" i="1" s="1"/>
  <c r="S48" i="1"/>
  <c r="T48" i="1" s="1"/>
  <c r="S72" i="1"/>
  <c r="T72" i="1" s="1"/>
  <c r="S155" i="1"/>
  <c r="T155" i="1" s="1"/>
  <c r="S211" i="1"/>
  <c r="T211" i="1" s="1"/>
  <c r="S3" i="1"/>
  <c r="T3" i="1" s="1"/>
  <c r="S7" i="1"/>
  <c r="T7" i="1" s="1"/>
  <c r="S15" i="1"/>
  <c r="T15" i="1" s="1"/>
  <c r="S23" i="1"/>
  <c r="T23" i="1" s="1"/>
  <c r="S27" i="1"/>
  <c r="T27" i="1" s="1"/>
  <c r="S31" i="1"/>
  <c r="T31" i="1" s="1"/>
  <c r="S35" i="1"/>
  <c r="T35" i="1" s="1"/>
  <c r="S47" i="1"/>
  <c r="T47" i="1" s="1"/>
  <c r="S55" i="1"/>
  <c r="T55" i="1" s="1"/>
  <c r="S67" i="1"/>
  <c r="T67" i="1" s="1"/>
  <c r="S71" i="1"/>
  <c r="T71" i="1" s="1"/>
  <c r="S131" i="1"/>
  <c r="T131" i="1" s="1"/>
  <c r="S143" i="1"/>
  <c r="T143" i="1" s="1"/>
  <c r="S152" i="1"/>
  <c r="T152" i="1" s="1"/>
  <c r="S161" i="1"/>
  <c r="T161" i="1" s="1"/>
  <c r="S170" i="1"/>
  <c r="T170" i="1" s="1"/>
  <c r="S189" i="1"/>
  <c r="T189" i="1" s="1"/>
  <c r="S210" i="1"/>
  <c r="T210" i="1" s="1"/>
  <c r="S223" i="1"/>
  <c r="T223" i="1" s="1"/>
  <c r="S246" i="1"/>
  <c r="T246" i="1" s="1"/>
  <c r="S257" i="1"/>
  <c r="T257" i="1" s="1"/>
  <c r="S261" i="1"/>
  <c r="T261" i="1" s="1"/>
  <c r="S314" i="1"/>
  <c r="T314" i="1" s="1"/>
  <c r="S318" i="1"/>
  <c r="T318" i="1" s="1"/>
  <c r="S333" i="1"/>
  <c r="T333" i="1" s="1"/>
  <c r="S335" i="1"/>
  <c r="T335" i="1" s="1"/>
  <c r="S371" i="1"/>
  <c r="T371" i="1" s="1"/>
  <c r="S375" i="1"/>
  <c r="T375" i="1" s="1"/>
  <c r="S413" i="1"/>
  <c r="T413" i="1" s="1"/>
  <c r="S417" i="1"/>
  <c r="T417" i="1" s="1"/>
  <c r="S8" i="1"/>
  <c r="T8" i="1" s="1"/>
  <c r="S24" i="1"/>
  <c r="T24" i="1" s="1"/>
  <c r="S40" i="1"/>
  <c r="T40" i="1" s="1"/>
  <c r="S60" i="1"/>
  <c r="T60" i="1" s="1"/>
  <c r="S76" i="1"/>
  <c r="T76" i="1" s="1"/>
  <c r="S120" i="1"/>
  <c r="T120" i="1" s="1"/>
  <c r="S6" i="1"/>
  <c r="T6" i="1" s="1"/>
  <c r="S10" i="1"/>
  <c r="T10" i="1" s="1"/>
  <c r="S14" i="1"/>
  <c r="T14" i="1" s="1"/>
  <c r="S18" i="1"/>
  <c r="T18" i="1" s="1"/>
  <c r="S22" i="1"/>
  <c r="T22" i="1" s="1"/>
  <c r="S26" i="1"/>
  <c r="T26" i="1" s="1"/>
  <c r="S30" i="1"/>
  <c r="T30" i="1" s="1"/>
  <c r="S34" i="1"/>
  <c r="T34" i="1" s="1"/>
  <c r="S38" i="1"/>
  <c r="T38" i="1" s="1"/>
  <c r="S42" i="1"/>
  <c r="T42" i="1" s="1"/>
  <c r="S46" i="1"/>
  <c r="T46" i="1" s="1"/>
  <c r="S50" i="1"/>
  <c r="T50" i="1" s="1"/>
  <c r="S54" i="1"/>
  <c r="T54" i="1" s="1"/>
  <c r="S58" i="1"/>
  <c r="T58" i="1" s="1"/>
  <c r="S62" i="1"/>
  <c r="T62" i="1" s="1"/>
  <c r="S66" i="1"/>
  <c r="T66" i="1" s="1"/>
  <c r="S70" i="1"/>
  <c r="T70" i="1" s="1"/>
  <c r="S74" i="1"/>
  <c r="T74" i="1" s="1"/>
  <c r="S78" i="1"/>
  <c r="T78" i="1" s="1"/>
  <c r="S82" i="1"/>
  <c r="T82" i="1" s="1"/>
  <c r="S86" i="1"/>
  <c r="T86" i="1" s="1"/>
  <c r="S90" i="1"/>
  <c r="T90" i="1" s="1"/>
  <c r="S94" i="1"/>
  <c r="T94" i="1" s="1"/>
  <c r="S98" i="1"/>
  <c r="T98" i="1" s="1"/>
  <c r="S102" i="1"/>
  <c r="T102" i="1" s="1"/>
  <c r="S106" i="1"/>
  <c r="T106" i="1" s="1"/>
  <c r="S110" i="1"/>
  <c r="T110" i="1" s="1"/>
  <c r="S114" i="1"/>
  <c r="T114" i="1" s="1"/>
  <c r="S136" i="1"/>
  <c r="T136" i="1" s="1"/>
  <c r="S145" i="1"/>
  <c r="T145" i="1" s="1"/>
  <c r="S154" i="1"/>
  <c r="T154" i="1" s="1"/>
  <c r="S163" i="1"/>
  <c r="T163" i="1" s="1"/>
  <c r="S165" i="1"/>
  <c r="T165" i="1" s="1"/>
  <c r="S178" i="1"/>
  <c r="T178" i="1" s="1"/>
  <c r="S191" i="1"/>
  <c r="T191" i="1" s="1"/>
  <c r="S214" i="1"/>
  <c r="T214" i="1" s="1"/>
  <c r="S225" i="1"/>
  <c r="T225" i="1" s="1"/>
  <c r="S282" i="1"/>
  <c r="T282" i="1" s="1"/>
  <c r="S301" i="1"/>
  <c r="T301" i="1" s="1"/>
  <c r="S303" i="1"/>
  <c r="T303" i="1" s="1"/>
  <c r="S339" i="1"/>
  <c r="T339" i="1" s="1"/>
  <c r="S343" i="1"/>
  <c r="T343" i="1" s="1"/>
  <c r="S421" i="1"/>
  <c r="T421" i="1" s="1"/>
  <c r="S433" i="1"/>
  <c r="T433" i="1" s="1"/>
  <c r="S16" i="1"/>
  <c r="T16" i="1" s="1"/>
  <c r="S44" i="1"/>
  <c r="T44" i="1" s="1"/>
  <c r="S52" i="1"/>
  <c r="T52" i="1" s="1"/>
  <c r="S88" i="1"/>
  <c r="T88" i="1" s="1"/>
  <c r="S116" i="1"/>
  <c r="T116" i="1" s="1"/>
  <c r="S128" i="1"/>
  <c r="T128" i="1" s="1"/>
  <c r="S138" i="1"/>
  <c r="T138" i="1" s="1"/>
  <c r="S147" i="1"/>
  <c r="T147" i="1" s="1"/>
  <c r="S158" i="1"/>
  <c r="T158" i="1" s="1"/>
  <c r="S182" i="1"/>
  <c r="T182" i="1" s="1"/>
  <c r="S193" i="1"/>
  <c r="T193" i="1" s="1"/>
  <c r="S235" i="1"/>
  <c r="T235" i="1" s="1"/>
  <c r="S250" i="1"/>
  <c r="T250" i="1" s="1"/>
  <c r="S269" i="1"/>
  <c r="T269" i="1" s="1"/>
  <c r="S271" i="1"/>
  <c r="T271" i="1" s="1"/>
  <c r="S307" i="1"/>
  <c r="T307" i="1" s="1"/>
  <c r="S309" i="1"/>
  <c r="T309" i="1" s="1"/>
  <c r="S311" i="1"/>
  <c r="T311" i="1" s="1"/>
  <c r="S358" i="1"/>
  <c r="T358" i="1" s="1"/>
  <c r="S360" i="1"/>
  <c r="T360" i="1" s="1"/>
  <c r="S379" i="1"/>
  <c r="T379" i="1" s="1"/>
  <c r="S381" i="1"/>
  <c r="T381" i="1" s="1"/>
  <c r="S441" i="1"/>
  <c r="T441" i="1" s="1"/>
  <c r="S445" i="1"/>
  <c r="T445" i="1" s="1"/>
  <c r="S453" i="1"/>
  <c r="T453" i="1" s="1"/>
  <c r="S28" i="1"/>
  <c r="T28" i="1" s="1"/>
  <c r="S84" i="1"/>
  <c r="T84" i="1" s="1"/>
  <c r="S77" i="1"/>
  <c r="T77" i="1" s="1"/>
  <c r="S81" i="1"/>
  <c r="T81" i="1" s="1"/>
  <c r="S85" i="1"/>
  <c r="T85" i="1" s="1"/>
  <c r="S89" i="1"/>
  <c r="T89" i="1" s="1"/>
  <c r="S93" i="1"/>
  <c r="T93" i="1" s="1"/>
  <c r="S97" i="1"/>
  <c r="T97" i="1" s="1"/>
  <c r="S101" i="1"/>
  <c r="T101" i="1" s="1"/>
  <c r="S105" i="1"/>
  <c r="T105" i="1" s="1"/>
  <c r="S135" i="1"/>
  <c r="T135" i="1" s="1"/>
  <c r="S203" i="1"/>
  <c r="T203" i="1" s="1"/>
  <c r="S218" i="1"/>
  <c r="T218" i="1" s="1"/>
  <c r="S237" i="1"/>
  <c r="T237" i="1" s="1"/>
  <c r="S239" i="1"/>
  <c r="T239" i="1" s="1"/>
  <c r="S275" i="1"/>
  <c r="T275" i="1" s="1"/>
  <c r="S279" i="1"/>
  <c r="T279" i="1" s="1"/>
  <c r="S326" i="1"/>
  <c r="T326" i="1" s="1"/>
  <c r="S328" i="1"/>
  <c r="T328" i="1" s="1"/>
  <c r="S349" i="1"/>
  <c r="T349" i="1" s="1"/>
  <c r="S383" i="1"/>
  <c r="T383" i="1" s="1"/>
  <c r="S398" i="1"/>
  <c r="T398" i="1" s="1"/>
  <c r="S410" i="1"/>
  <c r="T410" i="1" s="1"/>
  <c r="S457" i="1"/>
  <c r="T457" i="1" s="1"/>
  <c r="S461" i="1"/>
  <c r="T461" i="1" s="1"/>
  <c r="S465" i="1"/>
  <c r="T465" i="1" s="1"/>
  <c r="S12" i="1"/>
  <c r="T12" i="1" s="1"/>
  <c r="S56" i="1"/>
  <c r="T56" i="1" s="1"/>
  <c r="S80" i="1"/>
  <c r="T80" i="1" s="1"/>
  <c r="S108" i="1"/>
  <c r="T108" i="1" s="1"/>
  <c r="S2" i="1"/>
  <c r="T2" i="1" s="1"/>
  <c r="S127" i="1"/>
  <c r="T127" i="1" s="1"/>
  <c r="S130" i="1"/>
  <c r="T130" i="1" s="1"/>
  <c r="S153" i="1"/>
  <c r="T153" i="1" s="1"/>
  <c r="S162" i="1"/>
  <c r="T162" i="1" s="1"/>
  <c r="S171" i="1"/>
  <c r="T171" i="1" s="1"/>
  <c r="S186" i="1"/>
  <c r="T186" i="1" s="1"/>
  <c r="S205" i="1"/>
  <c r="T205" i="1" s="1"/>
  <c r="S207" i="1"/>
  <c r="T207" i="1" s="1"/>
  <c r="S243" i="1"/>
  <c r="T243" i="1" s="1"/>
  <c r="S247" i="1"/>
  <c r="T247" i="1" s="1"/>
  <c r="S294" i="1"/>
  <c r="T294" i="1" s="1"/>
  <c r="S296" i="1"/>
  <c r="T296" i="1" s="1"/>
  <c r="S317" i="1"/>
  <c r="T317" i="1" s="1"/>
  <c r="S351" i="1"/>
  <c r="T351" i="1" s="1"/>
  <c r="S374" i="1"/>
  <c r="T374" i="1" s="1"/>
  <c r="S385" i="1"/>
  <c r="T385" i="1" s="1"/>
  <c r="S389" i="1"/>
  <c r="T389" i="1" s="1"/>
  <c r="S416" i="1"/>
  <c r="T416" i="1" s="1"/>
  <c r="S140" i="1"/>
  <c r="T140" i="1" s="1"/>
  <c r="S172" i="1"/>
  <c r="T172" i="1" s="1"/>
  <c r="S204" i="1"/>
  <c r="T204" i="1" s="1"/>
  <c r="S236" i="1"/>
  <c r="T236" i="1" s="1"/>
  <c r="S268" i="1"/>
  <c r="T268" i="1" s="1"/>
  <c r="S300" i="1"/>
  <c r="T300" i="1" s="1"/>
  <c r="S332" i="1"/>
  <c r="T332" i="1" s="1"/>
  <c r="S364" i="1"/>
  <c r="T364" i="1" s="1"/>
  <c r="S392" i="1"/>
  <c r="T392" i="1" s="1"/>
  <c r="S424" i="1"/>
  <c r="T424" i="1" s="1"/>
  <c r="S448" i="1"/>
  <c r="T448" i="1" s="1"/>
  <c r="S464" i="1"/>
  <c r="T464" i="1" s="1"/>
  <c r="S164" i="1"/>
  <c r="T164" i="1" s="1"/>
  <c r="S196" i="1"/>
  <c r="T196" i="1" s="1"/>
  <c r="S228" i="1"/>
  <c r="T228" i="1" s="1"/>
  <c r="S260" i="1"/>
  <c r="T260" i="1" s="1"/>
  <c r="S292" i="1"/>
  <c r="T292" i="1" s="1"/>
  <c r="S324" i="1"/>
  <c r="T324" i="1" s="1"/>
  <c r="S356" i="1"/>
  <c r="T356" i="1" s="1"/>
  <c r="S388" i="1"/>
  <c r="T388" i="1" s="1"/>
  <c r="S404" i="1"/>
  <c r="T404" i="1" s="1"/>
  <c r="S438" i="1"/>
  <c r="T438" i="1" s="1"/>
  <c r="S452" i="1"/>
  <c r="T452" i="1" s="1"/>
  <c r="S468" i="1"/>
  <c r="T468" i="1" s="1"/>
  <c r="S470" i="1"/>
  <c r="T470" i="1" s="1"/>
  <c r="S472" i="1"/>
  <c r="T472" i="1" s="1"/>
  <c r="S474" i="1"/>
  <c r="T474" i="1" s="1"/>
  <c r="S476" i="1"/>
  <c r="T476" i="1" s="1"/>
  <c r="S160" i="1"/>
  <c r="T160" i="1" s="1"/>
  <c r="S192" i="1"/>
  <c r="T192" i="1" s="1"/>
  <c r="S224" i="1"/>
  <c r="T224" i="1" s="1"/>
  <c r="S256" i="1"/>
  <c r="T256" i="1" s="1"/>
  <c r="S288" i="1"/>
  <c r="T288" i="1" s="1"/>
  <c r="S320" i="1"/>
  <c r="T320" i="1" s="1"/>
  <c r="S352" i="1"/>
  <c r="T352" i="1" s="1"/>
  <c r="S384" i="1"/>
  <c r="T384" i="1" s="1"/>
  <c r="S394" i="1"/>
  <c r="T394" i="1" s="1"/>
  <c r="S418" i="1"/>
  <c r="T418" i="1" s="1"/>
  <c r="S428" i="1"/>
  <c r="T428" i="1" s="1"/>
  <c r="S156" i="1"/>
  <c r="T156" i="1" s="1"/>
  <c r="S188" i="1"/>
  <c r="T188" i="1" s="1"/>
  <c r="S220" i="1"/>
  <c r="T220" i="1" s="1"/>
  <c r="S252" i="1"/>
  <c r="T252" i="1" s="1"/>
  <c r="S284" i="1"/>
  <c r="T284" i="1" s="1"/>
  <c r="S316" i="1"/>
  <c r="T316" i="1" s="1"/>
  <c r="S348" i="1"/>
  <c r="T348" i="1" s="1"/>
  <c r="S380" i="1"/>
  <c r="T380" i="1" s="1"/>
  <c r="S400" i="1"/>
  <c r="T400" i="1" s="1"/>
  <c r="S406" i="1"/>
  <c r="T406" i="1" s="1"/>
  <c r="S412" i="1"/>
  <c r="T412" i="1" s="1"/>
  <c r="S430" i="1"/>
  <c r="T430" i="1" s="1"/>
  <c r="S440" i="1"/>
  <c r="T440" i="1" s="1"/>
  <c r="S456" i="1"/>
  <c r="T456" i="1" s="1"/>
  <c r="S184" i="1"/>
  <c r="T184" i="1" s="1"/>
  <c r="S216" i="1"/>
  <c r="T216" i="1" s="1"/>
  <c r="S248" i="1"/>
  <c r="T248" i="1" s="1"/>
  <c r="S280" i="1"/>
  <c r="T280" i="1" s="1"/>
  <c r="S312" i="1"/>
  <c r="T312" i="1" s="1"/>
  <c r="S344" i="1"/>
  <c r="T344" i="1" s="1"/>
  <c r="S376" i="1"/>
  <c r="T376" i="1" s="1"/>
  <c r="S390" i="1"/>
  <c r="T390" i="1" s="1"/>
  <c r="S420" i="1"/>
  <c r="T420" i="1" s="1"/>
  <c r="S458" i="1"/>
  <c r="T458" i="1" s="1"/>
  <c r="S148" i="1"/>
  <c r="T148" i="1" s="1"/>
  <c r="S180" i="1"/>
  <c r="T180" i="1" s="1"/>
  <c r="S212" i="1"/>
  <c r="T212" i="1" s="1"/>
  <c r="S244" i="1"/>
  <c r="T244" i="1" s="1"/>
  <c r="S276" i="1"/>
  <c r="T276" i="1" s="1"/>
  <c r="S308" i="1"/>
  <c r="T308" i="1" s="1"/>
  <c r="S340" i="1"/>
  <c r="T340" i="1" s="1"/>
  <c r="S372" i="1"/>
  <c r="T372" i="1" s="1"/>
  <c r="S396" i="1"/>
  <c r="T396" i="1" s="1"/>
  <c r="S414" i="1"/>
  <c r="T414" i="1" s="1"/>
  <c r="S422" i="1"/>
  <c r="T422" i="1" s="1"/>
  <c r="S432" i="1"/>
  <c r="T432" i="1" s="1"/>
  <c r="S444" i="1"/>
  <c r="T444" i="1" s="1"/>
  <c r="S460" i="1"/>
  <c r="T460" i="1" s="1"/>
  <c r="S475" i="1"/>
  <c r="T475" i="1" s="1"/>
  <c r="S477" i="1"/>
  <c r="T477" i="1" s="1"/>
  <c r="S144" i="1"/>
  <c r="T144" i="1" s="1"/>
  <c r="S176" i="1"/>
  <c r="T176" i="1" s="1"/>
  <c r="S208" i="1"/>
  <c r="T208" i="1" s="1"/>
  <c r="S240" i="1"/>
  <c r="T240" i="1" s="1"/>
  <c r="S272" i="1"/>
  <c r="T272" i="1" s="1"/>
  <c r="S304" i="1"/>
  <c r="T304" i="1" s="1"/>
  <c r="S336" i="1"/>
  <c r="T336" i="1" s="1"/>
  <c r="S368" i="1"/>
  <c r="T368" i="1" s="1"/>
  <c r="S402" i="1"/>
  <c r="T402" i="1" s="1"/>
  <c r="S408" i="1"/>
  <c r="T408" i="1" s="1"/>
  <c r="S434" i="1"/>
  <c r="T434" i="1" s="1"/>
  <c r="S462" i="1"/>
  <c r="T4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<sst xmlns="http://schemas.openxmlformats.org/spreadsheetml/2006/main" count="2453" uniqueCount="1003">
  <si>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</si>
  <si>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</si>
  <si>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</si>
  <si>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</si>
  <si>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</si>
  <si>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</si>
  <si>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</si>
  <si>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</si>
  <si>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</si>
  <si>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</si>
  <si>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</si>
  <si>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</si>
  <si>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</si>
  <si>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</si>
  <si>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</si>
  <si>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</si>
  <si>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</si>
  <si>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</si>
  <si>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</si>
  <si>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</si>
  <si>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</si>
  <si>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</si>
  <si>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</si>
  <si>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</si>
  <si>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</si>
  <si>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</si>
  <si>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</si>
  <si>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</si>
  <si>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</si>
  <si>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</si>
  <si>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</si>
  <si>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https://fnet.bmfbovespa.com.br/fnet/publico/downloadDocumento?id=577368</t>
  </si>
  <si>
    <t>AEFI11</t>
  </si>
  <si>
    <t>Educacional</t>
  </si>
  <si>
    <t>https://fnet.bmfbovespa.com.br/fnet/publico/downloadDocumento?id=583018</t>
  </si>
  <si>
    <t>AFHI11</t>
  </si>
  <si>
    <t>Papéis</t>
  </si>
  <si>
    <t>Af Invest</t>
  </si>
  <si>
    <t>https://fnet.bmfbovespa.com.br/fnet/publico/downloadDocumento?id=578421</t>
  </si>
  <si>
    <t>AGCX11</t>
  </si>
  <si>
    <t>Agências de Bancos</t>
  </si>
  <si>
    <t>https://fnet.bmfbovespa.com.br/fnet/publico/downloadDocumento?id=583856</t>
  </si>
  <si>
    <t>AIEC11</t>
  </si>
  <si>
    <t>Lajes Corporativas</t>
  </si>
  <si>
    <t>Ai Real Estate</t>
  </si>
  <si>
    <t>https://fnet.bmfbovespa.com.br/fnet/publico/downloadDocumento?id=580406</t>
  </si>
  <si>
    <t>ALMI11</t>
  </si>
  <si>
    <t>Btg Pactual</t>
  </si>
  <si>
    <t>https://fnet.bmfbovespa.com.br/fnet/publico/downloadDocumento?id=588960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</si>
  <si>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</si>
  <si>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</si>
  <si>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</si>
  <si>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</si>
  <si>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</si>
  <si>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</si>
  <si>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https://fnet.bmfbovespa.com.br/fnet/publico/downloadDocumento?id=586079</t>
  </si>
  <si>
    <t>ALZR11</t>
  </si>
  <si>
    <t>Misto</t>
  </si>
  <si>
    <t>https://fnet.bmfbovespa.com.br/fnet/publico/downloadDocumento?id=587464</t>
  </si>
  <si>
    <t>ANCR11B</t>
  </si>
  <si>
    <t>Scai Gestora</t>
  </si>
  <si>
    <t>APTO11</t>
  </si>
  <si>
    <t>Imóveis Residenciais</t>
  </si>
  <si>
    <t>Navi</t>
  </si>
  <si>
    <t>https://fnet.bmfbovespa.com.br/fnet/publico/downloadDocumento?id=576277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</si>
  <si>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</si>
  <si>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</si>
  <si>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</si>
  <si>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</si>
  <si>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</si>
  <si>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</si>
  <si>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</si>
  <si>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</si>
  <si>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https://fnet.bmfbovespa.com.br/fnet/publico/downloadDocumento?id=572642</t>
  </si>
  <si>
    <t>ASMT11</t>
  </si>
  <si>
    <t>https://fnet.bmfbovespa.com.br/fnet/publico/downloadDocumento?id=578217</t>
  </si>
  <si>
    <t>ATCR11</t>
  </si>
  <si>
    <t>Tmj Capital</t>
  </si>
  <si>
    <t>ATSA11</t>
  </si>
  <si>
    <t>Hedge Investments</t>
  </si>
  <si>
    <t>https://fnet.bmfbovespa.com.br/fnet/publico/downloadDocumento?id=586106</t>
  </si>
  <si>
    <t>ATWN11</t>
  </si>
  <si>
    <t>Indefinido</t>
  </si>
  <si>
    <t>AURB11</t>
  </si>
  <si>
    <t>Imóveis Comerciais - Outros</t>
  </si>
  <si>
    <t>https://fnet.bmfbovespa.com.br/fnet/publico/downloadDocumento?id=545631</t>
  </si>
  <si>
    <t>BARI11</t>
  </si>
  <si>
    <t>Bari Gestão</t>
  </si>
  <si>
    <t>https://fnet.bmfbovespa.com.br/fnet/publico/downloadDocumento?id=591770</t>
  </si>
  <si>
    <t>BBFI11B</t>
  </si>
  <si>
    <t>Caixa Econômica</t>
  </si>
  <si>
    <t>https://fnet.bmfbovespa.com.br/fnet/publico/downloadDocumento?id=588958</t>
  </si>
  <si>
    <t>BBFO11</t>
  </si>
  <si>
    <t>Bb Gestão</t>
  </si>
  <si>
    <t>https://fnet.bmfbovespa.com.br/fnet/publico/downloadDocumento?id=585642</t>
  </si>
  <si>
    <t>BBIM11</t>
  </si>
  <si>
    <t>BBPO11</t>
  </si>
  <si>
    <t>https://fnet.bmfbovespa.com.br/fnet/publico/downloadDocumento?id=584882</t>
  </si>
  <si>
    <t>BBRC11</t>
  </si>
  <si>
    <t>Votorantim Asset</t>
  </si>
  <si>
    <t>https://fnet.bmfbovespa.com.br/fnet/publico/downloadDocumento?id=584960</t>
  </si>
  <si>
    <t>BCFF11</t>
  </si>
  <si>
    <t>https://fnet.bmfbovespa.com.br/fnet/publico/downloadDocumento?id=590526</t>
  </si>
  <si>
    <t>BCIA11</t>
  </si>
  <si>
    <t>Bradesco</t>
  </si>
  <si>
    <t>https://fnet.bmfbovespa.com.br/fnet/publico/downloadDocumento?id=587401</t>
  </si>
  <si>
    <t>BCRI11</t>
  </si>
  <si>
    <t>Banestes</t>
  </si>
  <si>
    <t>https://fnet.bmfbovespa.com.br/fnet/publico/downloadDocumento?id=587318</t>
  </si>
  <si>
    <t>BICE11</t>
  </si>
  <si>
    <t>BICR11</t>
  </si>
  <si>
    <t>Inter Asset</t>
  </si>
  <si>
    <t>https://fnet.bmfbovespa.com.br/fnet/publico/downloadDocumento?id=587559</t>
  </si>
  <si>
    <t>BIME11</t>
  </si>
  <si>
    <t>Brio Investimentos</t>
  </si>
  <si>
    <t>https://fnet.bmfbovespa.com.br/fnet/publico/downloadDocumento?id=573825</t>
  </si>
  <si>
    <t>BIPD11</t>
  </si>
  <si>
    <t>BLCA11</t>
  </si>
  <si>
    <t>https://fnet.bmfbovespa.com.br/fnet/publico/downloadDocumento?id=591264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</si>
  <si>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</si>
  <si>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</si>
  <si>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</si>
  <si>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</si>
  <si>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</si>
  <si>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</si>
  <si>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</si>
  <si>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https://fnet.bmfbovespa.com.br/fnet/publico/downloadDocumento?id=576366</t>
  </si>
  <si>
    <t>BLMO11</t>
  </si>
  <si>
    <t>https://fnet.bmfbovespa.com.br/fnet/publico/downloadDocumento?id=588489</t>
  </si>
  <si>
    <t>BLMR11</t>
  </si>
  <si>
    <t>https://fnet.bmfbovespa.com.br/fnet/publico/downloadDocumento?id=575768</t>
  </si>
  <si>
    <t>BLUR11</t>
  </si>
  <si>
    <t>https://fnet.bmfbovespa.com.br/fnet/publico/downloadDocumento?id=583632</t>
  </si>
  <si>
    <t>BMII11</t>
  </si>
  <si>
    <t>BMLC11</t>
  </si>
  <si>
    <t>Argucia Capital</t>
  </si>
  <si>
    <t>https://fnet.bmfbovespa.com.br/fnet/publico/downloadDocumento?id=579692</t>
  </si>
  <si>
    <t>BNFS11</t>
  </si>
  <si>
    <t>Oliveira Trust</t>
  </si>
  <si>
    <t>https://fnet.bmfbovespa.com.br/fnet/publico/downloadDocumento?id=588580</t>
  </si>
  <si>
    <t>BPFF11</t>
  </si>
  <si>
    <t>Brasil Plural</t>
  </si>
  <si>
    <t>https://fnet.bmfbovespa.com.br/fnet/publico/downloadDocumento?id=581172</t>
  </si>
  <si>
    <t>BPLC11</t>
  </si>
  <si>
    <t>BPML11</t>
  </si>
  <si>
    <t>https://fnet.bmfbovespa.com.br/fnet/publico/downloadDocumento?id=578665</t>
  </si>
  <si>
    <t>BPRP11</t>
  </si>
  <si>
    <t>BRCO11</t>
  </si>
  <si>
    <t>Bresco Gestão</t>
  </si>
  <si>
    <t>https://fnet.bmfbovespa.com.br/fnet/publico/downloadDocumento?id=586873</t>
  </si>
  <si>
    <t>BRCR11</t>
  </si>
  <si>
    <t>https://fnet.bmfbovespa.com.br/fnet/publico/downloadDocumento?id=578751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</si>
  <si>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</si>
  <si>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</si>
  <si>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</si>
  <si>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</si>
  <si>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</si>
  <si>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</si>
  <si>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</si>
  <si>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</si>
  <si>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</si>
  <si>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</si>
  <si>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</si>
  <si>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</si>
  <si>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</si>
  <si>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https://fnet.bmfbovespa.com.br/fnet/publico/downloadDocumento?id=579690</t>
  </si>
  <si>
    <t>BROF11</t>
  </si>
  <si>
    <t>https://fnet.bmfbovespa.com.br/fnet/publico/downloadDocumento?id=587604</t>
  </si>
  <si>
    <t>BROL11</t>
  </si>
  <si>
    <t>BTAL11</t>
  </si>
  <si>
    <t>https://fnet.bmfbovespa.com.br/fnet/publico/downloadDocumento?id=578776</t>
  </si>
  <si>
    <t>BTCR11</t>
  </si>
  <si>
    <t>https://fnet.bmfbovespa.com.br/fnet/publico/downloadDocumento?id=381427</t>
  </si>
  <si>
    <t>BTLG11</t>
  </si>
  <si>
    <t>https://fnet.bmfbovespa.com.br/fnet/publico/downloadDocumento?id=580404</t>
  </si>
  <si>
    <t>BTRA11</t>
  </si>
  <si>
    <t>https://fnet.bmfbovespa.com.br/fnet/publico/downloadDocumento?id=583652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</si>
  <si>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</si>
  <si>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</si>
  <si>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</si>
  <si>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</si>
  <si>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</si>
  <si>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https://fnet.bmfbovespa.com.br/fnet/publico/downloadDocumento?id=582432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</si>
  <si>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</si>
  <si>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</si>
  <si>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</si>
  <si>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</si>
  <si>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</si>
  <si>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</si>
  <si>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</si>
  <si>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https://fnet.bmfbovespa.com.br/fnet/publico/downloadDocumento?id=584817</t>
  </si>
  <si>
    <t>CARE11</t>
  </si>
  <si>
    <t>Zion Gestão</t>
  </si>
  <si>
    <t>https://fnet.bmfbovespa.com.br/fnet/publico/downloadDocumento?id=582336</t>
  </si>
  <si>
    <t>CBOP11</t>
  </si>
  <si>
    <t>Cshg</t>
  </si>
  <si>
    <t>https://fnet.bmfbovespa.com.br/fnet/publico/downloadDocumento?id=582439</t>
  </si>
  <si>
    <t>CCME11</t>
  </si>
  <si>
    <t>https://fnet.bmfbovespa.com.br/fnet/publico/downloadDocumento?id=576363</t>
  </si>
  <si>
    <t>CCRF11</t>
  </si>
  <si>
    <t>https://fnet.bmfbovespa.com.br/fnet/publico/downloadDocumento?id=517936</t>
  </si>
  <si>
    <t>CEOC11</t>
  </si>
  <si>
    <t>https://fnet.bmfbovespa.com.br/fnet/publico/downloadDocumento?id=588965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</si>
  <si>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</si>
  <si>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</si>
  <si>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</si>
  <si>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</si>
  <si>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https://fnet.bmfbovespa.com.br/fnet/publico/downloadDocumento?id=587445</t>
  </si>
  <si>
    <t>CJFI11</t>
  </si>
  <si>
    <t>Brkb</t>
  </si>
  <si>
    <t>CNES11</t>
  </si>
  <si>
    <t>https://fnet.bmfbovespa.com.br/fnet/publico/downloadDocumento?id=546859</t>
  </si>
  <si>
    <t>CPFF11</t>
  </si>
  <si>
    <t>Capitânia</t>
  </si>
  <si>
    <t>https://fnet.bmfbovespa.com.br/fnet/publico/downloadDocumento?id=579078</t>
  </si>
  <si>
    <t>CPTS11</t>
  </si>
  <si>
    <t>https://fnet.bmfbovespa.com.br/fnet/publico/downloadDocumento?id=590507</t>
  </si>
  <si>
    <t>CRFF11</t>
  </si>
  <si>
    <t>https://fnet.bmfbovespa.com.br/fnet/publico/downloadDocumento?id=575930</t>
  </si>
  <si>
    <t>CTNP11</t>
  </si>
  <si>
    <t>CTXT11</t>
  </si>
  <si>
    <t>https://fnet.bmfbovespa.com.br/fnet/publico/downloadDocumento?id=579070</t>
  </si>
  <si>
    <t>CVBI11</t>
  </si>
  <si>
    <t>Vbi Real Estate</t>
  </si>
  <si>
    <t>https://fnet.bmfbovespa.com.br/fnet/publico/downloadDocumento?id=587904</t>
  </si>
  <si>
    <t>CVPR11</t>
  </si>
  <si>
    <t>CXAG11</t>
  </si>
  <si>
    <t>Rb Capital</t>
  </si>
  <si>
    <t>https://fnet.bmfbovespa.com.br/fnet/publico/downloadDocumento?id=586076</t>
  </si>
  <si>
    <t>CXCE11B</t>
  </si>
  <si>
    <t>https://fnet.bmfbovespa.com.br/fnet/publico/downloadDocumento?id=587413</t>
  </si>
  <si>
    <t>CXCI11</t>
  </si>
  <si>
    <t>https://fnet.bmfbovespa.com.br/fnet/publico/downloadDocumento?id=582678</t>
  </si>
  <si>
    <t>CXCO11</t>
  </si>
  <si>
    <t>Vórtx</t>
  </si>
  <si>
    <t>CXRI11</t>
  </si>
  <si>
    <t>https://fnet.bmfbovespa.com.br/fnet/publico/downloadDocumento?id=575926</t>
  </si>
  <si>
    <t>CXTL11</t>
  </si>
  <si>
    <t>https://fnet.bmfbovespa.com.br/fnet/publico/downloadDocumento?id=588520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</si>
  <si>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</si>
  <si>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</si>
  <si>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</si>
  <si>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</si>
  <si>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</si>
  <si>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</si>
  <si>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</si>
  <si>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https://fnet.bmfbovespa.com.br/fnet/publico/downloadDocumento?id=588485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</si>
  <si>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</si>
  <si>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</si>
  <si>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</si>
  <si>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</si>
  <si>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</si>
  <si>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</si>
  <si>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</si>
  <si>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</si>
  <si>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</si>
  <si>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</si>
  <si>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https://fnet.bmfbovespa.com.br/fnet/publico/downloadDocumento?id=587947</t>
  </si>
  <si>
    <t>DRIT11B</t>
  </si>
  <si>
    <t>https://fnet.bmfbovespa.com.br/fnet/publico/downloadDocumento?id=582357</t>
  </si>
  <si>
    <t>DVFF11</t>
  </si>
  <si>
    <t>https://fnet.bmfbovespa.com.br/fnet/publico/downloadDocumento?id=587949</t>
  </si>
  <si>
    <t>EDFO11B</t>
  </si>
  <si>
    <t>https://fnet.bmfbovespa.com.br/fnet/publico/downloadDocumento?id=588578</t>
  </si>
  <si>
    <t>EDGA11</t>
  </si>
  <si>
    <t>https://fnet.bmfbovespa.com.br/fnet/publico/downloadDocumento?id=588964</t>
  </si>
  <si>
    <t>EGYR11</t>
  </si>
  <si>
    <t>ELDO11B</t>
  </si>
  <si>
    <t>https://fnet.bmfbovespa.com.br/fnet/publico/downloadDocumento?id=588938</t>
  </si>
  <si>
    <t>EQIR11</t>
  </si>
  <si>
    <t>Eqi Asset</t>
  </si>
  <si>
    <t>https://fnet.bmfbovespa.com.br/fnet/publico/downloadDocumento?id=588476</t>
  </si>
  <si>
    <t>ERCR11</t>
  </si>
  <si>
    <t>https://fnet.bmfbovespa.com.br/fnet/publico/downloadDocumento?id=586453</t>
  </si>
  <si>
    <t>ERPA11</t>
  </si>
  <si>
    <t>ESTQ11</t>
  </si>
  <si>
    <t>Polo Capital</t>
  </si>
  <si>
    <t>EURO11</t>
  </si>
  <si>
    <t>Coinvalores</t>
  </si>
  <si>
    <t>https://fnet.bmfbovespa.com.br/fnet/publico/downloadDocumento?id=569041</t>
  </si>
  <si>
    <t>EVBI11</t>
  </si>
  <si>
    <t>https://fnet.bmfbovespa.com.br/fnet/publico/downloadDocumento?id=589591</t>
  </si>
  <si>
    <t>EXES11</t>
  </si>
  <si>
    <t>https://fnet.bmfbovespa.com.br/fnet/publico/downloadDocumento?id=589274</t>
  </si>
  <si>
    <t>FAED11</t>
  </si>
  <si>
    <t>https://fnet.bmfbovespa.com.br/fnet/publico/downloadDocumento?id=588961</t>
  </si>
  <si>
    <t>FAGL11</t>
  </si>
  <si>
    <t>FAMB11B</t>
  </si>
  <si>
    <t>https://fnet.bmfbovespa.com.br/fnet/publico/downloadDocumento?id=589542</t>
  </si>
  <si>
    <t>FATN11</t>
  </si>
  <si>
    <t>https://fnet.bmfbovespa.com.br/fnet/publico/downloadDocumento?id=577545</t>
  </si>
  <si>
    <t>FCAS11</t>
  </si>
  <si>
    <t>FCFL11</t>
  </si>
  <si>
    <t>https://fnet.bmfbovespa.com.br/fnet/publico/downloadDocumento?id=588963</t>
  </si>
  <si>
    <t>FEXC11</t>
  </si>
  <si>
    <t>FGPM11</t>
  </si>
  <si>
    <t>FIGS11</t>
  </si>
  <si>
    <t>https://fnet.bmfbovespa.com.br/fnet/publico/downloadDocumento?id=586107</t>
  </si>
  <si>
    <t>FIIB11</t>
  </si>
  <si>
    <t>https://fnet.bmfbovespa.com.br/fnet/publico/downloadDocumento?id=586368</t>
  </si>
  <si>
    <t>FIIP11B</t>
  </si>
  <si>
    <t>https://fnet.bmfbovespa.com.br/fnet/publico/downloadDocumento?id=589665</t>
  </si>
  <si>
    <t>FINF11</t>
  </si>
  <si>
    <t>Infra Asset</t>
  </si>
  <si>
    <t>FISC11</t>
  </si>
  <si>
    <t>Geral Investimentos</t>
  </si>
  <si>
    <t>https://fnet.bmfbovespa.com.br/fnet/publico/downloadDocumento?id=581263</t>
  </si>
  <si>
    <t>FISD11</t>
  </si>
  <si>
    <t>FIVN11</t>
  </si>
  <si>
    <t>FLCR11</t>
  </si>
  <si>
    <t>Faria Lima Capital</t>
  </si>
  <si>
    <t>https://fnet.bmfbovespa.com.br/fnet/publico/downloadDocumento?id=591179</t>
  </si>
  <si>
    <t>FLMA11</t>
  </si>
  <si>
    <t>https://fnet.bmfbovespa.com.br/fnet/publico/downloadDocumento?id=581024</t>
  </si>
  <si>
    <t>FLRP11</t>
  </si>
  <si>
    <t>https://fnet.bmfbovespa.com.br/fnet/publico/downloadDocumento?id=586108</t>
  </si>
  <si>
    <t>FMOF11</t>
  </si>
  <si>
    <t>https://fnet.bmfbovespa.com.br/fnet/publico/downloadDocumento?id=566287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</si>
  <si>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</si>
  <si>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</si>
  <si>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</si>
  <si>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</si>
  <si>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https://fnet.bmfbovespa.com.br/fnet/publico/downloadDocumento?id=581029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</si>
  <si>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</si>
  <si>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</si>
  <si>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</si>
  <si>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</si>
  <si>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</si>
  <si>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https://fnet.bmfbovespa.com.br/fnet/publico/downloadDocumento?id=579565</t>
  </si>
  <si>
    <t>GALG11</t>
  </si>
  <si>
    <t>Guardian Capital Gestora</t>
  </si>
  <si>
    <t>https://fnet.bmfbovespa.com.br/fnet/publico/downloadDocumento?id=575598</t>
  </si>
  <si>
    <t>GAME11</t>
  </si>
  <si>
    <t>Guardian</t>
  </si>
  <si>
    <t>https://fnet.bmfbovespa.com.br/fnet/publico/downloadDocumento?id=584808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</si>
  <si>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</si>
  <si>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</si>
  <si>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</si>
  <si>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</si>
  <si>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https://fnet.bmfbovespa.com.br/fnet/publico/downloadDocumento?id=591702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</si>
  <si>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</si>
  <si>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</si>
  <si>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</si>
  <si>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</si>
  <si>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https://fnet.bmfbovespa.com.br/fnet/publico/downloadDocumento?id=555097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</si>
  <si>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</si>
  <si>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</si>
  <si>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</si>
  <si>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</si>
  <si>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https://fnet.bmfbovespa.com.br/fnet/publico/downloadDocumento?id=585977</t>
  </si>
  <si>
    <t>GTLG11</t>
  </si>
  <si>
    <t>https://fnet.bmfbovespa.com.br/fnet/publico/downloadDocumento?id=492056</t>
  </si>
  <si>
    <t>GTWR11</t>
  </si>
  <si>
    <t>https://fnet.bmfbovespa.com.br/fnet/publico/downloadDocumento?id=584912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</si>
  <si>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</si>
  <si>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</si>
  <si>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</si>
  <si>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</si>
  <si>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</si>
  <si>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</si>
  <si>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https://fnet.bmfbovespa.com.br/fnet/publico/downloadDocumento?id=589531</t>
  </si>
  <si>
    <t>HABT11</t>
  </si>
  <si>
    <t>Habitat Capital</t>
  </si>
  <si>
    <t>https://fnet.bmfbovespa.com.br/fnet/publico/downloadDocumento?id=590016</t>
  </si>
  <si>
    <t>HBCR11</t>
  </si>
  <si>
    <t>https://fnet.bmfbovespa.com.br/fnet/publico/downloadDocumento?id=580835</t>
  </si>
  <si>
    <t>HBRH11</t>
  </si>
  <si>
    <t>Brl Trust</t>
  </si>
  <si>
    <t>https://fnet.bmfbovespa.com.br/fnet/publico/downloadDocumento?id=589457</t>
  </si>
  <si>
    <t>HBTT11</t>
  </si>
  <si>
    <t>https://fnet.bmfbovespa.com.br/fnet/publico/downloadDocumento?id=123065</t>
  </si>
  <si>
    <t>HCHG11</t>
  </si>
  <si>
    <t>https://fnet.bmfbovespa.com.br/fnet/publico/downloadDocumento?id=587052</t>
  </si>
  <si>
    <t>HCPR11</t>
  </si>
  <si>
    <t>HCRI11</t>
  </si>
  <si>
    <t>Hospitalar</t>
  </si>
  <si>
    <t>https://fnet.bmfbovespa.com.br/fnet/publico/downloadDocumento?id=588956</t>
  </si>
  <si>
    <t>HCST11</t>
  </si>
  <si>
    <t>Hectare Capital</t>
  </si>
  <si>
    <t>HCTR11</t>
  </si>
  <si>
    <t>https://fnet.bmfbovespa.com.br/fnet/publico/downloadDocumento?id=581951</t>
  </si>
  <si>
    <t>HDEL11</t>
  </si>
  <si>
    <t>https://fnet.bmfbovespa.com.br/fnet/publico/downloadDocumento?id=589499</t>
  </si>
  <si>
    <t>HDOF11</t>
  </si>
  <si>
    <t>HFOF11</t>
  </si>
  <si>
    <t>https://fnet.bmfbovespa.com.br/fnet/publico/downloadDocumento?id=585485</t>
  </si>
  <si>
    <t>HGBS11</t>
  </si>
  <si>
    <t>https://fnet.bmfbovespa.com.br/fnet/publico/downloadDocumento?id=586151</t>
  </si>
  <si>
    <t>HGCR11</t>
  </si>
  <si>
    <t>https://fnet.bmfbovespa.com.br/fnet/publico/downloadDocumento?id=582453</t>
  </si>
  <si>
    <t>HGFF11</t>
  </si>
  <si>
    <t>https://fnet.bmfbovespa.com.br/fnet/publico/downloadDocumento?id=582443</t>
  </si>
  <si>
    <t>HGIC11</t>
  </si>
  <si>
    <t>https://fnet.bmfbovespa.com.br/fnet/publico/downloadDocumento?id=575558</t>
  </si>
  <si>
    <t>HGJH11</t>
  </si>
  <si>
    <t>https://fnet.bmfbovespa.com.br/fnet/publico/downloadDocumento?id=582440</t>
  </si>
  <si>
    <t>HGLG11</t>
  </si>
  <si>
    <t>https://fnet.bmfbovespa.com.br/fnet/publico/downloadDocumento?id=582451</t>
  </si>
  <si>
    <t>HGPO11</t>
  </si>
  <si>
    <t>HGRE11</t>
  </si>
  <si>
    <t>https://fnet.bmfbovespa.com.br/fnet/publico/downloadDocumento?id=582442</t>
  </si>
  <si>
    <t>HGRS11</t>
  </si>
  <si>
    <t>HGRU11</t>
  </si>
  <si>
    <t>https://fnet.bmfbovespa.com.br/fnet/publico/downloadDocumento?id=582444</t>
  </si>
  <si>
    <t>HLOG11</t>
  </si>
  <si>
    <t>https://fnet.bmfbovespa.com.br/fnet/publico/downloadDocumento?id=589506</t>
  </si>
  <si>
    <t>HMOC11</t>
  </si>
  <si>
    <t>HOFC11</t>
  </si>
  <si>
    <t>https://fnet.bmfbovespa.com.br/fnet/publico/downloadDocumento?id=575605</t>
  </si>
  <si>
    <t>HOSI11</t>
  </si>
  <si>
    <t>Housi Gestão</t>
  </si>
  <si>
    <t>https://fnet.bmfbovespa.com.br/fnet/publico/downloadDocumento?id=585488</t>
  </si>
  <si>
    <t>HPDP11</t>
  </si>
  <si>
    <t>https://fnet.bmfbovespa.com.br/fnet/publico/downloadDocumento?id=586109</t>
  </si>
  <si>
    <t>HRDF11</t>
  </si>
  <si>
    <t>https://fnet.bmfbovespa.com.br/fnet/publico/downloadDocumento?id=588505</t>
  </si>
  <si>
    <t>HREC11</t>
  </si>
  <si>
    <t>https://fnet.bmfbovespa.com.br/fnet/publico/downloadDocumento?id=587446</t>
  </si>
  <si>
    <t>HSAF11</t>
  </si>
  <si>
    <t>Hemisfério Sul</t>
  </si>
  <si>
    <t>https://fnet.bmfbovespa.com.br/fnet/publico/downloadDocumento?id=581769</t>
  </si>
  <si>
    <t>HSLG11</t>
  </si>
  <si>
    <t>https://fnet.bmfbovespa.com.br/fnet/publico/downloadDocumento?id=581778</t>
  </si>
  <si>
    <t>HSML11</t>
  </si>
  <si>
    <t>https://fnet.bmfbovespa.com.br/fnet/publico/downloadDocumento?id=581703</t>
  </si>
  <si>
    <t>HSRE11</t>
  </si>
  <si>
    <t>https://fnet.bmfbovespa.com.br/fnet/publico/downloadDocumento?id=581776</t>
  </si>
  <si>
    <t>HTMX11</t>
  </si>
  <si>
    <t>https://fnet.bmfbovespa.com.br/fnet/publico/downloadDocumento?id=580336</t>
  </si>
  <si>
    <t>HUCG11</t>
  </si>
  <si>
    <t>https://fnet.bmfbovespa.com.br/fnet/publico/downloadDocumento?id=591836</t>
  </si>
  <si>
    <t>HUSC11</t>
  </si>
  <si>
    <t>https://fnet.bmfbovespa.com.br/fnet/publico/downloadDocumento?id=581182</t>
  </si>
  <si>
    <t>HUSI11</t>
  </si>
  <si>
    <t>IBCR11</t>
  </si>
  <si>
    <t>https://fnet.bmfbovespa.com.br/fnet/publico/downloadDocumento?id=574964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</si>
  <si>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</si>
  <si>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</si>
  <si>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</si>
  <si>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</si>
  <si>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</si>
  <si>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</si>
  <si>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https://fnet.bmfbovespa.com.br/fnet/publico/downloadDocumento?id=587424</t>
  </si>
  <si>
    <t>IRIM11</t>
  </si>
  <si>
    <t>https://fnet.bmfbovespa.com.br/fnet/publico/downloadDocumento?id=587422</t>
  </si>
  <si>
    <t>ITIP11</t>
  </si>
  <si>
    <t>https://fnet.bmfbovespa.com.br/fnet/publico/downloadDocumento?id=587561</t>
  </si>
  <si>
    <t>ITIT11</t>
  </si>
  <si>
    <t>https://fnet.bmfbovespa.com.br/fnet/publico/downloadDocumento?id=587560</t>
  </si>
  <si>
    <t>JASC11</t>
  </si>
  <si>
    <t>https://fnet.bmfbovespa.com.br/fnet/publico/downloadDocumento?id=586009</t>
  </si>
  <si>
    <t>JBFO11</t>
  </si>
  <si>
    <t>JCDA11</t>
  </si>
  <si>
    <t>JCDB11</t>
  </si>
  <si>
    <t>JFLL11</t>
  </si>
  <si>
    <t>Brpp Gestão</t>
  </si>
  <si>
    <t>https://fnet.bmfbovespa.com.br/fnet/publico/downloadDocumento?id=577739</t>
  </si>
  <si>
    <t>JPPA11</t>
  </si>
  <si>
    <t>Jpp Capital</t>
  </si>
  <si>
    <t>https://fnet.bmfbovespa.com.br/fnet/publico/downloadDocumento?id=581117</t>
  </si>
  <si>
    <t>JPPC11</t>
  </si>
  <si>
    <t>https://fnet.bmfbovespa.com.br/fnet/publico/downloadDocumento?id=591193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</si>
  <si>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</si>
  <si>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</si>
  <si>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</si>
  <si>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</si>
  <si>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https://fnet.bmfbovespa.com.br/fnet/publico/downloadDocumento?id=588535</t>
  </si>
  <si>
    <t>JSRE11</t>
  </si>
  <si>
    <t>https://fnet.bmfbovespa.com.br/fnet/publico/downloadDocumento?id=588011</t>
  </si>
  <si>
    <t>JTPR11</t>
  </si>
  <si>
    <t>Ouro Preto Gestão</t>
  </si>
  <si>
    <t>KCRE11</t>
  </si>
  <si>
    <t>Kinea Investimentos</t>
  </si>
  <si>
    <t>https://fnet.bmfbovespa.com.br/fnet/publico/downloadDocumento?id=580386</t>
  </si>
  <si>
    <t>KEVE11</t>
  </si>
  <si>
    <t>https://fnet.bmfbovespa.com.br/fnet/publico/downloadDocumento?id=588908</t>
  </si>
  <si>
    <t>KFOF11</t>
  </si>
  <si>
    <t>https://fnet.bmfbovespa.com.br/fnet/publico/downloadDocumento?id=578696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</si>
  <si>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</si>
  <si>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</si>
  <si>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</si>
  <si>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</si>
  <si>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https://fnet.bmfbovespa.com.br/fnet/publico/downloadDocumento?id=585494</t>
  </si>
  <si>
    <t>KIVO11</t>
  </si>
  <si>
    <t>Kilima</t>
  </si>
  <si>
    <t>https://fnet.bmfbovespa.com.br/fnet/publico/downloadDocumento?id=585492</t>
  </si>
  <si>
    <t>KNCR11</t>
  </si>
  <si>
    <t>https://fnet.bmfbovespa.com.br/fnet/publico/downloadDocumento?id=580389</t>
  </si>
  <si>
    <t>KNHY11</t>
  </si>
  <si>
    <t>https://fnet.bmfbovespa.com.br/fnet/publico/downloadDocumento?id=581134</t>
  </si>
  <si>
    <t>KNIP11</t>
  </si>
  <si>
    <t>https://fnet.bmfbovespa.com.br/fnet/publico/downloadDocumento?id=580395</t>
  </si>
  <si>
    <t>KNPR11</t>
  </si>
  <si>
    <t>KNRE11</t>
  </si>
  <si>
    <t>https://fnet.bmfbovespa.com.br/fnet/publico/downloadDocumento?id=588909</t>
  </si>
  <si>
    <t>KNRI11</t>
  </si>
  <si>
    <t>https://fnet.bmfbovespa.com.br/fnet/publico/downloadDocumento?id=581193</t>
  </si>
  <si>
    <t>KNSC11</t>
  </si>
  <si>
    <t>https://fnet.bmfbovespa.com.br/fnet/publico/downloadDocumento?id=580396</t>
  </si>
  <si>
    <t>LASC11</t>
  </si>
  <si>
    <t>Legatus</t>
  </si>
  <si>
    <t>https://fnet.bmfbovespa.com.br/fnet/publico/downloadDocumento?id=582322</t>
  </si>
  <si>
    <t>LATR11B</t>
  </si>
  <si>
    <t>Dynamo Vc</t>
  </si>
  <si>
    <t>LAVF11</t>
  </si>
  <si>
    <t>LFTT11</t>
  </si>
  <si>
    <t>LGCP11</t>
  </si>
  <si>
    <t>https://fnet.bmfbovespa.com.br/fnet/publico/downloadDocumento?id=583694</t>
  </si>
  <si>
    <t>LIFE11</t>
  </si>
  <si>
    <t>https://fnet.bmfbovespa.com.br/fnet/publico/downloadDocumento?id=590048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</si>
  <si>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</si>
  <si>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</si>
  <si>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</si>
  <si>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</si>
  <si>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</si>
  <si>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</si>
  <si>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</si>
  <si>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https://fnet.bmfbovespa.com.br/fnet/publico/downloadDocumento?id=583697</t>
  </si>
  <si>
    <t>LVBI11</t>
  </si>
  <si>
    <t>https://fnet.bmfbovespa.com.br/fnet/publico/downloadDocumento?id=580374</t>
  </si>
  <si>
    <t>MADS11</t>
  </si>
  <si>
    <t>MALL11</t>
  </si>
  <si>
    <t>Genial Investimentos</t>
  </si>
  <si>
    <t>https://fnet.bmfbovespa.com.br/fnet/publico/downloadDocumento?id=577740</t>
  </si>
  <si>
    <t>MANA11</t>
  </si>
  <si>
    <t>https://fnet.bmfbovespa.com.br/fnet/publico/downloadDocumento?id=583644</t>
  </si>
  <si>
    <t>MATV11</t>
  </si>
  <si>
    <t>https://fnet.bmfbovespa.com.br/fnet/publico/downloadDocumento?id=437777</t>
  </si>
  <si>
    <t>MAXR11</t>
  </si>
  <si>
    <t>https://fnet.bmfbovespa.com.br/fnet/publico/downloadDocumento?id=588962</t>
  </si>
  <si>
    <t>MCCI11</t>
  </si>
  <si>
    <t>Mauá Capital</t>
  </si>
  <si>
    <t>https://fnet.bmfbovespa.com.br/fnet/publico/downloadDocumento?id=576593</t>
  </si>
  <si>
    <t>MCHF11</t>
  </si>
  <si>
    <t>https://fnet.bmfbovespa.com.br/fnet/publico/downloadDocumento?id=590508</t>
  </si>
  <si>
    <t>MCHY11</t>
  </si>
  <si>
    <t>https://fnet.bmfbovespa.com.br/fnet/publico/downloadDocumento?id=577838</t>
  </si>
  <si>
    <t>MFAI11</t>
  </si>
  <si>
    <t>Mérito Investimentos</t>
  </si>
  <si>
    <t>https://fnet.bmfbovespa.com.br/fnet/publico/downloadDocumento?id=588516</t>
  </si>
  <si>
    <t>MFCR11</t>
  </si>
  <si>
    <t>https://fnet.bmfbovespa.com.br/fnet/publico/downloadDocumento?id=588515</t>
  </si>
  <si>
    <t>MFII11</t>
  </si>
  <si>
    <t>https://fnet.bmfbovespa.com.br/fnet/publico/downloadDocumento?id=588501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</si>
  <si>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</si>
  <si>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</si>
  <si>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</si>
  <si>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</si>
  <si>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</si>
  <si>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</si>
  <si>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https://fnet.bmfbovespa.com.br/fnet/publico/downloadDocumento?id=585507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</si>
  <si>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</si>
  <si>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</si>
  <si>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</si>
  <si>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</si>
  <si>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</si>
  <si>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</si>
  <si>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</si>
  <si>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</si>
  <si>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</si>
  <si>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</si>
  <si>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</si>
  <si>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</si>
  <si>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</si>
  <si>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</si>
  <si>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</si>
  <si>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</si>
  <si>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</si>
  <si>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</si>
  <si>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</si>
  <si>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</si>
  <si>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</si>
  <si>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</si>
  <si>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https://fnet.bmfbovespa.com.br/fnet/publico/downloadDocumento?id=586004</t>
  </si>
  <si>
    <t>NAVT11</t>
  </si>
  <si>
    <t>Navi Real Estate</t>
  </si>
  <si>
    <t>https://fnet.bmfbovespa.com.br/fnet/publico/downloadDocumento?id=576112</t>
  </si>
  <si>
    <t>NCHB11</t>
  </si>
  <si>
    <t>Nch Capital</t>
  </si>
  <si>
    <t>https://fnet.bmfbovespa.com.br/fnet/publico/downloadDocumento?id=583016</t>
  </si>
  <si>
    <t>NCRI11</t>
  </si>
  <si>
    <t>NEWL11</t>
  </si>
  <si>
    <t>Newport Real State</t>
  </si>
  <si>
    <t>https://fnet.bmfbovespa.com.br/fnet/publico/downloadDocumento?id=584012</t>
  </si>
  <si>
    <t>NEWU11</t>
  </si>
  <si>
    <t>https://fnet.bmfbovespa.com.br/fnet/publico/downloadDocumento?id=584010</t>
  </si>
  <si>
    <t>NPAR11</t>
  </si>
  <si>
    <t>Exploração de Imóveis</t>
  </si>
  <si>
    <t>Tc Consultoria</t>
  </si>
  <si>
    <t>NSLU11</t>
  </si>
  <si>
    <t>https://fnet.bmfbovespa.com.br/fnet/publico/downloadDocumento?id=588953</t>
  </si>
  <si>
    <t>NVHO11</t>
  </si>
  <si>
    <t>NVIF11B</t>
  </si>
  <si>
    <t>ONEF11</t>
  </si>
  <si>
    <t>https://fnet.bmfbovespa.com.br/fnet/publico/downloadDocumento?id=575652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</si>
  <si>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</si>
  <si>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</si>
  <si>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</si>
  <si>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</si>
  <si>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https://fnet.bmfbovespa.com.br/fnet/publico/downloadDocumento?id=588081</t>
  </si>
  <si>
    <t>OUJP11</t>
  </si>
  <si>
    <t>https://fnet.bmfbovespa.com.br/fnet/publico/downloadDocumento?id=581116</t>
  </si>
  <si>
    <t>OULG11</t>
  </si>
  <si>
    <t>https://fnet.bmfbovespa.com.br/fnet/publico/downloadDocumento?id=588083</t>
  </si>
  <si>
    <t>OURE11</t>
  </si>
  <si>
    <t>https://fnet.bmfbovespa.com.br/fnet/publico/downloadDocumento?id=588080</t>
  </si>
  <si>
    <t>PABY11</t>
  </si>
  <si>
    <t>PATB11</t>
  </si>
  <si>
    <t>PATC11</t>
  </si>
  <si>
    <t>Pátria Investimentos</t>
  </si>
  <si>
    <t>https://fnet.bmfbovespa.com.br/fnet/publico/downloadDocumento?id=588521</t>
  </si>
  <si>
    <t>PATL11</t>
  </si>
  <si>
    <t>https://fnet.bmfbovespa.com.br/fnet/publico/downloadDocumento?id=588467</t>
  </si>
  <si>
    <t>PBLV11</t>
  </si>
  <si>
    <t>PCAS11</t>
  </si>
  <si>
    <t>PEMA11</t>
  </si>
  <si>
    <t>https://fnet.bmfbovespa.com.br/fnet/publico/downloadDocumento?id=549941</t>
  </si>
  <si>
    <t>PLCR11</t>
  </si>
  <si>
    <t>https://fnet.bmfbovespa.com.br/fnet/publico/downloadDocumento?id=581175</t>
  </si>
  <si>
    <t>PLOG11</t>
  </si>
  <si>
    <t>PLRI11</t>
  </si>
  <si>
    <t>PNDL11</t>
  </si>
  <si>
    <t>https://fnet.bmfbovespa.com.br/fnet/publico/downloadDocumento?id=590492</t>
  </si>
  <si>
    <t>PNLN11</t>
  </si>
  <si>
    <t>PNPR11</t>
  </si>
  <si>
    <t>PORD11</t>
  </si>
  <si>
    <t>https://fnet.bmfbovespa.com.br/fnet/publico/downloadDocumento?id=587851</t>
  </si>
  <si>
    <t>PQAG11</t>
  </si>
  <si>
    <t>Petra Capital</t>
  </si>
  <si>
    <t>https://fnet.bmfbovespa.com.br/fnet/publico/downloadDocumento?id=588002</t>
  </si>
  <si>
    <t>PQDP11</t>
  </si>
  <si>
    <t>https://fnet.bmfbovespa.com.br/fnet/publico/downloadDocumento?id=588966</t>
  </si>
  <si>
    <t>PRSN11B</t>
  </si>
  <si>
    <t>órama Dtvm</t>
  </si>
  <si>
    <t>PRSV11</t>
  </si>
  <si>
    <t>Latour Capital</t>
  </si>
  <si>
    <t>https://fnet.bmfbovespa.com.br/fnet/publico/downloadDocumento?id=588004</t>
  </si>
  <si>
    <t>PRTS11</t>
  </si>
  <si>
    <t>PRZS11</t>
  </si>
  <si>
    <t>PVBI11</t>
  </si>
  <si>
    <t>https://fnet.bmfbovespa.com.br/fnet/publico/downloadDocumento?id=588959</t>
  </si>
  <si>
    <t>QAGR11</t>
  </si>
  <si>
    <t>Quasar Asset</t>
  </si>
  <si>
    <t>https://fnet.bmfbovespa.com.br/fnet/publico/downloadDocumento?id=591370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</si>
  <si>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</si>
  <si>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</si>
  <si>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</si>
  <si>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</si>
  <si>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</si>
  <si>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</si>
  <si>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</si>
  <si>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</si>
  <si>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https://fnet.bmfbovespa.com.br/fnet/publico/downloadDocumento?id=591270</t>
  </si>
  <si>
    <t>RBED11</t>
  </si>
  <si>
    <t>RBFF11</t>
  </si>
  <si>
    <t>https://fnet.bmfbovespa.com.br/fnet/publico/downloadDocumento?id=586954</t>
  </si>
  <si>
    <t>RBGS11</t>
  </si>
  <si>
    <t>https://fnet.bmfbovespa.com.br/fnet/publico/downloadDocumento?id=251218</t>
  </si>
  <si>
    <t>RBHG11</t>
  </si>
  <si>
    <t>https://fnet.bmfbovespa.com.br/fnet/publico/downloadDocumento?id=583012</t>
  </si>
  <si>
    <t>RBHY11</t>
  </si>
  <si>
    <t>https://fnet.bmfbovespa.com.br/fnet/publico/downloadDocumento?id=586420</t>
  </si>
  <si>
    <t>RBIR11</t>
  </si>
  <si>
    <t>https://fnet.bmfbovespa.com.br/fnet/publico/downloadDocumento?id=577465</t>
  </si>
  <si>
    <t>RBLG11</t>
  </si>
  <si>
    <t>https://fnet.bmfbovespa.com.br/fnet/publico/downloadDocumento?id=587425</t>
  </si>
  <si>
    <t>RBOP11</t>
  </si>
  <si>
    <t>https://fnet.bmfbovespa.com.br/fnet/publico/downloadDocumento?id=588925</t>
  </si>
  <si>
    <t>RBRD11</t>
  </si>
  <si>
    <t>https://fnet.bmfbovespa.com.br/fnet/publico/downloadDocumento?id=589662</t>
  </si>
  <si>
    <t>RBRF11</t>
  </si>
  <si>
    <t>Rbr Gestão</t>
  </si>
  <si>
    <t>https://fnet.bmfbovespa.com.br/fnet/publico/downloadDocumento?id=588910</t>
  </si>
  <si>
    <t>RBRI11</t>
  </si>
  <si>
    <t>RBRL11</t>
  </si>
  <si>
    <t>https://fnet.bmfbovespa.com.br/fnet/publico/downloadDocumento?id=574943</t>
  </si>
  <si>
    <t>RBRM11</t>
  </si>
  <si>
    <t>RBRP11</t>
  </si>
  <si>
    <t>https://fnet.bmfbovespa.com.br/fnet/publico/downloadDocumento?id=575596</t>
  </si>
  <si>
    <t>RBRR11</t>
  </si>
  <si>
    <t>https://fnet.bmfbovespa.com.br/fnet/publico/downloadDocumento?id=591343</t>
  </si>
  <si>
    <t>RBRS11</t>
  </si>
  <si>
    <t>https://fnet.bmfbovespa.com.br/fnet/publico/downloadDocumento?id=591266</t>
  </si>
  <si>
    <t>RBRU11</t>
  </si>
  <si>
    <t>RBRX11</t>
  </si>
  <si>
    <t>https://fnet.bmfbovespa.com.br/fnet/publico/downloadDocumento?id=576591</t>
  </si>
  <si>
    <t>RBRY11</t>
  </si>
  <si>
    <t>https://fnet.bmfbovespa.com.br/fnet/publico/downloadDocumento?id=591340</t>
  </si>
  <si>
    <t>RBTS11</t>
  </si>
  <si>
    <t>https://fnet.bmfbovespa.com.br/fnet/publico/downloadDocumento?id=577377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</si>
  <si>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</si>
  <si>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</si>
  <si>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</si>
  <si>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</si>
  <si>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</si>
  <si>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</si>
  <si>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</si>
  <si>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https://fnet.bmfbovespa.com.br/fnet/publico/downloadDocumento?id=583991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</si>
  <si>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</si>
  <si>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</si>
  <si>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</si>
  <si>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</si>
  <si>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</si>
  <si>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</si>
  <si>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https://fnet.bmfbovespa.com.br/fnet/publico/downloadDocumento?id=581144</t>
  </si>
  <si>
    <t>RECT11</t>
  </si>
  <si>
    <t>https://fnet.bmfbovespa.com.br/fnet/publico/downloadDocumento?id=580924</t>
  </si>
  <si>
    <t>RECX11</t>
  </si>
  <si>
    <t>https://fnet.bmfbovespa.com.br/fnet/publico/downloadDocumento?id=584411</t>
  </si>
  <si>
    <t>REIT11</t>
  </si>
  <si>
    <t>Socopa</t>
  </si>
  <si>
    <t>RELG11</t>
  </si>
  <si>
    <t>https://fnet.bmfbovespa.com.br/fnet/publico/downloadDocumento?id=580914</t>
  </si>
  <si>
    <t>RFOF11</t>
  </si>
  <si>
    <t>https://fnet.bmfbovespa.com.br/fnet/publico/downloadDocumento?id=588912</t>
  </si>
  <si>
    <t>RINV11</t>
  </si>
  <si>
    <t>https://fnet.bmfbovespa.com.br/fnet/publico/downloadDocumento?id=586006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</si>
  <si>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</si>
  <si>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</si>
  <si>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</si>
  <si>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</si>
  <si>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https://fnet.bmfbovespa.com.br/fnet/publico/downloadDocumento?id=588926</t>
  </si>
  <si>
    <t>ROOF11</t>
  </si>
  <si>
    <t>https://fnet.bmfbovespa.com.br/fnet/publico/downloadDocumento?id=573074</t>
  </si>
  <si>
    <t>RPRI11</t>
  </si>
  <si>
    <t>https://fnet.bmfbovespa.com.br/fnet/publico/downloadDocumento?id=590539</t>
  </si>
  <si>
    <t>RRCI11</t>
  </si>
  <si>
    <t>https://fnet.bmfbovespa.com.br/fnet/publico/downloadDocumento?id=587325</t>
  </si>
  <si>
    <t>RSPD11</t>
  </si>
  <si>
    <t>https://fnet.bmfbovespa.com.br/fnet/publico/downloadDocumento?id=577367</t>
  </si>
  <si>
    <t>RVBI11</t>
  </si>
  <si>
    <t>https://fnet.bmfbovespa.com.br/fnet/publico/downloadDocumento?id=588918</t>
  </si>
  <si>
    <t>RZAK11</t>
  </si>
  <si>
    <t>Riza Gestora</t>
  </si>
  <si>
    <t>https://fnet.bmfbovespa.com.br/fnet/publico/downloadDocumento?id=588903</t>
  </si>
  <si>
    <t>RZTR11</t>
  </si>
  <si>
    <t>https://fnet.bmfbovespa.com.br/fnet/publico/downloadDocumento?id=587245</t>
  </si>
  <si>
    <t>SAAG11</t>
  </si>
  <si>
    <t>SACL11</t>
  </si>
  <si>
    <t>SADI11</t>
  </si>
  <si>
    <t>Santander</t>
  </si>
  <si>
    <t>https://fnet.bmfbovespa.com.br/fnet/publico/downloadDocumento?id=583128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</si>
  <si>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</si>
  <si>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</si>
  <si>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</si>
  <si>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</si>
  <si>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</si>
  <si>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https://fnet.bmfbovespa.com.br/fnet/publico/downloadDocumento?id=590511</t>
  </si>
  <si>
    <t>SBCL11</t>
  </si>
  <si>
    <t>SCPF11</t>
  </si>
  <si>
    <t>https://fnet.bmfbovespa.com.br/fnet/publico/downloadDocumento?id=568495</t>
  </si>
  <si>
    <t>SDIL11</t>
  </si>
  <si>
    <t>SEED11</t>
  </si>
  <si>
    <t>https://fnet.bmfbovespa.com.br/fnet/publico/downloadDocumento?id=586018</t>
  </si>
  <si>
    <t>SEQR11</t>
  </si>
  <si>
    <t>Sequóia</t>
  </si>
  <si>
    <t>https://fnet.bmfbovespa.com.br/fnet/publico/downloadDocumento?id=586011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</si>
  <si>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</si>
  <si>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</si>
  <si>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</si>
  <si>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</si>
  <si>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</si>
  <si>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</si>
  <si>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</si>
  <si>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</si>
  <si>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https://fnet.bmfbovespa.com.br/fnet/publico/downloadDocumento?id=579074</t>
  </si>
  <si>
    <t>SHSO11</t>
  </si>
  <si>
    <t>SIGR11</t>
  </si>
  <si>
    <t>https://fnet.bmfbovespa.com.br/fnet/publico/downloadDocumento?id=588957</t>
  </si>
  <si>
    <t>SJAU11</t>
  </si>
  <si>
    <t>SNCI11</t>
  </si>
  <si>
    <t>Suno Gestora</t>
  </si>
  <si>
    <t>https://fnet.bmfbovespa.com.br/fnet/publico/downloadDocumento?id=589952</t>
  </si>
  <si>
    <t>SNEL11</t>
  </si>
  <si>
    <t>https://fnet.bmfbovespa.com.br/fnet/publico/downloadDocumento?id=585710</t>
  </si>
  <si>
    <t>SNFF11</t>
  </si>
  <si>
    <t>https://fnet.bmfbovespa.com.br/fnet/publico/downloadDocumento?id=579321</t>
  </si>
  <si>
    <t>SOLR11</t>
  </si>
  <si>
    <t>SPAF11</t>
  </si>
  <si>
    <t>SPMO11</t>
  </si>
  <si>
    <t>SPTW11</t>
  </si>
  <si>
    <t>https://fnet.bmfbovespa.com.br/fnet/publico/downloadDocumento?id=577737</t>
  </si>
  <si>
    <t>SPVJ11</t>
  </si>
  <si>
    <t>SPXS11</t>
  </si>
  <si>
    <t>https://fnet.bmfbovespa.com.br/fnet/publico/downloadDocumento?id=583687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</si>
  <si>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</si>
  <si>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</si>
  <si>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</si>
  <si>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</si>
  <si>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</si>
  <si>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</si>
  <si>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</si>
  <si>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</si>
  <si>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</si>
  <si>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</si>
  <si>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</si>
  <si>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https://fnet.bmfbovespa.com.br/fnet/publico/downloadDocumento?id=581783</t>
  </si>
  <si>
    <t>TFOF11</t>
  </si>
  <si>
    <t>TGAR11</t>
  </si>
  <si>
    <t>Tg Core Asset</t>
  </si>
  <si>
    <t>https://fnet.bmfbovespa.com.br/fnet/publico/downloadDocumento?id=574981</t>
  </si>
  <si>
    <t>THRA11</t>
  </si>
  <si>
    <t>https://fnet.bmfbovespa.com.br/fnet/publico/downloadDocumento?id=175454</t>
  </si>
  <si>
    <t>TJKB11</t>
  </si>
  <si>
    <t>https://fnet.bmfbovespa.com.br/fnet/publico/downloadDocumento?id=581055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</si>
  <si>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</si>
  <si>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</si>
  <si>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</si>
  <si>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</si>
  <si>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</si>
  <si>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</si>
  <si>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https://fnet.bmfbovespa.com.br/fnet/publico/downloadDocumento?id=578365</t>
  </si>
  <si>
    <t>TRXB11</t>
  </si>
  <si>
    <t>Trx Gestora</t>
  </si>
  <si>
    <t>TRXF11</t>
  </si>
  <si>
    <t>https://fnet.bmfbovespa.com.br/fnet/publico/downloadDocumento?id=579446</t>
  </si>
  <si>
    <t>TSER11</t>
  </si>
  <si>
    <t>https://fnet.bmfbovespa.com.br/fnet/publico/downloadDocumento?id=564651</t>
  </si>
  <si>
    <t>TSNC11</t>
  </si>
  <si>
    <t>TSNM11</t>
  </si>
  <si>
    <t>URPR11</t>
  </si>
  <si>
    <t>Urca</t>
  </si>
  <si>
    <t>https://fnet.bmfbovespa.com.br/fnet/publico/downloadDocumento?id=591322</t>
  </si>
  <si>
    <t>VCJR11</t>
  </si>
  <si>
    <t>Vectis Gestão</t>
  </si>
  <si>
    <t>https://fnet.bmfbovespa.com.br/fnet/publico/downloadDocumento?id=581137</t>
  </si>
  <si>
    <t>VCRI11</t>
  </si>
  <si>
    <t>Vinci Real Estate</t>
  </si>
  <si>
    <t>https://fnet.bmfbovespa.com.br/fnet/publico/downloadDocumento?id=581197</t>
  </si>
  <si>
    <t>VCRR11</t>
  </si>
  <si>
    <t>Vectis</t>
  </si>
  <si>
    <t>https://fnet.bmfbovespa.com.br/fnet/publico/downloadDocumento?id=581753</t>
  </si>
  <si>
    <t>VDSV11</t>
  </si>
  <si>
    <t>VERE11</t>
  </si>
  <si>
    <t>VGHF11</t>
  </si>
  <si>
    <t>Valora Gestão</t>
  </si>
  <si>
    <t>https://fnet.bmfbovespa.com.br/fnet/publico/downloadDocumento?id=583618</t>
  </si>
  <si>
    <t>VGIP11</t>
  </si>
  <si>
    <t>https://fnet.bmfbovespa.com.br/fnet/publico/downloadDocumento?id=583639</t>
  </si>
  <si>
    <t>VGIR11</t>
  </si>
  <si>
    <t>https://fnet.bmfbovespa.com.br/fnet/publico/downloadDocumento?id=584795</t>
  </si>
  <si>
    <t>VIDS11</t>
  </si>
  <si>
    <t>VIFI11</t>
  </si>
  <si>
    <t>https://fnet.bmfbovespa.com.br/fnet/publico/downloadDocumento?id=581195</t>
  </si>
  <si>
    <t>VILG11</t>
  </si>
  <si>
    <t>https://fnet.bmfbovespa.com.br/fnet/publico/downloadDocumento?id=581161</t>
  </si>
  <si>
    <t>VINO11</t>
  </si>
  <si>
    <t>https://fnet.bmfbovespa.com.br/fnet/publico/downloadDocumento?id=581180</t>
  </si>
  <si>
    <t>VISC11</t>
  </si>
  <si>
    <t>https://fnet.bmfbovespa.com.br/fnet/publico/downloadDocumento?id=581188</t>
  </si>
  <si>
    <t>VIUR11</t>
  </si>
  <si>
    <t>https://fnet.bmfbovespa.com.br/fnet/publico/downloadDocumento?id=581155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</si>
  <si>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</si>
  <si>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</si>
  <si>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</si>
  <si>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</si>
  <si>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</si>
  <si>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</si>
  <si>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</si>
  <si>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https://fnet.bmfbovespa.com.br/fnet/publico/downloadDocumento?id=585956</t>
  </si>
  <si>
    <t>VPSI11</t>
  </si>
  <si>
    <t>VRTA11</t>
  </si>
  <si>
    <t>Fator Adm</t>
  </si>
  <si>
    <t>https://fnet.bmfbovespa.com.br/fnet/publico/downloadDocumento?id=588841</t>
  </si>
  <si>
    <t>VSEC11</t>
  </si>
  <si>
    <t>https://fnet.bmfbovespa.com.br/fnet/publico/downloadDocumento?id=197549</t>
  </si>
  <si>
    <t>VSHO11</t>
  </si>
  <si>
    <t>https://fnet.bmfbovespa.com.br/fnet/publico/downloadDocumento?id=577648</t>
  </si>
  <si>
    <t>VSLH11</t>
  </si>
  <si>
    <t>https://fnet.bmfbovespa.com.br/fnet/publico/downloadDocumento?id=585037</t>
  </si>
  <si>
    <t>VTLT11</t>
  </si>
  <si>
    <t>https://fnet.bmfbovespa.com.br/fnet/publico/downloadDocumento?id=584950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</si>
  <si>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</si>
  <si>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</si>
  <si>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</si>
  <si>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</si>
  <si>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</si>
  <si>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</si>
  <si>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</si>
  <si>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</si>
  <si>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</si>
  <si>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</si>
  <si>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</si>
  <si>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</si>
  <si>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https://fnet.bmfbovespa.com.br/fnet/publico/downloadDocumento?id=586980</t>
  </si>
  <si>
    <t>WPLZ11</t>
  </si>
  <si>
    <t>https://fnet.bmfbovespa.com.br/fnet/publico/downloadDocumento?id=586110</t>
  </si>
  <si>
    <t>WSEC11</t>
  </si>
  <si>
    <t>https://fnet.bmfbovespa.com.br/fnet/publico/downloadDocumento?id=585999</t>
  </si>
  <si>
    <t>WTSP11B</t>
  </si>
  <si>
    <t>https://fnet.bmfbovespa.com.br/fnet/publico/downloadDocumento?id=588084</t>
  </si>
  <si>
    <t>XBXO11</t>
  </si>
  <si>
    <t>XPCI11</t>
  </si>
  <si>
    <t>https://fnet.bmfbovespa.com.br/fnet/publico/downloadDocumento?id=580447</t>
  </si>
  <si>
    <t>XPCM11</t>
  </si>
  <si>
    <t>https://fnet.bmfbovespa.com.br/fnet/publico/downloadDocumento?id=589004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</si>
  <si>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</si>
  <si>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</si>
  <si>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</si>
  <si>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</si>
  <si>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https://fnet.bmfbovespa.com.br/fnet/publico/downloadDocumento?id=588970</t>
  </si>
  <si>
    <t>XPLG11</t>
  </si>
  <si>
    <t>https://fnet.bmfbovespa.com.br/fnet/publico/downloadDocumento?id=581145</t>
  </si>
  <si>
    <t>XPML11</t>
  </si>
  <si>
    <t>https://fnet.bmfbovespa.com.br/fnet/publico/downloadDocumento?id=581115</t>
  </si>
  <si>
    <t>XPPR11</t>
  </si>
  <si>
    <t>https://fnet.bmfbovespa.com.br/fnet/publico/downloadDocumento?id=581126</t>
  </si>
  <si>
    <t>XPSF11</t>
  </si>
  <si>
    <t>https://fnet.bmfbovespa.com.br/fnet/publico/downloadDocumento?id=589858</t>
  </si>
  <si>
    <t>YUFI11</t>
  </si>
  <si>
    <t>https://fnet.bmfbovespa.com.br/fnet/publico/downloadDocumento?id=471633</t>
  </si>
  <si>
    <t>ZAVI11</t>
  </si>
  <si>
    <t>https://fnet.bmfbovespa.com.br/fnet/publico/downloadDocumento?id=590017</t>
  </si>
  <si>
    <t>ZIFI11</t>
  </si>
  <si>
    <t>https://fnet.bmfbovespa.com.br/fnet/publico/downloadDocumento?id=582333</t>
  </si>
  <si>
    <t>AGRX11</t>
  </si>
  <si>
    <t>FIAGRO</t>
  </si>
  <si>
    <t>Exes</t>
  </si>
  <si>
    <t>10,11</t>
  </si>
  <si>
    <t>https://fnet.bmfbovespa.com.br/fnet/publico/downloadDocumento?id=583470</t>
  </si>
  <si>
    <t>BBGO11</t>
  </si>
  <si>
    <t>97,76</t>
  </si>
  <si>
    <t>https://fnet.bmfbovespa.com.br/fnet/publico/downloadDocumento?id=585643</t>
  </si>
  <si>
    <t>CCFA11</t>
  </si>
  <si>
    <t>CPTR11</t>
  </si>
  <si>
    <t>9,81</t>
  </si>
  <si>
    <t>https://fnet.bmfbovespa.com.br/fnet/publico/downloadDocumento?id=583021</t>
  </si>
  <si>
    <t>DCRA11</t>
  </si>
  <si>
    <t>9,62</t>
  </si>
  <si>
    <t>https://fnet.bmfbovespa.com.br/fnet/publico/downloadDocumento?id=587955</t>
  </si>
  <si>
    <t>EGAF11</t>
  </si>
  <si>
    <t>Eco Gestão</t>
  </si>
  <si>
    <t>98,79</t>
  </si>
  <si>
    <t>https://fnet.bmfbovespa.com.br/fnet/publico/downloadDocumento?id=588955</t>
  </si>
  <si>
    <t>FARM11</t>
  </si>
  <si>
    <t>FGAA11</t>
  </si>
  <si>
    <t>Fg/a</t>
  </si>
  <si>
    <t>9,58</t>
  </si>
  <si>
    <t>https://fnet.bmfbovespa.com.br/fnet/publico/downloadDocumento?id=586068</t>
  </si>
  <si>
    <t>FZDA11</t>
  </si>
  <si>
    <t>222,77</t>
  </si>
  <si>
    <t>https://fnet.bmfbovespa.com.br/fnet/publico/downloadDocumento?id=493312</t>
  </si>
  <si>
    <t>GCRA11</t>
  </si>
  <si>
    <t>98,18</t>
  </si>
  <si>
    <t>https://fnet.bmfbovespa.com.br/fnet/publico/downloadDocumento?id=591059</t>
  </si>
  <si>
    <t>HGAG11</t>
  </si>
  <si>
    <t>Hgi Capital</t>
  </si>
  <si>
    <t>23,78</t>
  </si>
  <si>
    <t>https://fnet.bmfbovespa.com.br/fnet/publico/downloadDocumento?id=583767</t>
  </si>
  <si>
    <t>JGPX11</t>
  </si>
  <si>
    <t>Jgp Asset</t>
  </si>
  <si>
    <t>95,57</t>
  </si>
  <si>
    <t>https://fnet.bmfbovespa.com.br/fnet/publico/downloadDocumento?id=591252</t>
  </si>
  <si>
    <t>KNCA11</t>
  </si>
  <si>
    <t>103,38</t>
  </si>
  <si>
    <t>https://fnet.bmfbovespa.com.br/fnet/publico/downloadDocumento?id=581940</t>
  </si>
  <si>
    <t>LSAG11</t>
  </si>
  <si>
    <t>Leste Credit</t>
  </si>
  <si>
    <t>97,92</t>
  </si>
  <si>
    <t>https://fnet.bmfbovespa.com.br/fnet/publico/downloadDocumento?id=589299</t>
  </si>
  <si>
    <t>MAVC11</t>
  </si>
  <si>
    <t>NCRA11</t>
  </si>
  <si>
    <t>Nch Brasil</t>
  </si>
  <si>
    <t>10,54</t>
  </si>
  <si>
    <t>https://fnet.bmfbovespa.com.br/fnet/publico/downloadDocumento?id=591265</t>
  </si>
  <si>
    <t>OIAG11</t>
  </si>
  <si>
    <t>Fator Ore</t>
  </si>
  <si>
    <t>9,79</t>
  </si>
  <si>
    <t>https://fnet.bmfbovespa.com.br/fnet/publico/downloadDocumento?id=588433</t>
  </si>
  <si>
    <t>PLCA11</t>
  </si>
  <si>
    <t>Plural</t>
  </si>
  <si>
    <t>94,66</t>
  </si>
  <si>
    <t>https://fnet.bmfbovespa.com.br/fnet/publico/downloadDocumento?id=581164</t>
  </si>
  <si>
    <t>RURA11</t>
  </si>
  <si>
    <t>Itaú Asset</t>
  </si>
  <si>
    <t>10,01</t>
  </si>
  <si>
    <t>https://fnet.bmfbovespa.com.br/fnet/publico/downloadDocumento?id=581177</t>
  </si>
  <si>
    <t>RZAG11</t>
  </si>
  <si>
    <t>9,68</t>
  </si>
  <si>
    <t>https://fnet.bmfbovespa.com.br/fnet/publico/downloadDocumento?id=590409</t>
  </si>
  <si>
    <t>SNAG11</t>
  </si>
  <si>
    <t>10,06</t>
  </si>
  <si>
    <t>https://fnet.bmfbovespa.com.br/fnet/publico/downloadDocumento?id=577461</t>
  </si>
  <si>
    <t>VCRA11</t>
  </si>
  <si>
    <t>https://fnet.bmfbovespa.com.br/fnet/publico/downloadDocumento?id=579518</t>
  </si>
  <si>
    <t>VGIA11</t>
  </si>
  <si>
    <t>9,54</t>
  </si>
  <si>
    <t>https://fnet.bmfbovespa.com.br/fnet/publico/downloadDocumento?id=590055</t>
  </si>
  <si>
    <t>XPCA11</t>
  </si>
  <si>
    <t>9,50</t>
  </si>
  <si>
    <t>https://fnet.bmfbovespa.com.br/fnet/publico/downloadDocumento?id=582425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</si>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</sst>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K34" sqref="K34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75.709999999999994</v>
      </c>
      <c r="F2" s="16">
        <v>0.65</v>
      </c>
      <c r="G2" s="14">
        <f>Tabela1[[#This Row],[Divid.]]*12/Tabela1[[#This Row],[Preço atual]]</f>
        <v>0.10302469951129312</v>
      </c>
      <c r="H2" s="16">
        <v>5.95</v>
      </c>
      <c r="I2" s="16">
        <v>101.51</v>
      </c>
      <c r="J2" s="15">
        <f>Tabela1[[#This Row],[Preço atual]]/Tabela1[[#This Row],[VP]]</f>
        <v>0.74583784848783363</v>
      </c>
      <c r="K2" s="14">
        <v>2.1000000000000001E-2</v>
      </c>
      <c r="L2" s="14">
        <v>3.7000000000000012E-2</v>
      </c>
      <c r="M2" s="13">
        <v>1.63</v>
      </c>
      <c r="N2" s="13">
        <v>17205</v>
      </c>
      <c r="O2" s="13">
        <v>4997</v>
      </c>
      <c r="P2" s="13">
        <v>747</v>
      </c>
      <c r="Q2" s="30">
        <f>Tabela1[[#This Row],[Divid.]]</f>
        <v>0.65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" s="17">
        <f>Tabela1[[#This Row],[Preço Calculado]]/Tabela1[[#This Row],[Preço atual]]-1</f>
        <v>-0.23967011430780005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145.77000000000001</v>
      </c>
      <c r="J3" s="15">
        <f>Tabela1[[#This Row],[Preço atual]]/Tabela1[[#This Row],[VP]]</f>
        <v>1.1998353570693558</v>
      </c>
      <c r="K3" s="14"/>
      <c r="L3" s="14"/>
      <c r="M3" s="13">
        <v>6.97</v>
      </c>
      <c r="N3" s="13">
        <v>13145</v>
      </c>
      <c r="O3" s="13">
        <v>4306</v>
      </c>
      <c r="P3" s="13">
        <v>389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98.69</v>
      </c>
      <c r="F4" s="16">
        <v>1</v>
      </c>
      <c r="G4" s="14">
        <f>Tabela1[[#This Row],[Divid.]]*12/Tabela1[[#This Row],[Preço atual]]</f>
        <v>0.12159286655182897</v>
      </c>
      <c r="H4" s="16">
        <v>12.68</v>
      </c>
      <c r="I4" s="16">
        <v>96.03</v>
      </c>
      <c r="J4" s="15">
        <f>Tabela1[[#This Row],[Preço atual]]/Tabela1[[#This Row],[VP]]</f>
        <v>1.0276996771842133</v>
      </c>
      <c r="K4" s="14"/>
      <c r="L4" s="14"/>
      <c r="M4" s="13">
        <v>4.79</v>
      </c>
      <c r="N4" s="13">
        <v>27831</v>
      </c>
      <c r="O4" s="13"/>
      <c r="P4" s="13"/>
      <c r="Q4" s="30">
        <f>Tabela1[[#This Row],[Divid.]]</f>
        <v>1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" s="17">
        <f>Tabela1[[#This Row],[Preço Calculado]]/Tabela1[[#This Row],[Preço atual]]-1</f>
        <v>-0.10263567120421435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110.04</v>
      </c>
      <c r="J5" s="15">
        <f>Tabela1[[#This Row],[Preço atual]]/Tabela1[[#This Row],[VP]]</f>
        <v>11.227735368956742</v>
      </c>
      <c r="K5" s="14"/>
      <c r="L5" s="14"/>
      <c r="M5" s="13">
        <v>5.25</v>
      </c>
      <c r="N5" s="13">
        <v>50295</v>
      </c>
      <c r="O5" s="13">
        <v>186508</v>
      </c>
      <c r="P5" s="13">
        <v>1930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55</v>
      </c>
      <c r="F6" s="16">
        <v>1.33</v>
      </c>
      <c r="G6" s="25">
        <f>Tabela1[[#This Row],[Divid.]]*12/Tabela1[[#This Row],[Preço atual]]</f>
        <v>0.29018181818181821</v>
      </c>
      <c r="H6" s="16">
        <v>8.99</v>
      </c>
      <c r="I6" s="16">
        <v>83.15</v>
      </c>
      <c r="J6" s="15">
        <f>Tabela1[[#This Row],[Preço atual]]/Tabela1[[#This Row],[VP]]</f>
        <v>0.66145520144317493</v>
      </c>
      <c r="K6" s="14">
        <v>0</v>
      </c>
      <c r="L6" s="14">
        <v>0</v>
      </c>
      <c r="M6" s="13">
        <v>3.08</v>
      </c>
      <c r="N6" s="13">
        <v>16789</v>
      </c>
      <c r="O6" s="13">
        <v>11240</v>
      </c>
      <c r="P6" s="13">
        <v>2359</v>
      </c>
      <c r="Q6" s="30">
        <f>Tabela1[[#This Row],[Divid.]]</f>
        <v>1.33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6" s="17">
        <f>Tabela1[[#This Row],[Preço Calculado]]/Tabela1[[#This Row],[Preço atual]]-1</f>
        <v>1.1415632338141561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651</v>
      </c>
      <c r="F7" s="16">
        <v>0.37109999999999999</v>
      </c>
      <c r="G7" s="14">
        <f>Tabela1[[#This Row],[Divid.]]*12/Tabela1[[#This Row],[Preço atual]]</f>
        <v>6.8405529953917046E-3</v>
      </c>
      <c r="H7" s="16">
        <v>0</v>
      </c>
      <c r="I7" s="16">
        <v>2154.48</v>
      </c>
      <c r="J7" s="15">
        <f>Tabela1[[#This Row],[Preço atual]]/Tabela1[[#This Row],[VP]]</f>
        <v>0.30216107831123984</v>
      </c>
      <c r="K7" s="14">
        <v>0.95599999999999996</v>
      </c>
      <c r="L7" s="14">
        <v>0</v>
      </c>
      <c r="M7" s="13">
        <v>3.21</v>
      </c>
      <c r="N7" s="13">
        <v>2239</v>
      </c>
      <c r="O7" s="13">
        <v>4057814</v>
      </c>
      <c r="P7" s="13">
        <v>499325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-0.94951621405614983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8.7200000000000006</v>
      </c>
      <c r="F9" s="16">
        <v>0.1089</v>
      </c>
      <c r="G9" s="14">
        <f>Tabela1[[#This Row],[Divid.]]*12/Tabela1[[#This Row],[Preço atual]]</f>
        <v>0.14986238532110091</v>
      </c>
      <c r="H9" s="16">
        <v>1.0318000000000001</v>
      </c>
      <c r="I9" s="16">
        <v>8.52</v>
      </c>
      <c r="J9" s="15">
        <f>Tabela1[[#This Row],[Preço atual]]/Tabela1[[#This Row],[VP]]</f>
        <v>1.023474178403756</v>
      </c>
      <c r="K9" s="14"/>
      <c r="L9" s="14"/>
      <c r="M9" s="13">
        <v>7.8</v>
      </c>
      <c r="N9" s="13">
        <v>5674</v>
      </c>
      <c r="O9" s="13"/>
      <c r="P9" s="13"/>
      <c r="Q9" s="30">
        <f>Tabela1[[#This Row],[Divid.]]</f>
        <v>0.1089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9.644280442804428</v>
      </c>
      <c r="T9" s="17">
        <f>Tabela1[[#This Row],[Preço Calculado]]/Tabela1[[#This Row],[Preço atual]]-1</f>
        <v>0.10599546362436096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116.26</v>
      </c>
      <c r="F10" s="16">
        <v>0.79759999999999998</v>
      </c>
      <c r="G10" s="25">
        <f>Tabela1[[#This Row],[Divid.]]*12/Tabela1[[#This Row],[Preço atual]]</f>
        <v>8.2325821434715285E-2</v>
      </c>
      <c r="H10" s="16">
        <v>9.8161000000000005</v>
      </c>
      <c r="I10" s="16">
        <v>105.39</v>
      </c>
      <c r="J10" s="15">
        <f>Tabela1[[#This Row],[Preço atual]]/Tabela1[[#This Row],[VP]]</f>
        <v>1.1031407154378974</v>
      </c>
      <c r="K10" s="14">
        <v>3.2000000000000001E-2</v>
      </c>
      <c r="L10" s="14">
        <v>0</v>
      </c>
      <c r="M10" s="13">
        <v>20.14</v>
      </c>
      <c r="N10" s="13">
        <v>149502</v>
      </c>
      <c r="O10" s="13">
        <v>5850</v>
      </c>
      <c r="P10" s="13">
        <v>377</v>
      </c>
      <c r="Q10" s="30">
        <f>Tabela1[[#This Row],[Divid.]]</f>
        <v>0.79759999999999998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70.636162361623605</v>
      </c>
      <c r="T10" s="17">
        <f>Tabela1[[#This Row],[Preço Calculado]]/Tabela1[[#This Row],[Preço atual]]-1</f>
        <v>-0.39242936210542234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42.077199999999998</v>
      </c>
      <c r="I11" s="16">
        <v>4068.56</v>
      </c>
      <c r="J11" s="15">
        <f>Tabela1[[#This Row],[Preço atual]]/Tabela1[[#This Row],[VP]]</f>
        <v>0.79168059460841178</v>
      </c>
      <c r="K11" s="14">
        <v>4.3999999999999997E-2</v>
      </c>
      <c r="L11" s="14">
        <v>0.313</v>
      </c>
      <c r="M11" s="13">
        <v>1.35</v>
      </c>
      <c r="N11" s="13">
        <v>62</v>
      </c>
      <c r="O11" s="13">
        <v>7305</v>
      </c>
      <c r="P11" s="13">
        <v>1268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9.6999999999999993</v>
      </c>
      <c r="F12" s="16">
        <v>0.09</v>
      </c>
      <c r="G12" s="25">
        <f>Tabela1[[#This Row],[Divid.]]*12/Tabela1[[#This Row],[Preço atual]]</f>
        <v>0.11134020618556703</v>
      </c>
      <c r="H12" s="16">
        <v>1.1040000000000001</v>
      </c>
      <c r="I12" s="16">
        <v>10.33</v>
      </c>
      <c r="J12" s="15">
        <f>Tabela1[[#This Row],[Preço atual]]/Tabela1[[#This Row],[VP]]</f>
        <v>0.93901258470474336</v>
      </c>
      <c r="K12" s="14">
        <v>0</v>
      </c>
      <c r="L12" s="14">
        <v>0</v>
      </c>
      <c r="M12" s="13">
        <v>5.97</v>
      </c>
      <c r="N12" s="13">
        <v>9877</v>
      </c>
      <c r="O12" s="13">
        <v>17529</v>
      </c>
      <c r="P12" s="13">
        <v>1322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-0.178301061361129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98.99</v>
      </c>
      <c r="F13" s="16">
        <v>0.57689999999999997</v>
      </c>
      <c r="G13" s="25">
        <f>Tabela1[[#This Row],[Divid.]]*12/Tabela1[[#This Row],[Preço atual]]</f>
        <v>6.9934336801697139E-2</v>
      </c>
      <c r="H13" s="16">
        <v>2.5503999999999998</v>
      </c>
      <c r="I13" s="16">
        <v>95.86</v>
      </c>
      <c r="J13" s="15">
        <f>Tabela1[[#This Row],[Preço atual]]/Tabela1[[#This Row],[VP]]</f>
        <v>1.03265178385145</v>
      </c>
      <c r="K13" s="14"/>
      <c r="L13" s="14"/>
      <c r="M13" s="13">
        <v>15.08</v>
      </c>
      <c r="N13" s="13">
        <v>377</v>
      </c>
      <c r="O13" s="13">
        <v>1681</v>
      </c>
      <c r="P13" s="13">
        <v>37</v>
      </c>
      <c r="Q13" s="30">
        <f>Tabela1[[#This Row],[Divid.]]</f>
        <v>0.57689999999999997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51.090774907749072</v>
      </c>
      <c r="T13" s="17">
        <f>Tabela1[[#This Row],[Preço Calculado]]/Tabela1[[#This Row],[Preço atual]]-1</f>
        <v>-0.48387943319780713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975.2</v>
      </c>
      <c r="J14" s="15">
        <f>Tabela1[[#This Row],[Preço atual]]/Tabela1[[#This Row],[VP]]</f>
        <v>0.39482157506152582</v>
      </c>
      <c r="K14" s="14"/>
      <c r="L14" s="14"/>
      <c r="M14" s="13">
        <v>0.04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8.9</v>
      </c>
      <c r="F17" s="16">
        <v>0.1</v>
      </c>
      <c r="G17" s="14">
        <f>Tabela1[[#This Row],[Divid.]]*12/Tabela1[[#This Row],[Preço atual]]</f>
        <v>0.13483146067415733</v>
      </c>
      <c r="H17" s="16">
        <v>1.1001000000000001</v>
      </c>
      <c r="I17" s="16">
        <v>8.99</v>
      </c>
      <c r="J17" s="15">
        <f>Tabela1[[#This Row],[Preço atual]]/Tabela1[[#This Row],[VP]]</f>
        <v>0.9899888765294772</v>
      </c>
      <c r="K17" s="14"/>
      <c r="L17" s="14"/>
      <c r="M17" s="13">
        <v>1.51</v>
      </c>
      <c r="N17" s="13">
        <v>27526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-4.9338695634146834E-3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63.99</v>
      </c>
      <c r="F18" s="16">
        <v>0.77</v>
      </c>
      <c r="G18" s="14">
        <f>Tabela1[[#This Row],[Divid.]]*12/Tabela1[[#This Row],[Preço atual]]</f>
        <v>0.14439756211908111</v>
      </c>
      <c r="H18" s="16">
        <v>0.77</v>
      </c>
      <c r="I18" s="16">
        <v>92.08</v>
      </c>
      <c r="J18" s="15">
        <f>Tabela1[[#This Row],[Preço atual]]/Tabela1[[#This Row],[VP]]</f>
        <v>0.69493918331885318</v>
      </c>
      <c r="K18" s="14">
        <v>0</v>
      </c>
      <c r="L18" s="14">
        <v>0</v>
      </c>
      <c r="M18" s="13">
        <v>0.51</v>
      </c>
      <c r="N18" s="13">
        <v>505</v>
      </c>
      <c r="O18" s="13">
        <v>5869</v>
      </c>
      <c r="P18" s="13">
        <v>751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6.5664665085469531E-2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5.601</v>
      </c>
      <c r="G19" s="14" t="e">
        <f>Tabela1[[#This Row],[Divid.]]*12/Tabela1[[#This Row],[Preço atual]]</f>
        <v>#DIV/0!</v>
      </c>
      <c r="H19" s="16">
        <v>6.0740999999999996</v>
      </c>
      <c r="I19" s="16">
        <v>82.59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7.67</v>
      </c>
      <c r="N19" s="13">
        <v>33</v>
      </c>
      <c r="O19" s="13"/>
      <c r="P19" s="13"/>
      <c r="Q19" s="30">
        <f>Tabela1[[#This Row],[Divid.]]</f>
        <v>5.601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496.02952029520293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56.48</v>
      </c>
      <c r="F20" s="16">
        <v>0.05</v>
      </c>
      <c r="G20" s="14">
        <f>Tabela1[[#This Row],[Divid.]]*12/Tabela1[[#This Row],[Preço atual]]</f>
        <v>1.0623229461756376E-2</v>
      </c>
      <c r="H20" s="16">
        <v>0.05</v>
      </c>
      <c r="I20" s="16">
        <v>75.88</v>
      </c>
      <c r="J20" s="15">
        <f>Tabela1[[#This Row],[Preço atual]]/Tabela1[[#This Row],[VP]]</f>
        <v>0.74433315761729046</v>
      </c>
      <c r="K20" s="14">
        <v>0.20200000000000001</v>
      </c>
      <c r="L20" s="14">
        <v>0.21299999999999999</v>
      </c>
      <c r="M20" s="13">
        <v>1.02</v>
      </c>
      <c r="N20" s="13">
        <v>294</v>
      </c>
      <c r="O20" s="13">
        <v>2917</v>
      </c>
      <c r="P20" s="13">
        <v>24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-0.9215997825700637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1322.1</v>
      </c>
      <c r="J21" s="15">
        <f>Tabela1[[#This Row],[Preço atual]]/Tabela1[[#This Row],[VP]]</f>
        <v>0</v>
      </c>
      <c r="K21" s="14"/>
      <c r="L21" s="14"/>
      <c r="M21" s="13">
        <v>0.21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83.1</v>
      </c>
      <c r="F22" s="16">
        <v>0.2</v>
      </c>
      <c r="G22" s="14">
        <f>Tabela1[[#This Row],[Divid.]]*12/Tabela1[[#This Row],[Preço atual]]</f>
        <v>2.8880866425992788E-2</v>
      </c>
      <c r="H22" s="16">
        <v>4.8</v>
      </c>
      <c r="I22" s="16">
        <v>81.84</v>
      </c>
      <c r="J22" s="15">
        <f>Tabela1[[#This Row],[Preço atual]]/Tabela1[[#This Row],[VP]]</f>
        <v>1.0153958944281525</v>
      </c>
      <c r="K22" s="14">
        <v>0.104</v>
      </c>
      <c r="L22" s="14">
        <v>2.5999999999999999E-2</v>
      </c>
      <c r="M22" s="13">
        <v>1.06</v>
      </c>
      <c r="N22" s="13">
        <v>115</v>
      </c>
      <c r="O22" s="13">
        <v>2113</v>
      </c>
      <c r="P22" s="13">
        <v>160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-0.78685707434691676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85.5</v>
      </c>
      <c r="F23" s="16">
        <v>0.69</v>
      </c>
      <c r="G23" s="14">
        <f>Tabela1[[#This Row],[Divid.]]*12/Tabela1[[#This Row],[Preço atual]]</f>
        <v>9.6842105263157882E-2</v>
      </c>
      <c r="H23" s="16">
        <v>8.4591999999999992</v>
      </c>
      <c r="I23" s="16">
        <v>96.19</v>
      </c>
      <c r="J23" s="15">
        <f>Tabela1[[#This Row],[Preço atual]]/Tabela1[[#This Row],[VP]]</f>
        <v>0.88886578646428949</v>
      </c>
      <c r="K23" s="14"/>
      <c r="L23" s="14"/>
      <c r="M23" s="13">
        <v>8.6300000000000008</v>
      </c>
      <c r="N23" s="13">
        <v>36705</v>
      </c>
      <c r="O23" s="13"/>
      <c r="P23" s="13"/>
      <c r="Q23" s="30">
        <f>Tabela1[[#This Row],[Divid.]]</f>
        <v>0.69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23" s="17">
        <f>Tabela1[[#This Row],[Preço Calculado]]/Tabela1[[#This Row],[Preço atual]]-1</f>
        <v>-0.2852981161390562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1020.02</v>
      </c>
      <c r="F24" s="16">
        <v>7.4333999999999998</v>
      </c>
      <c r="G24" s="14">
        <f>Tabela1[[#This Row],[Divid.]]*12/Tabela1[[#This Row],[Preço atual]]</f>
        <v>8.7450049999019633E-2</v>
      </c>
      <c r="H24" s="16">
        <v>134.595</v>
      </c>
      <c r="I24" s="16">
        <v>2049.79</v>
      </c>
      <c r="J24" s="15">
        <f>Tabela1[[#This Row],[Preço atual]]/Tabela1[[#This Row],[VP]]</f>
        <v>0.49762170758955798</v>
      </c>
      <c r="K24" s="14">
        <v>0.39300000000000002</v>
      </c>
      <c r="L24" s="14">
        <v>0.46500000000000002</v>
      </c>
      <c r="M24" s="13">
        <v>8.52</v>
      </c>
      <c r="N24" s="13">
        <v>7491</v>
      </c>
      <c r="O24" s="13">
        <v>1437</v>
      </c>
      <c r="P24" s="13">
        <v>373</v>
      </c>
      <c r="Q24" s="30">
        <f>Tabela1[[#This Row],[Divid.]]</f>
        <v>7.4333999999999998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658.30848708487076</v>
      </c>
      <c r="T24" s="17">
        <f>Tabela1[[#This Row],[Preço Calculado]]/Tabela1[[#This Row],[Preço atual]]-1</f>
        <v>-0.3546121771290065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74</v>
      </c>
      <c r="F25" s="16">
        <v>0.64</v>
      </c>
      <c r="G25" s="14">
        <f>Tabela1[[#This Row],[Divid.]]*12/Tabela1[[#This Row],[Preço atual]]</f>
        <v>0.10378378378378378</v>
      </c>
      <c r="H25" s="16">
        <v>7.33</v>
      </c>
      <c r="I25" s="16">
        <v>83.19</v>
      </c>
      <c r="J25" s="15">
        <f>Tabela1[[#This Row],[Preço atual]]/Tabela1[[#This Row],[VP]]</f>
        <v>0.88952999158552715</v>
      </c>
      <c r="K25" s="14"/>
      <c r="L25" s="14"/>
      <c r="M25" s="13">
        <v>0.36</v>
      </c>
      <c r="N25" s="13">
        <v>6001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-0.23406801635583929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0.65</v>
      </c>
      <c r="G26" s="14" t="e">
        <f>Tabela1[[#This Row],[Divid.]]*12/Tabela1[[#This Row],[Preço atual]]</f>
        <v>#DIV/0!</v>
      </c>
      <c r="H26" s="16">
        <v>2.69</v>
      </c>
      <c r="I26" s="16">
        <v>12.49</v>
      </c>
      <c r="J26" s="15">
        <f>Tabela1[[#This Row],[Preço atual]]/Tabela1[[#This Row],[VP]]</f>
        <v>0</v>
      </c>
      <c r="K26" s="14"/>
      <c r="L26" s="14"/>
      <c r="M26" s="13">
        <v>9.56</v>
      </c>
      <c r="N26" s="13">
        <v>20</v>
      </c>
      <c r="O26" s="13"/>
      <c r="P26" s="13"/>
      <c r="Q26" s="30">
        <f>Tabela1[[#This Row],[Divid.]]</f>
        <v>0.65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0.91</v>
      </c>
      <c r="G27" s="25">
        <f>Tabela1[[#This Row],[Divid.]]*12/Tabela1[[#This Row],[Preço atual]]</f>
        <v>0.11286821705426356</v>
      </c>
      <c r="H27" s="16">
        <v>9.93</v>
      </c>
      <c r="I27" s="16">
        <v>99.17</v>
      </c>
      <c r="J27" s="15">
        <f>Tabela1[[#This Row],[Preço atual]]/Tabela1[[#This Row],[VP]]</f>
        <v>0.97559745890894423</v>
      </c>
      <c r="K27" s="14"/>
      <c r="L27" s="14"/>
      <c r="M27" s="13">
        <v>3.44</v>
      </c>
      <c r="N27" s="13">
        <v>71716</v>
      </c>
      <c r="O27" s="13">
        <v>3983</v>
      </c>
      <c r="P27" s="13">
        <v>457</v>
      </c>
      <c r="Q27" s="30">
        <f>Tabela1[[#This Row],[Divid.]]</f>
        <v>0.91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" s="17">
        <f>Tabela1[[#This Row],[Preço Calculado]]/Tabela1[[#This Row],[Preço atual]]-1</f>
        <v>-0.16702422838181874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114.54</v>
      </c>
      <c r="F28" s="16">
        <v>1.1299999999999999</v>
      </c>
      <c r="G28" s="14">
        <f>Tabela1[[#This Row],[Divid.]]*12/Tabela1[[#This Row],[Preço atual]]</f>
        <v>0.1183865898376113</v>
      </c>
      <c r="H28" s="16">
        <v>11.97</v>
      </c>
      <c r="I28" s="16">
        <v>102.54</v>
      </c>
      <c r="J28" s="15">
        <f>Tabela1[[#This Row],[Preço atual]]/Tabela1[[#This Row],[VP]]</f>
        <v>1.1170275014628437</v>
      </c>
      <c r="K28" s="14">
        <v>0</v>
      </c>
      <c r="L28" s="14">
        <v>0</v>
      </c>
      <c r="M28" s="13">
        <v>5.5</v>
      </c>
      <c r="N28" s="13">
        <v>9491</v>
      </c>
      <c r="O28" s="13">
        <v>11376</v>
      </c>
      <c r="P28" s="13">
        <v>1469</v>
      </c>
      <c r="Q28" s="30">
        <f>Tabela1[[#This Row],[Divid.]]</f>
        <v>1.1299999999999999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28" s="17">
        <f>Tabela1[[#This Row],[Preço Calculado]]/Tabela1[[#This Row],[Preço atual]]-1</f>
        <v>-0.12629822998072848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9.1300000000000008</v>
      </c>
      <c r="F29" s="16">
        <v>7.0000000000000007E-2</v>
      </c>
      <c r="G29" s="14">
        <f>Tabela1[[#This Row],[Divid.]]*12/Tabela1[[#This Row],[Preço atual]]</f>
        <v>9.2004381161007662E-2</v>
      </c>
      <c r="H29" s="16">
        <v>0.84</v>
      </c>
      <c r="I29" s="16">
        <v>9.8699999999999992</v>
      </c>
      <c r="J29" s="15">
        <f>Tabela1[[#This Row],[Preço atual]]/Tabela1[[#This Row],[VP]]</f>
        <v>0.92502532928064862</v>
      </c>
      <c r="K29" s="14"/>
      <c r="L29" s="14"/>
      <c r="M29" s="13">
        <v>3.2</v>
      </c>
      <c r="N29" s="13">
        <v>315407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-0.32100087704053382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105.6</v>
      </c>
      <c r="F30" s="16">
        <v>0.85</v>
      </c>
      <c r="G30" s="14">
        <f>Tabela1[[#This Row],[Divid.]]*12/Tabela1[[#This Row],[Preço atual]]</f>
        <v>9.6590909090909088E-2</v>
      </c>
      <c r="H30" s="16">
        <v>8.99</v>
      </c>
      <c r="I30" s="16">
        <v>110.62</v>
      </c>
      <c r="J30" s="15">
        <f>Tabela1[[#This Row],[Preço atual]]/Tabela1[[#This Row],[VP]]</f>
        <v>0.95461941782679438</v>
      </c>
      <c r="K30" s="14"/>
      <c r="L30" s="14"/>
      <c r="M30" s="13">
        <v>0.19</v>
      </c>
      <c r="N30" s="13">
        <v>20827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-0.28715196242871521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74.239999999999995</v>
      </c>
      <c r="F31" s="16">
        <v>0.78</v>
      </c>
      <c r="G31" s="14">
        <f>Tabela1[[#This Row],[Divid.]]*12/Tabela1[[#This Row],[Preço atual]]</f>
        <v>0.12607758620689655</v>
      </c>
      <c r="H31" s="16">
        <v>8.36</v>
      </c>
      <c r="I31" s="16">
        <v>96.77</v>
      </c>
      <c r="J31" s="15">
        <f>Tabela1[[#This Row],[Preço atual]]/Tabela1[[#This Row],[VP]]</f>
        <v>0.76717991112948225</v>
      </c>
      <c r="K31" s="14"/>
      <c r="L31" s="14"/>
      <c r="M31" s="13">
        <v>6.56</v>
      </c>
      <c r="N31" s="13">
        <v>46771</v>
      </c>
      <c r="O31" s="13"/>
      <c r="P31" s="13"/>
      <c r="Q31" s="30">
        <f>Tabela1[[#This Row],[Divid.]]</f>
        <v>0.78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1" s="17">
        <f>Tabela1[[#This Row],[Preço Calculado]]/Tabela1[[#This Row],[Preço atual]]-1</f>
        <v>-6.9538109174195228E-2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900.01</v>
      </c>
      <c r="F32" s="16">
        <v>6.64</v>
      </c>
      <c r="G32" s="25">
        <f>Tabela1[[#This Row],[Divid.]]*12/Tabela1[[#This Row],[Preço atual]]</f>
        <v>8.8532349640559546E-2</v>
      </c>
      <c r="H32" s="16">
        <v>95.57</v>
      </c>
      <c r="I32" s="16">
        <v>998.1</v>
      </c>
      <c r="J32" s="15">
        <f>Tabela1[[#This Row],[Preço atual]]/Tabela1[[#This Row],[VP]]</f>
        <v>0.90172327422101994</v>
      </c>
      <c r="K32" s="14"/>
      <c r="L32" s="14"/>
      <c r="M32" s="13">
        <v>18.38</v>
      </c>
      <c r="N32" s="13">
        <v>111</v>
      </c>
      <c r="O32" s="13"/>
      <c r="P32" s="13"/>
      <c r="Q32" s="30">
        <f>Tabela1[[#This Row],[Divid.]]</f>
        <v>6.64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588.04428044280428</v>
      </c>
      <c r="T32" s="17">
        <f>Tabela1[[#This Row],[Preço Calculado]]/Tabela1[[#This Row],[Preço atual]]-1</f>
        <v>-0.34662472589992965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69.959999999999994</v>
      </c>
      <c r="F33" s="16">
        <v>0.5</v>
      </c>
      <c r="G33" s="14">
        <f>Tabela1[[#This Row],[Divid.]]*12/Tabela1[[#This Row],[Preço atual]]</f>
        <v>8.5763293310463132E-2</v>
      </c>
      <c r="H33" s="16">
        <v>6.83</v>
      </c>
      <c r="I33" s="16">
        <v>44.43</v>
      </c>
      <c r="J33" s="15">
        <f>Tabela1[[#This Row],[Preço atual]]/Tabela1[[#This Row],[VP]]</f>
        <v>1.5746117488183657</v>
      </c>
      <c r="K33" s="14"/>
      <c r="L33" s="14"/>
      <c r="M33" s="13">
        <v>29.02</v>
      </c>
      <c r="N33" s="13">
        <v>613</v>
      </c>
      <c r="O33" s="13"/>
      <c r="P33" s="13"/>
      <c r="Q33" s="30">
        <f>Tabela1[[#This Row],[Divid.]]</f>
        <v>0.5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3" s="17">
        <f>Tabela1[[#This Row],[Preço Calculado]]/Tabela1[[#This Row],[Preço atual]]-1</f>
        <v>-0.36706056597444192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7.45</v>
      </c>
      <c r="F34" s="16">
        <v>0.08</v>
      </c>
      <c r="G34" s="14">
        <f>Tabela1[[#This Row],[Divid.]]*12/Tabela1[[#This Row],[Preço atual]]</f>
        <v>0.12885906040268455</v>
      </c>
      <c r="H34" s="16">
        <v>0.99</v>
      </c>
      <c r="I34" s="16">
        <v>8.76</v>
      </c>
      <c r="J34" s="15">
        <f>Tabela1[[#This Row],[Preço atual]]/Tabela1[[#This Row],[VP]]</f>
        <v>0.8504566210045662</v>
      </c>
      <c r="K34" s="14"/>
      <c r="L34" s="14"/>
      <c r="M34" s="13">
        <v>3.87</v>
      </c>
      <c r="N34" s="13">
        <v>8703</v>
      </c>
      <c r="O34" s="13">
        <v>311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-4.9010624334431374E-2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988.17</v>
      </c>
      <c r="F35" s="16">
        <v>10.38</v>
      </c>
      <c r="G35" s="14">
        <f>Tabela1[[#This Row],[Divid.]]*12/Tabela1[[#This Row],[Preço atual]]</f>
        <v>0.12605118552475789</v>
      </c>
      <c r="H35" s="16">
        <v>10.38</v>
      </c>
      <c r="I35" s="16">
        <v>989.21</v>
      </c>
      <c r="J35" s="15">
        <f>Tabela1[[#This Row],[Preço atual]]/Tabela1[[#This Row],[VP]]</f>
        <v>0.99894865599822069</v>
      </c>
      <c r="K35" s="14"/>
      <c r="L35" s="14"/>
      <c r="M35" s="13">
        <v>15.27</v>
      </c>
      <c r="N35" s="13">
        <v>116</v>
      </c>
      <c r="O35" s="13">
        <v>14624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>
        <f>Tabela1[[#This Row],[Preço Calculado]]/Tabela1[[#This Row],[Preço atual]]-1</f>
        <v>-6.9732948156768448E-2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118.39</v>
      </c>
      <c r="F36" s="16">
        <v>12.6</v>
      </c>
      <c r="G36" s="25">
        <f>Tabela1[[#This Row],[Divid.]]*12/Tabela1[[#This Row],[Preço atual]]</f>
        <v>1.2771348931497593</v>
      </c>
      <c r="H36" s="16">
        <v>18.77</v>
      </c>
      <c r="I36" s="16">
        <v>129.37</v>
      </c>
      <c r="J36" s="15">
        <f>Tabela1[[#This Row],[Preço atual]]/Tabela1[[#This Row],[VP]]</f>
        <v>0.91512715467264427</v>
      </c>
      <c r="K36" s="14">
        <v>0</v>
      </c>
      <c r="L36" s="14">
        <v>0</v>
      </c>
      <c r="M36" s="13">
        <v>7.73</v>
      </c>
      <c r="N36" s="13">
        <v>324</v>
      </c>
      <c r="O36" s="13">
        <v>50286</v>
      </c>
      <c r="P36" s="13">
        <v>3216</v>
      </c>
      <c r="Q36" s="30">
        <f>Tabela1[[#This Row],[Divid.]]</f>
        <v>12.6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1115.8671586715866</v>
      </c>
      <c r="T36" s="17">
        <f>Tabela1[[#This Row],[Preço Calculado]]/Tabela1[[#This Row],[Preço atual]]-1</f>
        <v>8.4253497649428724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0.64</v>
      </c>
      <c r="G38" s="14">
        <f>Tabela1[[#This Row],[Divid.]]*12/Tabela1[[#This Row],[Preço atual]]</f>
        <v>8.9562682215743442E-2</v>
      </c>
      <c r="H38" s="16">
        <v>9.5275999999999996</v>
      </c>
      <c r="I38" s="16">
        <v>95.78</v>
      </c>
      <c r="J38" s="15">
        <f>Tabela1[[#This Row],[Preço atual]]/Tabela1[[#This Row],[VP]]</f>
        <v>0.89528085195239093</v>
      </c>
      <c r="K38" s="14"/>
      <c r="L38" s="14"/>
      <c r="M38" s="13">
        <v>22.98</v>
      </c>
      <c r="N38" s="13">
        <v>65</v>
      </c>
      <c r="O38" s="13"/>
      <c r="P38" s="13"/>
      <c r="Q38" s="30">
        <f>Tabela1[[#This Row],[Divid.]]</f>
        <v>0.64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" s="17">
        <f>Tabela1[[#This Row],[Preço Calculado]]/Tabela1[[#This Row],[Preço atual]]-1</f>
        <v>-0.33902079545576802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39.67</v>
      </c>
      <c r="F39" s="16">
        <v>0.44</v>
      </c>
      <c r="G39" s="14">
        <f>Tabela1[[#This Row],[Divid.]]*12/Tabela1[[#This Row],[Preço atual]]</f>
        <v>0.13309805898663979</v>
      </c>
      <c r="H39" s="16">
        <v>7.98</v>
      </c>
      <c r="I39" s="16">
        <v>80.17</v>
      </c>
      <c r="J39" s="15">
        <f>Tabela1[[#This Row],[Preço atual]]/Tabela1[[#This Row],[VP]]</f>
        <v>0.49482350006236747</v>
      </c>
      <c r="K39" s="14">
        <v>0</v>
      </c>
      <c r="L39" s="14">
        <v>0</v>
      </c>
      <c r="M39" s="13">
        <v>0.48</v>
      </c>
      <c r="N39" s="13">
        <v>13595</v>
      </c>
      <c r="O39" s="13">
        <v>210</v>
      </c>
      <c r="P39" s="13">
        <v>34</v>
      </c>
      <c r="Q39" s="30">
        <f>Tabela1[[#This Row],[Divid.]]</f>
        <v>0.44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9" s="17">
        <f>Tabela1[[#This Row],[Preço Calculado]]/Tabela1[[#This Row],[Preço atual]]-1</f>
        <v>-1.7726501943617912E-2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85</v>
      </c>
      <c r="F40" s="16">
        <v>0.43</v>
      </c>
      <c r="G40" s="14">
        <f>Tabela1[[#This Row],[Divid.]]*12/Tabela1[[#This Row],[Preço atual]]</f>
        <v>6.0705882352941179E-2</v>
      </c>
      <c r="H40" s="16">
        <v>931.43</v>
      </c>
      <c r="I40" s="16">
        <v>104.54</v>
      </c>
      <c r="J40" s="15">
        <f>Tabela1[[#This Row],[Preço atual]]/Tabela1[[#This Row],[VP]]</f>
        <v>0.81308590013392001</v>
      </c>
      <c r="K40" s="14">
        <v>0</v>
      </c>
      <c r="L40" s="14">
        <v>0</v>
      </c>
      <c r="M40" s="13">
        <v>2.8</v>
      </c>
      <c r="N40" s="13">
        <v>86</v>
      </c>
      <c r="O40" s="13">
        <v>10725</v>
      </c>
      <c r="P40" s="13">
        <v>693</v>
      </c>
      <c r="Q40" s="30">
        <f>Tabela1[[#This Row],[Divid.]]</f>
        <v>0.43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40" s="17">
        <f>Tabela1[[#This Row],[Preço Calculado]]/Tabela1[[#This Row],[Preço atual]]-1</f>
        <v>-0.55198610809637505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0.60099999999999998</v>
      </c>
      <c r="I41" s="16">
        <v>7.62</v>
      </c>
      <c r="J41" s="15">
        <f>Tabela1[[#This Row],[Preço atual]]/Tabela1[[#This Row],[VP]]</f>
        <v>0.88976377952755903</v>
      </c>
      <c r="K41" s="14"/>
      <c r="L41" s="14"/>
      <c r="M41" s="13">
        <v>13.4</v>
      </c>
      <c r="N41" s="13">
        <v>19572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88</v>
      </c>
      <c r="F42" s="16">
        <v>0.68</v>
      </c>
      <c r="G42" s="14">
        <f>Tabela1[[#This Row],[Divid.]]*12/Tabela1[[#This Row],[Preço atual]]</f>
        <v>9.2727272727272728E-2</v>
      </c>
      <c r="H42" s="16">
        <v>11.3</v>
      </c>
      <c r="I42" s="16">
        <v>90.27</v>
      </c>
      <c r="J42" s="15">
        <f>Tabela1[[#This Row],[Preço atual]]/Tabela1[[#This Row],[VP]]</f>
        <v>0.97485321812340764</v>
      </c>
      <c r="K42" s="14"/>
      <c r="L42" s="14"/>
      <c r="M42" s="13">
        <v>3.32</v>
      </c>
      <c r="N42" s="13">
        <v>131</v>
      </c>
      <c r="O42" s="13"/>
      <c r="P42" s="13"/>
      <c r="Q42" s="30">
        <f>Tabela1[[#This Row],[Divid.]]</f>
        <v>0.68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42" s="17">
        <f>Tabela1[[#This Row],[Preço Calculado]]/Tabela1[[#This Row],[Preço atual]]-1</f>
        <v>-0.31566588393156669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468.2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1.01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105.5</v>
      </c>
      <c r="F44" s="16">
        <v>0.78</v>
      </c>
      <c r="G44" s="14">
        <f>Tabela1[[#This Row],[Divid.]]*12/Tabela1[[#This Row],[Preço atual]]</f>
        <v>8.8720379146919423E-2</v>
      </c>
      <c r="H44" s="16">
        <v>11.78</v>
      </c>
      <c r="I44" s="16">
        <v>111.91</v>
      </c>
      <c r="J44" s="15">
        <f>Tabela1[[#This Row],[Preço atual]]/Tabela1[[#This Row],[VP]]</f>
        <v>0.94272183004199805</v>
      </c>
      <c r="K44" s="14">
        <v>0</v>
      </c>
      <c r="L44" s="14">
        <v>0</v>
      </c>
      <c r="M44" s="13">
        <v>17.12</v>
      </c>
      <c r="N44" s="13">
        <v>1419</v>
      </c>
      <c r="O44" s="13">
        <v>12242</v>
      </c>
      <c r="P44" s="13">
        <v>1273</v>
      </c>
      <c r="Q44" s="30">
        <f>Tabela1[[#This Row],[Divid.]]</f>
        <v>0.78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" s="17">
        <f>Tabela1[[#This Row],[Preço Calculado]]/Tabela1[[#This Row],[Preço atual]]-1</f>
        <v>-0.34523705426627727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120.96</v>
      </c>
      <c r="F45" s="16">
        <v>1.2582</v>
      </c>
      <c r="G45" s="14">
        <f>Tabela1[[#This Row],[Divid.]]*12/Tabela1[[#This Row],[Preço atual]]</f>
        <v>0.12482142857142858</v>
      </c>
      <c r="H45" s="16">
        <v>15.798500000000001</v>
      </c>
      <c r="I45" s="16">
        <v>86.03</v>
      </c>
      <c r="J45" s="15">
        <f>Tabela1[[#This Row],[Preço atual]]/Tabela1[[#This Row],[VP]]</f>
        <v>1.406021155410903</v>
      </c>
      <c r="K45" s="14">
        <v>0</v>
      </c>
      <c r="L45" s="14">
        <v>0</v>
      </c>
      <c r="M45" s="13">
        <v>6.61</v>
      </c>
      <c r="N45" s="13">
        <v>5209</v>
      </c>
      <c r="O45" s="13">
        <v>7608</v>
      </c>
      <c r="P45" s="13">
        <v>1361</v>
      </c>
      <c r="Q45" s="30">
        <f>Tabela1[[#This Row],[Divid.]]</f>
        <v>1.2582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111.42730627306273</v>
      </c>
      <c r="T45" s="17">
        <f>Tabela1[[#This Row],[Preço Calculado]]/Tabela1[[#This Row],[Preço atual]]-1</f>
        <v>-7.8808645229309415E-2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72.91</v>
      </c>
      <c r="F46" s="16">
        <v>0.62</v>
      </c>
      <c r="G46" s="14">
        <f>Tabela1[[#This Row],[Divid.]]*12/Tabela1[[#This Row],[Preço atual]]</f>
        <v>0.10204361541626662</v>
      </c>
      <c r="H46" s="16">
        <v>6.82</v>
      </c>
      <c r="I46" s="16">
        <v>78.05</v>
      </c>
      <c r="J46" s="15">
        <f>Tabela1[[#This Row],[Preço atual]]/Tabela1[[#This Row],[VP]]</f>
        <v>0.93414477898782833</v>
      </c>
      <c r="K46" s="14"/>
      <c r="L46" s="14"/>
      <c r="M46" s="13">
        <v>5.48</v>
      </c>
      <c r="N46" s="13">
        <v>17596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-0.24691058733382565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28.229399999999998</v>
      </c>
      <c r="I47" s="16">
        <v>10084.540000000001</v>
      </c>
      <c r="J47" s="15">
        <f>Tabela1[[#This Row],[Preço atual]]/Tabela1[[#This Row],[VP]]</f>
        <v>0</v>
      </c>
      <c r="K47" s="14">
        <v>0.5</v>
      </c>
      <c r="L47" s="14">
        <v>0</v>
      </c>
      <c r="M47" s="13">
        <v>3.43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91</v>
      </c>
      <c r="F48" s="16">
        <v>0.87</v>
      </c>
      <c r="G48" s="14">
        <f>Tabela1[[#This Row],[Divid.]]*12/Tabela1[[#This Row],[Preço atual]]</f>
        <v>0.11472527472527472</v>
      </c>
      <c r="H48" s="16">
        <v>1.1405000000000001</v>
      </c>
      <c r="I48" s="16">
        <v>134.25</v>
      </c>
      <c r="J48" s="15">
        <f>Tabela1[[#This Row],[Preço atual]]/Tabela1[[#This Row],[VP]]</f>
        <v>0.67783985102420852</v>
      </c>
      <c r="K48" s="14">
        <v>6.3E-2</v>
      </c>
      <c r="L48" s="14">
        <v>-3.0000000000000001E-3</v>
      </c>
      <c r="M48" s="13">
        <v>5.81</v>
      </c>
      <c r="N48" s="13">
        <v>1338</v>
      </c>
      <c r="O48" s="13">
        <v>3806991</v>
      </c>
      <c r="P48" s="13">
        <v>726071</v>
      </c>
      <c r="Q48" s="30">
        <f>Tabela1[[#This Row],[Divid.]]</f>
        <v>0.87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8" s="17">
        <f>Tabela1[[#This Row],[Preço Calculado]]/Tabela1[[#This Row],[Preço atual]]-1</f>
        <v>-0.15331900571752977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101.01</v>
      </c>
      <c r="F49" s="16">
        <v>0.9</v>
      </c>
      <c r="G49" s="14">
        <f>Tabela1[[#This Row],[Divid.]]*12/Tabela1[[#This Row],[Preço atual]]</f>
        <v>0.10692010692010692</v>
      </c>
      <c r="H49" s="16">
        <v>10.8666</v>
      </c>
      <c r="I49" s="16">
        <v>124.49</v>
      </c>
      <c r="J49" s="15">
        <f>Tabela1[[#This Row],[Preço atual]]/Tabela1[[#This Row],[VP]]</f>
        <v>0.81139047313037194</v>
      </c>
      <c r="K49" s="14">
        <v>0</v>
      </c>
      <c r="L49" s="14">
        <v>0</v>
      </c>
      <c r="M49" s="13">
        <v>0.15</v>
      </c>
      <c r="N49" s="13">
        <v>169</v>
      </c>
      <c r="O49" s="13">
        <v>5913</v>
      </c>
      <c r="P49" s="13">
        <v>667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-0.21092172014681254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122.49</v>
      </c>
      <c r="F50" s="16">
        <v>0.99</v>
      </c>
      <c r="G50" s="14">
        <f>Tabela1[[#This Row],[Divid.]]*12/Tabela1[[#This Row],[Preço atual]]</f>
        <v>9.6987509184423212E-2</v>
      </c>
      <c r="H50" s="16">
        <v>9.58</v>
      </c>
      <c r="I50" s="16">
        <v>120.12</v>
      </c>
      <c r="J50" s="15">
        <f>Tabela1[[#This Row],[Preço atual]]/Tabela1[[#This Row],[VP]]</f>
        <v>1.0197302697302697</v>
      </c>
      <c r="K50" s="14">
        <v>0</v>
      </c>
      <c r="L50" s="14">
        <v>0</v>
      </c>
      <c r="M50" s="13">
        <v>2.09</v>
      </c>
      <c r="N50" s="13">
        <v>119072</v>
      </c>
      <c r="O50" s="13">
        <v>3823</v>
      </c>
      <c r="P50" s="13">
        <v>374</v>
      </c>
      <c r="Q50" s="30">
        <f>Tabela1[[#This Row],[Divid.]]</f>
        <v>0.99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50" s="17">
        <f>Tabela1[[#This Row],[Preço Calculado]]/Tabela1[[#This Row],[Preço atual]]-1</f>
        <v>-0.28422502446920139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60.27</v>
      </c>
      <c r="F51" s="16">
        <v>0.41</v>
      </c>
      <c r="G51" s="25">
        <f>Tabela1[[#This Row],[Divid.]]*12/Tabela1[[#This Row],[Preço atual]]</f>
        <v>8.1632653061224483E-2</v>
      </c>
      <c r="H51" s="16">
        <v>5.24</v>
      </c>
      <c r="I51" s="16">
        <v>98.55</v>
      </c>
      <c r="J51" s="15">
        <f>Tabela1[[#This Row],[Preço atual]]/Tabela1[[#This Row],[VP]]</f>
        <v>0.61156773211567739</v>
      </c>
      <c r="K51" s="14">
        <v>6.2E-2</v>
      </c>
      <c r="L51" s="14">
        <v>0</v>
      </c>
      <c r="M51" s="13">
        <v>1.24</v>
      </c>
      <c r="N51" s="13">
        <v>148330</v>
      </c>
      <c r="O51" s="13">
        <v>10988</v>
      </c>
      <c r="P51" s="13">
        <v>1258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-0.39754499585812197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5.24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70.31</v>
      </c>
      <c r="J53" s="15">
        <f>Tabela1[[#This Row],[Preço atual]]/Tabela1[[#This Row],[VP]]</f>
        <v>1.2345327833878537</v>
      </c>
      <c r="K53" s="14"/>
      <c r="L53" s="14"/>
      <c r="M53" s="13">
        <v>13.53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1050</v>
      </c>
      <c r="F54" s="16">
        <v>20.14</v>
      </c>
      <c r="G54" s="14">
        <f>Tabela1[[#This Row],[Divid.]]*12/Tabela1[[#This Row],[Preço atual]]</f>
        <v>0.23017142857142858</v>
      </c>
      <c r="H54" s="16">
        <v>231.21</v>
      </c>
      <c r="I54" s="16">
        <v>1064.42</v>
      </c>
      <c r="J54" s="15">
        <f>Tabela1[[#This Row],[Preço atual]]/Tabela1[[#This Row],[VP]]</f>
        <v>0.98645271603314477</v>
      </c>
      <c r="K54" s="14"/>
      <c r="L54" s="14"/>
      <c r="M54" s="13">
        <v>2.4900000000000002</v>
      </c>
      <c r="N54" s="13">
        <v>227</v>
      </c>
      <c r="O54" s="13"/>
      <c r="P54" s="13"/>
      <c r="Q54" s="30">
        <f>Tabela1[[#This Row],[Divid.]]</f>
        <v>20.14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1783.6162361623615</v>
      </c>
      <c r="T54" s="17">
        <f>Tabela1[[#This Row],[Preço Calculado]]/Tabela1[[#This Row],[Preço atual]]-1</f>
        <v>0.69868212967843957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975.02</v>
      </c>
      <c r="F55" s="16">
        <v>13.93</v>
      </c>
      <c r="G55" s="14">
        <f>Tabela1[[#This Row],[Divid.]]*12/Tabela1[[#This Row],[Preço atual]]</f>
        <v>0.17144263707411131</v>
      </c>
      <c r="H55" s="16">
        <v>178.89</v>
      </c>
      <c r="I55" s="16">
        <v>1118.1600000000001</v>
      </c>
      <c r="J55" s="15">
        <f>Tabela1[[#This Row],[Preço atual]]/Tabela1[[#This Row],[VP]]</f>
        <v>0.87198612005437492</v>
      </c>
      <c r="K55" s="14"/>
      <c r="L55" s="14"/>
      <c r="M55" s="13">
        <v>1.82</v>
      </c>
      <c r="N55" s="13">
        <v>254</v>
      </c>
      <c r="O55" s="13">
        <v>6031</v>
      </c>
      <c r="P55" s="13">
        <v>0</v>
      </c>
      <c r="Q55" s="30">
        <f>Tabela1[[#This Row],[Divid.]]</f>
        <v>13.93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1233.6531365313651</v>
      </c>
      <c r="T55" s="17">
        <f>Tabela1[[#This Row],[Preço Calculado]]/Tabela1[[#This Row],[Preço atual]]-1</f>
        <v>0.2652593142000832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997.28</v>
      </c>
      <c r="J56" s="15">
        <f>Tabela1[[#This Row],[Preço atual]]/Tabela1[[#This Row],[VP]]</f>
        <v>0</v>
      </c>
      <c r="K56" s="14"/>
      <c r="L56" s="14"/>
      <c r="M56" s="13">
        <v>0.9</v>
      </c>
      <c r="N56" s="13">
        <v>55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164.1</v>
      </c>
      <c r="F57" s="16">
        <v>1.1200000000000001</v>
      </c>
      <c r="G57" s="14">
        <f>Tabela1[[#This Row],[Divid.]]*12/Tabela1[[#This Row],[Preço atual]]</f>
        <v>8.1901279707495445E-2</v>
      </c>
      <c r="H57" s="16">
        <v>13.3657</v>
      </c>
      <c r="I57" s="16">
        <v>157.21</v>
      </c>
      <c r="J57" s="15">
        <f>Tabela1[[#This Row],[Preço atual]]/Tabela1[[#This Row],[VP]]</f>
        <v>1.0438267285796068</v>
      </c>
      <c r="K57" s="14">
        <v>0</v>
      </c>
      <c r="L57" s="14">
        <v>0</v>
      </c>
      <c r="M57" s="13">
        <v>0.24</v>
      </c>
      <c r="N57" s="13">
        <v>276</v>
      </c>
      <c r="O57" s="13">
        <v>1738</v>
      </c>
      <c r="P57" s="13">
        <v>110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-0.3955625113837975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58</v>
      </c>
      <c r="F58" s="16">
        <v>0.56999999999999995</v>
      </c>
      <c r="G58" s="14">
        <f>Tabela1[[#This Row],[Divid.]]*12/Tabela1[[#This Row],[Preço atual]]</f>
        <v>0.11793103448275861</v>
      </c>
      <c r="H58" s="16">
        <v>5.1905000000000001</v>
      </c>
      <c r="I58" s="16">
        <v>106.77</v>
      </c>
      <c r="J58" s="15">
        <f>Tabela1[[#This Row],[Preço atual]]/Tabela1[[#This Row],[VP]]</f>
        <v>0.54322375199025941</v>
      </c>
      <c r="K58" s="14"/>
      <c r="L58" s="14"/>
      <c r="M58" s="13">
        <v>0.42</v>
      </c>
      <c r="N58" s="13">
        <v>8024</v>
      </c>
      <c r="O58" s="13">
        <v>7294</v>
      </c>
      <c r="P58" s="13">
        <v>547</v>
      </c>
      <c r="Q58" s="30">
        <f>Tabela1[[#This Row],[Divid.]]</f>
        <v>0.56999999999999995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58" s="17">
        <f>Tabela1[[#This Row],[Preço Calculado]]/Tabela1[[#This Row],[Preço atual]]-1</f>
        <v>-0.1296602621198627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74</v>
      </c>
      <c r="F60" s="16">
        <v>0.65</v>
      </c>
      <c r="G60" s="14">
        <f>Tabela1[[#This Row],[Divid.]]*12/Tabela1[[#This Row],[Preço atual]]</f>
        <v>0.10540540540540541</v>
      </c>
      <c r="H60" s="16">
        <v>8.9</v>
      </c>
      <c r="I60" s="16">
        <v>104.54</v>
      </c>
      <c r="J60" s="15">
        <f>Tabela1[[#This Row],[Preço atual]]/Tabela1[[#This Row],[VP]]</f>
        <v>0.7078630189401186</v>
      </c>
      <c r="K60" s="14">
        <v>0</v>
      </c>
      <c r="L60" s="14">
        <v>0</v>
      </c>
      <c r="M60" s="13">
        <v>2.62</v>
      </c>
      <c r="N60" s="13">
        <v>45828</v>
      </c>
      <c r="O60" s="13">
        <v>1368</v>
      </c>
      <c r="P60" s="13">
        <v>168</v>
      </c>
      <c r="Q60" s="30">
        <f>Tabela1[[#This Row],[Divid.]]</f>
        <v>0.65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60" s="17">
        <f>Tabela1[[#This Row],[Preço Calculado]]/Tabela1[[#This Row],[Preço atual]]-1</f>
        <v>-0.22210032911139921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102.21</v>
      </c>
      <c r="F62" s="16">
        <v>0.81</v>
      </c>
      <c r="G62" s="14">
        <f>Tabela1[[#This Row],[Divid.]]*12/Tabela1[[#This Row],[Preço atual]]</f>
        <v>9.5098326973877323E-2</v>
      </c>
      <c r="H62" s="16">
        <v>9.07</v>
      </c>
      <c r="I62" s="16">
        <v>98.17</v>
      </c>
      <c r="J62" s="15">
        <f>Tabela1[[#This Row],[Preço atual]]/Tabela1[[#This Row],[VP]]</f>
        <v>1.0411531017622491</v>
      </c>
      <c r="K62" s="14">
        <v>4.3999999999999997E-2</v>
      </c>
      <c r="L62" s="14">
        <v>0.156</v>
      </c>
      <c r="M62" s="13">
        <v>13.64</v>
      </c>
      <c r="N62" s="13">
        <v>266471</v>
      </c>
      <c r="O62" s="13">
        <v>5176</v>
      </c>
      <c r="P62" s="13">
        <v>305</v>
      </c>
      <c r="Q62" s="30">
        <f>Tabela1[[#This Row],[Divid.]]</f>
        <v>0.81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62" s="17">
        <f>Tabela1[[#This Row],[Preço Calculado]]/Tabela1[[#This Row],[Preço atual]]-1</f>
        <v>-0.29816732860607142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49.31</v>
      </c>
      <c r="F63" s="16">
        <v>0.3</v>
      </c>
      <c r="G63" s="14">
        <f>Tabela1[[#This Row],[Divid.]]*12/Tabela1[[#This Row],[Preço atual]]</f>
        <v>7.3007503548975852E-2</v>
      </c>
      <c r="H63" s="16">
        <v>8.01</v>
      </c>
      <c r="I63" s="16">
        <v>123.52</v>
      </c>
      <c r="J63" s="15">
        <f>Tabela1[[#This Row],[Preço atual]]/Tabela1[[#This Row],[VP]]</f>
        <v>0.39920660621761661</v>
      </c>
      <c r="K63" s="14">
        <v>0</v>
      </c>
      <c r="L63" s="14">
        <v>0</v>
      </c>
      <c r="M63" s="13">
        <v>7.18</v>
      </c>
      <c r="N63" s="13">
        <v>21022</v>
      </c>
      <c r="O63" s="13">
        <v>3</v>
      </c>
      <c r="P63" s="13">
        <v>1</v>
      </c>
      <c r="Q63" s="30">
        <f>Tabela1[[#This Row],[Divid.]]</f>
        <v>0.3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63" s="17">
        <f>Tabela1[[#This Row],[Preço Calculado]]/Tabela1[[#This Row],[Preço atual]]-1</f>
        <v>-0.46119923580091626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139</v>
      </c>
      <c r="F64" s="16">
        <v>0.9</v>
      </c>
      <c r="G64" s="14">
        <f>Tabela1[[#This Row],[Divid.]]*12/Tabela1[[#This Row],[Preço atual]]</f>
        <v>7.7697841726618713E-2</v>
      </c>
      <c r="H64" s="16">
        <v>9.85</v>
      </c>
      <c r="I64" s="16">
        <v>145.24</v>
      </c>
      <c r="J64" s="15">
        <f>Tabela1[[#This Row],[Preço atual]]/Tabela1[[#This Row],[VP]]</f>
        <v>0.95703662902781594</v>
      </c>
      <c r="K64" s="14">
        <v>0</v>
      </c>
      <c r="L64" s="14">
        <v>0</v>
      </c>
      <c r="M64" s="13">
        <v>0.78</v>
      </c>
      <c r="N64" s="13">
        <v>94</v>
      </c>
      <c r="O64" s="13">
        <v>5712</v>
      </c>
      <c r="P64" s="13">
        <v>712</v>
      </c>
      <c r="Q64" s="30">
        <f>Tabela1[[#This Row],[Divid.]]</f>
        <v>0.9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4" s="17">
        <f>Tabela1[[#This Row],[Preço Calculado]]/Tabela1[[#This Row],[Preço atual]]-1</f>
        <v>-0.42658419389949298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97.5</v>
      </c>
      <c r="F65" s="16">
        <v>0.74</v>
      </c>
      <c r="G65" s="14">
        <f>Tabela1[[#This Row],[Divid.]]*12/Tabela1[[#This Row],[Preço atual]]</f>
        <v>9.1076923076923069E-2</v>
      </c>
      <c r="H65" s="16">
        <v>8.7100000000000009</v>
      </c>
      <c r="I65" s="16">
        <v>114.5</v>
      </c>
      <c r="J65" s="15">
        <f>Tabela1[[#This Row],[Preço atual]]/Tabela1[[#This Row],[VP]]</f>
        <v>0.85152838427947597</v>
      </c>
      <c r="K65" s="14">
        <v>6.5000000000000002E-2</v>
      </c>
      <c r="L65" s="14">
        <v>0</v>
      </c>
      <c r="M65" s="13">
        <v>0.06</v>
      </c>
      <c r="N65" s="13">
        <v>114</v>
      </c>
      <c r="O65" s="13">
        <v>1096</v>
      </c>
      <c r="P65" s="13">
        <v>78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-0.32784558614816928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109.4</v>
      </c>
      <c r="F66" s="16">
        <v>0.84</v>
      </c>
      <c r="G66" s="14">
        <f>Tabela1[[#This Row],[Divid.]]*12/Tabela1[[#This Row],[Preço atual]]</f>
        <v>9.2138939670932354E-2</v>
      </c>
      <c r="H66" s="16">
        <v>6.29</v>
      </c>
      <c r="I66" s="16">
        <v>111.65</v>
      </c>
      <c r="J66" s="15">
        <f>Tabela1[[#This Row],[Preço atual]]/Tabela1[[#This Row],[VP]]</f>
        <v>0.9798477384684281</v>
      </c>
      <c r="K66" s="14">
        <v>0</v>
      </c>
      <c r="L66" s="14">
        <v>0</v>
      </c>
      <c r="M66" s="13">
        <v>1.22</v>
      </c>
      <c r="N66" s="13">
        <v>72</v>
      </c>
      <c r="O66" s="13">
        <v>4477</v>
      </c>
      <c r="P66" s="13">
        <v>380</v>
      </c>
      <c r="Q66" s="30">
        <f>Tabela1[[#This Row],[Divid.]]</f>
        <v>0.84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66" s="17">
        <f>Tabela1[[#This Row],[Preço Calculado]]/Tabela1[[#This Row],[Preço atual]]-1</f>
        <v>-0.3200078253067723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1398.08</v>
      </c>
      <c r="F67" s="16">
        <v>18.5</v>
      </c>
      <c r="G67" s="25">
        <f>Tabela1[[#This Row],[Divid.]]*12/Tabela1[[#This Row],[Preço atual]]</f>
        <v>0.15878919661249716</v>
      </c>
      <c r="H67" s="16">
        <v>198.87</v>
      </c>
      <c r="I67" s="16">
        <v>999.8</v>
      </c>
      <c r="J67" s="15">
        <f>Tabela1[[#This Row],[Preço atual]]/Tabela1[[#This Row],[VP]]</f>
        <v>1.3983596719343869</v>
      </c>
      <c r="K67" s="14">
        <v>0.31900000000000001</v>
      </c>
      <c r="L67" s="14">
        <v>0</v>
      </c>
      <c r="M67" s="13">
        <v>0.73</v>
      </c>
      <c r="N67" s="13">
        <v>67</v>
      </c>
      <c r="O67" s="13">
        <v>7591</v>
      </c>
      <c r="P67" s="13">
        <v>400</v>
      </c>
      <c r="Q67" s="30">
        <f>Tabela1[[#This Row],[Divid.]]</f>
        <v>18.5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1638.3763837638376</v>
      </c>
      <c r="T67" s="17">
        <f>Tabela1[[#This Row],[Preço Calculado]]/Tabela1[[#This Row],[Preço atual]]-1</f>
        <v>0.17187598976012652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143.37</v>
      </c>
      <c r="J68" s="15">
        <f>Tabela1[[#This Row],[Preço atual]]/Tabela1[[#This Row],[VP]]</f>
        <v>0</v>
      </c>
      <c r="K68" s="14"/>
      <c r="L68" s="14"/>
      <c r="M68" s="13">
        <v>0.03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17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10.41</v>
      </c>
      <c r="J69" s="15">
        <f>Tabela1[[#This Row],[Preço atual]]/Tabela1[[#This Row],[VP]]</f>
        <v>1.6330451488952931</v>
      </c>
      <c r="K69" s="14"/>
      <c r="L69" s="14"/>
      <c r="M69" s="13">
        <v>0.28999999999999998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102.76</v>
      </c>
      <c r="F70" s="16">
        <v>1.48</v>
      </c>
      <c r="G70" s="14">
        <f>Tabela1[[#This Row],[Divid.]]*12/Tabela1[[#This Row],[Preço atual]]</f>
        <v>0.17282989490073955</v>
      </c>
      <c r="H70" s="16">
        <v>16.07</v>
      </c>
      <c r="I70" s="16">
        <v>100.99</v>
      </c>
      <c r="J70" s="15">
        <f>Tabela1[[#This Row],[Preço atual]]/Tabela1[[#This Row],[VP]]</f>
        <v>1.0175264877710666</v>
      </c>
      <c r="K70" s="14"/>
      <c r="L70" s="14"/>
      <c r="M70" s="13">
        <v>11.76</v>
      </c>
      <c r="N70" s="13">
        <v>19552</v>
      </c>
      <c r="O70" s="13"/>
      <c r="P70" s="13"/>
      <c r="Q70" s="30">
        <f>Tabela1[[#This Row],[Divid.]]</f>
        <v>1.48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70" s="17">
        <f>Tabela1[[#This Row],[Preço Calculado]]/Tabela1[[#This Row],[Preço atual]]-1</f>
        <v>0.27549737934125118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1.64</v>
      </c>
      <c r="F71" s="16">
        <v>8.3999999999999995E-3</v>
      </c>
      <c r="G71" s="14">
        <f>Tabela1[[#This Row],[Divid.]]*12/Tabela1[[#This Row],[Preço atual]]</f>
        <v>6.1463414634146347E-2</v>
      </c>
      <c r="H71" s="16">
        <v>0</v>
      </c>
      <c r="I71" s="16">
        <v>8.2799999999999994</v>
      </c>
      <c r="J71" s="15">
        <f>Tabela1[[#This Row],[Preço atual]]/Tabela1[[#This Row],[VP]]</f>
        <v>0.19806763285024154</v>
      </c>
      <c r="K71" s="14"/>
      <c r="L71" s="14"/>
      <c r="M71" s="13">
        <v>0.02</v>
      </c>
      <c r="N71" s="13">
        <v>11725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-0.54639546395463956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30.47</v>
      </c>
      <c r="F72" s="16">
        <v>0.12</v>
      </c>
      <c r="G72" s="14">
        <f>Tabela1[[#This Row],[Divid.]]*12/Tabela1[[#This Row],[Preço atual]]</f>
        <v>4.7259599606170002E-2</v>
      </c>
      <c r="H72" s="16">
        <v>1.32</v>
      </c>
      <c r="I72" s="16">
        <v>71.62</v>
      </c>
      <c r="J72" s="15">
        <f>Tabela1[[#This Row],[Preço atual]]/Tabela1[[#This Row],[VP]]</f>
        <v>0.42543982127897229</v>
      </c>
      <c r="K72" s="14">
        <v>0.46500000000000002</v>
      </c>
      <c r="L72" s="14">
        <v>0</v>
      </c>
      <c r="M72" s="13">
        <v>1.33</v>
      </c>
      <c r="N72" s="13">
        <v>3122</v>
      </c>
      <c r="O72" s="13">
        <v>2647</v>
      </c>
      <c r="P72" s="13">
        <v>321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-0.65122066711313653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108.2</v>
      </c>
      <c r="F73" s="16">
        <v>0.9</v>
      </c>
      <c r="G73" s="14">
        <f>Tabela1[[#This Row],[Divid.]]*12/Tabela1[[#This Row],[Preço atual]]</f>
        <v>9.9815157116451017E-2</v>
      </c>
      <c r="H73" s="16">
        <v>10.843400000000001</v>
      </c>
      <c r="I73" s="16">
        <v>107.85</v>
      </c>
      <c r="J73" s="15">
        <f>Tabela1[[#This Row],[Preço atual]]/Tabela1[[#This Row],[VP]]</f>
        <v>1.003245248029671</v>
      </c>
      <c r="K73" s="14">
        <v>0.56000000000000005</v>
      </c>
      <c r="L73" s="14">
        <v>0</v>
      </c>
      <c r="M73" s="13">
        <v>13.88</v>
      </c>
      <c r="N73" s="13">
        <v>158</v>
      </c>
      <c r="O73" s="13">
        <v>9668</v>
      </c>
      <c r="P73" s="13">
        <v>281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-0.26335677404833202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7.5446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49.1</v>
      </c>
      <c r="F75" s="16">
        <v>0.47089999999999999</v>
      </c>
      <c r="G75" s="14">
        <f>Tabela1[[#This Row],[Divid.]]*12/Tabela1[[#This Row],[Preço atual]]</f>
        <v>0.11508757637474543</v>
      </c>
      <c r="H75" s="16">
        <v>6.7133000000000003</v>
      </c>
      <c r="I75" s="16">
        <v>72.87</v>
      </c>
      <c r="J75" s="15">
        <f>Tabela1[[#This Row],[Preço atual]]/Tabela1[[#This Row],[VP]]</f>
        <v>0.67380266227528474</v>
      </c>
      <c r="K75" s="14">
        <v>0</v>
      </c>
      <c r="L75" s="14">
        <v>0</v>
      </c>
      <c r="M75" s="13">
        <v>2.4900000000000002</v>
      </c>
      <c r="N75" s="13">
        <v>4974</v>
      </c>
      <c r="O75" s="13">
        <v>5578</v>
      </c>
      <c r="P75" s="13">
        <v>921</v>
      </c>
      <c r="Q75" s="30">
        <f>Tabela1[[#This Row],[Divid.]]</f>
        <v>0.47089999999999999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41.703321033210329</v>
      </c>
      <c r="T75" s="17">
        <f>Tabela1[[#This Row],[Preço Calculado]]/Tabela1[[#This Row],[Preço atual]]-1</f>
        <v>-0.15064519280630695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800</v>
      </c>
      <c r="F76" s="16">
        <v>3.6469</v>
      </c>
      <c r="G76" s="14">
        <f>Tabela1[[#This Row],[Divid.]]*12/Tabela1[[#This Row],[Preço atual]]</f>
        <v>5.4703499999999995E-2</v>
      </c>
      <c r="H76" s="16">
        <v>3.6469</v>
      </c>
      <c r="I76" s="16">
        <v>620.84</v>
      </c>
      <c r="J76" s="15">
        <f>Tabela1[[#This Row],[Preço atual]]/Tabela1[[#This Row],[VP]]</f>
        <v>1.2885767669608916</v>
      </c>
      <c r="K76" s="14"/>
      <c r="L76" s="14"/>
      <c r="M76" s="13">
        <v>1.4</v>
      </c>
      <c r="N76" s="13">
        <v>54</v>
      </c>
      <c r="O76" s="13">
        <v>5987</v>
      </c>
      <c r="P76" s="13">
        <v>0</v>
      </c>
      <c r="Q76" s="30">
        <f>Tabela1[[#This Row],[Divid.]]</f>
        <v>3.6469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322.97269372693722</v>
      </c>
      <c r="T76" s="17">
        <f>Tabela1[[#This Row],[Preço Calculado]]/Tabela1[[#This Row],[Preço atual]]-1</f>
        <v>-0.59628413284132842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1000</v>
      </c>
      <c r="F77" s="16">
        <v>64.599999999999994</v>
      </c>
      <c r="G77" s="14">
        <f>Tabela1[[#This Row],[Divid.]]*12/Tabela1[[#This Row],[Preço atual]]</f>
        <v>0.77519999999999989</v>
      </c>
      <c r="H77" s="16">
        <v>64.599999999999994</v>
      </c>
      <c r="I77" s="16">
        <v>1010.89</v>
      </c>
      <c r="J77" s="15">
        <f>Tabela1[[#This Row],[Preço atual]]/Tabela1[[#This Row],[VP]]</f>
        <v>0.98922731454460922</v>
      </c>
      <c r="K77" s="14"/>
      <c r="L77" s="14"/>
      <c r="M77" s="13">
        <v>17.39</v>
      </c>
      <c r="N77" s="13">
        <v>59</v>
      </c>
      <c r="O77" s="13">
        <v>7635</v>
      </c>
      <c r="P77" s="13">
        <v>0</v>
      </c>
      <c r="Q77" s="30">
        <f>Tabela1[[#This Row],[Divid.]]</f>
        <v>64.599999999999994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5721.0332103321025</v>
      </c>
      <c r="T77" s="17">
        <f>Tabela1[[#This Row],[Preço Calculado]]/Tabela1[[#This Row],[Preço atual]]-1</f>
        <v>4.7210332103321022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67.5</v>
      </c>
      <c r="F78" s="16">
        <v>0.49</v>
      </c>
      <c r="G78" s="14">
        <f>Tabela1[[#This Row],[Divid.]]*12/Tabela1[[#This Row],[Preço atual]]</f>
        <v>8.7111111111111111E-2</v>
      </c>
      <c r="H78" s="16">
        <v>1.37</v>
      </c>
      <c r="I78" s="16">
        <v>71.83</v>
      </c>
      <c r="J78" s="15">
        <f>Tabela1[[#This Row],[Preço atual]]/Tabela1[[#This Row],[VP]]</f>
        <v>0.93971878045384938</v>
      </c>
      <c r="K78" s="14">
        <v>0.51500000000000001</v>
      </c>
      <c r="L78" s="14">
        <v>0</v>
      </c>
      <c r="M78" s="13">
        <v>1.42</v>
      </c>
      <c r="N78" s="13">
        <v>1073</v>
      </c>
      <c r="O78" s="13">
        <v>10728</v>
      </c>
      <c r="P78" s="13">
        <v>623</v>
      </c>
      <c r="Q78" s="30">
        <f>Tabela1[[#This Row],[Divid.]]</f>
        <v>0.49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78" s="17">
        <f>Tabela1[[#This Row],[Preço Calculado]]/Tabela1[[#This Row],[Preço atual]]-1</f>
        <v>-0.35711357113571141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2.83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3.77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25.59</v>
      </c>
      <c r="F80" s="16">
        <v>7.4499999999999997E-2</v>
      </c>
      <c r="G80" s="25">
        <f>Tabela1[[#This Row],[Divid.]]*12/Tabela1[[#This Row],[Preço atual]]</f>
        <v>3.4935521688159436E-2</v>
      </c>
      <c r="H80" s="16">
        <v>1.0033000000000001</v>
      </c>
      <c r="I80" s="16">
        <v>89.51</v>
      </c>
      <c r="J80" s="15">
        <f>Tabela1[[#This Row],[Preço atual]]/Tabela1[[#This Row],[VP]]</f>
        <v>0.28588984471008821</v>
      </c>
      <c r="K80" s="14">
        <v>0.54600000000000004</v>
      </c>
      <c r="L80" s="14">
        <v>0</v>
      </c>
      <c r="M80" s="13">
        <v>5.26</v>
      </c>
      <c r="N80" s="13">
        <v>1649</v>
      </c>
      <c r="O80" s="13">
        <v>1094553</v>
      </c>
      <c r="P80" s="13">
        <v>179345</v>
      </c>
      <c r="Q80" s="30">
        <f>Tabela1[[#This Row],[Divid.]]</f>
        <v>7.4499999999999997E-2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6.5977859778597772</v>
      </c>
      <c r="T80" s="17">
        <f>Tabela1[[#This Row],[Preço Calculado]]/Tabela1[[#This Row],[Preço atual]]-1</f>
        <v>-0.74217327167410008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75.819999999999993</v>
      </c>
      <c r="F81" s="16">
        <v>0.48</v>
      </c>
      <c r="G81" s="14">
        <f>Tabela1[[#This Row],[Divid.]]*12/Tabela1[[#This Row],[Preço atual]]</f>
        <v>7.5969401213400164E-2</v>
      </c>
      <c r="H81" s="16">
        <v>6.67</v>
      </c>
      <c r="I81" s="16">
        <v>83.8</v>
      </c>
      <c r="J81" s="15">
        <f>Tabela1[[#This Row],[Preço atual]]/Tabela1[[#This Row],[VP]]</f>
        <v>0.90477326968973737</v>
      </c>
      <c r="K81" s="14"/>
      <c r="L81" s="14"/>
      <c r="M81" s="13">
        <v>2.0499999999999998</v>
      </c>
      <c r="N81" s="13">
        <v>9572</v>
      </c>
      <c r="O81" s="13"/>
      <c r="P81" s="13"/>
      <c r="Q81" s="30">
        <f>Tabela1[[#This Row],[Divid.]]</f>
        <v>0.48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81" s="17">
        <f>Tabela1[[#This Row],[Preço Calculado]]/Tabela1[[#This Row],[Preço atual]]-1</f>
        <v>-0.43934021244723132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8.4600000000000009</v>
      </c>
      <c r="F82" s="16">
        <v>6.5000000000000002E-2</v>
      </c>
      <c r="G82" s="25">
        <f>Tabela1[[#This Row],[Divid.]]*12/Tabela1[[#This Row],[Preço atual]]</f>
        <v>9.2198581560283682E-2</v>
      </c>
      <c r="H82" s="16">
        <v>0.88500000000000001</v>
      </c>
      <c r="I82" s="16">
        <v>9.15</v>
      </c>
      <c r="J82" s="15">
        <f>Tabela1[[#This Row],[Preço atual]]/Tabela1[[#This Row],[VP]]</f>
        <v>0.92459016393442628</v>
      </c>
      <c r="K82" s="14"/>
      <c r="L82" s="14"/>
      <c r="M82" s="13">
        <v>1.05</v>
      </c>
      <c r="N82" s="13">
        <v>311604</v>
      </c>
      <c r="O82" s="13"/>
      <c r="P82" s="13"/>
      <c r="Q82" s="30">
        <f>Tabela1[[#This Row],[Divid.]]</f>
        <v>6.5000000000000002E-2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82" s="17">
        <f>Tabela1[[#This Row],[Preço Calculado]]/Tabela1[[#This Row],[Preço atual]]-1</f>
        <v>-0.31956766376174406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80</v>
      </c>
      <c r="F83" s="16">
        <v>0.65</v>
      </c>
      <c r="G83" s="14">
        <f>Tabela1[[#This Row],[Divid.]]*12/Tabela1[[#This Row],[Preço atual]]</f>
        <v>9.7500000000000003E-2</v>
      </c>
      <c r="H83" s="16">
        <v>6.89</v>
      </c>
      <c r="I83" s="16">
        <v>91.28</v>
      </c>
      <c r="J83" s="15">
        <f>Tabela1[[#This Row],[Preço atual]]/Tabela1[[#This Row],[VP]]</f>
        <v>0.87642418930762489</v>
      </c>
      <c r="K83" s="14"/>
      <c r="L83" s="14"/>
      <c r="M83" s="13">
        <v>2.52</v>
      </c>
      <c r="N83" s="13">
        <v>1479</v>
      </c>
      <c r="O83" s="13"/>
      <c r="P83" s="13"/>
      <c r="Q83" s="30">
        <f>Tabela1[[#This Row],[Divid.]]</f>
        <v>0.65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83" s="17">
        <f>Tabela1[[#This Row],[Preço Calculado]]/Tabela1[[#This Row],[Preço atual]]-1</f>
        <v>-0.28044280442804426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10.94</v>
      </c>
      <c r="F85" s="16">
        <v>0.01</v>
      </c>
      <c r="G85" s="25">
        <f>Tabela1[[#This Row],[Divid.]]*12/Tabela1[[#This Row],[Preço atual]]</f>
        <v>1.0968921389396709E-2</v>
      </c>
      <c r="H85" s="16">
        <v>0</v>
      </c>
      <c r="I85" s="16">
        <v>30.98</v>
      </c>
      <c r="J85" s="15">
        <f>Tabela1[[#This Row],[Preço atual]]/Tabela1[[#This Row],[VP]]</f>
        <v>0.35313105229180114</v>
      </c>
      <c r="K85" s="14">
        <v>0.9890000000000001</v>
      </c>
      <c r="L85" s="14">
        <v>0</v>
      </c>
      <c r="M85" s="13">
        <v>0.22</v>
      </c>
      <c r="N85" s="13">
        <v>2769</v>
      </c>
      <c r="O85" s="13">
        <v>807</v>
      </c>
      <c r="P85" s="13">
        <v>5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-0.91904855063175861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92.93</v>
      </c>
      <c r="F86" s="16">
        <v>0.85</v>
      </c>
      <c r="G86" s="14">
        <f>Tabela1[[#This Row],[Divid.]]*12/Tabela1[[#This Row],[Preço atual]]</f>
        <v>0.10976003443452059</v>
      </c>
      <c r="H86" s="16">
        <v>11.2</v>
      </c>
      <c r="I86" s="16">
        <v>97.01</v>
      </c>
      <c r="J86" s="15">
        <f>Tabela1[[#This Row],[Preço atual]]/Tabela1[[#This Row],[VP]]</f>
        <v>0.95794248015668493</v>
      </c>
      <c r="K86" s="14"/>
      <c r="L86" s="14"/>
      <c r="M86" s="13">
        <v>3.43</v>
      </c>
      <c r="N86" s="13">
        <v>88456</v>
      </c>
      <c r="O86" s="13"/>
      <c r="P86" s="13"/>
      <c r="Q86" s="30">
        <f>Tabela1[[#This Row],[Divid.]]</f>
        <v>0.85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6" s="17">
        <f>Tabela1[[#This Row],[Preço Calculado]]/Tabela1[[#This Row],[Preço atual]]-1</f>
        <v>-0.18996284550169307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0.9</v>
      </c>
      <c r="G87" s="14" t="e">
        <f>Tabela1[[#This Row],[Divid.]]*12/Tabela1[[#This Row],[Preço atual]]</f>
        <v>#DIV/0!</v>
      </c>
      <c r="H87" s="16">
        <v>11.3</v>
      </c>
      <c r="I87" s="16">
        <v>100.19</v>
      </c>
      <c r="J87" s="15">
        <f>Tabela1[[#This Row],[Preço atual]]/Tabela1[[#This Row],[VP]]</f>
        <v>0</v>
      </c>
      <c r="K87" s="14"/>
      <c r="L87" s="14"/>
      <c r="M87" s="13">
        <v>3.45</v>
      </c>
      <c r="N87" s="13">
        <v>2</v>
      </c>
      <c r="O87" s="13"/>
      <c r="P87" s="13"/>
      <c r="Q87" s="30">
        <f>Tabela1[[#This Row],[Divid.]]</f>
        <v>0.9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81.209999999999994</v>
      </c>
      <c r="F88" s="16">
        <v>0.77</v>
      </c>
      <c r="G88" s="14">
        <f>Tabela1[[#This Row],[Divid.]]*12/Tabela1[[#This Row],[Preço atual]]</f>
        <v>0.11377909124492058</v>
      </c>
      <c r="H88" s="16">
        <v>8.14</v>
      </c>
      <c r="I88" s="16">
        <v>115.5</v>
      </c>
      <c r="J88" s="15">
        <f>Tabela1[[#This Row],[Preço atual]]/Tabela1[[#This Row],[VP]]</f>
        <v>0.70311688311688303</v>
      </c>
      <c r="K88" s="14">
        <v>0</v>
      </c>
      <c r="L88" s="14">
        <v>0</v>
      </c>
      <c r="M88" s="13">
        <v>0.04</v>
      </c>
      <c r="N88" s="13">
        <v>12183</v>
      </c>
      <c r="O88" s="13">
        <v>2955</v>
      </c>
      <c r="P88" s="13">
        <v>359</v>
      </c>
      <c r="Q88" s="30">
        <f>Tabela1[[#This Row],[Divid.]]</f>
        <v>0.77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88" s="17">
        <f>Tabela1[[#This Row],[Preço Calculado]]/Tabela1[[#This Row],[Preço atual]]-1</f>
        <v>-0.16030190963158231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45.68</v>
      </c>
      <c r="F89" s="16">
        <v>0.42499999999999999</v>
      </c>
      <c r="G89" s="14">
        <f>Tabela1[[#This Row],[Divid.]]*12/Tabela1[[#This Row],[Preço atual]]</f>
        <v>0.111646234676007</v>
      </c>
      <c r="H89" s="16">
        <v>4.5016999999999996</v>
      </c>
      <c r="I89" s="16">
        <v>64.290000000000006</v>
      </c>
      <c r="J89" s="15">
        <f>Tabela1[[#This Row],[Preço atual]]/Tabela1[[#This Row],[VP]]</f>
        <v>0.7105304090838388</v>
      </c>
      <c r="K89" s="14">
        <v>0</v>
      </c>
      <c r="L89" s="14">
        <v>0</v>
      </c>
      <c r="M89" s="13">
        <v>6.39</v>
      </c>
      <c r="N89" s="13">
        <v>3650</v>
      </c>
      <c r="O89" s="13">
        <v>3714</v>
      </c>
      <c r="P89" s="13">
        <v>452</v>
      </c>
      <c r="Q89" s="30">
        <f>Tabela1[[#This Row],[Divid.]]</f>
        <v>0.42499999999999999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37.638376383763834</v>
      </c>
      <c r="T89" s="17">
        <f>Tabela1[[#This Row],[Preço Calculado]]/Tabela1[[#This Row],[Preço atual]]-1</f>
        <v>-0.17604254851655354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85.72</v>
      </c>
      <c r="F90" s="16">
        <v>0.85</v>
      </c>
      <c r="G90" s="14">
        <f>Tabela1[[#This Row],[Divid.]]*12/Tabela1[[#This Row],[Preço atual]]</f>
        <v>0.11899206719552029</v>
      </c>
      <c r="H90" s="16">
        <v>10.11</v>
      </c>
      <c r="I90" s="16">
        <v>95.01</v>
      </c>
      <c r="J90" s="15">
        <f>Tabela1[[#This Row],[Preço atual]]/Tabela1[[#This Row],[VP]]</f>
        <v>0.90222081886117245</v>
      </c>
      <c r="K90" s="14"/>
      <c r="L90" s="14"/>
      <c r="M90" s="13">
        <v>1.24</v>
      </c>
      <c r="N90" s="13">
        <v>5352</v>
      </c>
      <c r="O90" s="13"/>
      <c r="P90" s="13"/>
      <c r="Q90" s="30">
        <f>Tabela1[[#This Row],[Divid.]]</f>
        <v>0.85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0" s="17">
        <f>Tabela1[[#This Row],[Preço Calculado]]/Tabela1[[#This Row],[Preço atual]]-1</f>
        <v>-0.12182976239468424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82.4</v>
      </c>
      <c r="F91" s="16">
        <v>0.72699999999999998</v>
      </c>
      <c r="G91" s="14">
        <f>Tabela1[[#This Row],[Divid.]]*12/Tabela1[[#This Row],[Preço atual]]</f>
        <v>0.10587378640776698</v>
      </c>
      <c r="H91" s="16">
        <v>8.6722000000000001</v>
      </c>
      <c r="I91" s="16">
        <v>101.9</v>
      </c>
      <c r="J91" s="15">
        <f>Tabela1[[#This Row],[Preço atual]]/Tabela1[[#This Row],[VP]]</f>
        <v>0.80863591756624142</v>
      </c>
      <c r="K91" s="14">
        <v>0</v>
      </c>
      <c r="L91" s="14">
        <v>0</v>
      </c>
      <c r="M91" s="13">
        <v>1.19</v>
      </c>
      <c r="N91" s="13">
        <v>14235</v>
      </c>
      <c r="O91" s="13">
        <v>3477</v>
      </c>
      <c r="P91" s="13">
        <v>407</v>
      </c>
      <c r="Q91" s="30">
        <f>Tabela1[[#This Row],[Divid.]]</f>
        <v>0.72699999999999998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64.383763837638369</v>
      </c>
      <c r="T91" s="17">
        <f>Tabela1[[#This Row],[Preço Calculado]]/Tabela1[[#This Row],[Preço atual]]-1</f>
        <v>-0.21864364274710724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82.92</v>
      </c>
      <c r="F92" s="16">
        <v>0.59</v>
      </c>
      <c r="G92" s="14">
        <f>Tabela1[[#This Row],[Divid.]]*12/Tabela1[[#This Row],[Preço atual]]</f>
        <v>8.5383502170766998E-2</v>
      </c>
      <c r="H92" s="16">
        <v>6.31</v>
      </c>
      <c r="I92" s="16">
        <v>92.77</v>
      </c>
      <c r="J92" s="15">
        <f>Tabela1[[#This Row],[Preço atual]]/Tabela1[[#This Row],[VP]]</f>
        <v>0.89382343429988154</v>
      </c>
      <c r="K92" s="14"/>
      <c r="L92" s="14"/>
      <c r="M92" s="13">
        <v>3.65</v>
      </c>
      <c r="N92" s="13">
        <v>2235</v>
      </c>
      <c r="O92" s="13"/>
      <c r="P92" s="13"/>
      <c r="Q92" s="30">
        <f>Tabela1[[#This Row],[Divid.]]</f>
        <v>0.59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92" s="17">
        <f>Tabela1[[#This Row],[Preço Calculado]]/Tabela1[[#This Row],[Preço atual]]-1</f>
        <v>-0.36986345261426568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254.99</v>
      </c>
      <c r="F93" s="16">
        <v>2.0977999999999999</v>
      </c>
      <c r="G93" s="14">
        <f>Tabela1[[#This Row],[Divid.]]*12/Tabela1[[#This Row],[Preço atual]]</f>
        <v>9.8723871524373508E-2</v>
      </c>
      <c r="H93" s="16">
        <v>19.510100000000001</v>
      </c>
      <c r="I93" s="16">
        <v>417.77</v>
      </c>
      <c r="J93" s="15">
        <f>Tabela1[[#This Row],[Preço atual]]/Tabela1[[#This Row],[VP]]</f>
        <v>0.61035976733609409</v>
      </c>
      <c r="K93" s="14">
        <v>0</v>
      </c>
      <c r="L93" s="14">
        <v>0</v>
      </c>
      <c r="M93" s="13">
        <v>3.49</v>
      </c>
      <c r="N93" s="13">
        <v>700</v>
      </c>
      <c r="O93" s="13">
        <v>1819</v>
      </c>
      <c r="P93" s="13">
        <v>325</v>
      </c>
      <c r="Q93" s="30">
        <f>Tabela1[[#This Row],[Divid.]]</f>
        <v>2.0977999999999999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185.78302583025828</v>
      </c>
      <c r="T93" s="17">
        <f>Tabela1[[#This Row],[Preço Calculado]]/Tabela1[[#This Row],[Preço atual]]-1</f>
        <v>-0.27141054225554617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9.7100000000000009</v>
      </c>
      <c r="F94" s="16">
        <v>0.11</v>
      </c>
      <c r="G94" s="14">
        <f>Tabela1[[#This Row],[Divid.]]*12/Tabela1[[#This Row],[Preço atual]]</f>
        <v>0.13594232749742532</v>
      </c>
      <c r="H94" s="16">
        <v>1.125</v>
      </c>
      <c r="I94" s="16">
        <v>9.93</v>
      </c>
      <c r="J94" s="15">
        <f>Tabela1[[#This Row],[Preço atual]]/Tabela1[[#This Row],[VP]]</f>
        <v>0.97784491440080579</v>
      </c>
      <c r="K94" s="14"/>
      <c r="L94" s="14"/>
      <c r="M94" s="13">
        <v>1.3</v>
      </c>
      <c r="N94" s="13">
        <v>14469</v>
      </c>
      <c r="O94" s="13"/>
      <c r="P94" s="13"/>
      <c r="Q94" s="30">
        <f>Tabela1[[#This Row],[Divid.]]</f>
        <v>0.11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94" s="17">
        <f>Tabela1[[#This Row],[Preço Calculado]]/Tabela1[[#This Row],[Preço atual]]-1</f>
        <v>3.2644095750946622E-3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110.16</v>
      </c>
      <c r="J95" s="15">
        <f>Tabela1[[#This Row],[Preço atual]]/Tabela1[[#This Row],[VP]]</f>
        <v>0</v>
      </c>
      <c r="K95" s="14"/>
      <c r="L95" s="14"/>
      <c r="M95" s="13">
        <v>7.05</v>
      </c>
      <c r="N95" s="13">
        <v>46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13.54</v>
      </c>
      <c r="F96" s="16">
        <v>4.2500000000000003E-2</v>
      </c>
      <c r="G96" s="25">
        <f>Tabela1[[#This Row],[Divid.]]*12/Tabela1[[#This Row],[Preço atual]]</f>
        <v>3.7666174298375189E-2</v>
      </c>
      <c r="H96" s="16">
        <v>0.82240000000000002</v>
      </c>
      <c r="I96" s="16">
        <v>12.84</v>
      </c>
      <c r="J96" s="15">
        <f>Tabela1[[#This Row],[Preço atual]]/Tabela1[[#This Row],[VP]]</f>
        <v>1.0545171339563861</v>
      </c>
      <c r="K96" s="14">
        <v>0.14499999999999999</v>
      </c>
      <c r="L96" s="14">
        <v>5.4000000000000013E-2</v>
      </c>
      <c r="M96" s="13">
        <v>1.47</v>
      </c>
      <c r="N96" s="13">
        <v>573</v>
      </c>
      <c r="O96" s="13">
        <v>3339</v>
      </c>
      <c r="P96" s="13">
        <v>103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-0.72202085388653003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40.04</v>
      </c>
      <c r="F97" s="16">
        <v>0.42</v>
      </c>
      <c r="G97" s="14">
        <f>Tabela1[[#This Row],[Divid.]]*12/Tabela1[[#This Row],[Preço atual]]</f>
        <v>0.12587412587412589</v>
      </c>
      <c r="H97" s="16">
        <v>7.67</v>
      </c>
      <c r="I97" s="16">
        <v>100.24</v>
      </c>
      <c r="J97" s="15">
        <f>Tabela1[[#This Row],[Preço atual]]/Tabela1[[#This Row],[VP]]</f>
        <v>0.3994413407821229</v>
      </c>
      <c r="K97" s="14"/>
      <c r="L97" s="14"/>
      <c r="M97" s="13">
        <v>2.65</v>
      </c>
      <c r="N97" s="13">
        <v>124070</v>
      </c>
      <c r="O97" s="13"/>
      <c r="P97" s="13"/>
      <c r="Q97" s="30">
        <f>Tabela1[[#This Row],[Divid.]]</f>
        <v>0.42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97" s="17">
        <f>Tabela1[[#This Row],[Preço Calculado]]/Tabela1[[#This Row],[Preço atual]]-1</f>
        <v>-7.1039661445565505E-2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5.4000000000000003E-3</v>
      </c>
      <c r="G98" s="14" t="e">
        <f>Tabela1[[#This Row],[Divid.]]*12/Tabela1[[#This Row],[Preço atual]]</f>
        <v>#DIV/0!</v>
      </c>
      <c r="H98" s="16">
        <v>7.8899999999999998E-2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8.6999999999999993</v>
      </c>
      <c r="N98" s="13">
        <v>9</v>
      </c>
      <c r="O98" s="13"/>
      <c r="P98" s="13"/>
      <c r="Q98" s="30">
        <f>Tabela1[[#This Row],[Divid.]]</f>
        <v>5.4000000000000003E-3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0.47822878228782284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101.28</v>
      </c>
      <c r="J100" s="15">
        <f>Tabela1[[#This Row],[Preço atual]]/Tabela1[[#This Row],[VP]]</f>
        <v>4.3345181674565563</v>
      </c>
      <c r="K100" s="14">
        <v>0.216</v>
      </c>
      <c r="L100" s="14">
        <v>0</v>
      </c>
      <c r="M100" s="13">
        <v>0.35</v>
      </c>
      <c r="N100" s="13">
        <v>1185</v>
      </c>
      <c r="O100" s="13">
        <v>25146</v>
      </c>
      <c r="P100" s="13">
        <v>271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0.47820000000000001</v>
      </c>
      <c r="G101" s="14">
        <f>Tabela1[[#This Row],[Divid.]]*12/Tabela1[[#This Row],[Preço atual]]</f>
        <v>4.7792519301401697E-3</v>
      </c>
      <c r="H101" s="16">
        <v>72.260300000000001</v>
      </c>
      <c r="I101" s="16">
        <v>815.25</v>
      </c>
      <c r="J101" s="15">
        <f>Tabela1[[#This Row],[Preço atual]]/Tabela1[[#This Row],[VP]]</f>
        <v>1.4727874885004602</v>
      </c>
      <c r="K101" s="14">
        <v>0.29499999999999998</v>
      </c>
      <c r="L101" s="14">
        <v>0</v>
      </c>
      <c r="M101" s="13">
        <v>5.18</v>
      </c>
      <c r="N101" s="13">
        <v>60</v>
      </c>
      <c r="O101" s="13">
        <v>4388</v>
      </c>
      <c r="P101" s="13">
        <v>630</v>
      </c>
      <c r="Q101" s="30">
        <f>Tabela1[[#This Row],[Divid.]]</f>
        <v>0.47820000000000001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42.349815498154982</v>
      </c>
      <c r="T101" s="17">
        <f>Tabela1[[#This Row],[Preço Calculado]]/Tabela1[[#This Row],[Preço atual]]-1</f>
        <v>-0.96472876804324603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7.95</v>
      </c>
      <c r="F102" s="16">
        <v>0.05</v>
      </c>
      <c r="G102" s="14">
        <f>Tabela1[[#This Row],[Divid.]]*12/Tabela1[[#This Row],[Preço atual]]</f>
        <v>7.5471698113207558E-2</v>
      </c>
      <c r="H102" s="16">
        <v>0.873</v>
      </c>
      <c r="I102" s="16">
        <v>9.19</v>
      </c>
      <c r="J102" s="15">
        <f>Tabela1[[#This Row],[Preço atual]]/Tabela1[[#This Row],[VP]]</f>
        <v>0.86507072905331894</v>
      </c>
      <c r="K102" s="14">
        <v>0</v>
      </c>
      <c r="L102" s="14">
        <v>0</v>
      </c>
      <c r="M102" s="13">
        <v>1.08</v>
      </c>
      <c r="N102" s="13">
        <v>562</v>
      </c>
      <c r="O102" s="13">
        <v>2421</v>
      </c>
      <c r="P102" s="13">
        <v>235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-0.44301329805750889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1.75</v>
      </c>
      <c r="G103" s="14">
        <f>Tabela1[[#This Row],[Divid.]]*12/Tabela1[[#This Row],[Preço atual]]</f>
        <v>0.25210084033613445</v>
      </c>
      <c r="H103" s="16">
        <v>7.92</v>
      </c>
      <c r="I103" s="16">
        <v>134.38999999999999</v>
      </c>
      <c r="J103" s="15">
        <f>Tabela1[[#This Row],[Preço atual]]/Tabela1[[#This Row],[VP]]</f>
        <v>0.61983778554952007</v>
      </c>
      <c r="K103" s="14">
        <v>9.4E-2</v>
      </c>
      <c r="L103" s="14">
        <v>0</v>
      </c>
      <c r="M103" s="13">
        <v>18.64</v>
      </c>
      <c r="N103" s="13">
        <v>345</v>
      </c>
      <c r="O103" s="13">
        <v>7377</v>
      </c>
      <c r="P103" s="13">
        <v>936</v>
      </c>
      <c r="Q103" s="30">
        <f>Tabela1[[#This Row],[Divid.]]</f>
        <v>1.75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154.98154981549814</v>
      </c>
      <c r="T103" s="17">
        <f>Tabela1[[#This Row],[Preço Calculado]]/Tabela1[[#This Row],[Preço atual]]-1</f>
        <v>0.86052280690874117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8.3800000000000008</v>
      </c>
      <c r="F104" s="16">
        <v>7.4999999999999997E-2</v>
      </c>
      <c r="G104" s="14">
        <f>Tabela1[[#This Row],[Divid.]]*12/Tabela1[[#This Row],[Preço atual]]</f>
        <v>0.10739856801909306</v>
      </c>
      <c r="H104" s="16">
        <v>0.89600000000000002</v>
      </c>
      <c r="I104" s="16">
        <v>9.3699999999999992</v>
      </c>
      <c r="J104" s="15">
        <f>Tabela1[[#This Row],[Preço atual]]/Tabela1[[#This Row],[VP]]</f>
        <v>0.8943436499466384</v>
      </c>
      <c r="K104" s="14"/>
      <c r="L104" s="14"/>
      <c r="M104" s="13">
        <v>6.31</v>
      </c>
      <c r="N104" s="13">
        <v>1208</v>
      </c>
      <c r="O104" s="13"/>
      <c r="P104" s="13"/>
      <c r="Q104" s="30">
        <f>Tabela1[[#This Row],[Divid.]]</f>
        <v>7.4999999999999997E-2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4" s="17">
        <f>Tabela1[[#This Row],[Preço Calculado]]/Tabela1[[#This Row],[Preço atual]]-1</f>
        <v>-0.2073906419255126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1.6907000000000001</v>
      </c>
      <c r="G105" s="14">
        <f>Tabela1[[#This Row],[Divid.]]*12/Tabela1[[#This Row],[Preço atual]]</f>
        <v>8.8218105922254125E-2</v>
      </c>
      <c r="H105" s="16">
        <v>19.071200000000001</v>
      </c>
      <c r="I105" s="16">
        <v>223.34</v>
      </c>
      <c r="J105" s="15">
        <f>Tabela1[[#This Row],[Preço atual]]/Tabela1[[#This Row],[VP]]</f>
        <v>1.0297304558072893</v>
      </c>
      <c r="K105" s="14">
        <v>7.0000000000000007E-2</v>
      </c>
      <c r="L105" s="14">
        <v>0</v>
      </c>
      <c r="M105" s="13">
        <v>1.43</v>
      </c>
      <c r="N105" s="13">
        <v>529</v>
      </c>
      <c r="O105" s="13">
        <v>123799</v>
      </c>
      <c r="P105" s="13">
        <v>14933</v>
      </c>
      <c r="Q105" s="30">
        <f>Tabela1[[#This Row],[Divid.]]</f>
        <v>1.6907000000000001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149.729889298893</v>
      </c>
      <c r="T105" s="17">
        <f>Tabela1[[#This Row],[Preço Calculado]]/Tabela1[[#This Row],[Preço atual]]-1</f>
        <v>-0.3489438677324419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21.33</v>
      </c>
      <c r="F106" s="16">
        <v>7.1900000000000006E-2</v>
      </c>
      <c r="G106" s="25">
        <f>Tabela1[[#This Row],[Divid.]]*12/Tabela1[[#This Row],[Preço atual]]</f>
        <v>4.0450070323488047E-2</v>
      </c>
      <c r="H106" s="16">
        <v>1.1089</v>
      </c>
      <c r="I106" s="16">
        <v>62.7</v>
      </c>
      <c r="J106" s="15">
        <f>Tabela1[[#This Row],[Preço atual]]/Tabela1[[#This Row],[VP]]</f>
        <v>0.34019138755980854</v>
      </c>
      <c r="K106" s="14">
        <v>0.28899999999999998</v>
      </c>
      <c r="L106" s="14">
        <v>0</v>
      </c>
      <c r="M106" s="13">
        <v>1.25</v>
      </c>
      <c r="N106" s="13">
        <v>5148</v>
      </c>
      <c r="O106" s="13">
        <v>3236</v>
      </c>
      <c r="P106" s="13">
        <v>313</v>
      </c>
      <c r="Q106" s="30">
        <f>Tabela1[[#This Row],[Divid.]]</f>
        <v>7.1900000000000006E-2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6.3675276752767527</v>
      </c>
      <c r="T106" s="17">
        <f>Tabela1[[#This Row],[Preço Calculado]]/Tabela1[[#This Row],[Preço atual]]-1</f>
        <v>-0.70147549576761592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5.42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123.35</v>
      </c>
      <c r="J107" s="15">
        <f>Tabela1[[#This Row],[Preço atual]]/Tabela1[[#This Row],[VP]]</f>
        <v>4.3940008107012568E-2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1.99</v>
      </c>
      <c r="G108" s="14">
        <f>Tabela1[[#This Row],[Divid.]]*12/Tabela1[[#This Row],[Preço atual]]</f>
        <v>3.132296230226396E-2</v>
      </c>
      <c r="H108" s="16">
        <v>106.46</v>
      </c>
      <c r="I108" s="16">
        <v>1624.16</v>
      </c>
      <c r="J108" s="15">
        <f>Tabela1[[#This Row],[Preço atual]]/Tabela1[[#This Row],[VP]]</f>
        <v>0.46939956654516796</v>
      </c>
      <c r="K108" s="14">
        <v>1.6E-2</v>
      </c>
      <c r="L108" s="14">
        <v>6.3E-2</v>
      </c>
      <c r="M108" s="13">
        <v>0.28999999999999998</v>
      </c>
      <c r="N108" s="13">
        <v>63</v>
      </c>
      <c r="O108" s="13">
        <v>11395</v>
      </c>
      <c r="P108" s="13">
        <v>1275</v>
      </c>
      <c r="Q108" s="30">
        <f>Tabela1[[#This Row],[Divid.]]</f>
        <v>1.99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176.2361623616236</v>
      </c>
      <c r="T108" s="17">
        <f>Tabela1[[#This Row],[Preço Calculado]]/Tabela1[[#This Row],[Preço atual]]-1</f>
        <v>-0.76883422655155753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9.43</v>
      </c>
      <c r="F109" s="16">
        <v>0.1</v>
      </c>
      <c r="G109" s="14">
        <f>Tabela1[[#This Row],[Divid.]]*12/Tabela1[[#This Row],[Preço atual]]</f>
        <v>0.12725344644750797</v>
      </c>
      <c r="H109" s="16">
        <v>1.31</v>
      </c>
      <c r="I109" s="16">
        <v>10.01</v>
      </c>
      <c r="J109" s="15">
        <f>Tabela1[[#This Row],[Preço atual]]/Tabela1[[#This Row],[VP]]</f>
        <v>0.94205794205794202</v>
      </c>
      <c r="K109" s="14"/>
      <c r="L109" s="14"/>
      <c r="M109" s="13">
        <v>14.75</v>
      </c>
      <c r="N109" s="13">
        <v>11036</v>
      </c>
      <c r="O109" s="13"/>
      <c r="P109" s="13"/>
      <c r="Q109" s="30">
        <f>Tabela1[[#This Row],[Divid.]]</f>
        <v>0.1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09" s="17">
        <f>Tabela1[[#This Row],[Preço Calculado]]/Tabela1[[#This Row],[Preço atual]]-1</f>
        <v>-6.0860173819129337E-2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40034.370000000003</v>
      </c>
      <c r="J110" s="15">
        <f>Tabela1[[#This Row],[Preço atual]]/Tabela1[[#This Row],[VP]]</f>
        <v>1.8983688265857561</v>
      </c>
      <c r="K110" s="14"/>
      <c r="L110" s="14"/>
      <c r="M110" s="13">
        <v>0.33</v>
      </c>
      <c r="N110" s="13">
        <v>11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127</v>
      </c>
      <c r="F111" s="16">
        <v>0.72</v>
      </c>
      <c r="G111" s="14">
        <f>Tabela1[[#This Row],[Divid.]]*12/Tabela1[[#This Row],[Preço atual]]</f>
        <v>6.8031496062992136E-2</v>
      </c>
      <c r="H111" s="16">
        <v>8.5495000000000001</v>
      </c>
      <c r="I111" s="16">
        <v>141.62</v>
      </c>
      <c r="J111" s="15">
        <f>Tabela1[[#This Row],[Preço atual]]/Tabela1[[#This Row],[VP]]</f>
        <v>0.89676599350374242</v>
      </c>
      <c r="K111" s="14">
        <v>0</v>
      </c>
      <c r="L111" s="14">
        <v>0</v>
      </c>
      <c r="M111" s="13">
        <v>1.02</v>
      </c>
      <c r="N111" s="13">
        <v>390</v>
      </c>
      <c r="O111" s="13">
        <v>18839</v>
      </c>
      <c r="P111" s="13">
        <v>1421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-0.49792253828050093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57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0.02</v>
      </c>
      <c r="J112" s="15">
        <f>Tabela1[[#This Row],[Preço atual]]/Tabela1[[#This Row],[VP]]</f>
        <v>0</v>
      </c>
      <c r="K112" s="14"/>
      <c r="L112" s="14"/>
      <c r="M112" s="13">
        <v>23.71</v>
      </c>
      <c r="N112" s="13">
        <v>5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253.84</v>
      </c>
      <c r="F113" s="16">
        <v>1.88</v>
      </c>
      <c r="G113" s="14">
        <f>Tabela1[[#This Row],[Divid.]]*12/Tabela1[[#This Row],[Preço atual]]</f>
        <v>8.8874881815316734E-2</v>
      </c>
      <c r="H113" s="16">
        <v>20.46</v>
      </c>
      <c r="I113" s="16">
        <v>337.61</v>
      </c>
      <c r="J113" s="15">
        <f>Tabela1[[#This Row],[Preço atual]]/Tabela1[[#This Row],[VP]]</f>
        <v>0.75187346346375994</v>
      </c>
      <c r="K113" s="14">
        <v>0</v>
      </c>
      <c r="L113" s="14">
        <v>0</v>
      </c>
      <c r="M113" s="13">
        <v>1.49</v>
      </c>
      <c r="N113" s="13">
        <v>2359</v>
      </c>
      <c r="O113" s="13">
        <v>823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-0.34409681317109431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98.78</v>
      </c>
      <c r="F114" s="16">
        <v>0.75</v>
      </c>
      <c r="G114" s="25">
        <f>Tabela1[[#This Row],[Divid.]]*12/Tabela1[[#This Row],[Preço atual]]</f>
        <v>9.1111561044745895E-2</v>
      </c>
      <c r="H114" s="16">
        <v>8.3609000000000009</v>
      </c>
      <c r="I114" s="16">
        <v>97.5</v>
      </c>
      <c r="J114" s="15">
        <f>Tabela1[[#This Row],[Preço atual]]/Tabela1[[#This Row],[VP]]</f>
        <v>1.0131282051282051</v>
      </c>
      <c r="K114" s="14">
        <v>5.0000000000000001E-3</v>
      </c>
      <c r="L114" s="14">
        <v>0</v>
      </c>
      <c r="M114" s="13">
        <v>1.54</v>
      </c>
      <c r="N114" s="13">
        <v>1017</v>
      </c>
      <c r="O114" s="13">
        <v>7851</v>
      </c>
      <c r="P114" s="13">
        <v>560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-0.32758995538932922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88.44</v>
      </c>
      <c r="F115" s="16">
        <v>0.77</v>
      </c>
      <c r="G115" s="25">
        <f>Tabela1[[#This Row],[Divid.]]*12/Tabela1[[#This Row],[Preço atual]]</f>
        <v>0.10447761194029852</v>
      </c>
      <c r="H115" s="16">
        <v>9.5618999999999996</v>
      </c>
      <c r="I115" s="16">
        <v>91.33</v>
      </c>
      <c r="J115" s="15">
        <f>Tabela1[[#This Row],[Preço atual]]/Tabela1[[#This Row],[VP]]</f>
        <v>0.96835650936165552</v>
      </c>
      <c r="K115" s="14"/>
      <c r="L115" s="14"/>
      <c r="M115" s="13">
        <v>29.32</v>
      </c>
      <c r="N115" s="13">
        <v>58</v>
      </c>
      <c r="O115" s="13"/>
      <c r="P115" s="13"/>
      <c r="Q115" s="30">
        <f>Tabela1[[#This Row],[Divid.]]</f>
        <v>0.77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15" s="17">
        <f>Tabela1[[#This Row],[Preço Calculado]]/Tabela1[[#This Row],[Preço atual]]-1</f>
        <v>-0.22894751335573049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150.94</v>
      </c>
      <c r="F116" s="16">
        <v>1.4645999999999999</v>
      </c>
      <c r="G116" s="14">
        <f>Tabela1[[#This Row],[Divid.]]*12/Tabela1[[#This Row],[Preço atual]]</f>
        <v>0.1164383198621969</v>
      </c>
      <c r="H116" s="16">
        <v>18.3918</v>
      </c>
      <c r="I116" s="16">
        <v>223.93</v>
      </c>
      <c r="J116" s="15">
        <f>Tabela1[[#This Row],[Preço atual]]/Tabela1[[#This Row],[VP]]</f>
        <v>0.67404992631625948</v>
      </c>
      <c r="K116" s="14">
        <v>0</v>
      </c>
      <c r="L116" s="14">
        <v>0</v>
      </c>
      <c r="M116" s="13">
        <v>1.72</v>
      </c>
      <c r="N116" s="13">
        <v>4642</v>
      </c>
      <c r="O116" s="13">
        <v>2550</v>
      </c>
      <c r="P116" s="13">
        <v>334</v>
      </c>
      <c r="Q116" s="30">
        <f>Tabela1[[#This Row],[Divid.]]</f>
        <v>1.4645999999999999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129.70627306273062</v>
      </c>
      <c r="T116" s="17">
        <f>Tabela1[[#This Row],[Preço Calculado]]/Tabela1[[#This Row],[Preço atual]]-1</f>
        <v>-0.14067660618304878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754</v>
      </c>
      <c r="F118" s="16">
        <v>9.16</v>
      </c>
      <c r="G118" s="14">
        <f>Tabela1[[#This Row],[Divid.]]*12/Tabela1[[#This Row],[Preço atual]]</f>
        <v>0.14578249336870028</v>
      </c>
      <c r="H118" s="16">
        <v>0</v>
      </c>
      <c r="I118" s="16">
        <v>2354.5</v>
      </c>
      <c r="J118" s="15">
        <f>Tabela1[[#This Row],[Preço atual]]/Tabela1[[#This Row],[VP]]</f>
        <v>0.32023784242939052</v>
      </c>
      <c r="K118" s="14">
        <v>0.98099999999999998</v>
      </c>
      <c r="L118" s="14">
        <v>0</v>
      </c>
      <c r="M118" s="13">
        <v>0.35</v>
      </c>
      <c r="N118" s="13">
        <v>2535</v>
      </c>
      <c r="O118" s="13">
        <v>1409</v>
      </c>
      <c r="P118" s="13">
        <v>25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7.5885559916607059E-2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92.1</v>
      </c>
      <c r="F119" s="16">
        <v>0.85</v>
      </c>
      <c r="G119" s="14">
        <f>Tabela1[[#This Row],[Divid.]]*12/Tabela1[[#This Row],[Preço atual]]</f>
        <v>0.11074918566775244</v>
      </c>
      <c r="H119" s="16">
        <v>10.050000000000001</v>
      </c>
      <c r="I119" s="16">
        <v>103.85</v>
      </c>
      <c r="J119" s="15">
        <f>Tabela1[[#This Row],[Preço atual]]/Tabela1[[#This Row],[VP]]</f>
        <v>0.88685604236880111</v>
      </c>
      <c r="K119" s="14">
        <v>0</v>
      </c>
      <c r="L119" s="14">
        <v>0</v>
      </c>
      <c r="M119" s="13">
        <v>1.42</v>
      </c>
      <c r="N119" s="13">
        <v>4187</v>
      </c>
      <c r="O119" s="13">
        <v>24505</v>
      </c>
      <c r="P119" s="13">
        <v>1375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-0.18266283640035097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118</v>
      </c>
      <c r="F121" s="16">
        <v>0.83240000000000003</v>
      </c>
      <c r="G121" s="14">
        <f>Tabela1[[#This Row],[Divid.]]*12/Tabela1[[#This Row],[Preço atual]]</f>
        <v>8.4650847457627132E-2</v>
      </c>
      <c r="H121" s="16">
        <v>9.8194999999999997</v>
      </c>
      <c r="I121" s="16">
        <v>121.95</v>
      </c>
      <c r="J121" s="15">
        <f>Tabela1[[#This Row],[Preço atual]]/Tabela1[[#This Row],[VP]]</f>
        <v>0.96760967609676096</v>
      </c>
      <c r="K121" s="14">
        <v>0</v>
      </c>
      <c r="L121" s="14">
        <v>0</v>
      </c>
      <c r="M121" s="13">
        <v>0.69</v>
      </c>
      <c r="N121" s="13">
        <v>3510</v>
      </c>
      <c r="O121" s="13">
        <v>13206</v>
      </c>
      <c r="P121" s="13">
        <v>1156</v>
      </c>
      <c r="Q121" s="30">
        <f>Tabela1[[#This Row],[Divid.]]</f>
        <v>0.83240000000000003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73.718081180811808</v>
      </c>
      <c r="T121" s="17">
        <f>Tabela1[[#This Row],[Preço Calculado]]/Tabela1[[#This Row],[Preço atual]]-1</f>
        <v>-0.37527049846769656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60.3</v>
      </c>
      <c r="F124" s="16">
        <v>0.45</v>
      </c>
      <c r="G124" s="14">
        <f>Tabela1[[#This Row],[Divid.]]*12/Tabela1[[#This Row],[Preço atual]]</f>
        <v>8.9552238805970158E-2</v>
      </c>
      <c r="H124" s="16">
        <v>5.0199999999999996</v>
      </c>
      <c r="I124" s="16">
        <v>81.34</v>
      </c>
      <c r="J124" s="15">
        <f>Tabela1[[#This Row],[Preço atual]]/Tabela1[[#This Row],[VP]]</f>
        <v>0.74133267764937294</v>
      </c>
      <c r="K124" s="14">
        <v>0.107</v>
      </c>
      <c r="L124" s="14">
        <v>2.7E-2</v>
      </c>
      <c r="M124" s="13">
        <v>0.67</v>
      </c>
      <c r="N124" s="13">
        <v>14601</v>
      </c>
      <c r="O124" s="13">
        <v>2649</v>
      </c>
      <c r="P124" s="13">
        <v>249</v>
      </c>
      <c r="Q124" s="30">
        <f>Tabela1[[#This Row],[Divid.]]</f>
        <v>0.45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4" s="17">
        <f>Tabela1[[#This Row],[Preço Calculado]]/Tabela1[[#This Row],[Preço atual]]-1</f>
        <v>-0.33909786859062618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524.41999999999996</v>
      </c>
      <c r="F125" s="16">
        <v>3.65</v>
      </c>
      <c r="G125" s="14">
        <f>Tabela1[[#This Row],[Divid.]]*12/Tabela1[[#This Row],[Preço atual]]</f>
        <v>8.3520842073147472E-2</v>
      </c>
      <c r="H125" s="16">
        <v>38.5</v>
      </c>
      <c r="I125" s="16">
        <v>472.35</v>
      </c>
      <c r="J125" s="15">
        <f>Tabela1[[#This Row],[Preço atual]]/Tabela1[[#This Row],[VP]]</f>
        <v>1.1102360537736846</v>
      </c>
      <c r="K125" s="14">
        <v>0</v>
      </c>
      <c r="L125" s="14">
        <v>0</v>
      </c>
      <c r="M125" s="13">
        <v>1.08</v>
      </c>
      <c r="N125" s="13">
        <v>16505</v>
      </c>
      <c r="O125" s="13">
        <v>648</v>
      </c>
      <c r="P125" s="13">
        <v>59</v>
      </c>
      <c r="Q125" s="30">
        <f>Tabela1[[#This Row],[Divid.]]</f>
        <v>3.65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323.2472324723247</v>
      </c>
      <c r="T125" s="17">
        <f>Tabela1[[#This Row],[Preço Calculado]]/Tabela1[[#This Row],[Preço atual]]-1</f>
        <v>-0.3836100216003876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182.9</v>
      </c>
      <c r="F126" s="16">
        <v>1.44</v>
      </c>
      <c r="G126" s="14">
        <f>Tabela1[[#This Row],[Divid.]]*12/Tabela1[[#This Row],[Preço atual]]</f>
        <v>9.4477856752323675E-2</v>
      </c>
      <c r="H126" s="16">
        <v>15.48</v>
      </c>
      <c r="I126" s="16">
        <v>203.51</v>
      </c>
      <c r="J126" s="15">
        <f>Tabela1[[#This Row],[Preço atual]]/Tabela1[[#This Row],[VP]]</f>
        <v>0.8987273352660804</v>
      </c>
      <c r="K126" s="14">
        <v>0</v>
      </c>
      <c r="L126" s="14">
        <v>0</v>
      </c>
      <c r="M126" s="13">
        <v>1.29</v>
      </c>
      <c r="N126" s="13">
        <v>7552</v>
      </c>
      <c r="O126" s="13">
        <v>2413</v>
      </c>
      <c r="P126" s="13">
        <v>257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-0.30274644463229761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0.29149999999999998</v>
      </c>
      <c r="G127" s="14" t="e">
        <f>Tabela1[[#This Row],[Divid.]]*12/Tabela1[[#This Row],[Preço atual]]</f>
        <v>#DIV/0!</v>
      </c>
      <c r="H127" s="16">
        <v>3.0750999999999999</v>
      </c>
      <c r="I127" s="16">
        <v>40.42</v>
      </c>
      <c r="J127" s="15">
        <f>Tabela1[[#This Row],[Preço atual]]/Tabela1[[#This Row],[VP]]</f>
        <v>0</v>
      </c>
      <c r="K127" s="14"/>
      <c r="L127" s="14"/>
      <c r="M127" s="13">
        <v>2.63</v>
      </c>
      <c r="N127" s="13">
        <v>4</v>
      </c>
      <c r="O127" s="13"/>
      <c r="P127" s="13"/>
      <c r="Q127" s="30">
        <f>Tabela1[[#This Row],[Divid.]]</f>
        <v>0.29149999999999998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25.815498154981547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64.22</v>
      </c>
      <c r="F128" s="16">
        <v>0.28999999999999998</v>
      </c>
      <c r="G128" s="14">
        <f>Tabela1[[#This Row],[Divid.]]*12/Tabela1[[#This Row],[Preço atual]]</f>
        <v>5.4188726253503572E-2</v>
      </c>
      <c r="H128" s="16">
        <v>4.7699999999999996</v>
      </c>
      <c r="I128" s="16">
        <v>120.22</v>
      </c>
      <c r="J128" s="15">
        <f>Tabela1[[#This Row],[Preço atual]]/Tabela1[[#This Row],[VP]]</f>
        <v>0.53418732324072538</v>
      </c>
      <c r="K128" s="14">
        <v>0.11899999999999999</v>
      </c>
      <c r="L128" s="14">
        <v>0</v>
      </c>
      <c r="M128" s="13">
        <v>1.66</v>
      </c>
      <c r="N128" s="13">
        <v>110</v>
      </c>
      <c r="O128" s="13">
        <v>8672</v>
      </c>
      <c r="P128" s="13">
        <v>768</v>
      </c>
      <c r="Q128" s="30">
        <f>Tabela1[[#This Row],[Divid.]]</f>
        <v>0.28999999999999998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128" s="17">
        <f>Tabela1[[#This Row],[Preço Calculado]]/Tabela1[[#This Row],[Preço atual]]-1</f>
        <v>-0.60008320108115454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59.88</v>
      </c>
      <c r="J129" s="15">
        <f>Tabela1[[#This Row],[Preço atual]]/Tabela1[[#This Row],[VP]]</f>
        <v>0</v>
      </c>
      <c r="K129" s="14"/>
      <c r="L129" s="14"/>
      <c r="M129" s="13">
        <v>6.43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2.99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6.94</v>
      </c>
      <c r="J130" s="15">
        <f>Tabela1[[#This Row],[Preço atual]]/Tabela1[[#This Row],[VP]]</f>
        <v>0.43083573487031701</v>
      </c>
      <c r="K130" s="14">
        <v>0.72</v>
      </c>
      <c r="L130" s="14">
        <v>0.72</v>
      </c>
      <c r="M130" s="13">
        <v>0</v>
      </c>
      <c r="N130" s="13">
        <v>4089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99.5</v>
      </c>
      <c r="F131" s="16">
        <v>1.1299999999999999</v>
      </c>
      <c r="G131" s="14">
        <f>Tabela1[[#This Row],[Divid.]]*12/Tabela1[[#This Row],[Preço atual]]</f>
        <v>0.13628140703517586</v>
      </c>
      <c r="H131" s="16">
        <v>13.435</v>
      </c>
      <c r="I131" s="16">
        <v>98.55</v>
      </c>
      <c r="J131" s="15">
        <f>Tabela1[[#This Row],[Preço atual]]/Tabela1[[#This Row],[VP]]</f>
        <v>1.0096397767630645</v>
      </c>
      <c r="K131" s="14"/>
      <c r="L131" s="14"/>
      <c r="M131" s="13">
        <v>9.83</v>
      </c>
      <c r="N131" s="13">
        <v>2724</v>
      </c>
      <c r="O131" s="13"/>
      <c r="P131" s="13"/>
      <c r="Q131" s="30">
        <f>Tabela1[[#This Row],[Divid.]]</f>
        <v>1.1299999999999999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131" s="17">
        <f>Tabela1[[#This Row],[Preço Calculado]]/Tabela1[[#This Row],[Preço atual]]-1</f>
        <v>5.7668415880136603E-3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139.94999999999999</v>
      </c>
      <c r="F132" s="16">
        <v>0.99</v>
      </c>
      <c r="G132" s="14">
        <f>Tabela1[[#This Row],[Divid.]]*12/Tabela1[[#This Row],[Preço atual]]</f>
        <v>8.4887459807073962E-2</v>
      </c>
      <c r="H132" s="16">
        <v>10.99</v>
      </c>
      <c r="I132" s="16">
        <v>216.64</v>
      </c>
      <c r="J132" s="15">
        <f>Tabela1[[#This Row],[Preço atual]]/Tabela1[[#This Row],[VP]]</f>
        <v>0.64600258493353024</v>
      </c>
      <c r="K132" s="14">
        <v>1.6E-2</v>
      </c>
      <c r="L132" s="14">
        <v>0</v>
      </c>
      <c r="M132" s="13">
        <v>1.05</v>
      </c>
      <c r="N132" s="13">
        <v>14793</v>
      </c>
      <c r="O132" s="13">
        <v>16718</v>
      </c>
      <c r="P132" s="13">
        <v>1640</v>
      </c>
      <c r="Q132" s="30">
        <f>Tabela1[[#This Row],[Divid.]]</f>
        <v>0.99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132" s="17">
        <f>Tabela1[[#This Row],[Preço Calculado]]/Tabela1[[#This Row],[Preço atual]]-1</f>
        <v>-0.37352428186661291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2100</v>
      </c>
      <c r="F133" s="16">
        <v>13.5</v>
      </c>
      <c r="G133" s="25">
        <f>Tabela1[[#This Row],[Divid.]]*12/Tabela1[[#This Row],[Preço atual]]</f>
        <v>7.7142857142857138E-2</v>
      </c>
      <c r="H133" s="16">
        <v>152</v>
      </c>
      <c r="I133" s="16">
        <v>2311.98</v>
      </c>
      <c r="J133" s="15">
        <f>Tabela1[[#This Row],[Preço atual]]/Tabela1[[#This Row],[VP]]</f>
        <v>0.90831235564321489</v>
      </c>
      <c r="K133" s="14">
        <v>3.1E-2</v>
      </c>
      <c r="L133" s="14">
        <v>6.0000000000000001E-3</v>
      </c>
      <c r="M133" s="13">
        <v>1.1599999999999999</v>
      </c>
      <c r="N133" s="13">
        <v>798</v>
      </c>
      <c r="O133" s="13">
        <v>2814</v>
      </c>
      <c r="P133" s="13">
        <v>235</v>
      </c>
      <c r="Q133" s="30">
        <f>Tabela1[[#This Row],[Divid.]]</f>
        <v>13.5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1195.5719557195571</v>
      </c>
      <c r="T133" s="17">
        <f>Tabela1[[#This Row],[Preço Calculado]]/Tabela1[[#This Row],[Preço atual]]-1</f>
        <v>-0.43068002108592518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61</v>
      </c>
      <c r="F134" s="16">
        <v>0.46</v>
      </c>
      <c r="G134" s="14">
        <f>Tabela1[[#This Row],[Divid.]]*12/Tabela1[[#This Row],[Preço atual]]</f>
        <v>9.0491803278688526E-2</v>
      </c>
      <c r="H134" s="16">
        <v>0.61</v>
      </c>
      <c r="I134" s="16">
        <v>116.8</v>
      </c>
      <c r="J134" s="15">
        <f>Tabela1[[#This Row],[Preço atual]]/Tabela1[[#This Row],[VP]]</f>
        <v>0.52226027397260277</v>
      </c>
      <c r="K134" s="14">
        <v>0.49</v>
      </c>
      <c r="L134" s="14">
        <v>0</v>
      </c>
      <c r="M134" s="13">
        <v>1.79</v>
      </c>
      <c r="N134" s="13">
        <v>261</v>
      </c>
      <c r="O134" s="13">
        <v>1838</v>
      </c>
      <c r="P134" s="13">
        <v>160</v>
      </c>
      <c r="Q134" s="30">
        <f>Tabela1[[#This Row],[Divid.]]</f>
        <v>0.46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34" s="17">
        <f>Tabela1[[#This Row],[Preço Calculado]]/Tabela1[[#This Row],[Preço atual]]-1</f>
        <v>-0.3321638134414131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182.5</v>
      </c>
      <c r="F136" s="16">
        <v>0.9</v>
      </c>
      <c r="G136" s="25">
        <f>Tabela1[[#This Row],[Divid.]]*12/Tabela1[[#This Row],[Preço atual]]</f>
        <v>5.9178082191780827E-2</v>
      </c>
      <c r="H136" s="16">
        <v>17.190000000000001</v>
      </c>
      <c r="I136" s="16">
        <v>340.09</v>
      </c>
      <c r="J136" s="15">
        <f>Tabela1[[#This Row],[Preço atual]]/Tabela1[[#This Row],[VP]]</f>
        <v>0.53662265870798909</v>
      </c>
      <c r="K136" s="14">
        <v>0.42599999999999999</v>
      </c>
      <c r="L136" s="14">
        <v>0</v>
      </c>
      <c r="M136" s="13">
        <v>4.49</v>
      </c>
      <c r="N136" s="13">
        <v>914</v>
      </c>
      <c r="O136" s="13">
        <v>2981</v>
      </c>
      <c r="P136" s="13">
        <v>375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-0.56326138603851794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85.07</v>
      </c>
      <c r="F137" s="16">
        <v>0.34</v>
      </c>
      <c r="G137" s="14">
        <f>Tabela1[[#This Row],[Divid.]]*12/Tabela1[[#This Row],[Preço atual]]</f>
        <v>4.7960503115081703E-2</v>
      </c>
      <c r="H137" s="16">
        <v>7.03</v>
      </c>
      <c r="I137" s="16">
        <v>174.44</v>
      </c>
      <c r="J137" s="15">
        <f>Tabela1[[#This Row],[Preço atual]]/Tabela1[[#This Row],[VP]]</f>
        <v>0.48767484521898646</v>
      </c>
      <c r="K137" s="14">
        <v>5.1999999999999998E-2</v>
      </c>
      <c r="L137" s="14">
        <v>3.0000000000000001E-3</v>
      </c>
      <c r="M137" s="13">
        <v>1.04</v>
      </c>
      <c r="N137" s="13">
        <v>68</v>
      </c>
      <c r="O137" s="13">
        <v>14681</v>
      </c>
      <c r="P137" s="13">
        <v>935</v>
      </c>
      <c r="Q137" s="30">
        <f>Tabela1[[#This Row],[Divid.]]</f>
        <v>0.34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37" s="17">
        <f>Tabela1[[#This Row],[Preço Calculado]]/Tabela1[[#This Row],[Preço atual]]-1</f>
        <v>-0.64604794749017191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41.31</v>
      </c>
      <c r="J138" s="15">
        <f>Tabela1[[#This Row],[Preço atual]]/Tabela1[[#This Row],[VP]]</f>
        <v>0</v>
      </c>
      <c r="K138" s="14"/>
      <c r="L138" s="14"/>
      <c r="M138" s="13">
        <v>6.08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255</v>
      </c>
      <c r="E139" s="16">
        <v>2900.89</v>
      </c>
      <c r="F139" s="16">
        <v>112.95959999999999</v>
      </c>
      <c r="G139" s="14">
        <f>Tabela1[[#This Row],[Divid.]]*12/Tabela1[[#This Row],[Preço atual]]</f>
        <v>0.46727562920345134</v>
      </c>
      <c r="H139" s="16">
        <v>199.08279999999999</v>
      </c>
      <c r="I139" s="16">
        <v>2787.67</v>
      </c>
      <c r="J139" s="15">
        <f>Tabela1[[#This Row],[Preço atual]]/Tabela1[[#This Row],[VP]]</f>
        <v>1.0406145634167601</v>
      </c>
      <c r="K139" s="14">
        <v>0.32700000000000001</v>
      </c>
      <c r="L139" s="14">
        <v>3.5000000000000003E-2</v>
      </c>
      <c r="M139" s="13">
        <v>2.37</v>
      </c>
      <c r="N139" s="13">
        <v>112</v>
      </c>
      <c r="O139" s="13">
        <v>1829</v>
      </c>
      <c r="P139" s="13">
        <v>45</v>
      </c>
      <c r="Q139" s="30">
        <f>Tabela1[[#This Row],[Divid.]]</f>
        <v>112.95959999999999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10003.802214022138</v>
      </c>
      <c r="T139" s="17">
        <f>Tabela1[[#This Row],[Preço Calculado]]/Tabela1[[#This Row],[Preço atual]]-1</f>
        <v>2.4485286288077583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102.75</v>
      </c>
      <c r="F141" s="16">
        <v>0.45</v>
      </c>
      <c r="G141" s="14">
        <f>Tabela1[[#This Row],[Divid.]]*12/Tabela1[[#This Row],[Preço atual]]</f>
        <v>5.2554744525547446E-2</v>
      </c>
      <c r="H141" s="16">
        <v>10.69</v>
      </c>
      <c r="I141" s="16">
        <v>192.22</v>
      </c>
      <c r="J141" s="15">
        <f>Tabela1[[#This Row],[Preço atual]]/Tabela1[[#This Row],[VP]]</f>
        <v>0.53454375195088966</v>
      </c>
      <c r="K141" s="14">
        <v>0.14899999999999999</v>
      </c>
      <c r="L141" s="14">
        <v>7.2000000000000008E-2</v>
      </c>
      <c r="M141" s="13">
        <v>1.5</v>
      </c>
      <c r="N141" s="13">
        <v>3982</v>
      </c>
      <c r="O141" s="13">
        <v>4994</v>
      </c>
      <c r="P141" s="13">
        <v>930</v>
      </c>
      <c r="Q141" s="30">
        <f>Tabela1[[#This Row],[Divid.]]</f>
        <v>0.45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41" s="17">
        <f>Tabela1[[#This Row],[Preço Calculado]]/Tabela1[[#This Row],[Preço atual]]-1</f>
        <v>-0.61214210682252812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9.07</v>
      </c>
      <c r="F142" s="16">
        <v>8.4000000000000005E-2</v>
      </c>
      <c r="G142" s="14">
        <f>Tabela1[[#This Row],[Divid.]]*12/Tabela1[[#This Row],[Preço atual]]</f>
        <v>0.11113561190738699</v>
      </c>
      <c r="H142" s="16">
        <v>0.91200000000000003</v>
      </c>
      <c r="I142" s="16">
        <v>9.9499999999999993</v>
      </c>
      <c r="J142" s="15">
        <f>Tabela1[[#This Row],[Preço atual]]/Tabela1[[#This Row],[VP]]</f>
        <v>0.91155778894472372</v>
      </c>
      <c r="K142" s="14">
        <v>0</v>
      </c>
      <c r="L142" s="14">
        <v>0</v>
      </c>
      <c r="M142" s="13">
        <v>24.63</v>
      </c>
      <c r="N142" s="13">
        <v>116119</v>
      </c>
      <c r="O142" s="13">
        <v>4935</v>
      </c>
      <c r="P142" s="13">
        <v>499</v>
      </c>
      <c r="Q142" s="30">
        <f>Tabela1[[#This Row],[Divid.]]</f>
        <v>8.4000000000000005E-2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142" s="17">
        <f>Tabela1[[#This Row],[Preço Calculado]]/Tabela1[[#This Row],[Preço atual]]-1</f>
        <v>-0.17981098223330638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9.19</v>
      </c>
      <c r="F143" s="16">
        <v>0.1</v>
      </c>
      <c r="G143" s="14">
        <f>Tabela1[[#This Row],[Divid.]]*12/Tabela1[[#This Row],[Preço atual]]</f>
        <v>0.13057671381936892</v>
      </c>
      <c r="H143" s="16">
        <v>1.2</v>
      </c>
      <c r="I143" s="16">
        <v>9.85</v>
      </c>
      <c r="J143" s="15">
        <f>Tabela1[[#This Row],[Preço atual]]/Tabela1[[#This Row],[VP]]</f>
        <v>0.93299492385786797</v>
      </c>
      <c r="K143" s="14"/>
      <c r="L143" s="14"/>
      <c r="M143" s="13">
        <v>0.86</v>
      </c>
      <c r="N143" s="13">
        <v>24224</v>
      </c>
      <c r="O143" s="13"/>
      <c r="P143" s="13"/>
      <c r="Q143" s="30">
        <f>Tabela1[[#This Row],[Divid.]]</f>
        <v>0.1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3" s="17">
        <f>Tabela1[[#This Row],[Preço Calculado]]/Tabela1[[#This Row],[Preço atual]]-1</f>
        <v>-3.6334215355211086E-2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2.2000000000000002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88.05</v>
      </c>
      <c r="F145" s="16">
        <v>0.95</v>
      </c>
      <c r="G145" s="25">
        <f>Tabela1[[#This Row],[Divid.]]*12/Tabela1[[#This Row],[Preço atual]]</f>
        <v>0.12947189097103917</v>
      </c>
      <c r="H145" s="16">
        <v>12.25</v>
      </c>
      <c r="I145" s="16">
        <v>94.66</v>
      </c>
      <c r="J145" s="15">
        <f>Tabela1[[#This Row],[Preço atual]]/Tabela1[[#This Row],[VP]]</f>
        <v>0.93017113881259239</v>
      </c>
      <c r="K145" s="14"/>
      <c r="L145" s="14"/>
      <c r="M145" s="13">
        <v>3.53</v>
      </c>
      <c r="N145" s="13">
        <v>4882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-4.4487889512626166E-2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312.55070000000001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114.13</v>
      </c>
      <c r="F147" s="16">
        <v>0.9</v>
      </c>
      <c r="G147" s="25">
        <f>Tabela1[[#This Row],[Divid.]]*12/Tabela1[[#This Row],[Preço atual]]</f>
        <v>9.4628931919740658E-2</v>
      </c>
      <c r="H147" s="16">
        <v>10.67</v>
      </c>
      <c r="I147" s="16">
        <v>113.05</v>
      </c>
      <c r="J147" s="15">
        <f>Tabela1[[#This Row],[Preço atual]]/Tabela1[[#This Row],[VP]]</f>
        <v>1.0095532950022115</v>
      </c>
      <c r="K147" s="14">
        <v>0</v>
      </c>
      <c r="L147" s="14">
        <v>0</v>
      </c>
      <c r="M147" s="13">
        <v>4.8899999999999997</v>
      </c>
      <c r="N147" s="13">
        <v>106576</v>
      </c>
      <c r="O147" s="13">
        <v>1223</v>
      </c>
      <c r="P147" s="13">
        <v>117</v>
      </c>
      <c r="Q147" s="30">
        <f>Tabela1[[#This Row],[Divid.]]</f>
        <v>0.9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47" s="17">
        <f>Tabela1[[#This Row],[Preço Calculado]]/Tabela1[[#This Row],[Preço atual]]-1</f>
        <v>-0.30163149874730155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7.91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14.49</v>
      </c>
      <c r="J150" s="15">
        <f>Tabela1[[#This Row],[Preço atual]]/Tabela1[[#This Row],[VP]]</f>
        <v>0.54589371980676327</v>
      </c>
      <c r="K150" s="14">
        <v>0.108</v>
      </c>
      <c r="L150" s="14">
        <v>3.7999999999999999E-2</v>
      </c>
      <c r="M150" s="13">
        <v>1.95</v>
      </c>
      <c r="N150" s="13">
        <v>8533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4.34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87.5</v>
      </c>
      <c r="F152" s="16">
        <v>0.79</v>
      </c>
      <c r="G152" s="14">
        <f>Tabela1[[#This Row],[Divid.]]*12/Tabela1[[#This Row],[Preço atual]]</f>
        <v>0.10834285714285714</v>
      </c>
      <c r="H152" s="16">
        <v>8.69</v>
      </c>
      <c r="I152" s="16">
        <v>101.09</v>
      </c>
      <c r="J152" s="15">
        <f>Tabela1[[#This Row],[Preço atual]]/Tabela1[[#This Row],[VP]]</f>
        <v>0.86556533781778611</v>
      </c>
      <c r="K152" s="14">
        <v>0</v>
      </c>
      <c r="L152" s="14">
        <v>0</v>
      </c>
      <c r="M152" s="13">
        <v>1.28</v>
      </c>
      <c r="N152" s="13">
        <v>34459</v>
      </c>
      <c r="O152" s="13">
        <v>11625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-0.20042171850289925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111.28</v>
      </c>
      <c r="J153" s="15">
        <f>Tabela1[[#This Row],[Preço atual]]/Tabela1[[#This Row],[VP]]</f>
        <v>0.9705248023005032</v>
      </c>
      <c r="K153" s="14"/>
      <c r="L153" s="14"/>
      <c r="M153" s="13">
        <v>3.94</v>
      </c>
      <c r="N153" s="13">
        <v>21</v>
      </c>
      <c r="O153" s="13">
        <v>21473</v>
      </c>
      <c r="P153" s="13">
        <v>3640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0</v>
      </c>
      <c r="F155" s="16">
        <v>0.63249999999999995</v>
      </c>
      <c r="G155" s="14" t="e">
        <f>Tabela1[[#This Row],[Divid.]]*12/Tabela1[[#This Row],[Preço atual]]</f>
        <v>#DIV/0!</v>
      </c>
      <c r="H155" s="16">
        <v>0.95550000000000002</v>
      </c>
      <c r="I155" s="16">
        <v>95.92</v>
      </c>
      <c r="J155" s="15">
        <f>Tabela1[[#This Row],[Preço atual]]/Tabela1[[#This Row],[VP]]</f>
        <v>0</v>
      </c>
      <c r="K155" s="14"/>
      <c r="L155" s="14"/>
      <c r="M155" s="13">
        <v>2.36</v>
      </c>
      <c r="N155" s="13">
        <v>1</v>
      </c>
      <c r="O155" s="13"/>
      <c r="P155" s="13"/>
      <c r="Q155" s="30">
        <f>Tabela1[[#This Row],[Divid.]]</f>
        <v>0.63249999999999995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155" s="17" t="e">
        <f>Tabela1[[#This Row],[Preço Calculado]]/Tabela1[[#This Row],[Preço atual]]-1</f>
        <v>#DIV/0!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359</v>
      </c>
      <c r="B156" s="12" t="s">
        <v>28</v>
      </c>
      <c r="C156" s="13" t="s">
        <v>43</v>
      </c>
      <c r="D156" s="13" t="s">
        <v>79</v>
      </c>
      <c r="E156" s="16">
        <v>42.95</v>
      </c>
      <c r="F156" s="16">
        <v>0.37</v>
      </c>
      <c r="G156" s="14">
        <f>Tabela1[[#This Row],[Divid.]]*12/Tabela1[[#This Row],[Preço atual]]</f>
        <v>0.10337601862630964</v>
      </c>
      <c r="H156" s="16">
        <v>4.0199999999999996</v>
      </c>
      <c r="I156" s="16">
        <v>79.930000000000007</v>
      </c>
      <c r="J156" s="15">
        <f>Tabela1[[#This Row],[Preço atual]]/Tabela1[[#This Row],[VP]]</f>
        <v>0.53734517702990114</v>
      </c>
      <c r="K156" s="14">
        <v>0.152</v>
      </c>
      <c r="L156" s="14">
        <v>0</v>
      </c>
      <c r="M156" s="13">
        <v>0.44</v>
      </c>
      <c r="N156" s="13">
        <v>310</v>
      </c>
      <c r="O156" s="13">
        <v>10828</v>
      </c>
      <c r="P156" s="13">
        <v>1458</v>
      </c>
      <c r="Q156" s="30">
        <f>Tabela1[[#This Row],[Divid.]]</f>
        <v>0.37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156" s="17">
        <f>Tabela1[[#This Row],[Preço Calculado]]/Tabela1[[#This Row],[Preço atual]]-1</f>
        <v>-0.23707735331136803</v>
      </c>
      <c r="U156" s="29" t="str">
        <f>HYPERLINK("https://statusinvest.com.br/fundos-imobiliarios/"&amp;Tabela1[[#This Row],[Ticker]],"Link")</f>
        <v>Link</v>
      </c>
      <c r="V156" s="38" t="s">
        <v>360</v>
      </c>
    </row>
    <row r="157" spans="1:22" x14ac:dyDescent="0.25">
      <c r="A157" s="12" t="s">
        <v>361</v>
      </c>
      <c r="B157" s="12" t="s">
        <v>28</v>
      </c>
      <c r="C157" s="13" t="s">
        <v>36</v>
      </c>
      <c r="D157" s="13" t="s">
        <v>362</v>
      </c>
      <c r="E157" s="16">
        <v>90.59</v>
      </c>
      <c r="F157" s="16">
        <v>0.98</v>
      </c>
      <c r="G157" s="14">
        <f>Tabela1[[#This Row],[Divid.]]*12/Tabela1[[#This Row],[Preço atual]]</f>
        <v>0.12981565294182579</v>
      </c>
      <c r="H157" s="16">
        <v>12.4</v>
      </c>
      <c r="I157" s="16">
        <v>98.56</v>
      </c>
      <c r="J157" s="15">
        <f>Tabela1[[#This Row],[Preço atual]]/Tabela1[[#This Row],[VP]]</f>
        <v>0.91913555194805197</v>
      </c>
      <c r="K157" s="14"/>
      <c r="L157" s="14"/>
      <c r="M157" s="13">
        <v>6.58</v>
      </c>
      <c r="N157" s="13">
        <v>70267</v>
      </c>
      <c r="O157" s="13"/>
      <c r="P157" s="13"/>
      <c r="Q157" s="30">
        <f>Tabela1[[#This Row],[Divid.]]</f>
        <v>0.98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157" s="17">
        <f>Tabela1[[#This Row],[Preço Calculado]]/Tabela1[[#This Row],[Preço atual]]-1</f>
        <v>-4.1950900798333635E-2</v>
      </c>
      <c r="U157" s="29" t="str">
        <f>HYPERLINK("https://statusinvest.com.br/fundos-imobiliarios/"&amp;Tabela1[[#This Row],[Ticker]],"Link")</f>
        <v>Link</v>
      </c>
      <c r="V157" s="38" t="s">
        <v>363</v>
      </c>
    </row>
    <row r="158" spans="1:22" x14ac:dyDescent="0.25">
      <c r="A158" s="12" t="s">
        <v>364</v>
      </c>
      <c r="B158" s="12" t="s">
        <v>28</v>
      </c>
      <c r="C158" s="13" t="s">
        <v>82</v>
      </c>
      <c r="D158" s="13" t="s">
        <v>50</v>
      </c>
      <c r="E158" s="16">
        <v>117.5</v>
      </c>
      <c r="F158" s="16">
        <v>0.68600000000000005</v>
      </c>
      <c r="G158" s="25">
        <f>Tabela1[[#This Row],[Divid.]]*12/Tabela1[[#This Row],[Preço atual]]</f>
        <v>7.0059574468085112E-2</v>
      </c>
      <c r="H158" s="16">
        <v>6.7020999999999997</v>
      </c>
      <c r="I158" s="16">
        <v>119.38</v>
      </c>
      <c r="J158" s="15">
        <f>Tabela1[[#This Row],[Preço atual]]/Tabela1[[#This Row],[VP]]</f>
        <v>0.98425196850393704</v>
      </c>
      <c r="K158" s="14">
        <v>0</v>
      </c>
      <c r="L158" s="14">
        <v>0</v>
      </c>
      <c r="M158" s="13">
        <v>1.5</v>
      </c>
      <c r="N158" s="13">
        <v>44</v>
      </c>
      <c r="O158" s="13">
        <v>8006</v>
      </c>
      <c r="P158" s="13">
        <v>740</v>
      </c>
      <c r="Q158" s="30">
        <f>Tabela1[[#This Row],[Divid.]]</f>
        <v>0.68600000000000005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60.752767527675282</v>
      </c>
      <c r="T158" s="17">
        <f>Tabela1[[#This Row],[Preço Calculado]]/Tabela1[[#This Row],[Preço atual]]-1</f>
        <v>-0.48295516997723165</v>
      </c>
      <c r="U158" s="29" t="str">
        <f>HYPERLINK("https://statusinvest.com.br/fundos-imobiliarios/"&amp;Tabela1[[#This Row],[Ticker]],"Link")</f>
        <v>Link</v>
      </c>
      <c r="V158" s="38" t="s">
        <v>365</v>
      </c>
    </row>
    <row r="159" spans="1:22" x14ac:dyDescent="0.25">
      <c r="A159" s="12" t="s">
        <v>366</v>
      </c>
      <c r="B159" s="12" t="s">
        <v>28</v>
      </c>
      <c r="C159" s="13" t="s">
        <v>43</v>
      </c>
      <c r="D159" s="13" t="s">
        <v>367</v>
      </c>
      <c r="E159" s="16">
        <v>90.8</v>
      </c>
      <c r="F159" s="16">
        <v>0.65749999999999997</v>
      </c>
      <c r="G159" s="14">
        <f>Tabela1[[#This Row],[Divid.]]*12/Tabela1[[#This Row],[Preço atual]]</f>
        <v>8.6894273127753302E-2</v>
      </c>
      <c r="H159" s="16">
        <v>5.9954999999999998</v>
      </c>
      <c r="I159" s="16">
        <v>111.73</v>
      </c>
      <c r="J159" s="15">
        <f>Tabela1[[#This Row],[Preço atual]]/Tabela1[[#This Row],[VP]]</f>
        <v>0.8126734091112503</v>
      </c>
      <c r="K159" s="14">
        <v>2.8000000000000001E-2</v>
      </c>
      <c r="L159" s="14">
        <v>0</v>
      </c>
      <c r="M159" s="13">
        <v>0.62</v>
      </c>
      <c r="N159" s="13">
        <v>951</v>
      </c>
      <c r="O159" s="13">
        <v>8379</v>
      </c>
      <c r="P159" s="13">
        <v>775</v>
      </c>
      <c r="Q159" s="30">
        <f>Tabela1[[#This Row],[Divid.]]</f>
        <v>0.65749999999999997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58.228782287822874</v>
      </c>
      <c r="T159" s="17">
        <f>Tabela1[[#This Row],[Preço Calculado]]/Tabela1[[#This Row],[Preço atual]]-1</f>
        <v>-0.35871385145569523</v>
      </c>
      <c r="U159" s="29" t="str">
        <f>HYPERLINK("https://statusinvest.com.br/fundos-imobiliarios/"&amp;Tabela1[[#This Row],[Ticker]],"Link")</f>
        <v>Link</v>
      </c>
      <c r="V159" s="38" t="s">
        <v>368</v>
      </c>
    </row>
    <row r="160" spans="1:22" x14ac:dyDescent="0.25">
      <c r="A160" s="12" t="s">
        <v>369</v>
      </c>
      <c r="B160" s="12" t="s">
        <v>28</v>
      </c>
      <c r="C160" s="13" t="s">
        <v>36</v>
      </c>
      <c r="D160" s="13" t="s">
        <v>362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370</v>
      </c>
    </row>
    <row r="161" spans="1:22" x14ac:dyDescent="0.25">
      <c r="A161" s="12" t="s">
        <v>371</v>
      </c>
      <c r="B161" s="12" t="s">
        <v>28</v>
      </c>
      <c r="C161" s="13" t="s">
        <v>36</v>
      </c>
      <c r="D161" s="13" t="s">
        <v>50</v>
      </c>
      <c r="E161" s="16">
        <v>77.77</v>
      </c>
      <c r="F161" s="16">
        <v>0.69</v>
      </c>
      <c r="G161" s="14">
        <f>Tabela1[[#This Row],[Divid.]]*12/Tabela1[[#This Row],[Preço atual]]</f>
        <v>0.10646778963610647</v>
      </c>
      <c r="H161" s="16">
        <v>8.9600000000000009</v>
      </c>
      <c r="I161" s="16">
        <v>100.22</v>
      </c>
      <c r="J161" s="15">
        <f>Tabela1[[#This Row],[Preço atual]]/Tabela1[[#This Row],[VP]]</f>
        <v>0.7759928158052285</v>
      </c>
      <c r="K161" s="14"/>
      <c r="L161" s="14"/>
      <c r="M161" s="13">
        <v>5.9</v>
      </c>
      <c r="N161" s="13">
        <v>977</v>
      </c>
      <c r="O161" s="13"/>
      <c r="P161" s="13"/>
      <c r="Q161" s="30">
        <f>Tabela1[[#This Row],[Divid.]]</f>
        <v>0.69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161" s="17">
        <f>Tabela1[[#This Row],[Preço Calculado]]/Tabela1[[#This Row],[Preço atual]]-1</f>
        <v>-0.21425985508408518</v>
      </c>
      <c r="U161" s="29" t="str">
        <f>HYPERLINK("https://statusinvest.com.br/fundos-imobiliarios/"&amp;Tabela1[[#This Row],[Ticker]],"Link")</f>
        <v>Link</v>
      </c>
      <c r="V161" s="38" t="s">
        <v>372</v>
      </c>
    </row>
    <row r="162" spans="1:22" x14ac:dyDescent="0.25">
      <c r="A162" s="12" t="s">
        <v>373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374</v>
      </c>
      <c r="B163" s="12" t="s">
        <v>28</v>
      </c>
      <c r="C163" s="13" t="s">
        <v>375</v>
      </c>
      <c r="D163" s="13" t="s">
        <v>47</v>
      </c>
      <c r="E163" s="16">
        <v>305.06</v>
      </c>
      <c r="F163" s="16">
        <v>3.4224999999999999</v>
      </c>
      <c r="G163" s="14">
        <f>Tabela1[[#This Row],[Divid.]]*12/Tabela1[[#This Row],[Preço atual]]</f>
        <v>0.13462925326165345</v>
      </c>
      <c r="H163" s="16">
        <v>33.140300000000003</v>
      </c>
      <c r="I163" s="16">
        <v>318.69</v>
      </c>
      <c r="J163" s="15">
        <f>Tabela1[[#This Row],[Preço atual]]/Tabela1[[#This Row],[VP]]</f>
        <v>0.95723116508205464</v>
      </c>
      <c r="K163" s="14">
        <v>0</v>
      </c>
      <c r="L163" s="14">
        <v>0</v>
      </c>
      <c r="M163" s="13">
        <v>2.09</v>
      </c>
      <c r="N163" s="13">
        <v>3230</v>
      </c>
      <c r="O163" s="13">
        <v>11059</v>
      </c>
      <c r="P163" s="13">
        <v>1207</v>
      </c>
      <c r="Q163" s="30">
        <f>Tabela1[[#This Row],[Divid.]]</f>
        <v>3.4224999999999999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303.09963099630994</v>
      </c>
      <c r="T163" s="17">
        <f>Tabela1[[#This Row],[Preço Calculado]]/Tabela1[[#This Row],[Preço atual]]-1</f>
        <v>-6.4261751907496167E-3</v>
      </c>
      <c r="U163" s="29" t="str">
        <f>HYPERLINK("https://statusinvest.com.br/fundos-imobiliarios/"&amp;Tabela1[[#This Row],[Ticker]],"Link")</f>
        <v>Link</v>
      </c>
      <c r="V163" s="38" t="s">
        <v>376</v>
      </c>
    </row>
    <row r="164" spans="1:22" x14ac:dyDescent="0.25">
      <c r="A164" s="12" t="s">
        <v>377</v>
      </c>
      <c r="B164" s="12" t="s">
        <v>28</v>
      </c>
      <c r="C164" s="13" t="s">
        <v>159</v>
      </c>
      <c r="D164" s="13" t="s">
        <v>378</v>
      </c>
      <c r="E164" s="16">
        <v>54.07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101.42</v>
      </c>
      <c r="J164" s="15">
        <f>Tabela1[[#This Row],[Preço atual]]/Tabela1[[#This Row],[VP]]</f>
        <v>0.53312956024452773</v>
      </c>
      <c r="K164" s="14"/>
      <c r="L164" s="14"/>
      <c r="M164" s="13">
        <v>0.25</v>
      </c>
      <c r="N164" s="13">
        <v>68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379</v>
      </c>
      <c r="B165" s="12" t="s">
        <v>28</v>
      </c>
      <c r="C165" s="13" t="s">
        <v>36</v>
      </c>
      <c r="D165" s="13" t="s">
        <v>378</v>
      </c>
      <c r="E165" s="16">
        <v>36.200000000000003</v>
      </c>
      <c r="F165" s="16">
        <v>0.35</v>
      </c>
      <c r="G165" s="25">
        <f>Tabela1[[#This Row],[Divid.]]*12/Tabela1[[#This Row],[Preço atual]]</f>
        <v>0.11602209944751378</v>
      </c>
      <c r="H165" s="16">
        <v>5.6704999999999997</v>
      </c>
      <c r="I165" s="16">
        <v>116.43</v>
      </c>
      <c r="J165" s="15">
        <f>Tabela1[[#This Row],[Preço atual]]/Tabela1[[#This Row],[VP]]</f>
        <v>0.31091643047324574</v>
      </c>
      <c r="K165" s="14"/>
      <c r="L165" s="14"/>
      <c r="M165" s="13">
        <v>2.0499999999999998</v>
      </c>
      <c r="N165" s="13">
        <v>190582</v>
      </c>
      <c r="O165" s="13"/>
      <c r="P165" s="13"/>
      <c r="Q165" s="30">
        <f>Tabela1[[#This Row],[Divid.]]</f>
        <v>0.35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165" s="17">
        <f>Tabela1[[#This Row],[Preço Calculado]]/Tabela1[[#This Row],[Preço atual]]-1</f>
        <v>-0.14374834356078392</v>
      </c>
      <c r="U165" s="29" t="str">
        <f>HYPERLINK("https://statusinvest.com.br/fundos-imobiliarios/"&amp;Tabela1[[#This Row],[Ticker]],"Link")</f>
        <v>Link</v>
      </c>
      <c r="V165" s="38" t="s">
        <v>380</v>
      </c>
    </row>
    <row r="166" spans="1:22" x14ac:dyDescent="0.25">
      <c r="A166" s="12" t="s">
        <v>381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5.65</v>
      </c>
      <c r="G166" s="25">
        <f>Tabela1[[#This Row],[Divid.]]*12/Tabela1[[#This Row],[Preço atual]]</f>
        <v>0.6306976744186048</v>
      </c>
      <c r="H166" s="16">
        <v>13.47</v>
      </c>
      <c r="I166" s="16">
        <v>84.8</v>
      </c>
      <c r="J166" s="15">
        <f>Tabela1[[#This Row],[Preço atual]]/Tabela1[[#This Row],[VP]]</f>
        <v>1.2676886792452831</v>
      </c>
      <c r="K166" s="14"/>
      <c r="L166" s="14"/>
      <c r="M166" s="13">
        <v>26.4</v>
      </c>
      <c r="N166" s="13">
        <v>61</v>
      </c>
      <c r="O166" s="13"/>
      <c r="P166" s="13"/>
      <c r="Q166" s="30">
        <f>Tabela1[[#This Row],[Divid.]]</f>
        <v>5.65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500.36900369003695</v>
      </c>
      <c r="T166" s="17">
        <f>Tabela1[[#This Row],[Preço Calculado]]/Tabela1[[#This Row],[Preço atual]]-1</f>
        <v>3.6545953831631346</v>
      </c>
      <c r="U166" s="29" t="str">
        <f>HYPERLINK("https://statusinvest.com.br/fundos-imobiliarios/"&amp;Tabela1[[#This Row],[Ticker]],"Link")</f>
        <v>Link</v>
      </c>
      <c r="V166" s="38" t="s">
        <v>382</v>
      </c>
    </row>
    <row r="167" spans="1:22" x14ac:dyDescent="0.25">
      <c r="A167" s="12" t="s">
        <v>383</v>
      </c>
      <c r="B167" s="12" t="s">
        <v>28</v>
      </c>
      <c r="C167" s="13" t="s">
        <v>159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97.18</v>
      </c>
      <c r="J167" s="15">
        <f>Tabela1[[#This Row],[Preço atual]]/Tabela1[[#This Row],[VP]]</f>
        <v>1.1833710640049393</v>
      </c>
      <c r="K167" s="14"/>
      <c r="L167" s="14"/>
      <c r="M167" s="13">
        <v>1.1200000000000001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384</v>
      </c>
      <c r="B168" s="12" t="s">
        <v>28</v>
      </c>
      <c r="C168" s="13" t="s">
        <v>53</v>
      </c>
      <c r="D168" s="13" t="s">
        <v>79</v>
      </c>
      <c r="E168" s="16">
        <v>77.3</v>
      </c>
      <c r="F168" s="16">
        <v>0.63</v>
      </c>
      <c r="G168" s="25">
        <f>Tabela1[[#This Row],[Divid.]]*12/Tabela1[[#This Row],[Preço atual]]</f>
        <v>9.7800776196636491E-2</v>
      </c>
      <c r="H168" s="16">
        <v>6.93</v>
      </c>
      <c r="I168" s="16">
        <v>81.84</v>
      </c>
      <c r="J168" s="15">
        <f>Tabela1[[#This Row],[Preço atual]]/Tabela1[[#This Row],[VP]]</f>
        <v>0.9445259042033235</v>
      </c>
      <c r="K168" s="14"/>
      <c r="L168" s="14"/>
      <c r="M168" s="13">
        <v>1.51</v>
      </c>
      <c r="N168" s="13">
        <v>77365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-0.27822305389936175</v>
      </c>
      <c r="U168" s="29" t="str">
        <f>HYPERLINK("https://statusinvest.com.br/fundos-imobiliarios/"&amp;Tabela1[[#This Row],[Ticker]],"Link")</f>
        <v>Link</v>
      </c>
      <c r="V168" s="38" t="s">
        <v>385</v>
      </c>
    </row>
    <row r="169" spans="1:22" x14ac:dyDescent="0.25">
      <c r="A169" s="12" t="s">
        <v>386</v>
      </c>
      <c r="B169" s="12" t="s">
        <v>28</v>
      </c>
      <c r="C169" s="13" t="s">
        <v>29</v>
      </c>
      <c r="D169" s="13" t="s">
        <v>79</v>
      </c>
      <c r="E169" s="16">
        <v>228.82</v>
      </c>
      <c r="F169" s="16">
        <v>2</v>
      </c>
      <c r="G169" s="25">
        <f>Tabela1[[#This Row],[Divid.]]*12/Tabela1[[#This Row],[Preço atual]]</f>
        <v>0.10488593654400839</v>
      </c>
      <c r="H169" s="16">
        <v>18.7</v>
      </c>
      <c r="I169" s="16">
        <v>231.52</v>
      </c>
      <c r="J169" s="15">
        <f>Tabela1[[#This Row],[Preço atual]]/Tabela1[[#This Row],[VP]]</f>
        <v>0.98833794056668967</v>
      </c>
      <c r="K169" s="14">
        <v>0.06</v>
      </c>
      <c r="L169" s="14">
        <v>3.5999999999999997E-2</v>
      </c>
      <c r="M169" s="13">
        <v>10.71</v>
      </c>
      <c r="N169" s="13">
        <v>105410</v>
      </c>
      <c r="O169" s="13">
        <v>5333</v>
      </c>
      <c r="P169" s="13">
        <v>317</v>
      </c>
      <c r="Q169" s="30">
        <f>Tabela1[[#This Row],[Divid.]]</f>
        <v>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69" s="17">
        <f>Tabela1[[#This Row],[Preço Calculado]]/Tabela1[[#This Row],[Preço atual]]-1</f>
        <v>-0.22593404764569458</v>
      </c>
      <c r="U169" s="29" t="str">
        <f>HYPERLINK("https://statusinvest.com.br/fundos-imobiliarios/"&amp;Tabela1[[#This Row],[Ticker]],"Link")</f>
        <v>Link</v>
      </c>
      <c r="V169" s="38" t="s">
        <v>387</v>
      </c>
    </row>
    <row r="170" spans="1:22" x14ac:dyDescent="0.25">
      <c r="A170" s="12" t="s">
        <v>388</v>
      </c>
      <c r="B170" s="12" t="s">
        <v>28</v>
      </c>
      <c r="C170" s="13" t="s">
        <v>36</v>
      </c>
      <c r="D170" s="13" t="s">
        <v>195</v>
      </c>
      <c r="E170" s="16">
        <v>104.23</v>
      </c>
      <c r="F170" s="16">
        <v>1</v>
      </c>
      <c r="G170" s="25">
        <f>Tabela1[[#This Row],[Divid.]]*12/Tabela1[[#This Row],[Preço atual]]</f>
        <v>0.11513000095941667</v>
      </c>
      <c r="H170" s="16">
        <v>12.3</v>
      </c>
      <c r="I170" s="16">
        <v>102.39</v>
      </c>
      <c r="J170" s="15">
        <f>Tabela1[[#This Row],[Preço atual]]/Tabela1[[#This Row],[VP]]</f>
        <v>1.0179705049321224</v>
      </c>
      <c r="K170" s="14"/>
      <c r="L170" s="14"/>
      <c r="M170" s="13">
        <v>2.41</v>
      </c>
      <c r="N170" s="13">
        <v>103639</v>
      </c>
      <c r="O170" s="13"/>
      <c r="P170" s="13"/>
      <c r="Q170" s="30">
        <f>Tabela1[[#This Row],[Divid.]]</f>
        <v>1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0" s="17">
        <f>Tabela1[[#This Row],[Preço Calculado]]/Tabela1[[#This Row],[Preço atual]]-1</f>
        <v>-0.15033209624046739</v>
      </c>
      <c r="U170" s="29" t="str">
        <f>HYPERLINK("https://statusinvest.com.br/fundos-imobiliarios/"&amp;Tabela1[[#This Row],[Ticker]],"Link")</f>
        <v>Link</v>
      </c>
      <c r="V170" s="38" t="s">
        <v>389</v>
      </c>
    </row>
    <row r="171" spans="1:22" x14ac:dyDescent="0.25">
      <c r="A171" s="12" t="s">
        <v>390</v>
      </c>
      <c r="B171" s="12" t="s">
        <v>28</v>
      </c>
      <c r="C171" s="13" t="s">
        <v>53</v>
      </c>
      <c r="D171" s="13" t="s">
        <v>195</v>
      </c>
      <c r="E171" s="16">
        <v>87.53</v>
      </c>
      <c r="F171" s="16">
        <v>0.7</v>
      </c>
      <c r="G171" s="25">
        <f>Tabela1[[#This Row],[Divid.]]*12/Tabela1[[#This Row],[Preço atual]]</f>
        <v>9.5967096995315873E-2</v>
      </c>
      <c r="H171" s="16">
        <v>7.4</v>
      </c>
      <c r="I171" s="16">
        <v>93.99</v>
      </c>
      <c r="J171" s="15">
        <f>Tabela1[[#This Row],[Preço atual]]/Tabela1[[#This Row],[VP]]</f>
        <v>0.93126928396637942</v>
      </c>
      <c r="K171" s="14"/>
      <c r="L171" s="14"/>
      <c r="M171" s="13">
        <v>5.23</v>
      </c>
      <c r="N171" s="13">
        <v>16973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-0.29175574173198626</v>
      </c>
      <c r="U171" s="29" t="str">
        <f>HYPERLINK("https://statusinvest.com.br/fundos-imobiliarios/"&amp;Tabela1[[#This Row],[Ticker]],"Link")</f>
        <v>Link</v>
      </c>
      <c r="V171" s="38" t="s">
        <v>391</v>
      </c>
    </row>
    <row r="172" spans="1:22" x14ac:dyDescent="0.25">
      <c r="A172" s="12" t="s">
        <v>392</v>
      </c>
      <c r="B172" s="12" t="s">
        <v>28</v>
      </c>
      <c r="C172" s="13" t="s">
        <v>36</v>
      </c>
      <c r="D172" s="13" t="s">
        <v>50</v>
      </c>
      <c r="E172" s="16">
        <v>105</v>
      </c>
      <c r="F172" s="16">
        <v>1.0158</v>
      </c>
      <c r="G172" s="14">
        <f>Tabela1[[#This Row],[Divid.]]*12/Tabela1[[#This Row],[Preço atual]]</f>
        <v>0.11609142857142858</v>
      </c>
      <c r="H172" s="16">
        <v>11.2301</v>
      </c>
      <c r="I172" s="16">
        <v>117.73</v>
      </c>
      <c r="J172" s="15">
        <f>Tabela1[[#This Row],[Preço atual]]/Tabela1[[#This Row],[VP]]</f>
        <v>0.89187123078229846</v>
      </c>
      <c r="K172" s="14"/>
      <c r="L172" s="14"/>
      <c r="M172" s="13">
        <v>11.34</v>
      </c>
      <c r="N172" s="13">
        <v>364</v>
      </c>
      <c r="O172" s="13"/>
      <c r="P172" s="13"/>
      <c r="Q172" s="30">
        <f>Tabela1[[#This Row],[Divid.]]</f>
        <v>1.0158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89.96014760147601</v>
      </c>
      <c r="T172" s="17">
        <f>Tabela1[[#This Row],[Preço Calculado]]/Tabela1[[#This Row],[Preço atual]]-1</f>
        <v>-0.14323668950975232</v>
      </c>
      <c r="U172" s="29" t="str">
        <f>HYPERLINK("https://statusinvest.com.br/fundos-imobiliarios/"&amp;Tabela1[[#This Row],[Ticker]],"Link")</f>
        <v>Link</v>
      </c>
      <c r="V172" s="38" t="s">
        <v>393</v>
      </c>
    </row>
    <row r="173" spans="1:22" x14ac:dyDescent="0.25">
      <c r="A173" s="12" t="s">
        <v>394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308.63</v>
      </c>
      <c r="J173" s="15">
        <f>Tabela1[[#This Row],[Preço atual]]/Tabela1[[#This Row],[VP]]</f>
        <v>0.61980364838155722</v>
      </c>
      <c r="K173" s="14"/>
      <c r="L173" s="14"/>
      <c r="M173" s="13">
        <v>0.39</v>
      </c>
      <c r="N173" s="13">
        <v>18584</v>
      </c>
      <c r="O173" s="13">
        <v>26568</v>
      </c>
      <c r="P173" s="13">
        <v>2786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395</v>
      </c>
    </row>
    <row r="174" spans="1:22" x14ac:dyDescent="0.25">
      <c r="A174" s="12" t="s">
        <v>396</v>
      </c>
      <c r="B174" s="12" t="s">
        <v>28</v>
      </c>
      <c r="C174" s="13" t="s">
        <v>70</v>
      </c>
      <c r="D174" s="13" t="s">
        <v>195</v>
      </c>
      <c r="E174" s="16">
        <v>163.32</v>
      </c>
      <c r="F174" s="16">
        <v>1.1000000000000001</v>
      </c>
      <c r="G174" s="14">
        <f>Tabela1[[#This Row],[Divid.]]*12/Tabela1[[#This Row],[Preço atual]]</f>
        <v>8.0822924320352693E-2</v>
      </c>
      <c r="H174" s="16">
        <v>12.5</v>
      </c>
      <c r="I174" s="16">
        <v>158.24</v>
      </c>
      <c r="J174" s="15">
        <f>Tabela1[[#This Row],[Preço atual]]/Tabela1[[#This Row],[VP]]</f>
        <v>1.0321031344792719</v>
      </c>
      <c r="K174" s="14">
        <v>9.9000000000000005E-2</v>
      </c>
      <c r="L174" s="14">
        <v>0</v>
      </c>
      <c r="M174" s="13">
        <v>3.08</v>
      </c>
      <c r="N174" s="13">
        <v>441076</v>
      </c>
      <c r="O174" s="13">
        <v>3192</v>
      </c>
      <c r="P174" s="13">
        <v>165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-0.40352085372433444</v>
      </c>
      <c r="U174" s="29" t="str">
        <f>HYPERLINK("https://statusinvest.com.br/fundos-imobiliarios/"&amp;Tabela1[[#This Row],[Ticker]],"Link")</f>
        <v>Link</v>
      </c>
      <c r="V174" s="38" t="s">
        <v>397</v>
      </c>
    </row>
    <row r="175" spans="1:22" x14ac:dyDescent="0.25">
      <c r="A175" s="12" t="s">
        <v>398</v>
      </c>
      <c r="B175" s="12" t="s">
        <v>28</v>
      </c>
      <c r="C175" s="13" t="s">
        <v>43</v>
      </c>
      <c r="D175" s="13" t="s">
        <v>195</v>
      </c>
      <c r="E175" s="16">
        <v>286</v>
      </c>
      <c r="F175" s="16">
        <v>1.5</v>
      </c>
      <c r="G175" s="14">
        <f>Tabela1[[#This Row],[Divid.]]*12/Tabela1[[#This Row],[Preço atual]]</f>
        <v>6.2937062937062943E-2</v>
      </c>
      <c r="H175" s="16">
        <v>17.2</v>
      </c>
      <c r="I175" s="16">
        <v>308.63</v>
      </c>
      <c r="J175" s="15">
        <f>Tabela1[[#This Row],[Preço atual]]/Tabela1[[#This Row],[VP]]</f>
        <v>0.92667595502705502</v>
      </c>
      <c r="K175" s="14">
        <v>0</v>
      </c>
      <c r="L175" s="14">
        <v>0</v>
      </c>
      <c r="M175" s="13">
        <v>0.39</v>
      </c>
      <c r="N175" s="13">
        <v>18584</v>
      </c>
      <c r="O175" s="13">
        <v>39722</v>
      </c>
      <c r="P175" s="13">
        <v>2786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-0.53551983072278286</v>
      </c>
      <c r="U175" s="29" t="str">
        <f>HYPERLINK("https://statusinvest.com.br/fundos-imobiliarios/"&amp;Tabela1[[#This Row],[Ticker]],"Link")</f>
        <v>Link</v>
      </c>
      <c r="V175" s="38" t="s">
        <v>395</v>
      </c>
    </row>
    <row r="176" spans="1:22" x14ac:dyDescent="0.25">
      <c r="A176" s="12" t="s">
        <v>399</v>
      </c>
      <c r="B176" s="12" t="s">
        <v>28</v>
      </c>
      <c r="C176" s="13" t="s">
        <v>43</v>
      </c>
      <c r="D176" s="13" t="s">
        <v>195</v>
      </c>
      <c r="E176" s="16">
        <v>131.80000000000001</v>
      </c>
      <c r="F176" s="16">
        <v>1.2</v>
      </c>
      <c r="G176" s="25">
        <f>Tabela1[[#This Row],[Divid.]]*12/Tabela1[[#This Row],[Preço atual]]</f>
        <v>0.1092564491654021</v>
      </c>
      <c r="H176" s="16">
        <v>9.6199999999999992</v>
      </c>
      <c r="I176" s="16">
        <v>153.34</v>
      </c>
      <c r="J176" s="15">
        <f>Tabela1[[#This Row],[Preço atual]]/Tabela1[[#This Row],[VP]]</f>
        <v>0.85952784661536463</v>
      </c>
      <c r="K176" s="14">
        <v>0.27200000000000002</v>
      </c>
      <c r="L176" s="14">
        <v>9.0000000000000011E-3</v>
      </c>
      <c r="M176" s="13">
        <v>2.78</v>
      </c>
      <c r="N176" s="13">
        <v>148156</v>
      </c>
      <c r="O176" s="13">
        <v>8414</v>
      </c>
      <c r="P176" s="13">
        <v>647</v>
      </c>
      <c r="Q176" s="30">
        <f>Tabela1[[#This Row],[Divid.]]</f>
        <v>1.2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76" s="17">
        <f>Tabela1[[#This Row],[Preço Calculado]]/Tabela1[[#This Row],[Preço atual]]-1</f>
        <v>-0.19367934195275205</v>
      </c>
      <c r="U176" s="29" t="str">
        <f>HYPERLINK("https://statusinvest.com.br/fundos-imobiliarios/"&amp;Tabela1[[#This Row],[Ticker]],"Link")</f>
        <v>Link</v>
      </c>
      <c r="V176" s="38" t="s">
        <v>400</v>
      </c>
    </row>
    <row r="177" spans="1:22" x14ac:dyDescent="0.25">
      <c r="A177" s="12" t="s">
        <v>401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1.1499999999999999</v>
      </c>
      <c r="G177" s="14" t="e">
        <f>Tabela1[[#This Row],[Divid.]]*12/Tabela1[[#This Row],[Preço atual]]</f>
        <v>#DIV/0!</v>
      </c>
      <c r="H177" s="16">
        <v>25.1</v>
      </c>
      <c r="I177" s="16">
        <v>39.51</v>
      </c>
      <c r="J177" s="15">
        <f>Tabela1[[#This Row],[Preço atual]]/Tabela1[[#This Row],[VP]]</f>
        <v>0</v>
      </c>
      <c r="K177" s="14">
        <v>0.69099999999999995</v>
      </c>
      <c r="L177" s="14">
        <v>0</v>
      </c>
      <c r="M177" s="13">
        <v>3.79</v>
      </c>
      <c r="N177" s="13">
        <v>6</v>
      </c>
      <c r="O177" s="13"/>
      <c r="P177" s="13"/>
      <c r="Q177" s="30">
        <f>Tabela1[[#This Row],[Divid.]]</f>
        <v>1.1499999999999999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402</v>
      </c>
      <c r="B178" s="12" t="s">
        <v>28</v>
      </c>
      <c r="C178" s="13" t="s">
        <v>57</v>
      </c>
      <c r="D178" s="13" t="s">
        <v>195</v>
      </c>
      <c r="E178" s="16">
        <v>135.82</v>
      </c>
      <c r="F178" s="16">
        <v>2.2999999999999998</v>
      </c>
      <c r="G178" s="14">
        <f>Tabela1[[#This Row],[Divid.]]*12/Tabela1[[#This Row],[Preço atual]]</f>
        <v>0.20321013105580915</v>
      </c>
      <c r="H178" s="16">
        <v>11.35</v>
      </c>
      <c r="I178" s="16">
        <v>126.96</v>
      </c>
      <c r="J178" s="15">
        <f>Tabela1[[#This Row],[Preço atual]]/Tabela1[[#This Row],[VP]]</f>
        <v>1.0697857592942659</v>
      </c>
      <c r="K178" s="14">
        <v>1.0999999999999999E-2</v>
      </c>
      <c r="L178" s="14">
        <v>0</v>
      </c>
      <c r="M178" s="13">
        <v>5.53</v>
      </c>
      <c r="N178" s="13">
        <v>207752</v>
      </c>
      <c r="O178" s="13">
        <v>4498</v>
      </c>
      <c r="P178" s="13">
        <v>391</v>
      </c>
      <c r="Q178" s="30">
        <f>Tabela1[[#This Row],[Divid.]]</f>
        <v>2.2999999999999998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203.69003690036897</v>
      </c>
      <c r="T178" s="17">
        <f>Tabela1[[#This Row],[Preço Calculado]]/Tabela1[[#This Row],[Preço atual]]-1</f>
        <v>0.49970576424951396</v>
      </c>
      <c r="U178" s="29" t="str">
        <f>HYPERLINK("https://statusinvest.com.br/fundos-imobiliarios/"&amp;Tabela1[[#This Row],[Ticker]],"Link")</f>
        <v>Link</v>
      </c>
      <c r="V178" s="38" t="s">
        <v>403</v>
      </c>
    </row>
    <row r="179" spans="1:22" x14ac:dyDescent="0.25">
      <c r="A179" s="12" t="s">
        <v>404</v>
      </c>
      <c r="B179" s="12" t="s">
        <v>28</v>
      </c>
      <c r="C179" s="13" t="s">
        <v>70</v>
      </c>
      <c r="D179" s="13" t="s">
        <v>79</v>
      </c>
      <c r="E179" s="16">
        <v>79.39</v>
      </c>
      <c r="F179" s="16">
        <v>0.65</v>
      </c>
      <c r="G179" s="14">
        <f>Tabela1[[#This Row],[Divid.]]*12/Tabela1[[#This Row],[Preço atual]]</f>
        <v>9.8249149766973173E-2</v>
      </c>
      <c r="H179" s="16">
        <v>7.15</v>
      </c>
      <c r="I179" s="16">
        <v>116.92</v>
      </c>
      <c r="J179" s="15">
        <f>Tabela1[[#This Row],[Preço atual]]/Tabela1[[#This Row],[VP]]</f>
        <v>0.6790112897707834</v>
      </c>
      <c r="K179" s="14">
        <v>0.19800000000000001</v>
      </c>
      <c r="L179" s="14">
        <v>0</v>
      </c>
      <c r="M179" s="13">
        <v>1.81</v>
      </c>
      <c r="N179" s="13">
        <v>4272</v>
      </c>
      <c r="O179" s="13">
        <v>1686</v>
      </c>
      <c r="P179" s="13">
        <v>203</v>
      </c>
      <c r="Q179" s="30">
        <f>Tabela1[[#This Row],[Divid.]]</f>
        <v>0.65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9" s="17">
        <f>Tabela1[[#This Row],[Preço Calculado]]/Tabela1[[#This Row],[Preço atual]]-1</f>
        <v>-0.27491402385997665</v>
      </c>
      <c r="U179" s="29" t="str">
        <f>HYPERLINK("https://statusinvest.com.br/fundos-imobiliarios/"&amp;Tabela1[[#This Row],[Ticker]],"Link")</f>
        <v>Link</v>
      </c>
      <c r="V179" s="38" t="s">
        <v>405</v>
      </c>
    </row>
    <row r="180" spans="1:22" x14ac:dyDescent="0.25">
      <c r="A180" s="12" t="s">
        <v>406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407</v>
      </c>
      <c r="B181" s="12" t="s">
        <v>28</v>
      </c>
      <c r="C181" s="13" t="s">
        <v>43</v>
      </c>
      <c r="D181" s="13"/>
      <c r="E181" s="16">
        <v>20</v>
      </c>
      <c r="F181" s="16">
        <v>0.25</v>
      </c>
      <c r="G181" s="25">
        <f>Tabela1[[#This Row],[Divid.]]*12/Tabela1[[#This Row],[Preço atual]]</f>
        <v>0.15</v>
      </c>
      <c r="H181" s="16">
        <v>2.1</v>
      </c>
      <c r="I181" s="16">
        <v>69.55</v>
      </c>
      <c r="J181" s="15">
        <f>Tabela1[[#This Row],[Preço atual]]/Tabela1[[#This Row],[VP]]</f>
        <v>0.28756290438533433</v>
      </c>
      <c r="K181" s="14"/>
      <c r="L181" s="14"/>
      <c r="M181" s="13">
        <v>0.26</v>
      </c>
      <c r="N181" s="13">
        <v>6806</v>
      </c>
      <c r="O181" s="13">
        <v>1771</v>
      </c>
      <c r="P181" s="13">
        <v>480</v>
      </c>
      <c r="Q181" s="30">
        <f>Tabela1[[#This Row],[Divid.]]</f>
        <v>0.25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181" s="17">
        <f>Tabela1[[#This Row],[Preço Calculado]]/Tabela1[[#This Row],[Preço atual]]-1</f>
        <v>0.10701107011070099</v>
      </c>
      <c r="U181" s="29" t="str">
        <f>HYPERLINK("https://statusinvest.com.br/fundos-imobiliarios/"&amp;Tabela1[[#This Row],[Ticker]],"Link")</f>
        <v>Link</v>
      </c>
      <c r="V181" s="38" t="s">
        <v>408</v>
      </c>
    </row>
    <row r="182" spans="1:22" x14ac:dyDescent="0.25">
      <c r="A182" s="12" t="s">
        <v>409</v>
      </c>
      <c r="B182" s="12" t="s">
        <v>28</v>
      </c>
      <c r="C182" s="13" t="s">
        <v>62</v>
      </c>
      <c r="D182" s="13" t="s">
        <v>410</v>
      </c>
      <c r="E182" s="16">
        <v>92.69</v>
      </c>
      <c r="F182" s="16">
        <v>1.2032</v>
      </c>
      <c r="G182" s="25">
        <f>Tabela1[[#This Row],[Divid.]]*12/Tabela1[[#This Row],[Preço atual]]</f>
        <v>0.15577084906678176</v>
      </c>
      <c r="H182" s="16">
        <v>7.3681000000000001</v>
      </c>
      <c r="I182" s="16">
        <v>92</v>
      </c>
      <c r="J182" s="15">
        <f>Tabela1[[#This Row],[Preço atual]]/Tabela1[[#This Row],[VP]]</f>
        <v>1.0075000000000001</v>
      </c>
      <c r="K182" s="14"/>
      <c r="L182" s="14"/>
      <c r="M182" s="13">
        <v>3.08</v>
      </c>
      <c r="N182" s="13">
        <v>1561</v>
      </c>
      <c r="O182" s="13"/>
      <c r="P182" s="13"/>
      <c r="Q182" s="30">
        <f>Tabela1[[#This Row],[Divid.]]</f>
        <v>1.2032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106.55645756457565</v>
      </c>
      <c r="T182" s="17">
        <f>Tabela1[[#This Row],[Preço Calculado]]/Tabela1[[#This Row],[Preço atual]]-1</f>
        <v>0.14960036211647054</v>
      </c>
      <c r="U182" s="29" t="str">
        <f>HYPERLINK("https://statusinvest.com.br/fundos-imobiliarios/"&amp;Tabela1[[#This Row],[Ticker]],"Link")</f>
        <v>Link</v>
      </c>
      <c r="V182" s="38" t="s">
        <v>411</v>
      </c>
    </row>
    <row r="183" spans="1:22" x14ac:dyDescent="0.25">
      <c r="A183" s="12" t="s">
        <v>412</v>
      </c>
      <c r="B183" s="12" t="s">
        <v>28</v>
      </c>
      <c r="C183" s="13" t="s">
        <v>29</v>
      </c>
      <c r="D183" s="13" t="s">
        <v>79</v>
      </c>
      <c r="E183" s="16">
        <v>87.99</v>
      </c>
      <c r="F183" s="16">
        <v>0.53</v>
      </c>
      <c r="G183" s="14">
        <f>Tabela1[[#This Row],[Divid.]]*12/Tabela1[[#This Row],[Preço atual]]</f>
        <v>7.2280941016024558E-2</v>
      </c>
      <c r="H183" s="16">
        <v>6.03</v>
      </c>
      <c r="I183" s="16">
        <v>95.65</v>
      </c>
      <c r="J183" s="15">
        <f>Tabela1[[#This Row],[Preço atual]]/Tabela1[[#This Row],[VP]]</f>
        <v>0.91991636173549385</v>
      </c>
      <c r="K183" s="14">
        <v>2.5999999999999999E-2</v>
      </c>
      <c r="L183" s="14">
        <v>0.01</v>
      </c>
      <c r="M183" s="13">
        <v>8.52</v>
      </c>
      <c r="N183" s="13">
        <v>426</v>
      </c>
      <c r="O183" s="13">
        <v>2096</v>
      </c>
      <c r="P183" s="13">
        <v>157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-0.46656132091494795</v>
      </c>
      <c r="U183" s="29" t="str">
        <f>HYPERLINK("https://statusinvest.com.br/fundos-imobiliarios/"&amp;Tabela1[[#This Row],[Ticker]],"Link")</f>
        <v>Link</v>
      </c>
      <c r="V183" s="38" t="s">
        <v>413</v>
      </c>
    </row>
    <row r="184" spans="1:22" x14ac:dyDescent="0.25">
      <c r="A184" s="12" t="s">
        <v>414</v>
      </c>
      <c r="B184" s="12" t="s">
        <v>28</v>
      </c>
      <c r="C184" s="13" t="s">
        <v>159</v>
      </c>
      <c r="D184" s="13" t="s">
        <v>79</v>
      </c>
      <c r="E184" s="16">
        <v>3.66</v>
      </c>
      <c r="F184" s="16">
        <v>6.8</v>
      </c>
      <c r="G184" s="14">
        <f>Tabela1[[#This Row],[Divid.]]*12/Tabela1[[#This Row],[Preço atual]]</f>
        <v>22.295081967213111</v>
      </c>
      <c r="H184" s="16">
        <v>0</v>
      </c>
      <c r="I184" s="16">
        <v>7.99</v>
      </c>
      <c r="J184" s="15">
        <f>Tabela1[[#This Row],[Preço atual]]/Tabela1[[#This Row],[VP]]</f>
        <v>0.45807259073842305</v>
      </c>
      <c r="K184" s="14"/>
      <c r="L184" s="14"/>
      <c r="M184" s="13">
        <v>30.56</v>
      </c>
      <c r="N184" s="13">
        <v>1146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163.53935031153588</v>
      </c>
      <c r="U184" s="29" t="str">
        <f>HYPERLINK("https://statusinvest.com.br/fundos-imobiliarios/"&amp;Tabela1[[#This Row],[Ticker]],"Link")</f>
        <v>Link</v>
      </c>
      <c r="V184" s="38" t="s">
        <v>415</v>
      </c>
    </row>
    <row r="185" spans="1:22" x14ac:dyDescent="0.25">
      <c r="A185" s="12" t="s">
        <v>416</v>
      </c>
      <c r="B185" s="12" t="s">
        <v>28</v>
      </c>
      <c r="C185" s="13" t="s">
        <v>36</v>
      </c>
      <c r="D185" s="13" t="s">
        <v>79</v>
      </c>
      <c r="E185" s="16">
        <v>8.5500000000000007</v>
      </c>
      <c r="F185" s="16">
        <v>8.5000000000000006E-2</v>
      </c>
      <c r="G185" s="14">
        <f>Tabela1[[#This Row],[Divid.]]*12/Tabela1[[#This Row],[Preço atual]]</f>
        <v>0.11929824561403508</v>
      </c>
      <c r="H185" s="16">
        <v>0.96</v>
      </c>
      <c r="I185" s="16">
        <v>9.3000000000000007</v>
      </c>
      <c r="J185" s="15">
        <f>Tabela1[[#This Row],[Preço atual]]/Tabela1[[#This Row],[VP]]</f>
        <v>0.91935483870967738</v>
      </c>
      <c r="K185" s="14"/>
      <c r="L185" s="14"/>
      <c r="M185" s="13">
        <v>4.41</v>
      </c>
      <c r="N185" s="13">
        <v>2022</v>
      </c>
      <c r="O185" s="13"/>
      <c r="P185" s="13"/>
      <c r="Q185" s="30">
        <f>Tabela1[[#This Row],[Divid.]]</f>
        <v>8.5000000000000006E-2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185" s="17">
        <f>Tabela1[[#This Row],[Preço Calculado]]/Tabela1[[#This Row],[Preço atual]]-1</f>
        <v>-0.11957014306985192</v>
      </c>
      <c r="U185" s="29" t="str">
        <f>HYPERLINK("https://statusinvest.com.br/fundos-imobiliarios/"&amp;Tabela1[[#This Row],[Ticker]],"Link")</f>
        <v>Link</v>
      </c>
      <c r="V185" s="38" t="s">
        <v>417</v>
      </c>
    </row>
    <row r="186" spans="1:22" x14ac:dyDescent="0.25">
      <c r="A186" s="12" t="s">
        <v>418</v>
      </c>
      <c r="B186" s="12" t="s">
        <v>28</v>
      </c>
      <c r="C186" s="13" t="s">
        <v>36</v>
      </c>
      <c r="D186" s="13" t="s">
        <v>419</v>
      </c>
      <c r="E186" s="16">
        <v>87.77</v>
      </c>
      <c r="F186" s="16">
        <v>0.75</v>
      </c>
      <c r="G186" s="25">
        <f>Tabela1[[#This Row],[Divid.]]*12/Tabela1[[#This Row],[Preço atual]]</f>
        <v>0.10254073145721773</v>
      </c>
      <c r="H186" s="16">
        <v>9.75</v>
      </c>
      <c r="I186" s="16">
        <v>93.08</v>
      </c>
      <c r="J186" s="15">
        <f>Tabela1[[#This Row],[Preço atual]]/Tabela1[[#This Row],[VP]]</f>
        <v>0.94295229909755052</v>
      </c>
      <c r="K186" s="14"/>
      <c r="L186" s="14"/>
      <c r="M186" s="13">
        <v>2.81</v>
      </c>
      <c r="N186" s="13">
        <v>10740</v>
      </c>
      <c r="O186" s="13"/>
      <c r="P186" s="13"/>
      <c r="Q186" s="30">
        <f>Tabela1[[#This Row],[Divid.]]</f>
        <v>0.75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86" s="17">
        <f>Tabela1[[#This Row],[Preço Calculado]]/Tabela1[[#This Row],[Preço atual]]-1</f>
        <v>-0.24324183426407586</v>
      </c>
      <c r="U186" s="29" t="str">
        <f>HYPERLINK("https://statusinvest.com.br/fundos-imobiliarios/"&amp;Tabela1[[#This Row],[Ticker]],"Link")</f>
        <v>Link</v>
      </c>
      <c r="V186" s="38" t="s">
        <v>420</v>
      </c>
    </row>
    <row r="187" spans="1:22" x14ac:dyDescent="0.25">
      <c r="A187" s="12" t="s">
        <v>421</v>
      </c>
      <c r="B187" s="12" t="s">
        <v>28</v>
      </c>
      <c r="C187" s="13" t="s">
        <v>70</v>
      </c>
      <c r="D187" s="13" t="s">
        <v>419</v>
      </c>
      <c r="E187" s="16">
        <v>97.25</v>
      </c>
      <c r="F187" s="16">
        <v>0.74</v>
      </c>
      <c r="G187" s="25">
        <f>Tabela1[[#This Row],[Divid.]]*12/Tabela1[[#This Row],[Preço atual]]</f>
        <v>9.1311053984575827E-2</v>
      </c>
      <c r="H187" s="16">
        <v>8.0500000000000007</v>
      </c>
      <c r="I187" s="16">
        <v>103.49</v>
      </c>
      <c r="J187" s="15">
        <f>Tabela1[[#This Row],[Preço atual]]/Tabela1[[#This Row],[VP]]</f>
        <v>0.93970431925789932</v>
      </c>
      <c r="K187" s="14">
        <v>0</v>
      </c>
      <c r="L187" s="14">
        <v>0</v>
      </c>
      <c r="M187" s="13">
        <v>3.65</v>
      </c>
      <c r="N187" s="13">
        <v>36510</v>
      </c>
      <c r="O187" s="13">
        <v>2925</v>
      </c>
      <c r="P187" s="13">
        <v>261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-0.32611768277065822</v>
      </c>
      <c r="U187" s="29" t="str">
        <f>HYPERLINK("https://statusinvest.com.br/fundos-imobiliarios/"&amp;Tabela1[[#This Row],[Ticker]],"Link")</f>
        <v>Link</v>
      </c>
      <c r="V187" s="38" t="s">
        <v>422</v>
      </c>
    </row>
    <row r="188" spans="1:22" x14ac:dyDescent="0.25">
      <c r="A188" s="12" t="s">
        <v>423</v>
      </c>
      <c r="B188" s="12" t="s">
        <v>28</v>
      </c>
      <c r="C188" s="13" t="s">
        <v>29</v>
      </c>
      <c r="D188" s="13" t="s">
        <v>419</v>
      </c>
      <c r="E188" s="16">
        <v>96.35</v>
      </c>
      <c r="F188" s="16">
        <v>0.76</v>
      </c>
      <c r="G188" s="25">
        <f>Tabela1[[#This Row],[Divid.]]*12/Tabela1[[#This Row],[Preço atual]]</f>
        <v>9.4654903995848486E-2</v>
      </c>
      <c r="H188" s="16">
        <v>8.16</v>
      </c>
      <c r="I188" s="16">
        <v>94.94</v>
      </c>
      <c r="J188" s="15">
        <f>Tabela1[[#This Row],[Preço atual]]/Tabela1[[#This Row],[VP]]</f>
        <v>1.0148514851485149</v>
      </c>
      <c r="K188" s="14">
        <v>5.5999999999999987E-2</v>
      </c>
      <c r="L188" s="14">
        <v>2.4E-2</v>
      </c>
      <c r="M188" s="13">
        <v>4.07</v>
      </c>
      <c r="N188" s="13">
        <v>168087</v>
      </c>
      <c r="O188" s="13">
        <v>10226</v>
      </c>
      <c r="P188" s="13">
        <v>844</v>
      </c>
      <c r="Q188" s="30">
        <f>Tabela1[[#This Row],[Divid.]]</f>
        <v>0.76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88" s="17">
        <f>Tabela1[[#This Row],[Preço Calculado]]/Tabela1[[#This Row],[Preço atual]]-1</f>
        <v>-0.30143982290886739</v>
      </c>
      <c r="U188" s="29" t="str">
        <f>HYPERLINK("https://statusinvest.com.br/fundos-imobiliarios/"&amp;Tabela1[[#This Row],[Ticker]],"Link")</f>
        <v>Link</v>
      </c>
      <c r="V188" s="38" t="s">
        <v>424</v>
      </c>
    </row>
    <row r="189" spans="1:22" x14ac:dyDescent="0.25">
      <c r="A189" s="12" t="s">
        <v>425</v>
      </c>
      <c r="B189" s="12" t="s">
        <v>28</v>
      </c>
      <c r="C189" s="13" t="s">
        <v>57</v>
      </c>
      <c r="D189" s="13"/>
      <c r="E189" s="16">
        <v>106.68</v>
      </c>
      <c r="F189" s="16">
        <v>0.6</v>
      </c>
      <c r="G189" s="25">
        <f>Tabela1[[#This Row],[Divid.]]*12/Tabela1[[#This Row],[Preço atual]]</f>
        <v>6.749156355455567E-2</v>
      </c>
      <c r="H189" s="16">
        <v>6.75</v>
      </c>
      <c r="I189" s="16">
        <v>93.61</v>
      </c>
      <c r="J189" s="15">
        <f>Tabela1[[#This Row],[Preço atual]]/Tabela1[[#This Row],[VP]]</f>
        <v>1.1396218352740093</v>
      </c>
      <c r="K189" s="14"/>
      <c r="L189" s="14"/>
      <c r="M189" s="13">
        <v>1.68</v>
      </c>
      <c r="N189" s="13">
        <v>241</v>
      </c>
      <c r="O189" s="13">
        <v>8175</v>
      </c>
      <c r="P189" s="13">
        <v>617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-0.50190728004017959</v>
      </c>
      <c r="U189" s="29" t="str">
        <f>HYPERLINK("https://statusinvest.com.br/fundos-imobiliarios/"&amp;Tabela1[[#This Row],[Ticker]],"Link")</f>
        <v>Link</v>
      </c>
      <c r="V189" s="38" t="s">
        <v>426</v>
      </c>
    </row>
    <row r="190" spans="1:22" x14ac:dyDescent="0.25">
      <c r="A190" s="12" t="s">
        <v>427</v>
      </c>
      <c r="B190" s="12" t="s">
        <v>28</v>
      </c>
      <c r="C190" s="13" t="s">
        <v>156</v>
      </c>
      <c r="D190" s="13" t="s">
        <v>47</v>
      </c>
      <c r="E190" s="16">
        <v>172.02</v>
      </c>
      <c r="F190" s="16">
        <v>3.2543000000000002</v>
      </c>
      <c r="G190" s="14">
        <f>Tabela1[[#This Row],[Divid.]]*12/Tabela1[[#This Row],[Preço atual]]</f>
        <v>0.22701778862922914</v>
      </c>
      <c r="H190" s="16">
        <v>24.173300000000001</v>
      </c>
      <c r="I190" s="16">
        <v>152.01</v>
      </c>
      <c r="J190" s="15">
        <f>Tabela1[[#This Row],[Preço atual]]/Tabela1[[#This Row],[VP]]</f>
        <v>1.1316360765739097</v>
      </c>
      <c r="K190" s="14">
        <v>0</v>
      </c>
      <c r="L190" s="14">
        <v>0</v>
      </c>
      <c r="M190" s="13">
        <v>8.17</v>
      </c>
      <c r="N190" s="13">
        <v>32447</v>
      </c>
      <c r="O190" s="13">
        <v>350</v>
      </c>
      <c r="P190" s="13">
        <v>28</v>
      </c>
      <c r="Q190" s="30">
        <f>Tabela1[[#This Row],[Divid.]]</f>
        <v>3.2543000000000002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288.20369003690035</v>
      </c>
      <c r="T190" s="17">
        <f>Tabela1[[#This Row],[Preço Calculado]]/Tabela1[[#This Row],[Preço atual]]-1</f>
        <v>0.67540803416405271</v>
      </c>
      <c r="U190" s="29" t="str">
        <f>HYPERLINK("https://statusinvest.com.br/fundos-imobiliarios/"&amp;Tabela1[[#This Row],[Ticker]],"Link")</f>
        <v>Link</v>
      </c>
      <c r="V190" s="38" t="s">
        <v>428</v>
      </c>
    </row>
    <row r="191" spans="1:22" x14ac:dyDescent="0.25">
      <c r="A191" s="12" t="s">
        <v>429</v>
      </c>
      <c r="B191" s="12" t="s">
        <v>28</v>
      </c>
      <c r="C191" s="13" t="s">
        <v>375</v>
      </c>
      <c r="D191" s="13" t="s">
        <v>50</v>
      </c>
      <c r="E191" s="16">
        <v>89</v>
      </c>
      <c r="F191" s="16">
        <v>0.22</v>
      </c>
      <c r="G191" s="25">
        <f>Tabela1[[#This Row],[Divid.]]*12/Tabela1[[#This Row],[Preço atual]]</f>
        <v>2.9662921348314608E-2</v>
      </c>
      <c r="H191" s="16">
        <v>2.84</v>
      </c>
      <c r="I191" s="16">
        <v>103.79</v>
      </c>
      <c r="J191" s="15">
        <f>Tabela1[[#This Row],[Preço atual]]/Tabela1[[#This Row],[VP]]</f>
        <v>0.85750072261296839</v>
      </c>
      <c r="K191" s="14"/>
      <c r="L191" s="14"/>
      <c r="M191" s="13">
        <v>14.63</v>
      </c>
      <c r="N191" s="13">
        <v>226</v>
      </c>
      <c r="O191" s="13">
        <v>3080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-0.78108545130395124</v>
      </c>
      <c r="U191" s="29" t="str">
        <f>HYPERLINK("https://statusinvest.com.br/fundos-imobiliarios/"&amp;Tabela1[[#This Row],[Ticker]],"Link")</f>
        <v>Link</v>
      </c>
      <c r="V191" s="38" t="s">
        <v>430</v>
      </c>
    </row>
    <row r="192" spans="1:22" x14ac:dyDescent="0.25">
      <c r="A192" s="12" t="s">
        <v>431</v>
      </c>
      <c r="B192" s="12" t="s">
        <v>28</v>
      </c>
      <c r="C192" s="13" t="s">
        <v>375</v>
      </c>
      <c r="D192" s="13" t="s">
        <v>30</v>
      </c>
      <c r="E192" s="16">
        <v>116</v>
      </c>
      <c r="F192" s="16">
        <v>0.95</v>
      </c>
      <c r="G192" s="14">
        <f>Tabela1[[#This Row],[Divid.]]*12/Tabela1[[#This Row],[Preço atual]]</f>
        <v>9.8275862068965505E-2</v>
      </c>
      <c r="H192" s="16">
        <v>9.9</v>
      </c>
      <c r="I192" s="16">
        <v>155.94999999999999</v>
      </c>
      <c r="J192" s="15">
        <f>Tabela1[[#This Row],[Preço atual]]/Tabela1[[#This Row],[VP]]</f>
        <v>0.74382815004809244</v>
      </c>
      <c r="K192" s="14">
        <v>0</v>
      </c>
      <c r="L192" s="14">
        <v>0</v>
      </c>
      <c r="M192" s="13">
        <v>0.64</v>
      </c>
      <c r="N192" s="13">
        <v>778</v>
      </c>
      <c r="O192" s="13">
        <v>1293</v>
      </c>
      <c r="P192" s="13">
        <v>146</v>
      </c>
      <c r="Q192" s="30">
        <f>Tabela1[[#This Row],[Divid.]]</f>
        <v>0.95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92" s="17">
        <f>Tabela1[[#This Row],[Preço Calculado]]/Tabela1[[#This Row],[Preço atual]]-1</f>
        <v>-0.27471688509988568</v>
      </c>
      <c r="U192" s="29" t="str">
        <f>HYPERLINK("https://statusinvest.com.br/fundos-imobiliarios/"&amp;Tabela1[[#This Row],[Ticker]],"Link")</f>
        <v>Link</v>
      </c>
      <c r="V192" s="38" t="s">
        <v>432</v>
      </c>
    </row>
    <row r="193" spans="1:22" x14ac:dyDescent="0.25">
      <c r="A193" s="12" t="s">
        <v>433</v>
      </c>
      <c r="B193" s="12" t="s">
        <v>28</v>
      </c>
      <c r="C193" s="13" t="s">
        <v>375</v>
      </c>
      <c r="D193" s="13" t="s">
        <v>248</v>
      </c>
      <c r="E193" s="16">
        <v>1200</v>
      </c>
      <c r="F193" s="16">
        <v>8.3463999999999992</v>
      </c>
      <c r="G193" s="25">
        <f>Tabela1[[#This Row],[Divid.]]*12/Tabela1[[#This Row],[Preço atual]]</f>
        <v>8.3463999999999997E-2</v>
      </c>
      <c r="H193" s="16">
        <v>99.252300000000005</v>
      </c>
      <c r="I193" s="16">
        <v>1186.24</v>
      </c>
      <c r="J193" s="15">
        <f>Tabela1[[#This Row],[Preço atual]]/Tabela1[[#This Row],[VP]]</f>
        <v>1.0115996762881037</v>
      </c>
      <c r="K193" s="14"/>
      <c r="L193" s="14"/>
      <c r="M193" s="13">
        <v>1.72</v>
      </c>
      <c r="N193" s="13">
        <v>89</v>
      </c>
      <c r="O193" s="13">
        <v>6849</v>
      </c>
      <c r="P193" s="13">
        <v>595</v>
      </c>
      <c r="Q193" s="30">
        <f>Tabela1[[#This Row],[Divid.]]</f>
        <v>8.3463999999999992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739.16457564575637</v>
      </c>
      <c r="T193" s="17">
        <f>Tabela1[[#This Row],[Preço Calculado]]/Tabela1[[#This Row],[Preço atual]]-1</f>
        <v>-0.38402952029520299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434</v>
      </c>
      <c r="B194" s="12" t="s">
        <v>28</v>
      </c>
      <c r="C194" s="13" t="s">
        <v>36</v>
      </c>
      <c r="D194" s="13" t="s">
        <v>50</v>
      </c>
      <c r="E194" s="16">
        <v>81.45</v>
      </c>
      <c r="F194" s="16">
        <v>1</v>
      </c>
      <c r="G194" s="25">
        <f>Tabela1[[#This Row],[Divid.]]*12/Tabela1[[#This Row],[Preço atual]]</f>
        <v>0.14732965009208102</v>
      </c>
      <c r="H194" s="16">
        <v>11.4108</v>
      </c>
      <c r="I194" s="16">
        <v>95.96</v>
      </c>
      <c r="J194" s="15">
        <f>Tabela1[[#This Row],[Preço atual]]/Tabela1[[#This Row],[VP]]</f>
        <v>0.84879116298457702</v>
      </c>
      <c r="K194" s="14"/>
      <c r="L194" s="14"/>
      <c r="M194" s="13">
        <v>5.35</v>
      </c>
      <c r="N194" s="13">
        <v>4055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8.7303690716465043E-2</v>
      </c>
      <c r="U194" s="29" t="str">
        <f>HYPERLINK("https://statusinvest.com.br/fundos-imobiliarios/"&amp;Tabela1[[#This Row],[Ticker]],"Link")</f>
        <v>Link</v>
      </c>
      <c r="V194" s="38" t="s">
        <v>435</v>
      </c>
    </row>
    <row r="195" spans="1:22" x14ac:dyDescent="0.25">
      <c r="A195" s="12" t="s">
        <v>436</v>
      </c>
      <c r="B195" s="12" t="s">
        <v>28</v>
      </c>
      <c r="C195" s="13" t="s">
        <v>53</v>
      </c>
      <c r="D195" s="13" t="s">
        <v>437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438</v>
      </c>
    </row>
    <row r="196" spans="1:22" x14ac:dyDescent="0.25">
      <c r="A196" s="12" t="s">
        <v>439</v>
      </c>
      <c r="B196" s="12" t="s">
        <v>28</v>
      </c>
      <c r="C196" s="13" t="s">
        <v>82</v>
      </c>
      <c r="D196" s="13" t="s">
        <v>50</v>
      </c>
      <c r="E196" s="16">
        <v>18.5</v>
      </c>
      <c r="F196" s="16">
        <v>0.17080000000000001</v>
      </c>
      <c r="G196" s="25">
        <f>Tabela1[[#This Row],[Divid.]]*12/Tabela1[[#This Row],[Preço atual]]</f>
        <v>0.11078918918918919</v>
      </c>
      <c r="H196" s="16">
        <v>4.3356000000000003</v>
      </c>
      <c r="I196" s="16">
        <v>28.82</v>
      </c>
      <c r="J196" s="15">
        <f>Tabela1[[#This Row],[Preço atual]]/Tabela1[[#This Row],[VP]]</f>
        <v>0.64191533657182509</v>
      </c>
      <c r="K196" s="14"/>
      <c r="L196" s="14"/>
      <c r="M196" s="13">
        <v>24.06</v>
      </c>
      <c r="N196" s="13">
        <v>387</v>
      </c>
      <c r="O196" s="13"/>
      <c r="P196" s="13"/>
      <c r="Q196" s="30">
        <f>Tabela1[[#This Row],[Divid.]]</f>
        <v>0.17080000000000001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15.126199261992618</v>
      </c>
      <c r="T196" s="17">
        <f>Tabela1[[#This Row],[Preço Calculado]]/Tabela1[[#This Row],[Preço atual]]-1</f>
        <v>-0.18236760745985847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440</v>
      </c>
      <c r="B197" s="12" t="s">
        <v>28</v>
      </c>
      <c r="C197" s="13" t="s">
        <v>36</v>
      </c>
      <c r="D197" s="13" t="s">
        <v>441</v>
      </c>
      <c r="E197" s="16">
        <v>77.900000000000006</v>
      </c>
      <c r="F197" s="16">
        <v>0.7</v>
      </c>
      <c r="G197" s="14">
        <f>Tabela1[[#This Row],[Divid.]]*12/Tabela1[[#This Row],[Preço atual]]</f>
        <v>0.10783055198973039</v>
      </c>
      <c r="H197" s="16">
        <v>9.9733000000000001</v>
      </c>
      <c r="I197" s="16">
        <v>87.37</v>
      </c>
      <c r="J197" s="15">
        <f>Tabela1[[#This Row],[Preço atual]]/Tabela1[[#This Row],[VP]]</f>
        <v>0.89161039258326658</v>
      </c>
      <c r="K197" s="14"/>
      <c r="L197" s="14"/>
      <c r="M197" s="13">
        <v>5.21</v>
      </c>
      <c r="N197" s="13">
        <v>294535</v>
      </c>
      <c r="O197" s="13"/>
      <c r="P197" s="13"/>
      <c r="Q197" s="30">
        <f>Tabela1[[#This Row],[Divid.]]</f>
        <v>0.7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97" s="17">
        <f>Tabela1[[#This Row],[Preço Calculado]]/Tabela1[[#This Row],[Preço atual]]-1</f>
        <v>-0.2042025683414731</v>
      </c>
      <c r="U197" s="29" t="str">
        <f>HYPERLINK("https://statusinvest.com.br/fundos-imobiliarios/"&amp;Tabela1[[#This Row],[Ticker]],"Link")</f>
        <v>Link</v>
      </c>
      <c r="V197" s="38" t="s">
        <v>442</v>
      </c>
    </row>
    <row r="198" spans="1:22" x14ac:dyDescent="0.25">
      <c r="A198" s="12" t="s">
        <v>443</v>
      </c>
      <c r="B198" s="12" t="s">
        <v>28</v>
      </c>
      <c r="C198" s="13" t="s">
        <v>82</v>
      </c>
      <c r="D198" s="13" t="s">
        <v>441</v>
      </c>
      <c r="E198" s="16">
        <v>82.14</v>
      </c>
      <c r="F198" s="16">
        <v>0.74</v>
      </c>
      <c r="G198" s="25">
        <f>Tabela1[[#This Row],[Divid.]]*12/Tabela1[[#This Row],[Preço atual]]</f>
        <v>0.1081081081081081</v>
      </c>
      <c r="H198" s="16">
        <v>11.1965</v>
      </c>
      <c r="I198" s="16">
        <v>91.28</v>
      </c>
      <c r="J198" s="15">
        <f>Tabela1[[#This Row],[Preço atual]]/Tabela1[[#This Row],[VP]]</f>
        <v>0.8998685363716038</v>
      </c>
      <c r="K198" s="14"/>
      <c r="L198" s="14"/>
      <c r="M198" s="13">
        <v>5.82</v>
      </c>
      <c r="N198" s="13">
        <v>2688</v>
      </c>
      <c r="O198" s="13"/>
      <c r="P198" s="13"/>
      <c r="Q198" s="30">
        <f>Tabela1[[#This Row],[Divid.]]</f>
        <v>0.74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98" s="17">
        <f>Tabela1[[#This Row],[Preço Calculado]]/Tabela1[[#This Row],[Preço atual]]-1</f>
        <v>-0.2021541837039994</v>
      </c>
      <c r="U198" s="29" t="str">
        <f>HYPERLINK("https://statusinvest.com.br/fundos-imobiliarios/"&amp;Tabela1[[#This Row],[Ticker]],"Link")</f>
        <v>Link</v>
      </c>
      <c r="V198" s="38" t="s">
        <v>444</v>
      </c>
    </row>
    <row r="199" spans="1:22" x14ac:dyDescent="0.25">
      <c r="A199" s="12" t="s">
        <v>445</v>
      </c>
      <c r="B199" s="12" t="s">
        <v>28</v>
      </c>
      <c r="C199" s="13" t="s">
        <v>36</v>
      </c>
      <c r="D199" s="13" t="s">
        <v>111</v>
      </c>
      <c r="E199" s="16">
        <v>75.75</v>
      </c>
      <c r="F199" s="16">
        <v>0.65</v>
      </c>
      <c r="G199" s="25">
        <f>Tabela1[[#This Row],[Divid.]]*12/Tabela1[[#This Row],[Preço atual]]</f>
        <v>0.10297029702970298</v>
      </c>
      <c r="H199" s="16">
        <v>8.4</v>
      </c>
      <c r="I199" s="16">
        <v>76.72</v>
      </c>
      <c r="J199" s="15">
        <f>Tabela1[[#This Row],[Preço atual]]/Tabela1[[#This Row],[VP]]</f>
        <v>0.98735662148070913</v>
      </c>
      <c r="K199" s="14"/>
      <c r="L199" s="14"/>
      <c r="M199" s="13">
        <v>1.29</v>
      </c>
      <c r="N199" s="13">
        <v>4946</v>
      </c>
      <c r="O199" s="13"/>
      <c r="P199" s="13"/>
      <c r="Q199" s="30">
        <f>Tabela1[[#This Row],[Divid.]]</f>
        <v>0.65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99" s="17">
        <f>Tabela1[[#This Row],[Preço Calculado]]/Tabela1[[#This Row],[Preço atual]]-1</f>
        <v>-0.24007160863687849</v>
      </c>
      <c r="U199" s="29" t="str">
        <f>HYPERLINK("https://statusinvest.com.br/fundos-imobiliarios/"&amp;Tabela1[[#This Row],[Ticker]],"Link")</f>
        <v>Link</v>
      </c>
      <c r="V199" s="38" t="s">
        <v>446</v>
      </c>
    </row>
    <row r="200" spans="1:22" x14ac:dyDescent="0.25">
      <c r="A200" s="12" t="s">
        <v>447</v>
      </c>
      <c r="B200" s="12" t="s">
        <v>28</v>
      </c>
      <c r="C200" s="13" t="s">
        <v>53</v>
      </c>
      <c r="D200" s="13" t="s">
        <v>111</v>
      </c>
      <c r="E200" s="16">
        <v>78.66</v>
      </c>
      <c r="F200" s="16">
        <v>0.64</v>
      </c>
      <c r="G200" s="14">
        <f>Tabela1[[#This Row],[Divid.]]*12/Tabela1[[#This Row],[Preço atual]]</f>
        <v>9.7635392829900844E-2</v>
      </c>
      <c r="H200" s="16">
        <v>6.53</v>
      </c>
      <c r="I200" s="16">
        <v>87.15</v>
      </c>
      <c r="J200" s="15">
        <f>Tabela1[[#This Row],[Preço atual]]/Tabela1[[#This Row],[VP]]</f>
        <v>0.90258175559380371</v>
      </c>
      <c r="K200" s="14"/>
      <c r="L200" s="14"/>
      <c r="M200" s="13">
        <v>1.8</v>
      </c>
      <c r="N200" s="13">
        <v>10129</v>
      </c>
      <c r="O200" s="13"/>
      <c r="P200" s="13"/>
      <c r="Q200" s="30">
        <f>Tabela1[[#This Row],[Divid.]]</f>
        <v>0.64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00" s="17">
        <f>Tabela1[[#This Row],[Preço Calculado]]/Tabela1[[#This Row],[Preço atual]]-1</f>
        <v>-0.27944359535128538</v>
      </c>
      <c r="U200" s="29" t="str">
        <f>HYPERLINK("https://statusinvest.com.br/fundos-imobiliarios/"&amp;Tabela1[[#This Row],[Ticker]],"Link")</f>
        <v>Link</v>
      </c>
      <c r="V200" s="38" t="s">
        <v>448</v>
      </c>
    </row>
    <row r="201" spans="1:22" x14ac:dyDescent="0.25">
      <c r="A201" s="12" t="s">
        <v>449</v>
      </c>
      <c r="B201" s="12" t="s">
        <v>28</v>
      </c>
      <c r="C201" s="13" t="s">
        <v>84</v>
      </c>
      <c r="D201" s="13" t="s">
        <v>50</v>
      </c>
      <c r="E201" s="16">
        <v>100</v>
      </c>
      <c r="F201" s="16">
        <v>0.54</v>
      </c>
      <c r="G201" s="25">
        <f>Tabela1[[#This Row],[Divid.]]*12/Tabela1[[#This Row],[Preço atual]]</f>
        <v>6.480000000000001E-2</v>
      </c>
      <c r="H201" s="16">
        <v>6.01</v>
      </c>
      <c r="I201" s="16">
        <v>107.14</v>
      </c>
      <c r="J201" s="15">
        <f>Tabela1[[#This Row],[Preço atual]]/Tabela1[[#This Row],[VP]]</f>
        <v>0.93335822288594361</v>
      </c>
      <c r="K201" s="14">
        <v>4.2999999999999997E-2</v>
      </c>
      <c r="L201" s="14">
        <v>0</v>
      </c>
      <c r="M201" s="13">
        <v>1.51</v>
      </c>
      <c r="N201" s="13">
        <v>79</v>
      </c>
      <c r="O201" s="13">
        <v>4595</v>
      </c>
      <c r="P201" s="13">
        <v>149</v>
      </c>
      <c r="Q201" s="30">
        <f>Tabela1[[#This Row],[Divid.]]</f>
        <v>0.54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01" s="17">
        <f>Tabela1[[#This Row],[Preço Calculado]]/Tabela1[[#This Row],[Preço atual]]-1</f>
        <v>-0.52177121771217716</v>
      </c>
      <c r="U201" s="29" t="str">
        <f>HYPERLINK("https://statusinvest.com.br/fundos-imobiliarios/"&amp;Tabela1[[#This Row],[Ticker]],"Link")</f>
        <v>Link</v>
      </c>
      <c r="V201" s="38" t="s">
        <v>450</v>
      </c>
    </row>
    <row r="202" spans="1:22" x14ac:dyDescent="0.25">
      <c r="A202" s="12" t="s">
        <v>451</v>
      </c>
      <c r="B202" s="12" t="s">
        <v>28</v>
      </c>
      <c r="C202" s="13" t="s">
        <v>36</v>
      </c>
      <c r="D202" s="13" t="s">
        <v>50</v>
      </c>
      <c r="E202" s="16">
        <v>87</v>
      </c>
      <c r="F202" s="16">
        <v>0.61609999999999998</v>
      </c>
      <c r="G202" s="25">
        <f>Tabela1[[#This Row],[Divid.]]*12/Tabela1[[#This Row],[Preço atual]]</f>
        <v>8.4979310344827585E-2</v>
      </c>
      <c r="H202" s="16">
        <v>4.7321999999999997</v>
      </c>
      <c r="I202" s="16">
        <v>84.03</v>
      </c>
      <c r="J202" s="15">
        <f>Tabela1[[#This Row],[Preço atual]]/Tabela1[[#This Row],[VP]]</f>
        <v>1.035344519814352</v>
      </c>
      <c r="K202" s="14"/>
      <c r="L202" s="14"/>
      <c r="M202" s="13">
        <v>2.2799999999999998</v>
      </c>
      <c r="N202" s="13">
        <v>364</v>
      </c>
      <c r="O202" s="13"/>
      <c r="P202" s="13"/>
      <c r="Q202" s="30">
        <f>Tabela1[[#This Row],[Divid.]]</f>
        <v>0.61609999999999998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54.562361623616233</v>
      </c>
      <c r="T202" s="17">
        <f>Tabela1[[#This Row],[Preço Calculado]]/Tabela1[[#This Row],[Preço atual]]-1</f>
        <v>-0.3728464181193536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452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17.55</v>
      </c>
      <c r="J203" s="15">
        <f>Tabela1[[#This Row],[Preço atual]]/Tabela1[[#This Row],[VP]]</f>
        <v>0</v>
      </c>
      <c r="K203" s="14"/>
      <c r="L203" s="14"/>
      <c r="M203" s="13">
        <v>1.32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453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206.63</v>
      </c>
      <c r="J204" s="15">
        <f>Tabela1[[#This Row],[Preço atual]]/Tabela1[[#This Row],[VP]]</f>
        <v>0</v>
      </c>
      <c r="K204" s="14"/>
      <c r="L204" s="14"/>
      <c r="M204" s="13">
        <v>2.2599999999999998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454</v>
      </c>
      <c r="B205" s="12" t="s">
        <v>28</v>
      </c>
      <c r="C205" s="13" t="s">
        <v>62</v>
      </c>
      <c r="D205" s="13" t="s">
        <v>455</v>
      </c>
      <c r="E205" s="16">
        <v>76</v>
      </c>
      <c r="F205" s="16">
        <v>0.62</v>
      </c>
      <c r="G205" s="25">
        <f>Tabela1[[#This Row],[Divid.]]*12/Tabela1[[#This Row],[Preço atual]]</f>
        <v>9.7894736842105257E-2</v>
      </c>
      <c r="H205" s="16">
        <v>6.83</v>
      </c>
      <c r="I205" s="16">
        <v>104.24</v>
      </c>
      <c r="J205" s="15">
        <f>Tabela1[[#This Row],[Preço atual]]/Tabela1[[#This Row],[VP]]</f>
        <v>0.72908672294704535</v>
      </c>
      <c r="K205" s="14">
        <v>0.09</v>
      </c>
      <c r="L205" s="14">
        <v>0</v>
      </c>
      <c r="M205" s="13">
        <v>2.2400000000000002</v>
      </c>
      <c r="N205" s="13">
        <v>3668</v>
      </c>
      <c r="O205" s="13">
        <v>7698</v>
      </c>
      <c r="P205" s="13">
        <v>1283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-0.27752961740143722</v>
      </c>
      <c r="U205" s="29" t="str">
        <f>HYPERLINK("https://statusinvest.com.br/fundos-imobiliarios/"&amp;Tabela1[[#This Row],[Ticker]],"Link")</f>
        <v>Link</v>
      </c>
      <c r="V205" s="38" t="s">
        <v>456</v>
      </c>
    </row>
    <row r="206" spans="1:22" x14ac:dyDescent="0.25">
      <c r="A206" s="12" t="s">
        <v>457</v>
      </c>
      <c r="B206" s="12" t="s">
        <v>28</v>
      </c>
      <c r="C206" s="13" t="s">
        <v>36</v>
      </c>
      <c r="D206" s="13" t="s">
        <v>458</v>
      </c>
      <c r="E206" s="16">
        <v>91.36</v>
      </c>
      <c r="F206" s="16">
        <v>1.04</v>
      </c>
      <c r="G206" s="14">
        <f>Tabela1[[#This Row],[Divid.]]*12/Tabela1[[#This Row],[Preço atual]]</f>
        <v>0.13660245183887917</v>
      </c>
      <c r="H206" s="16">
        <v>13.52</v>
      </c>
      <c r="I206" s="16">
        <v>98.57</v>
      </c>
      <c r="J206" s="15">
        <f>Tabela1[[#This Row],[Preço atual]]/Tabela1[[#This Row],[VP]]</f>
        <v>0.92685401237699105</v>
      </c>
      <c r="K206" s="14"/>
      <c r="L206" s="14"/>
      <c r="M206" s="13">
        <v>4.2699999999999996</v>
      </c>
      <c r="N206" s="13">
        <v>8961</v>
      </c>
      <c r="O206" s="13"/>
      <c r="P206" s="13"/>
      <c r="Q206" s="30">
        <f>Tabela1[[#This Row],[Divid.]]</f>
        <v>1.04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206" s="17">
        <f>Tabela1[[#This Row],[Preço Calculado]]/Tabela1[[#This Row],[Preço atual]]-1</f>
        <v>8.1361759326876726E-3</v>
      </c>
      <c r="U206" s="29" t="str">
        <f>HYPERLINK("https://statusinvest.com.br/fundos-imobiliarios/"&amp;Tabela1[[#This Row],[Ticker]],"Link")</f>
        <v>Link</v>
      </c>
      <c r="V206" s="38" t="s">
        <v>459</v>
      </c>
    </row>
    <row r="207" spans="1:22" x14ac:dyDescent="0.25">
      <c r="A207" s="12" t="s">
        <v>460</v>
      </c>
      <c r="B207" s="12" t="s">
        <v>28</v>
      </c>
      <c r="C207" s="13" t="s">
        <v>159</v>
      </c>
      <c r="D207" s="13" t="s">
        <v>458</v>
      </c>
      <c r="E207" s="16">
        <v>175</v>
      </c>
      <c r="F207" s="16">
        <v>0.17</v>
      </c>
      <c r="G207" s="25">
        <f>Tabela1[[#This Row],[Divid.]]*12/Tabela1[[#This Row],[Preço atual]]</f>
        <v>1.1657142857142857E-2</v>
      </c>
      <c r="H207" s="16">
        <v>0</v>
      </c>
      <c r="I207" s="16">
        <v>401.35</v>
      </c>
      <c r="J207" s="15">
        <f>Tabela1[[#This Row],[Preço atual]]/Tabela1[[#This Row],[VP]]</f>
        <v>0.43602840413604083</v>
      </c>
      <c r="K207" s="14"/>
      <c r="L207" s="14"/>
      <c r="M207" s="13">
        <v>6.13</v>
      </c>
      <c r="N207" s="13">
        <v>88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-0.91396942540853976</v>
      </c>
      <c r="U207" s="29" t="str">
        <f>HYPERLINK("https://statusinvest.com.br/fundos-imobiliarios/"&amp;Tabela1[[#This Row],[Ticker]],"Link")</f>
        <v>Link</v>
      </c>
      <c r="V207" s="38" t="s">
        <v>461</v>
      </c>
    </row>
    <row r="208" spans="1:22" x14ac:dyDescent="0.25">
      <c r="A208" s="12" t="s">
        <v>462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3.26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463</v>
      </c>
    </row>
    <row r="209" spans="1:22" x14ac:dyDescent="0.25">
      <c r="A209" s="12" t="s">
        <v>464</v>
      </c>
      <c r="B209" s="12" t="s">
        <v>28</v>
      </c>
      <c r="C209" s="13" t="s">
        <v>53</v>
      </c>
      <c r="D209" s="13" t="s">
        <v>465</v>
      </c>
      <c r="E209" s="16">
        <v>101.97</v>
      </c>
      <c r="F209" s="16">
        <v>1</v>
      </c>
      <c r="G209" s="14">
        <f>Tabela1[[#This Row],[Divid.]]*12/Tabela1[[#This Row],[Preço atual]]</f>
        <v>0.11768167107972934</v>
      </c>
      <c r="H209" s="16">
        <v>10.51</v>
      </c>
      <c r="I209" s="16">
        <v>100.54</v>
      </c>
      <c r="J209" s="15">
        <f>Tabela1[[#This Row],[Preço atual]]/Tabela1[[#This Row],[VP]]</f>
        <v>1.0142231947483589</v>
      </c>
      <c r="K209" s="14"/>
      <c r="L209" s="14"/>
      <c r="M209" s="13">
        <v>94.06</v>
      </c>
      <c r="N209" s="13">
        <v>13831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-0.13150058243742191</v>
      </c>
      <c r="U209" s="29" t="str">
        <f>HYPERLINK("https://statusinvest.com.br/fundos-imobiliarios/"&amp;Tabela1[[#This Row],[Ticker]],"Link")</f>
        <v>Link</v>
      </c>
      <c r="V209" s="38" t="s">
        <v>466</v>
      </c>
    </row>
    <row r="210" spans="1:22" x14ac:dyDescent="0.25">
      <c r="A210" s="12" t="s">
        <v>467</v>
      </c>
      <c r="B210" s="12" t="s">
        <v>28</v>
      </c>
      <c r="C210" s="13" t="s">
        <v>57</v>
      </c>
      <c r="D210" s="13" t="s">
        <v>465</v>
      </c>
      <c r="E210" s="16">
        <v>76.510000000000005</v>
      </c>
      <c r="F210" s="16">
        <v>0.46</v>
      </c>
      <c r="G210" s="25">
        <f>Tabela1[[#This Row],[Divid.]]*12/Tabela1[[#This Row],[Preço atual]]</f>
        <v>7.2147431708273424E-2</v>
      </c>
      <c r="H210" s="16">
        <v>5.0599999999999996</v>
      </c>
      <c r="I210" s="16">
        <v>109.59</v>
      </c>
      <c r="J210" s="15">
        <f>Tabela1[[#This Row],[Preço atual]]/Tabela1[[#This Row],[VP]]</f>
        <v>0.69814764120813944</v>
      </c>
      <c r="K210" s="14">
        <v>8.1000000000000003E-2</v>
      </c>
      <c r="L210" s="14">
        <v>0</v>
      </c>
      <c r="M210" s="13">
        <v>0.14000000000000001</v>
      </c>
      <c r="N210" s="13">
        <v>104781</v>
      </c>
      <c r="O210" s="13">
        <v>13514</v>
      </c>
      <c r="P210" s="13">
        <v>1084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-0.46754662945923664</v>
      </c>
      <c r="U210" s="29" t="str">
        <f>HYPERLINK("https://statusinvest.com.br/fundos-imobiliarios/"&amp;Tabela1[[#This Row],[Ticker]],"Link")</f>
        <v>Link</v>
      </c>
      <c r="V210" s="38" t="s">
        <v>468</v>
      </c>
    </row>
    <row r="211" spans="1:22" x14ac:dyDescent="0.25">
      <c r="A211" s="12" t="s">
        <v>469</v>
      </c>
      <c r="B211" s="12" t="s">
        <v>28</v>
      </c>
      <c r="C211" s="13" t="s">
        <v>159</v>
      </c>
      <c r="D211" s="13" t="s">
        <v>470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74.650000000000006</v>
      </c>
      <c r="J211" s="15">
        <f>Tabela1[[#This Row],[Preço atual]]/Tabela1[[#This Row],[VP]]</f>
        <v>33.717347622237106</v>
      </c>
      <c r="K211" s="14"/>
      <c r="L211" s="14"/>
      <c r="M211" s="13">
        <v>6.91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471</v>
      </c>
      <c r="B212" s="12" t="s">
        <v>28</v>
      </c>
      <c r="C212" s="13" t="s">
        <v>82</v>
      </c>
      <c r="D212" s="13" t="s">
        <v>472</v>
      </c>
      <c r="E212" s="16">
        <v>98.95</v>
      </c>
      <c r="F212" s="16">
        <v>0.81</v>
      </c>
      <c r="G212" s="25">
        <f>Tabela1[[#This Row],[Divid.]]*12/Tabela1[[#This Row],[Preço atual]]</f>
        <v>9.8231430015159174E-2</v>
      </c>
      <c r="H212" s="16">
        <v>10.59</v>
      </c>
      <c r="I212" s="16">
        <v>103.47</v>
      </c>
      <c r="J212" s="15">
        <f>Tabela1[[#This Row],[Preço atual]]/Tabela1[[#This Row],[VP]]</f>
        <v>0.95631584034019523</v>
      </c>
      <c r="K212" s="14"/>
      <c r="L212" s="14"/>
      <c r="M212" s="13">
        <v>7.39</v>
      </c>
      <c r="N212" s="13">
        <v>10591</v>
      </c>
      <c r="O212" s="13"/>
      <c r="P212" s="13"/>
      <c r="Q212" s="30">
        <f>Tabela1[[#This Row],[Divid.]]</f>
        <v>0.81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12" s="17">
        <f>Tabela1[[#This Row],[Preço Calculado]]/Tabela1[[#This Row],[Preço atual]]-1</f>
        <v>-0.27504479693609474</v>
      </c>
      <c r="U212" s="29" t="str">
        <f>HYPERLINK("https://statusinvest.com.br/fundos-imobiliarios/"&amp;Tabela1[[#This Row],[Ticker]],"Link")</f>
        <v>Link</v>
      </c>
      <c r="V212" s="38" t="s">
        <v>473</v>
      </c>
    </row>
    <row r="213" spans="1:22" x14ac:dyDescent="0.25">
      <c r="A213" s="12" t="s">
        <v>474</v>
      </c>
      <c r="B213" s="12" t="s">
        <v>28</v>
      </c>
      <c r="C213" s="13" t="s">
        <v>159</v>
      </c>
      <c r="D213" s="13" t="s">
        <v>472</v>
      </c>
      <c r="E213" s="16">
        <v>1160</v>
      </c>
      <c r="F213" s="16">
        <v>1.3541000000000001</v>
      </c>
      <c r="G213" s="25">
        <f>Tabela1[[#This Row],[Divid.]]*12/Tabela1[[#This Row],[Preço atual]]</f>
        <v>1.400793103448276E-2</v>
      </c>
      <c r="H213" s="16">
        <v>2.0988000000000002</v>
      </c>
      <c r="I213" s="16">
        <v>862.19</v>
      </c>
      <c r="J213" s="15">
        <f>Tabela1[[#This Row],[Preço atual]]/Tabela1[[#This Row],[VP]]</f>
        <v>1.3454111042809589</v>
      </c>
      <c r="K213" s="14"/>
      <c r="L213" s="14"/>
      <c r="M213" s="13">
        <v>8.93</v>
      </c>
      <c r="N213" s="13">
        <v>483</v>
      </c>
      <c r="O213" s="13"/>
      <c r="P213" s="13"/>
      <c r="Q213" s="30">
        <f>Tabela1[[#This Row],[Divid.]]</f>
        <v>1.3541000000000001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119.92029520295203</v>
      </c>
      <c r="T213" s="17">
        <f>Tabela1[[#This Row],[Preço Calculado]]/Tabela1[[#This Row],[Preço atual]]-1</f>
        <v>-0.89662043516986889</v>
      </c>
      <c r="U213" s="29" t="str">
        <f>HYPERLINK("https://statusinvest.com.br/fundos-imobiliarios/"&amp;Tabela1[[#This Row],[Ticker]],"Link")</f>
        <v>Link</v>
      </c>
      <c r="V213" s="38" t="s">
        <v>475</v>
      </c>
    </row>
    <row r="214" spans="1:22" x14ac:dyDescent="0.25">
      <c r="A214" s="12" t="s">
        <v>476</v>
      </c>
      <c r="B214" s="12" t="s">
        <v>28</v>
      </c>
      <c r="C214" s="13" t="s">
        <v>53</v>
      </c>
      <c r="D214" s="13" t="s">
        <v>472</v>
      </c>
      <c r="E214" s="16">
        <v>102.01</v>
      </c>
      <c r="F214" s="16">
        <v>1.03</v>
      </c>
      <c r="G214" s="14">
        <f>Tabela1[[#This Row],[Divid.]]*12/Tabela1[[#This Row],[Preço atual]]</f>
        <v>0.12116459170669541</v>
      </c>
      <c r="H214" s="16">
        <v>8.8699999999999992</v>
      </c>
      <c r="I214" s="16">
        <v>98.01</v>
      </c>
      <c r="J214" s="15">
        <f>Tabela1[[#This Row],[Preço atual]]/Tabela1[[#This Row],[VP]]</f>
        <v>1.0408121620242832</v>
      </c>
      <c r="K214" s="14"/>
      <c r="L214" s="14"/>
      <c r="M214" s="13">
        <v>4.2</v>
      </c>
      <c r="N214" s="13">
        <v>19792</v>
      </c>
      <c r="O214" s="13"/>
      <c r="P214" s="13"/>
      <c r="Q214" s="30">
        <f>Tabela1[[#This Row],[Divid.]]</f>
        <v>1.03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214" s="17">
        <f>Tabela1[[#This Row],[Preço Calculado]]/Tabela1[[#This Row],[Preço atual]]-1</f>
        <v>-0.10579637116829965</v>
      </c>
      <c r="U214" s="29" t="str">
        <f>HYPERLINK("https://statusinvest.com.br/fundos-imobiliarios/"&amp;Tabela1[[#This Row],[Ticker]],"Link")</f>
        <v>Link</v>
      </c>
      <c r="V214" s="38" t="s">
        <v>477</v>
      </c>
    </row>
    <row r="215" spans="1:22" x14ac:dyDescent="0.25">
      <c r="A215" s="12" t="s">
        <v>478</v>
      </c>
      <c r="B215" s="12" t="s">
        <v>28</v>
      </c>
      <c r="C215" s="13" t="s">
        <v>159</v>
      </c>
      <c r="D215" s="13" t="s">
        <v>472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6.1445999999999996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479</v>
      </c>
    </row>
    <row r="216" spans="1:22" x14ac:dyDescent="0.25">
      <c r="A216" s="12" t="s">
        <v>480</v>
      </c>
      <c r="B216" s="12" t="s">
        <v>28</v>
      </c>
      <c r="C216" s="13" t="s">
        <v>53</v>
      </c>
      <c r="D216" s="13" t="s">
        <v>481</v>
      </c>
      <c r="E216" s="16">
        <v>8.4</v>
      </c>
      <c r="F216" s="16">
        <v>0.08</v>
      </c>
      <c r="G216" s="14">
        <f>Tabela1[[#This Row],[Divid.]]*12/Tabela1[[#This Row],[Preço atual]]</f>
        <v>0.11428571428571428</v>
      </c>
      <c r="H216" s="16">
        <v>0.81</v>
      </c>
      <c r="I216" s="16">
        <v>9.0500000000000007</v>
      </c>
      <c r="J216" s="15">
        <f>Tabela1[[#This Row],[Preço atual]]/Tabela1[[#This Row],[VP]]</f>
        <v>0.92817679558011046</v>
      </c>
      <c r="K216" s="14"/>
      <c r="L216" s="14"/>
      <c r="M216" s="13">
        <v>1.64</v>
      </c>
      <c r="N216" s="13">
        <v>132161</v>
      </c>
      <c r="O216" s="13"/>
      <c r="P216" s="13"/>
      <c r="Q216" s="30">
        <f>Tabela1[[#This Row],[Divid.]]</f>
        <v>0.08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16" s="17">
        <f>Tabela1[[#This Row],[Preço Calculado]]/Tabela1[[#This Row],[Preço atual]]-1</f>
        <v>-0.15656299420137076</v>
      </c>
      <c r="U216" s="29" t="str">
        <f>HYPERLINK("https://statusinvest.com.br/fundos-imobiliarios/"&amp;Tabela1[[#This Row],[Ticker]],"Link")</f>
        <v>Link</v>
      </c>
      <c r="V216" s="38" t="s">
        <v>482</v>
      </c>
    </row>
    <row r="217" spans="1:22" x14ac:dyDescent="0.25">
      <c r="A217" s="12" t="s">
        <v>483</v>
      </c>
      <c r="B217" s="12" t="s">
        <v>28</v>
      </c>
      <c r="C217" s="13" t="s">
        <v>36</v>
      </c>
      <c r="D217" s="13" t="s">
        <v>484</v>
      </c>
      <c r="E217" s="16">
        <v>94.25</v>
      </c>
      <c r="F217" s="16">
        <v>1.25</v>
      </c>
      <c r="G217" s="25">
        <f>Tabela1[[#This Row],[Divid.]]*12/Tabela1[[#This Row],[Preço atual]]</f>
        <v>0.15915119363395225</v>
      </c>
      <c r="H217" s="16">
        <v>14.3</v>
      </c>
      <c r="I217" s="16">
        <v>91.45</v>
      </c>
      <c r="J217" s="15">
        <f>Tabela1[[#This Row],[Preço atual]]/Tabela1[[#This Row],[VP]]</f>
        <v>1.0306178239475123</v>
      </c>
      <c r="K217" s="14"/>
      <c r="L217" s="14"/>
      <c r="M217" s="13">
        <v>5.97</v>
      </c>
      <c r="N217" s="13">
        <v>4590</v>
      </c>
      <c r="O217" s="13"/>
      <c r="P217" s="13"/>
      <c r="Q217" s="30">
        <f>Tabela1[[#This Row],[Divid.]]</f>
        <v>1.25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7" s="17">
        <f>Tabela1[[#This Row],[Preço Calculado]]/Tabela1[[#This Row],[Preço atual]]-1</f>
        <v>0.17454755449411263</v>
      </c>
      <c r="U217" s="29" t="str">
        <f>HYPERLINK("https://statusinvest.com.br/fundos-imobiliarios/"&amp;Tabela1[[#This Row],[Ticker]],"Link")</f>
        <v>Link</v>
      </c>
      <c r="V217" s="38" t="s">
        <v>485</v>
      </c>
    </row>
    <row r="218" spans="1:22" x14ac:dyDescent="0.25">
      <c r="A218" s="12" t="s">
        <v>486</v>
      </c>
      <c r="B218" s="12" t="s">
        <v>28</v>
      </c>
      <c r="C218" s="13" t="s">
        <v>36</v>
      </c>
      <c r="D218" s="13" t="s">
        <v>472</v>
      </c>
      <c r="E218" s="16">
        <v>102.2</v>
      </c>
      <c r="F218" s="16">
        <v>1.01</v>
      </c>
      <c r="G218" s="14">
        <f>Tabela1[[#This Row],[Divid.]]*12/Tabela1[[#This Row],[Preço atual]]</f>
        <v>0.11859099804305284</v>
      </c>
      <c r="H218" s="16">
        <v>12.19</v>
      </c>
      <c r="I218" s="16">
        <v>100.87</v>
      </c>
      <c r="J218" s="15">
        <f>Tabela1[[#This Row],[Preço atual]]/Tabela1[[#This Row],[VP]]</f>
        <v>1.0131852879944483</v>
      </c>
      <c r="K218" s="14"/>
      <c r="L218" s="14"/>
      <c r="M218" s="13">
        <v>4.51</v>
      </c>
      <c r="N218" s="13">
        <v>310216</v>
      </c>
      <c r="O218" s="13"/>
      <c r="P218" s="13"/>
      <c r="Q218" s="30">
        <f>Tabela1[[#This Row],[Divid.]]</f>
        <v>1.01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18" s="17">
        <f>Tabela1[[#This Row],[Preço Calculado]]/Tabela1[[#This Row],[Preço atual]]-1</f>
        <v>-0.12478968233909349</v>
      </c>
      <c r="U218" s="29" t="str">
        <f>HYPERLINK("https://statusinvest.com.br/fundos-imobiliarios/"&amp;Tabela1[[#This Row],[Ticker]],"Link")</f>
        <v>Link</v>
      </c>
      <c r="V218" s="38" t="s">
        <v>487</v>
      </c>
    </row>
    <row r="219" spans="1:22" x14ac:dyDescent="0.25">
      <c r="A219" s="12" t="s">
        <v>488</v>
      </c>
      <c r="B219" s="12" t="s">
        <v>28</v>
      </c>
      <c r="C219" s="13" t="s">
        <v>36</v>
      </c>
      <c r="D219" s="13" t="s">
        <v>472</v>
      </c>
      <c r="E219" s="16">
        <v>104.97</v>
      </c>
      <c r="F219" s="16">
        <v>1.05</v>
      </c>
      <c r="G219" s="25">
        <f>Tabela1[[#This Row],[Divid.]]*12/Tabela1[[#This Row],[Preço atual]]</f>
        <v>0.12003429551300374</v>
      </c>
      <c r="H219" s="16">
        <v>11.63</v>
      </c>
      <c r="I219" s="16">
        <v>103.33</v>
      </c>
      <c r="J219" s="15">
        <f>Tabela1[[#This Row],[Preço atual]]/Tabela1[[#This Row],[VP]]</f>
        <v>1.0158714797251525</v>
      </c>
      <c r="K219" s="14"/>
      <c r="L219" s="14"/>
      <c r="M219" s="13">
        <v>2.54</v>
      </c>
      <c r="N219" s="13">
        <v>16026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-0.11413804049443743</v>
      </c>
      <c r="U219" s="29" t="str">
        <f>HYPERLINK("https://statusinvest.com.br/fundos-imobiliarios/"&amp;Tabela1[[#This Row],[Ticker]],"Link")</f>
        <v>Link</v>
      </c>
      <c r="V219" s="38" t="s">
        <v>489</v>
      </c>
    </row>
    <row r="220" spans="1:22" x14ac:dyDescent="0.25">
      <c r="A220" s="12" t="s">
        <v>490</v>
      </c>
      <c r="B220" s="12" t="s">
        <v>28</v>
      </c>
      <c r="C220" s="13" t="s">
        <v>36</v>
      </c>
      <c r="D220" s="13" t="s">
        <v>472</v>
      </c>
      <c r="E220" s="16">
        <v>95.27</v>
      </c>
      <c r="F220" s="16">
        <v>0.75</v>
      </c>
      <c r="G220" s="14">
        <f>Tabela1[[#This Row],[Divid.]]*12/Tabela1[[#This Row],[Preço atual]]</f>
        <v>9.4468353101710936E-2</v>
      </c>
      <c r="H220" s="16">
        <v>8.5299999999999994</v>
      </c>
      <c r="I220" s="16">
        <v>99.13</v>
      </c>
      <c r="J220" s="15">
        <f>Tabela1[[#This Row],[Preço atual]]/Tabela1[[#This Row],[VP]]</f>
        <v>0.96106123272470489</v>
      </c>
      <c r="K220" s="14"/>
      <c r="L220" s="14"/>
      <c r="M220" s="13">
        <v>1.82</v>
      </c>
      <c r="N220" s="13">
        <v>75213</v>
      </c>
      <c r="O220" s="13"/>
      <c r="P220" s="13"/>
      <c r="Q220" s="30">
        <f>Tabela1[[#This Row],[Divid.]]</f>
        <v>0.75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20" s="17">
        <f>Tabela1[[#This Row],[Preço Calculado]]/Tabela1[[#This Row],[Preço atual]]-1</f>
        <v>-0.30281658227519614</v>
      </c>
      <c r="U220" s="29" t="str">
        <f>HYPERLINK("https://statusinvest.com.br/fundos-imobiliarios/"&amp;Tabela1[[#This Row],[Ticker]],"Link")</f>
        <v>Link</v>
      </c>
      <c r="V220" s="38" t="s">
        <v>491</v>
      </c>
    </row>
    <row r="221" spans="1:22" x14ac:dyDescent="0.25">
      <c r="A221" s="12" t="s">
        <v>492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4.6500000000000004</v>
      </c>
      <c r="G221" s="14" t="e">
        <f>Tabela1[[#This Row],[Divid.]]*12/Tabela1[[#This Row],[Preço atual]]</f>
        <v>#DIV/0!</v>
      </c>
      <c r="H221" s="16">
        <v>8.5299999999999994</v>
      </c>
      <c r="I221" s="16">
        <v>101.2</v>
      </c>
      <c r="J221" s="15">
        <f>Tabela1[[#This Row],[Preço atual]]/Tabela1[[#This Row],[VP]]</f>
        <v>0</v>
      </c>
      <c r="K221" s="14"/>
      <c r="L221" s="14"/>
      <c r="M221" s="13">
        <v>4.7300000000000004</v>
      </c>
      <c r="N221" s="13">
        <v>593</v>
      </c>
      <c r="O221" s="13"/>
      <c r="P221" s="13"/>
      <c r="Q221" s="30">
        <f>Tabela1[[#This Row],[Divid.]]</f>
        <v>4.6500000000000004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411.80811808118079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493</v>
      </c>
      <c r="B222" s="12" t="s">
        <v>28</v>
      </c>
      <c r="C222" s="13" t="s">
        <v>159</v>
      </c>
      <c r="D222" s="13" t="s">
        <v>472</v>
      </c>
      <c r="E222" s="16">
        <v>0.4</v>
      </c>
      <c r="F222" s="16">
        <v>3.7699999999999997E-2</v>
      </c>
      <c r="G222" s="25">
        <f>Tabela1[[#This Row],[Divid.]]*12/Tabela1[[#This Row],[Preço atual]]</f>
        <v>1.1309999999999998</v>
      </c>
      <c r="H222" s="16">
        <v>0</v>
      </c>
      <c r="I222" s="16">
        <v>0.76</v>
      </c>
      <c r="J222" s="15">
        <f>Tabela1[[#This Row],[Preço atual]]/Tabela1[[#This Row],[VP]]</f>
        <v>0.52631578947368418</v>
      </c>
      <c r="K222" s="14"/>
      <c r="L222" s="14"/>
      <c r="M222" s="13">
        <v>3.6</v>
      </c>
      <c r="N222" s="13">
        <v>6839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7.3468634686346856</v>
      </c>
      <c r="U222" s="29" t="str">
        <f>HYPERLINK("https://statusinvest.com.br/fundos-imobiliarios/"&amp;Tabela1[[#This Row],[Ticker]],"Link")</f>
        <v>Link</v>
      </c>
      <c r="V222" s="38" t="s">
        <v>494</v>
      </c>
    </row>
    <row r="223" spans="1:22" x14ac:dyDescent="0.25">
      <c r="A223" s="12" t="s">
        <v>495</v>
      </c>
      <c r="B223" s="12" t="s">
        <v>28</v>
      </c>
      <c r="C223" s="13" t="s">
        <v>57</v>
      </c>
      <c r="D223" s="13" t="s">
        <v>472</v>
      </c>
      <c r="E223" s="16">
        <v>161.75</v>
      </c>
      <c r="F223" s="16">
        <v>1</v>
      </c>
      <c r="G223" s="14">
        <f>Tabela1[[#This Row],[Divid.]]*12/Tabela1[[#This Row],[Preço atual]]</f>
        <v>7.4188562596599686E-2</v>
      </c>
      <c r="H223" s="16">
        <v>11.21</v>
      </c>
      <c r="I223" s="16">
        <v>158.83000000000001</v>
      </c>
      <c r="J223" s="15">
        <f>Tabela1[[#This Row],[Preço atual]]/Tabela1[[#This Row],[VP]]</f>
        <v>1.0183844361896366</v>
      </c>
      <c r="K223" s="14">
        <v>2E-3</v>
      </c>
      <c r="L223" s="14">
        <v>1E-3</v>
      </c>
      <c r="M223" s="13">
        <v>1.0900000000000001</v>
      </c>
      <c r="N223" s="13">
        <v>264450</v>
      </c>
      <c r="O223" s="13">
        <v>5180</v>
      </c>
      <c r="P223" s="13">
        <v>396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-0.45248293286642294</v>
      </c>
      <c r="U223" s="29" t="str">
        <f>HYPERLINK("https://statusinvest.com.br/fundos-imobiliarios/"&amp;Tabela1[[#This Row],[Ticker]],"Link")</f>
        <v>Link</v>
      </c>
      <c r="V223" s="38" t="s">
        <v>496</v>
      </c>
    </row>
    <row r="224" spans="1:22" x14ac:dyDescent="0.25">
      <c r="A224" s="12" t="s">
        <v>497</v>
      </c>
      <c r="B224" s="12" t="s">
        <v>28</v>
      </c>
      <c r="C224" s="13" t="s">
        <v>36</v>
      </c>
      <c r="D224" s="13" t="s">
        <v>472</v>
      </c>
      <c r="E224" s="16">
        <v>8.98</v>
      </c>
      <c r="F224" s="16">
        <v>7.0000000000000007E-2</v>
      </c>
      <c r="G224" s="14">
        <f>Tabela1[[#This Row],[Divid.]]*12/Tabela1[[#This Row],[Preço atual]]</f>
        <v>9.3541202672605794E-2</v>
      </c>
      <c r="H224" s="16">
        <v>0.91700000000000004</v>
      </c>
      <c r="I224" s="16">
        <v>9.1</v>
      </c>
      <c r="J224" s="15">
        <f>Tabela1[[#This Row],[Preço atual]]/Tabela1[[#This Row],[VP]]</f>
        <v>0.98681318681318686</v>
      </c>
      <c r="K224" s="14"/>
      <c r="L224" s="14"/>
      <c r="M224" s="13">
        <v>8.26</v>
      </c>
      <c r="N224" s="13">
        <v>132602</v>
      </c>
      <c r="O224" s="13"/>
      <c r="P224" s="13"/>
      <c r="Q224" s="30">
        <f>Tabela1[[#This Row],[Divid.]]</f>
        <v>7.0000000000000007E-2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24" s="17">
        <f>Tabela1[[#This Row],[Preço Calculado]]/Tabela1[[#This Row],[Preço atual]]-1</f>
        <v>-0.30965902086637787</v>
      </c>
      <c r="U224" s="29" t="str">
        <f>HYPERLINK("https://statusinvest.com.br/fundos-imobiliarios/"&amp;Tabela1[[#This Row],[Ticker]],"Link")</f>
        <v>Link</v>
      </c>
      <c r="V224" s="38" t="s">
        <v>498</v>
      </c>
    </row>
    <row r="225" spans="1:22" x14ac:dyDescent="0.25">
      <c r="A225" s="12" t="s">
        <v>499</v>
      </c>
      <c r="B225" s="12" t="s">
        <v>28</v>
      </c>
      <c r="C225" s="13" t="s">
        <v>29</v>
      </c>
      <c r="D225" s="13" t="s">
        <v>500</v>
      </c>
      <c r="E225" s="16">
        <v>103.98</v>
      </c>
      <c r="F225" s="16">
        <v>0.67</v>
      </c>
      <c r="G225" s="14">
        <f>Tabela1[[#This Row],[Divid.]]*12/Tabela1[[#This Row],[Preço atual]]</f>
        <v>7.732256203115985E-2</v>
      </c>
      <c r="H225" s="16">
        <v>6.92</v>
      </c>
      <c r="I225" s="16">
        <v>127.65</v>
      </c>
      <c r="J225" s="15">
        <f>Tabela1[[#This Row],[Preço atual]]/Tabela1[[#This Row],[VP]]</f>
        <v>0.81457109283196238</v>
      </c>
      <c r="K225" s="14">
        <v>1.4999999999999999E-2</v>
      </c>
      <c r="L225" s="14">
        <v>-1E-3</v>
      </c>
      <c r="M225" s="13">
        <v>3.86</v>
      </c>
      <c r="N225" s="13">
        <v>390</v>
      </c>
      <c r="O225" s="13">
        <v>14292</v>
      </c>
      <c r="P225" s="13">
        <v>1365</v>
      </c>
      <c r="Q225" s="30">
        <f>Tabela1[[#This Row],[Divid.]]</f>
        <v>0.67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25" s="17">
        <f>Tabela1[[#This Row],[Preço Calculado]]/Tabela1[[#This Row],[Preço atual]]-1</f>
        <v>-0.42935378574789784</v>
      </c>
      <c r="U225" s="29" t="str">
        <f>HYPERLINK("https://statusinvest.com.br/fundos-imobiliarios/"&amp;Tabela1[[#This Row],[Ticker]],"Link")</f>
        <v>Link</v>
      </c>
      <c r="V225" s="38" t="s">
        <v>501</v>
      </c>
    </row>
    <row r="226" spans="1:22" x14ac:dyDescent="0.25">
      <c r="A226" s="12" t="s">
        <v>502</v>
      </c>
      <c r="B226" s="12" t="s">
        <v>28</v>
      </c>
      <c r="C226" s="13" t="s">
        <v>159</v>
      </c>
      <c r="D226" s="13" t="s">
        <v>503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504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505</v>
      </c>
      <c r="B228" s="12" t="s">
        <v>28</v>
      </c>
      <c r="C228" s="13" t="s">
        <v>36</v>
      </c>
      <c r="D228" s="13" t="s">
        <v>243</v>
      </c>
      <c r="E228" s="16">
        <v>30.5</v>
      </c>
      <c r="F228" s="16">
        <v>3.6680999999999999</v>
      </c>
      <c r="G228" s="14">
        <f>Tabela1[[#This Row],[Divid.]]*12/Tabela1[[#This Row],[Preço atual]]</f>
        <v>1.4431868852459018</v>
      </c>
      <c r="H228" s="16">
        <v>0</v>
      </c>
      <c r="I228" s="16">
        <v>18.11</v>
      </c>
      <c r="J228" s="15">
        <f>Tabela1[[#This Row],[Preço atual]]/Tabela1[[#This Row],[VP]]</f>
        <v>1.684152401987852</v>
      </c>
      <c r="K228" s="14"/>
      <c r="L228" s="14"/>
      <c r="M228" s="13">
        <v>3.27</v>
      </c>
      <c r="N228" s="13">
        <v>504</v>
      </c>
      <c r="O228" s="13">
        <v>17786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9.6508257213719677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506</v>
      </c>
      <c r="B229" s="12" t="s">
        <v>28</v>
      </c>
      <c r="C229" s="13" t="s">
        <v>70</v>
      </c>
      <c r="D229" s="13" t="s">
        <v>111</v>
      </c>
      <c r="E229" s="16">
        <v>89.1</v>
      </c>
      <c r="F229" s="16">
        <v>0.72</v>
      </c>
      <c r="G229" s="14">
        <f>Tabela1[[#This Row],[Divid.]]*12/Tabela1[[#This Row],[Preço atual]]</f>
        <v>9.6969696969696983E-2</v>
      </c>
      <c r="H229" s="16">
        <v>7.13</v>
      </c>
      <c r="I229" s="16">
        <v>104.2</v>
      </c>
      <c r="J229" s="15">
        <f>Tabela1[[#This Row],[Preço atual]]/Tabela1[[#This Row],[VP]]</f>
        <v>0.8550863723608445</v>
      </c>
      <c r="K229" s="14">
        <v>3.0000000000000001E-3</v>
      </c>
      <c r="L229" s="14">
        <v>0</v>
      </c>
      <c r="M229" s="13">
        <v>1.21</v>
      </c>
      <c r="N229" s="13">
        <v>15633</v>
      </c>
      <c r="O229" s="13">
        <v>2596</v>
      </c>
      <c r="P229" s="13">
        <v>278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-0.2843564799284356</v>
      </c>
      <c r="U229" s="29" t="str">
        <f>HYPERLINK("https://statusinvest.com.br/fundos-imobiliarios/"&amp;Tabela1[[#This Row],[Ticker]],"Link")</f>
        <v>Link</v>
      </c>
      <c r="V229" s="38" t="s">
        <v>507</v>
      </c>
    </row>
    <row r="230" spans="1:22" x14ac:dyDescent="0.25">
      <c r="A230" s="12" t="s">
        <v>508</v>
      </c>
      <c r="B230" s="12" t="s">
        <v>28</v>
      </c>
      <c r="C230" s="13" t="s">
        <v>84</v>
      </c>
      <c r="D230" s="13" t="s">
        <v>50</v>
      </c>
      <c r="E230" s="16">
        <v>10.02</v>
      </c>
      <c r="F230" s="16">
        <v>0.125</v>
      </c>
      <c r="G230" s="25">
        <f>Tabela1[[#This Row],[Divid.]]*12/Tabela1[[#This Row],[Preço atual]]</f>
        <v>0.14970059880239522</v>
      </c>
      <c r="H230" s="16">
        <v>1.462</v>
      </c>
      <c r="I230" s="16">
        <v>10.15</v>
      </c>
      <c r="J230" s="15">
        <f>Tabela1[[#This Row],[Preço atual]]/Tabela1[[#This Row],[VP]]</f>
        <v>0.98719211822660091</v>
      </c>
      <c r="K230" s="14"/>
      <c r="L230" s="14"/>
      <c r="M230" s="13">
        <v>2.75</v>
      </c>
      <c r="N230" s="13">
        <v>6130</v>
      </c>
      <c r="O230" s="13"/>
      <c r="P230" s="13"/>
      <c r="Q230" s="30">
        <f>Tabela1[[#This Row],[Divid.]]</f>
        <v>0.125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11.07011070110701</v>
      </c>
      <c r="T230" s="17">
        <f>Tabela1[[#This Row],[Preço Calculado]]/Tabela1[[#This Row],[Preço atual]]-1</f>
        <v>0.10480146717634842</v>
      </c>
      <c r="U230" s="29" t="str">
        <f>HYPERLINK("https://statusinvest.com.br/fundos-imobiliarios/"&amp;Tabela1[[#This Row],[Ticker]],"Link")</f>
        <v>Link</v>
      </c>
      <c r="V230" s="38" t="s">
        <v>509</v>
      </c>
    </row>
    <row r="231" spans="1:22" x14ac:dyDescent="0.25">
      <c r="A231" s="12" t="s">
        <v>510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1115.5999999999999</v>
      </c>
      <c r="J231" s="15">
        <f>Tabela1[[#This Row],[Preço atual]]/Tabela1[[#This Row],[VP]]</f>
        <v>0.89389566152742927</v>
      </c>
      <c r="K231" s="14"/>
      <c r="L231" s="14"/>
      <c r="M231" s="13">
        <v>2.19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511</v>
      </c>
      <c r="B232" s="12" t="s">
        <v>28</v>
      </c>
      <c r="C232" s="13" t="s">
        <v>57</v>
      </c>
      <c r="D232" s="13"/>
      <c r="E232" s="16">
        <v>77.37</v>
      </c>
      <c r="F232" s="16">
        <v>1.7</v>
      </c>
      <c r="G232" s="25">
        <f>Tabela1[[#This Row],[Divid.]]*12/Tabela1[[#This Row],[Preço atual]]</f>
        <v>0.26366808840635902</v>
      </c>
      <c r="H232" s="16">
        <v>2.4138000000000002</v>
      </c>
      <c r="I232" s="16">
        <v>73.930000000000007</v>
      </c>
      <c r="J232" s="15">
        <f>Tabela1[[#This Row],[Preço atual]]/Tabela1[[#This Row],[VP]]</f>
        <v>1.0465305018260516</v>
      </c>
      <c r="K232" s="14"/>
      <c r="L232" s="14"/>
      <c r="M232" s="13">
        <v>8.25</v>
      </c>
      <c r="N232" s="13">
        <v>77</v>
      </c>
      <c r="O232" s="13">
        <v>5470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0.94588995133844289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512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10.02</v>
      </c>
      <c r="J233" s="15">
        <f>Tabela1[[#This Row],[Preço atual]]/Tabela1[[#This Row],[VP]]</f>
        <v>2.9840319361277445</v>
      </c>
      <c r="K233" s="14">
        <v>0</v>
      </c>
      <c r="L233" s="14">
        <v>0</v>
      </c>
      <c r="M233" s="13">
        <v>8.36</v>
      </c>
      <c r="N233" s="13">
        <v>1</v>
      </c>
      <c r="O233" s="13">
        <v>37734</v>
      </c>
      <c r="P233" s="13">
        <v>53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513</v>
      </c>
      <c r="B234" s="12" t="s">
        <v>28</v>
      </c>
      <c r="C234" s="13" t="s">
        <v>82</v>
      </c>
      <c r="D234" s="13" t="s">
        <v>50</v>
      </c>
      <c r="E234" s="16">
        <v>508.68</v>
      </c>
      <c r="F234" s="16">
        <v>5.9874000000000001</v>
      </c>
      <c r="G234" s="25">
        <f>Tabela1[[#This Row],[Divid.]]*12/Tabela1[[#This Row],[Preço atual]]</f>
        <v>0.14124557678697805</v>
      </c>
      <c r="H234" s="16">
        <v>97.383600000000001</v>
      </c>
      <c r="I234" s="16">
        <v>398.08</v>
      </c>
      <c r="J234" s="15">
        <f>Tabela1[[#This Row],[Preço atual]]/Tabela1[[#This Row],[VP]]</f>
        <v>1.2778336012861737</v>
      </c>
      <c r="K234" s="14"/>
      <c r="L234" s="14"/>
      <c r="M234" s="13">
        <v>0.17</v>
      </c>
      <c r="N234" s="13">
        <v>5</v>
      </c>
      <c r="O234" s="13"/>
      <c r="P234" s="13"/>
      <c r="Q234" s="30">
        <f>Tabela1[[#This Row],[Divid.]]</f>
        <v>5.9874000000000001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530.24944649446491</v>
      </c>
      <c r="T234" s="17">
        <f>Tabela1[[#This Row],[Preço Calculado]]/Tabela1[[#This Row],[Preço atual]]-1</f>
        <v>4.2402780715705246E-2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514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97.6</v>
      </c>
      <c r="J235" s="15">
        <f>Tabela1[[#This Row],[Preço atual]]/Tabela1[[#This Row],[VP]]</f>
        <v>0</v>
      </c>
      <c r="K235" s="14"/>
      <c r="L235" s="14"/>
      <c r="M235" s="13">
        <v>0.68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515</v>
      </c>
      <c r="B236" s="12" t="s">
        <v>28</v>
      </c>
      <c r="C236" s="13" t="s">
        <v>36</v>
      </c>
      <c r="D236" s="13" t="s">
        <v>50</v>
      </c>
      <c r="E236" s="16">
        <v>107.99</v>
      </c>
      <c r="F236" s="16">
        <v>4.43</v>
      </c>
      <c r="G236" s="25">
        <f>Tabela1[[#This Row],[Divid.]]*12/Tabela1[[#This Row],[Preço atual]]</f>
        <v>0.49226780257431241</v>
      </c>
      <c r="H236" s="16">
        <v>12.99</v>
      </c>
      <c r="I236" s="16">
        <v>114.38</v>
      </c>
      <c r="J236" s="15">
        <f>Tabela1[[#This Row],[Preço atual]]/Tabela1[[#This Row],[VP]]</f>
        <v>0.94413358978842454</v>
      </c>
      <c r="K236" s="14"/>
      <c r="L236" s="14"/>
      <c r="M236" s="13">
        <v>4.2</v>
      </c>
      <c r="N236" s="13">
        <v>224</v>
      </c>
      <c r="O236" s="13"/>
      <c r="P236" s="13"/>
      <c r="Q236" s="30">
        <f>Tabela1[[#This Row],[Divid.]]</f>
        <v>4.43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392.32472324723244</v>
      </c>
      <c r="T236" s="17">
        <f>Tabela1[[#This Row],[Preço Calculado]]/Tabela1[[#This Row],[Preço atual]]-1</f>
        <v>2.6329727127255529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516</v>
      </c>
      <c r="B237" s="12" t="s">
        <v>28</v>
      </c>
      <c r="C237" s="13" t="s">
        <v>159</v>
      </c>
      <c r="D237" s="13" t="s">
        <v>111</v>
      </c>
      <c r="E237" s="16">
        <v>83.49</v>
      </c>
      <c r="F237" s="16">
        <v>0.5</v>
      </c>
      <c r="G237" s="14">
        <f>Tabela1[[#This Row],[Divid.]]*12/Tabela1[[#This Row],[Preço atual]]</f>
        <v>7.1864893999281351E-2</v>
      </c>
      <c r="H237" s="16">
        <v>6.27</v>
      </c>
      <c r="I237" s="16">
        <v>123.56</v>
      </c>
      <c r="J237" s="15">
        <f>Tabela1[[#This Row],[Preço atual]]/Tabela1[[#This Row],[VP]]</f>
        <v>0.67570411136290054</v>
      </c>
      <c r="K237" s="14">
        <v>0.152</v>
      </c>
      <c r="L237" s="14">
        <v>1.4999999999999999E-2</v>
      </c>
      <c r="M237" s="13">
        <v>1.55</v>
      </c>
      <c r="N237" s="13">
        <v>6564</v>
      </c>
      <c r="O237" s="13">
        <v>3597</v>
      </c>
      <c r="P237" s="13">
        <v>556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-0.46963177860308969</v>
      </c>
      <c r="U237" s="29" t="str">
        <f>HYPERLINK("https://statusinvest.com.br/fundos-imobiliarios/"&amp;Tabela1[[#This Row],[Ticker]],"Link")</f>
        <v>Link</v>
      </c>
      <c r="V237" s="38" t="s">
        <v>517</v>
      </c>
    </row>
    <row r="238" spans="1:22" x14ac:dyDescent="0.25">
      <c r="A238" s="12" t="s">
        <v>518</v>
      </c>
      <c r="B238" s="12" t="s">
        <v>28</v>
      </c>
      <c r="C238" s="13" t="s">
        <v>70</v>
      </c>
      <c r="D238" s="13" t="s">
        <v>223</v>
      </c>
      <c r="E238" s="16">
        <v>118.79</v>
      </c>
      <c r="F238" s="16">
        <v>0.9</v>
      </c>
      <c r="G238" s="14">
        <f>Tabela1[[#This Row],[Divid.]]*12/Tabela1[[#This Row],[Preço atual]]</f>
        <v>9.0916743833656027E-2</v>
      </c>
      <c r="H238" s="16">
        <v>8.81</v>
      </c>
      <c r="I238" s="16">
        <v>115.44</v>
      </c>
      <c r="J238" s="15">
        <f>Tabela1[[#This Row],[Preço atual]]/Tabela1[[#This Row],[VP]]</f>
        <v>1.0290194040194041</v>
      </c>
      <c r="K238" s="14">
        <v>5.0000000000000001E-3</v>
      </c>
      <c r="L238" s="14">
        <v>0</v>
      </c>
      <c r="M238" s="13">
        <v>4.3600000000000003</v>
      </c>
      <c r="N238" s="13">
        <v>97478</v>
      </c>
      <c r="O238" s="13">
        <v>3189</v>
      </c>
      <c r="P238" s="13">
        <v>299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-0.32902772078482645</v>
      </c>
      <c r="U238" s="29" t="str">
        <f>HYPERLINK("https://statusinvest.com.br/fundos-imobiliarios/"&amp;Tabela1[[#This Row],[Ticker]],"Link")</f>
        <v>Link</v>
      </c>
      <c r="V238" s="38" t="s">
        <v>519</v>
      </c>
    </row>
    <row r="239" spans="1:22" x14ac:dyDescent="0.25">
      <c r="A239" s="12" t="s">
        <v>520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521</v>
      </c>
      <c r="B240" s="12" t="s">
        <v>28</v>
      </c>
      <c r="C240" s="13" t="s">
        <v>29</v>
      </c>
      <c r="D240" s="13" t="s">
        <v>522</v>
      </c>
      <c r="E240" s="16">
        <v>117.26</v>
      </c>
      <c r="F240" s="16">
        <v>0.8</v>
      </c>
      <c r="G240" s="14">
        <f>Tabela1[[#This Row],[Divid.]]*12/Tabela1[[#This Row],[Preço atual]]</f>
        <v>8.1869350162033103E-2</v>
      </c>
      <c r="H240" s="16">
        <v>8.8699999999999992</v>
      </c>
      <c r="I240" s="16">
        <v>121.01</v>
      </c>
      <c r="J240" s="15">
        <f>Tabela1[[#This Row],[Preço atual]]/Tabela1[[#This Row],[VP]]</f>
        <v>0.96901082555160734</v>
      </c>
      <c r="K240" s="14">
        <v>3.7000000000000012E-2</v>
      </c>
      <c r="L240" s="14">
        <v>3.9E-2</v>
      </c>
      <c r="M240" s="13">
        <v>3.1</v>
      </c>
      <c r="N240" s="13">
        <v>132172</v>
      </c>
      <c r="O240" s="13">
        <v>4053</v>
      </c>
      <c r="P240" s="13">
        <v>690</v>
      </c>
      <c r="Q240" s="30">
        <f>Tabela1[[#This Row],[Divid.]]</f>
        <v>0.8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0" s="17">
        <f>Tabela1[[#This Row],[Preço Calculado]]/Tabela1[[#This Row],[Preço atual]]-1</f>
        <v>-0.39579815378573358</v>
      </c>
      <c r="U240" s="29" t="str">
        <f>HYPERLINK("https://statusinvest.com.br/fundos-imobiliarios/"&amp;Tabela1[[#This Row],[Ticker]],"Link")</f>
        <v>Link</v>
      </c>
      <c r="V240" s="38" t="s">
        <v>523</v>
      </c>
    </row>
    <row r="241" spans="1:22" x14ac:dyDescent="0.25">
      <c r="A241" s="12" t="s">
        <v>524</v>
      </c>
      <c r="B241" s="12" t="s">
        <v>28</v>
      </c>
      <c r="C241" s="13" t="s">
        <v>82</v>
      </c>
      <c r="D241" s="13" t="s">
        <v>50</v>
      </c>
      <c r="E241" s="16">
        <v>9.3000000000000007</v>
      </c>
      <c r="F241" s="16">
        <v>0.11</v>
      </c>
      <c r="G241" s="25">
        <f>Tabela1[[#This Row],[Divid.]]*12/Tabela1[[#This Row],[Preço atual]]</f>
        <v>0.14193548387096774</v>
      </c>
      <c r="H241" s="16">
        <v>1.2</v>
      </c>
      <c r="I241" s="16">
        <v>9.77</v>
      </c>
      <c r="J241" s="15">
        <f>Tabela1[[#This Row],[Preço atual]]/Tabela1[[#This Row],[VP]]</f>
        <v>0.95189355168884349</v>
      </c>
      <c r="K241" s="14"/>
      <c r="L241" s="14"/>
      <c r="M241" s="13">
        <v>9.7899999999999991</v>
      </c>
      <c r="N241" s="13">
        <v>5183</v>
      </c>
      <c r="O241" s="13"/>
      <c r="P241" s="13"/>
      <c r="Q241" s="30">
        <f>Tabela1[[#This Row],[Divid.]]</f>
        <v>0.11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1" s="17">
        <f>Tabela1[[#This Row],[Preço Calculado]]/Tabela1[[#This Row],[Preço atual]]-1</f>
        <v>4.7494345911200941E-2</v>
      </c>
      <c r="U241" s="29" t="str">
        <f>HYPERLINK("https://statusinvest.com.br/fundos-imobiliarios/"&amp;Tabela1[[#This Row],[Ticker]],"Link")</f>
        <v>Link</v>
      </c>
      <c r="V241" s="38" t="s">
        <v>525</v>
      </c>
    </row>
    <row r="242" spans="1:22" x14ac:dyDescent="0.25">
      <c r="A242" s="12" t="s">
        <v>526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1.6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527</v>
      </c>
    </row>
    <row r="243" spans="1:22" x14ac:dyDescent="0.25">
      <c r="A243" s="12" t="s">
        <v>528</v>
      </c>
      <c r="B243" s="12" t="s">
        <v>28</v>
      </c>
      <c r="C243" s="13" t="s">
        <v>184</v>
      </c>
      <c r="D243" s="13" t="s">
        <v>47</v>
      </c>
      <c r="E243" s="16">
        <v>82.55</v>
      </c>
      <c r="F243" s="16">
        <v>0.78</v>
      </c>
      <c r="G243" s="14">
        <f>Tabela1[[#This Row],[Divid.]]*12/Tabela1[[#This Row],[Preço atual]]</f>
        <v>0.11338582677165354</v>
      </c>
      <c r="H243" s="16">
        <v>8.2546999999999997</v>
      </c>
      <c r="I243" s="16">
        <v>128.11000000000001</v>
      </c>
      <c r="J243" s="15">
        <f>Tabela1[[#This Row],[Preço atual]]/Tabela1[[#This Row],[VP]]</f>
        <v>0.64436812114589015</v>
      </c>
      <c r="K243" s="14">
        <v>1.6E-2</v>
      </c>
      <c r="L243" s="14">
        <v>0</v>
      </c>
      <c r="M243" s="13">
        <v>1.43</v>
      </c>
      <c r="N243" s="13">
        <v>4482</v>
      </c>
      <c r="O243" s="13">
        <v>1504</v>
      </c>
      <c r="P243" s="13">
        <v>169</v>
      </c>
      <c r="Q243" s="30">
        <f>Tabela1[[#This Row],[Divid.]]</f>
        <v>0.78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43" s="17">
        <f>Tabela1[[#This Row],[Preço Calculado]]/Tabela1[[#This Row],[Preço atual]]-1</f>
        <v>-0.16320423046750154</v>
      </c>
      <c r="U243" s="29" t="str">
        <f>HYPERLINK("https://statusinvest.com.br/fundos-imobiliarios/"&amp;Tabela1[[#This Row],[Ticker]],"Link")</f>
        <v>Link</v>
      </c>
      <c r="V243" s="38" t="s">
        <v>529</v>
      </c>
    </row>
    <row r="244" spans="1:22" x14ac:dyDescent="0.25">
      <c r="A244" s="12" t="s">
        <v>530</v>
      </c>
      <c r="B244" s="12" t="s">
        <v>28</v>
      </c>
      <c r="C244" s="13" t="s">
        <v>36</v>
      </c>
      <c r="D244" s="13" t="s">
        <v>531</v>
      </c>
      <c r="E244" s="16">
        <v>94.1</v>
      </c>
      <c r="F244" s="16">
        <v>0.9</v>
      </c>
      <c r="G244" s="14">
        <f>Tabela1[[#This Row],[Divid.]]*12/Tabela1[[#This Row],[Preço atual]]</f>
        <v>0.11477151965993625</v>
      </c>
      <c r="H244" s="16">
        <v>11.1</v>
      </c>
      <c r="I244" s="16">
        <v>95.48</v>
      </c>
      <c r="J244" s="15">
        <f>Tabela1[[#This Row],[Preço atual]]/Tabela1[[#This Row],[VP]]</f>
        <v>0.98554671135316285</v>
      </c>
      <c r="K244" s="14"/>
      <c r="L244" s="14"/>
      <c r="M244" s="13">
        <v>4.7300000000000004</v>
      </c>
      <c r="N244" s="13">
        <v>116108</v>
      </c>
      <c r="O244" s="13"/>
      <c r="P244" s="13"/>
      <c r="Q244" s="30">
        <f>Tabela1[[#This Row],[Divid.]]</f>
        <v>0.9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4" s="17">
        <f>Tabela1[[#This Row],[Preço Calculado]]/Tabela1[[#This Row],[Preço atual]]-1</f>
        <v>-0.15297771468681742</v>
      </c>
      <c r="U244" s="29" t="str">
        <f>HYPERLINK("https://statusinvest.com.br/fundos-imobiliarios/"&amp;Tabela1[[#This Row],[Ticker]],"Link")</f>
        <v>Link</v>
      </c>
      <c r="V244" s="38" t="s">
        <v>532</v>
      </c>
    </row>
    <row r="245" spans="1:22" x14ac:dyDescent="0.25">
      <c r="A245" s="12" t="s">
        <v>533</v>
      </c>
      <c r="B245" s="12" t="s">
        <v>28</v>
      </c>
      <c r="C245" s="13" t="s">
        <v>36</v>
      </c>
      <c r="D245" s="13" t="s">
        <v>531</v>
      </c>
      <c r="E245" s="16">
        <v>9.26</v>
      </c>
      <c r="F245" s="16">
        <v>7.0000000000000007E-2</v>
      </c>
      <c r="G245" s="14">
        <f>Tabela1[[#This Row],[Divid.]]*12/Tabela1[[#This Row],[Preço atual]]</f>
        <v>9.0712742980561561E-2</v>
      </c>
      <c r="H245" s="16">
        <v>1.1000000000000001</v>
      </c>
      <c r="I245" s="16">
        <v>9.5500000000000007</v>
      </c>
      <c r="J245" s="15">
        <f>Tabela1[[#This Row],[Preço atual]]/Tabela1[[#This Row],[VP]]</f>
        <v>0.96963350785340308</v>
      </c>
      <c r="K245" s="14"/>
      <c r="L245" s="14"/>
      <c r="M245" s="13">
        <v>16.11</v>
      </c>
      <c r="N245" s="13">
        <v>84361</v>
      </c>
      <c r="O245" s="13"/>
      <c r="P245" s="13"/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-0.33053326213607703</v>
      </c>
      <c r="U245" s="29" t="str">
        <f>HYPERLINK("https://statusinvest.com.br/fundos-imobiliarios/"&amp;Tabela1[[#This Row],[Ticker]],"Link")</f>
        <v>Link</v>
      </c>
      <c r="V245" s="38" t="s">
        <v>534</v>
      </c>
    </row>
    <row r="246" spans="1:22" x14ac:dyDescent="0.25">
      <c r="A246" s="12" t="s">
        <v>535</v>
      </c>
      <c r="B246" s="12" t="s">
        <v>28</v>
      </c>
      <c r="C246" s="13" t="s">
        <v>36</v>
      </c>
      <c r="D246" s="13" t="s">
        <v>50</v>
      </c>
      <c r="E246" s="16">
        <v>11.09</v>
      </c>
      <c r="F246" s="16">
        <v>0.13</v>
      </c>
      <c r="G246" s="14">
        <f>Tabela1[[#This Row],[Divid.]]*12/Tabela1[[#This Row],[Preço atual]]</f>
        <v>0.14066726780883679</v>
      </c>
      <c r="H246" s="16">
        <v>1.62</v>
      </c>
      <c r="I246" s="16">
        <v>98.95</v>
      </c>
      <c r="J246" s="15">
        <f>Tabela1[[#This Row],[Preço atual]]/Tabela1[[#This Row],[VP]]</f>
        <v>0.11207680646791308</v>
      </c>
      <c r="K246" s="14"/>
      <c r="L246" s="14"/>
      <c r="M246" s="13">
        <v>22.16</v>
      </c>
      <c r="N246" s="13">
        <v>1118</v>
      </c>
      <c r="O246" s="13"/>
      <c r="P246" s="13"/>
      <c r="Q246" s="30">
        <f>Tabela1[[#This Row],[Divid.]]</f>
        <v>0.13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46" s="17">
        <f>Tabela1[[#This Row],[Preço Calculado]]/Tabela1[[#This Row],[Preço atual]]-1</f>
        <v>3.8134817777393248E-2</v>
      </c>
      <c r="U246" s="29" t="str">
        <f>HYPERLINK("https://statusinvest.com.br/fundos-imobiliarios/"&amp;Tabela1[[#This Row],[Ticker]],"Link")</f>
        <v>Link</v>
      </c>
      <c r="V246" s="38" t="s">
        <v>536</v>
      </c>
    </row>
    <row r="247" spans="1:22" x14ac:dyDescent="0.25">
      <c r="A247" s="12" t="s">
        <v>537</v>
      </c>
      <c r="B247" s="12" t="s">
        <v>28</v>
      </c>
      <c r="C247" s="13" t="s">
        <v>53</v>
      </c>
      <c r="D247" s="13" t="s">
        <v>538</v>
      </c>
      <c r="E247" s="16">
        <v>64</v>
      </c>
      <c r="F247" s="16">
        <v>0.55000000000000004</v>
      </c>
      <c r="G247" s="14">
        <f>Tabela1[[#This Row],[Divid.]]*12/Tabela1[[#This Row],[Preço atual]]</f>
        <v>0.10312500000000001</v>
      </c>
      <c r="H247" s="16">
        <v>5.34</v>
      </c>
      <c r="I247" s="16">
        <v>72.489999999999995</v>
      </c>
      <c r="J247" s="15">
        <f>Tabela1[[#This Row],[Preço atual]]/Tabela1[[#This Row],[VP]]</f>
        <v>0.88288039729617884</v>
      </c>
      <c r="K247" s="14"/>
      <c r="L247" s="14"/>
      <c r="M247" s="13">
        <v>0.16</v>
      </c>
      <c r="N247" s="13">
        <v>2816</v>
      </c>
      <c r="O247" s="13"/>
      <c r="P247" s="13"/>
      <c r="Q247" s="30">
        <f>Tabela1[[#This Row],[Divid.]]</f>
        <v>0.55000000000000004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47" s="17">
        <f>Tabela1[[#This Row],[Preço Calculado]]/Tabela1[[#This Row],[Preço atual]]-1</f>
        <v>-0.23892988929889303</v>
      </c>
      <c r="U247" s="29" t="str">
        <f>HYPERLINK("https://statusinvest.com.br/fundos-imobiliarios/"&amp;Tabela1[[#This Row],[Ticker]],"Link")</f>
        <v>Link</v>
      </c>
      <c r="V247" s="38" t="s">
        <v>539</v>
      </c>
    </row>
    <row r="248" spans="1:22" x14ac:dyDescent="0.25">
      <c r="A248" s="12" t="s">
        <v>540</v>
      </c>
      <c r="B248" s="12" t="s">
        <v>28</v>
      </c>
      <c r="C248" s="13" t="s">
        <v>82</v>
      </c>
      <c r="D248" s="13" t="s">
        <v>50</v>
      </c>
      <c r="E248" s="16">
        <v>29.14</v>
      </c>
      <c r="F248" s="16">
        <v>1.1100000000000001</v>
      </c>
      <c r="G248" s="14">
        <f>Tabela1[[#This Row],[Divid.]]*12/Tabela1[[#This Row],[Preço atual]]</f>
        <v>0.45710363761153056</v>
      </c>
      <c r="H248" s="16">
        <v>13.58</v>
      </c>
      <c r="I248" s="16">
        <v>103.08</v>
      </c>
      <c r="J248" s="15">
        <f>Tabela1[[#This Row],[Preço atual]]/Tabela1[[#This Row],[VP]]</f>
        <v>0.28269305393868843</v>
      </c>
      <c r="K248" s="14"/>
      <c r="L248" s="14"/>
      <c r="M248" s="13">
        <v>74.040000000000006</v>
      </c>
      <c r="N248" s="13">
        <v>183</v>
      </c>
      <c r="O248" s="13"/>
      <c r="P248" s="13"/>
      <c r="Q248" s="30">
        <f>Tabela1[[#This Row],[Divid.]]</f>
        <v>1.1100000000000001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48" s="17">
        <f>Tabela1[[#This Row],[Preço Calculado]]/Tabela1[[#This Row],[Preço atual]]-1</f>
        <v>2.3734585801588968</v>
      </c>
      <c r="U248" s="29" t="str">
        <f>HYPERLINK("https://statusinvest.com.br/fundos-imobiliarios/"&amp;Tabela1[[#This Row],[Ticker]],"Link")</f>
        <v>Link</v>
      </c>
      <c r="V248" s="38" t="s">
        <v>541</v>
      </c>
    </row>
    <row r="249" spans="1:22" x14ac:dyDescent="0.25">
      <c r="A249" s="12" t="s">
        <v>542</v>
      </c>
      <c r="B249" s="12" t="s">
        <v>28</v>
      </c>
      <c r="C249" s="13" t="s">
        <v>159</v>
      </c>
      <c r="D249" s="13" t="s">
        <v>538</v>
      </c>
      <c r="E249" s="16">
        <v>102.9</v>
      </c>
      <c r="F249" s="16">
        <v>1.08</v>
      </c>
      <c r="G249" s="14">
        <f>Tabela1[[#This Row],[Divid.]]*12/Tabela1[[#This Row],[Preço atual]]</f>
        <v>0.1259475218658892</v>
      </c>
      <c r="H249" s="16">
        <v>11.97</v>
      </c>
      <c r="I249" s="16">
        <v>113.37</v>
      </c>
      <c r="J249" s="15">
        <f>Tabela1[[#This Row],[Preço atual]]/Tabela1[[#This Row],[VP]]</f>
        <v>0.90764752580047636</v>
      </c>
      <c r="K249" s="14"/>
      <c r="L249" s="14"/>
      <c r="M249" s="13">
        <v>0.4</v>
      </c>
      <c r="N249" s="13">
        <v>30433</v>
      </c>
      <c r="O249" s="13">
        <v>243</v>
      </c>
      <c r="P249" s="13">
        <v>0</v>
      </c>
      <c r="Q249" s="30">
        <f>Tabela1[[#This Row],[Divid.]]</f>
        <v>1.08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49" s="17">
        <f>Tabela1[[#This Row],[Preço Calculado]]/Tabela1[[#This Row],[Preço atual]]-1</f>
        <v>-7.0497993609673792E-2</v>
      </c>
      <c r="U249" s="29" t="str">
        <f>HYPERLINK("https://statusinvest.com.br/fundos-imobiliarios/"&amp;Tabela1[[#This Row],[Ticker]],"Link")</f>
        <v>Link</v>
      </c>
      <c r="V249" s="38" t="s">
        <v>543</v>
      </c>
    </row>
    <row r="250" spans="1:22" x14ac:dyDescent="0.25">
      <c r="A250" s="12" t="s">
        <v>544</v>
      </c>
      <c r="B250" s="12" t="s">
        <v>28</v>
      </c>
      <c r="C250" s="13" t="s">
        <v>36</v>
      </c>
      <c r="D250" s="13" t="s">
        <v>545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0.6956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546</v>
      </c>
    </row>
    <row r="251" spans="1:22" x14ac:dyDescent="0.25">
      <c r="A251" s="12" t="s">
        <v>547</v>
      </c>
      <c r="B251" s="12" t="s">
        <v>28</v>
      </c>
      <c r="C251" s="13" t="s">
        <v>53</v>
      </c>
      <c r="D251" s="13" t="s">
        <v>545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5.7502000000000004</v>
      </c>
      <c r="I251" s="16">
        <v>73.540000000000006</v>
      </c>
      <c r="J251" s="15">
        <f>Tabela1[[#This Row],[Preço atual]]/Tabela1[[#This Row],[VP]]</f>
        <v>0.95172695131900986</v>
      </c>
      <c r="K251" s="14"/>
      <c r="L251" s="14"/>
      <c r="M251" s="13">
        <v>5.75</v>
      </c>
      <c r="N251" s="13">
        <v>45134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548</v>
      </c>
    </row>
    <row r="252" spans="1:22" x14ac:dyDescent="0.25">
      <c r="A252" s="12" t="s">
        <v>549</v>
      </c>
      <c r="B252" s="12" t="s">
        <v>28</v>
      </c>
      <c r="C252" s="13" t="s">
        <v>156</v>
      </c>
      <c r="D252" s="13" t="s">
        <v>545</v>
      </c>
      <c r="E252" s="16">
        <v>47.75</v>
      </c>
      <c r="F252" s="16">
        <v>0.56999999999999995</v>
      </c>
      <c r="G252" s="14">
        <f>Tabela1[[#This Row],[Divid.]]*12/Tabela1[[#This Row],[Preço atual]]</f>
        <v>0.14324607329842931</v>
      </c>
      <c r="H252" s="16">
        <v>8.1199999999999992</v>
      </c>
      <c r="I252" s="16">
        <v>85.62</v>
      </c>
      <c r="J252" s="15">
        <f>Tabela1[[#This Row],[Preço atual]]/Tabela1[[#This Row],[VP]]</f>
        <v>0.5576967998131277</v>
      </c>
      <c r="K252" s="14">
        <v>0</v>
      </c>
      <c r="L252" s="14">
        <v>0</v>
      </c>
      <c r="M252" s="13">
        <v>5.37</v>
      </c>
      <c r="N252" s="13">
        <v>4784</v>
      </c>
      <c r="O252" s="13">
        <v>6079</v>
      </c>
      <c r="P252" s="13">
        <v>1109</v>
      </c>
      <c r="Q252" s="30">
        <f>Tabela1[[#This Row],[Divid.]]</f>
        <v>0.56999999999999995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52" s="17">
        <f>Tabela1[[#This Row],[Preço Calculado]]/Tabela1[[#This Row],[Preço atual]]-1</f>
        <v>5.7166592608334454E-2</v>
      </c>
      <c r="U252" s="29" t="str">
        <f>HYPERLINK("https://statusinvest.com.br/fundos-imobiliarios/"&amp;Tabela1[[#This Row],[Ticker]],"Link")</f>
        <v>Link</v>
      </c>
      <c r="V252" s="38" t="s">
        <v>550</v>
      </c>
    </row>
    <row r="253" spans="1:22" x14ac:dyDescent="0.25">
      <c r="A253" s="12" t="s">
        <v>551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552</v>
      </c>
    </row>
    <row r="254" spans="1:22" x14ac:dyDescent="0.25">
      <c r="A254" s="12" t="s">
        <v>553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554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555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</v>
      </c>
      <c r="G256" s="14" t="e">
        <f>Tabela1[[#This Row],[Divid.]]*12/Tabela1[[#This Row],[Preço atual]]</f>
        <v>#DIV/0!</v>
      </c>
      <c r="H256" s="16">
        <v>18.190000000000001</v>
      </c>
      <c r="I256" s="16">
        <v>110.27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6.16</v>
      </c>
      <c r="N256" s="13">
        <v>1</v>
      </c>
      <c r="O256" s="13"/>
      <c r="P256" s="13"/>
      <c r="Q256" s="30">
        <f>Tabela1[[#This Row],[Divid.]]</f>
        <v>1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556</v>
      </c>
      <c r="B257" s="12" t="s">
        <v>28</v>
      </c>
      <c r="C257" s="13" t="s">
        <v>33</v>
      </c>
      <c r="D257" s="13" t="s">
        <v>557</v>
      </c>
      <c r="E257" s="16">
        <v>102.49</v>
      </c>
      <c r="F257" s="16">
        <v>1.3</v>
      </c>
      <c r="G257" s="14">
        <f>Tabela1[[#This Row],[Divid.]]*12/Tabela1[[#This Row],[Preço atual]]</f>
        <v>0.15220997170455655</v>
      </c>
      <c r="H257" s="16">
        <v>1.3</v>
      </c>
      <c r="I257" s="16">
        <v>130.05000000000001</v>
      </c>
      <c r="J257" s="15">
        <f>Tabela1[[#This Row],[Preço atual]]/Tabela1[[#This Row],[VP]]</f>
        <v>0.7880815071126489</v>
      </c>
      <c r="K257" s="14">
        <v>0</v>
      </c>
      <c r="L257" s="14">
        <v>0</v>
      </c>
      <c r="M257" s="13">
        <v>4.5199999999999996</v>
      </c>
      <c r="N257" s="13">
        <v>79</v>
      </c>
      <c r="O257" s="13">
        <v>3595</v>
      </c>
      <c r="P257" s="13">
        <v>433</v>
      </c>
      <c r="Q257" s="30">
        <f>Tabela1[[#This Row],[Divid.]]</f>
        <v>1.3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57" s="17">
        <f>Tabela1[[#This Row],[Preço Calculado]]/Tabela1[[#This Row],[Preço atual]]-1</f>
        <v>0.12332082438787118</v>
      </c>
      <c r="U257" s="29" t="str">
        <f>HYPERLINK("https://statusinvest.com.br/fundos-imobiliarios/"&amp;Tabela1[[#This Row],[Ticker]],"Link")</f>
        <v>Link</v>
      </c>
      <c r="V257" s="38" t="s">
        <v>558</v>
      </c>
    </row>
    <row r="258" spans="1:22" x14ac:dyDescent="0.25">
      <c r="A258" s="12" t="s">
        <v>559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1.0669</v>
      </c>
      <c r="G258" s="14" t="e">
        <f>Tabela1[[#This Row],[Divid.]]*12/Tabela1[[#This Row],[Preço atual]]</f>
        <v>#DIV/0!</v>
      </c>
      <c r="H258" s="16">
        <v>9.8645999999999994</v>
      </c>
      <c r="I258" s="16">
        <v>111.74</v>
      </c>
      <c r="J258" s="15">
        <f>Tabela1[[#This Row],[Preço atual]]/Tabela1[[#This Row],[VP]]</f>
        <v>0</v>
      </c>
      <c r="K258" s="14"/>
      <c r="L258" s="14"/>
      <c r="M258" s="13">
        <v>3.58</v>
      </c>
      <c r="N258" s="13">
        <v>55</v>
      </c>
      <c r="O258" s="13"/>
      <c r="P258" s="13"/>
      <c r="Q258" s="30">
        <f>Tabela1[[#This Row],[Divid.]]</f>
        <v>1.0669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94.485608856088547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560</v>
      </c>
    </row>
    <row r="259" spans="1:22" x14ac:dyDescent="0.25">
      <c r="A259" s="12" t="s">
        <v>561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78.64</v>
      </c>
      <c r="J259" s="15">
        <f>Tabela1[[#This Row],[Preço atual]]/Tabela1[[#This Row],[VP]]</f>
        <v>2.0583672431332656</v>
      </c>
      <c r="K259" s="14"/>
      <c r="L259" s="14"/>
      <c r="M259" s="13">
        <v>0.15</v>
      </c>
      <c r="N259" s="13">
        <v>152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562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932.26</v>
      </c>
      <c r="J260" s="15">
        <f>Tabela1[[#This Row],[Preço atual]]/Tabela1[[#This Row],[VP]]</f>
        <v>0</v>
      </c>
      <c r="K260" s="14"/>
      <c r="L260" s="14"/>
      <c r="M260" s="13">
        <v>0.17</v>
      </c>
      <c r="N260" s="13">
        <v>15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563</v>
      </c>
      <c r="B261" s="12" t="s">
        <v>28</v>
      </c>
      <c r="C261" s="13" t="s">
        <v>36</v>
      </c>
      <c r="D261" s="13" t="s">
        <v>564</v>
      </c>
      <c r="E261" s="16">
        <v>89.87</v>
      </c>
      <c r="F261" s="16">
        <v>0.92</v>
      </c>
      <c r="G261" s="14">
        <f>Tabela1[[#This Row],[Divid.]]*12/Tabela1[[#This Row],[Preço atual]]</f>
        <v>0.12284410815622566</v>
      </c>
      <c r="H261" s="16">
        <v>12.87</v>
      </c>
      <c r="I261" s="16">
        <v>100.29</v>
      </c>
      <c r="J261" s="15">
        <f>Tabela1[[#This Row],[Preço atual]]/Tabela1[[#This Row],[VP]]</f>
        <v>0.89610130621198525</v>
      </c>
      <c r="K261" s="14"/>
      <c r="L261" s="14"/>
      <c r="M261" s="13">
        <v>12.18</v>
      </c>
      <c r="N261" s="13">
        <v>2960</v>
      </c>
      <c r="O261" s="13"/>
      <c r="P261" s="13"/>
      <c r="Q261" s="30">
        <f>Tabela1[[#This Row],[Divid.]]</f>
        <v>0.92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61" s="17">
        <f>Tabela1[[#This Row],[Preço Calculado]]/Tabela1[[#This Row],[Preço atual]]-1</f>
        <v>-9.3401415821212863E-2</v>
      </c>
      <c r="U261" s="29" t="str">
        <f>HYPERLINK("https://statusinvest.com.br/fundos-imobiliarios/"&amp;Tabela1[[#This Row],[Ticker]],"Link")</f>
        <v>Link</v>
      </c>
      <c r="V261" s="38" t="s">
        <v>565</v>
      </c>
    </row>
    <row r="262" spans="1:22" x14ac:dyDescent="0.25">
      <c r="A262" s="12" t="s">
        <v>566</v>
      </c>
      <c r="B262" s="12" t="s">
        <v>28</v>
      </c>
      <c r="C262" s="13" t="s">
        <v>53</v>
      </c>
      <c r="D262" s="13" t="s">
        <v>564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6.22</v>
      </c>
      <c r="I262" s="16">
        <v>85.49</v>
      </c>
      <c r="J262" s="15">
        <f>Tabela1[[#This Row],[Preço atual]]/Tabela1[[#This Row],[VP]]</f>
        <v>0.89144929231489056</v>
      </c>
      <c r="K262" s="14"/>
      <c r="L262" s="14"/>
      <c r="M262" s="13">
        <v>4.21</v>
      </c>
      <c r="N262" s="13">
        <v>3358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567</v>
      </c>
    </row>
    <row r="263" spans="1:22" x14ac:dyDescent="0.25">
      <c r="A263" s="12" t="s">
        <v>568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74.33</v>
      </c>
      <c r="J263" s="15">
        <f>Tabela1[[#This Row],[Preço atual]]/Tabela1[[#This Row],[VP]]</f>
        <v>0</v>
      </c>
      <c r="K263" s="14"/>
      <c r="L263" s="14"/>
      <c r="M263" s="13">
        <v>2.95</v>
      </c>
      <c r="N263" s="13">
        <v>2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569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570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1.54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3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571</v>
      </c>
      <c r="B266" s="12" t="s">
        <v>28</v>
      </c>
      <c r="C266" s="13" t="s">
        <v>36</v>
      </c>
      <c r="D266" s="13" t="s">
        <v>572</v>
      </c>
      <c r="E266" s="16">
        <v>10.55</v>
      </c>
      <c r="F266" s="16">
        <v>0.11</v>
      </c>
      <c r="G266" s="14">
        <f>Tabela1[[#This Row],[Divid.]]*12/Tabela1[[#This Row],[Preço atual]]</f>
        <v>0.12511848341232226</v>
      </c>
      <c r="H266" s="16">
        <v>1.27</v>
      </c>
      <c r="I266" s="16">
        <v>9.93</v>
      </c>
      <c r="J266" s="15">
        <f>Tabela1[[#This Row],[Preço atual]]/Tabela1[[#This Row],[VP]]</f>
        <v>1.0624370594159114</v>
      </c>
      <c r="K266" s="14"/>
      <c r="L266" s="14"/>
      <c r="M266" s="13">
        <v>5.0199999999999996</v>
      </c>
      <c r="N266" s="13">
        <v>1022791</v>
      </c>
      <c r="O266" s="13"/>
      <c r="P266" s="13"/>
      <c r="Q266" s="30">
        <f>Tabela1[[#This Row],[Divid.]]</f>
        <v>0.11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6" s="17">
        <f>Tabela1[[#This Row],[Preço Calculado]]/Tabela1[[#This Row],[Preço atual]]-1</f>
        <v>-7.6616358580647526E-2</v>
      </c>
      <c r="U266" s="29" t="str">
        <f>HYPERLINK("https://statusinvest.com.br/fundos-imobiliarios/"&amp;Tabela1[[#This Row],[Ticker]],"Link")</f>
        <v>Link</v>
      </c>
      <c r="V266" s="38" t="s">
        <v>573</v>
      </c>
    </row>
    <row r="267" spans="1:22" x14ac:dyDescent="0.25">
      <c r="A267" s="12" t="s">
        <v>574</v>
      </c>
      <c r="B267" s="12" t="s">
        <v>28</v>
      </c>
      <c r="C267" s="13" t="s">
        <v>36</v>
      </c>
      <c r="D267" s="13" t="s">
        <v>575</v>
      </c>
      <c r="E267" s="16">
        <v>94.01</v>
      </c>
      <c r="F267" s="16">
        <v>1.7903</v>
      </c>
      <c r="G267" s="14">
        <f>Tabela1[[#This Row],[Divid.]]*12/Tabela1[[#This Row],[Preço atual]]</f>
        <v>0.22852462503988935</v>
      </c>
      <c r="H267" s="16">
        <v>12.840299999999999</v>
      </c>
      <c r="I267" s="16">
        <v>94.25</v>
      </c>
      <c r="J267" s="15">
        <f>Tabela1[[#This Row],[Preço atual]]/Tabela1[[#This Row],[VP]]</f>
        <v>0.99745358090185687</v>
      </c>
      <c r="K267" s="14"/>
      <c r="L267" s="14"/>
      <c r="M267" s="13">
        <v>5.75</v>
      </c>
      <c r="N267" s="13">
        <v>2031</v>
      </c>
      <c r="O267" s="13"/>
      <c r="P267" s="13"/>
      <c r="Q267" s="30">
        <f>Tabela1[[#This Row],[Divid.]]</f>
        <v>1.7903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158.55055350553505</v>
      </c>
      <c r="T267" s="17">
        <f>Tabela1[[#This Row],[Preço Calculado]]/Tabela1[[#This Row],[Preço atual]]-1</f>
        <v>0.68652859808036415</v>
      </c>
      <c r="U267" s="29" t="str">
        <f>HYPERLINK("https://statusinvest.com.br/fundos-imobiliarios/"&amp;Tabela1[[#This Row],[Ticker]],"Link")</f>
        <v>Link</v>
      </c>
      <c r="V267" s="38" t="s">
        <v>576</v>
      </c>
    </row>
    <row r="268" spans="1:22" x14ac:dyDescent="0.25">
      <c r="A268" s="12" t="s">
        <v>577</v>
      </c>
      <c r="B268" s="12" t="s">
        <v>28</v>
      </c>
      <c r="C268" s="13" t="s">
        <v>36</v>
      </c>
      <c r="D268" s="13" t="s">
        <v>578</v>
      </c>
      <c r="E268" s="16">
        <v>9.1199999999999992</v>
      </c>
      <c r="F268" s="16">
        <v>8.8300000000000003E-2</v>
      </c>
      <c r="G268" s="25">
        <f>Tabela1[[#This Row],[Divid.]]*12/Tabela1[[#This Row],[Preço atual]]</f>
        <v>0.11618421052631581</v>
      </c>
      <c r="H268" s="16">
        <v>2.0642</v>
      </c>
      <c r="I268" s="16">
        <v>90.41</v>
      </c>
      <c r="J268" s="15">
        <f>Tabela1[[#This Row],[Preço atual]]/Tabela1[[#This Row],[VP]]</f>
        <v>0.10087379714633336</v>
      </c>
      <c r="K268" s="14"/>
      <c r="L268" s="14"/>
      <c r="M268" s="13">
        <v>10.16</v>
      </c>
      <c r="N268" s="13">
        <v>10745</v>
      </c>
      <c r="O268" s="13"/>
      <c r="P268" s="13"/>
      <c r="Q268" s="30">
        <f>Tabela1[[#This Row],[Divid.]]</f>
        <v>8.8300000000000003E-2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7.8199261992619924</v>
      </c>
      <c r="T268" s="17">
        <f>Tabela1[[#This Row],[Preço Calculado]]/Tabela1[[#This Row],[Preço atual]]-1</f>
        <v>-0.14255195183530778</v>
      </c>
      <c r="U268" s="29" t="str">
        <f>HYPERLINK("https://statusinvest.com.br/fundos-imobiliarios/"&amp;Tabela1[[#This Row],[Ticker]],"Link")</f>
        <v>Link</v>
      </c>
      <c r="V268" s="38" t="s">
        <v>579</v>
      </c>
    </row>
    <row r="269" spans="1:22" x14ac:dyDescent="0.25">
      <c r="A269" s="12" t="s">
        <v>580</v>
      </c>
      <c r="B269" s="12" t="s">
        <v>28</v>
      </c>
      <c r="C269" s="13" t="s">
        <v>36</v>
      </c>
      <c r="D269" s="13" t="s">
        <v>50</v>
      </c>
      <c r="E269" s="16">
        <v>9.4600000000000009</v>
      </c>
      <c r="F269" s="16">
        <v>0.1</v>
      </c>
      <c r="G269" s="25">
        <f>Tabela1[[#This Row],[Divid.]]*12/Tabela1[[#This Row],[Preço atual]]</f>
        <v>0.12684989429175478</v>
      </c>
      <c r="H269" s="16">
        <v>1.1200000000000001</v>
      </c>
      <c r="I269" s="16">
        <v>10.28</v>
      </c>
      <c r="J269" s="15">
        <f>Tabela1[[#This Row],[Preço atual]]/Tabela1[[#This Row],[VP]]</f>
        <v>0.92023346303501963</v>
      </c>
      <c r="K269" s="14"/>
      <c r="L269" s="14"/>
      <c r="M269" s="13">
        <v>3.74</v>
      </c>
      <c r="N269" s="13">
        <v>718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-6.3838418511035E-2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581</v>
      </c>
      <c r="B270" s="12" t="s">
        <v>28</v>
      </c>
      <c r="C270" s="13" t="s">
        <v>70</v>
      </c>
      <c r="D270" s="13" t="s">
        <v>582</v>
      </c>
      <c r="E270" s="16">
        <v>123.88</v>
      </c>
      <c r="F270" s="16">
        <v>1.3</v>
      </c>
      <c r="G270" s="14">
        <f>Tabela1[[#This Row],[Divid.]]*12/Tabela1[[#This Row],[Preço atual]]</f>
        <v>0.12592831772683244</v>
      </c>
      <c r="H270" s="16">
        <v>11.14</v>
      </c>
      <c r="I270" s="16">
        <v>137.38999999999999</v>
      </c>
      <c r="J270" s="15">
        <f>Tabela1[[#This Row],[Preço atual]]/Tabela1[[#This Row],[VP]]</f>
        <v>0.90166678797583522</v>
      </c>
      <c r="K270" s="14">
        <v>0</v>
      </c>
      <c r="L270" s="14">
        <v>0</v>
      </c>
      <c r="M270" s="13">
        <v>2.79</v>
      </c>
      <c r="N270" s="13">
        <v>3921</v>
      </c>
      <c r="O270" s="13">
        <v>3357</v>
      </c>
      <c r="P270" s="13">
        <v>482</v>
      </c>
      <c r="Q270" s="30">
        <f>Tabela1[[#This Row],[Divid.]]</f>
        <v>1.3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70" s="17">
        <f>Tabela1[[#This Row],[Preço Calculado]]/Tabela1[[#This Row],[Preço atual]]-1</f>
        <v>-7.0639721573192427E-2</v>
      </c>
      <c r="U270" s="29" t="str">
        <f>HYPERLINK("https://statusinvest.com.br/fundos-imobiliarios/"&amp;Tabela1[[#This Row],[Ticker]],"Link")</f>
        <v>Link</v>
      </c>
      <c r="V270" s="38" t="s">
        <v>583</v>
      </c>
    </row>
    <row r="271" spans="1:22" x14ac:dyDescent="0.25">
      <c r="A271" s="12" t="s">
        <v>584</v>
      </c>
      <c r="B271" s="12" t="s">
        <v>28</v>
      </c>
      <c r="C271" s="13" t="s">
        <v>43</v>
      </c>
      <c r="D271" s="13" t="s">
        <v>582</v>
      </c>
      <c r="E271" s="16">
        <v>75.25</v>
      </c>
      <c r="F271" s="16">
        <v>0.6</v>
      </c>
      <c r="G271" s="14">
        <f>Tabela1[[#This Row],[Divid.]]*12/Tabela1[[#This Row],[Preço atual]]</f>
        <v>9.5681063122923585E-2</v>
      </c>
      <c r="H271" s="16">
        <v>2.2599999999999998</v>
      </c>
      <c r="I271" s="16">
        <v>69.78</v>
      </c>
      <c r="J271" s="15">
        <f>Tabela1[[#This Row],[Preço atual]]/Tabela1[[#This Row],[VP]]</f>
        <v>1.0783892232731442</v>
      </c>
      <c r="K271" s="14">
        <v>0.47</v>
      </c>
      <c r="L271" s="14">
        <v>0</v>
      </c>
      <c r="M271" s="13">
        <v>5.96</v>
      </c>
      <c r="N271" s="13">
        <v>1414</v>
      </c>
      <c r="O271" s="13">
        <v>3967</v>
      </c>
      <c r="P271" s="13">
        <v>397</v>
      </c>
      <c r="Q271" s="30">
        <f>Tabela1[[#This Row],[Divid.]]</f>
        <v>0.6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71" s="17">
        <f>Tabela1[[#This Row],[Preço Calculado]]/Tabela1[[#This Row],[Preço atual]]-1</f>
        <v>-0.2938666928197522</v>
      </c>
      <c r="U271" s="29" t="str">
        <f>HYPERLINK("https://statusinvest.com.br/fundos-imobiliarios/"&amp;Tabela1[[#This Row],[Ticker]],"Link")</f>
        <v>Link</v>
      </c>
      <c r="V271" s="38" t="s">
        <v>585</v>
      </c>
    </row>
    <row r="272" spans="1:22" x14ac:dyDescent="0.25">
      <c r="A272" s="12" t="s">
        <v>586</v>
      </c>
      <c r="B272" s="12" t="s">
        <v>28</v>
      </c>
      <c r="C272" s="13" t="s">
        <v>587</v>
      </c>
      <c r="D272" s="13" t="s">
        <v>588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9.98</v>
      </c>
      <c r="J272" s="15">
        <f>Tabela1[[#This Row],[Preço atual]]/Tabela1[[#This Row],[VP]]</f>
        <v>1.2845691382765532</v>
      </c>
      <c r="K272" s="14"/>
      <c r="L272" s="14"/>
      <c r="M272" s="13">
        <v>103.89</v>
      </c>
      <c r="N272" s="13">
        <v>230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589</v>
      </c>
      <c r="B273" s="12" t="s">
        <v>28</v>
      </c>
      <c r="C273" s="13" t="s">
        <v>375</v>
      </c>
      <c r="D273" s="13" t="s">
        <v>47</v>
      </c>
      <c r="E273" s="16">
        <v>195.31</v>
      </c>
      <c r="F273" s="16">
        <v>1.5536000000000001</v>
      </c>
      <c r="G273" s="25">
        <f>Tabela1[[#This Row],[Divid.]]*12/Tabela1[[#This Row],[Preço atual]]</f>
        <v>9.5454405816394444E-2</v>
      </c>
      <c r="H273" s="16">
        <v>16.996099999999998</v>
      </c>
      <c r="I273" s="16">
        <v>202.68</v>
      </c>
      <c r="J273" s="15">
        <f>Tabela1[[#This Row],[Preço atual]]/Tabela1[[#This Row],[VP]]</f>
        <v>0.96363726070653244</v>
      </c>
      <c r="K273" s="14">
        <v>0</v>
      </c>
      <c r="L273" s="14">
        <v>0</v>
      </c>
      <c r="M273" s="13">
        <v>3.42</v>
      </c>
      <c r="N273" s="13">
        <v>6197</v>
      </c>
      <c r="O273" s="13">
        <v>10461</v>
      </c>
      <c r="P273" s="13">
        <v>1094</v>
      </c>
      <c r="Q273" s="30">
        <f>Tabela1[[#This Row],[Divid.]]</f>
        <v>1.5536000000000001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137.58819188191882</v>
      </c>
      <c r="T273" s="17">
        <f>Tabela1[[#This Row],[Preço Calculado]]/Tabela1[[#This Row],[Preço atual]]-1</f>
        <v>-0.29553944046941372</v>
      </c>
      <c r="U273" s="29" t="str">
        <f>HYPERLINK("https://statusinvest.com.br/fundos-imobiliarios/"&amp;Tabela1[[#This Row],[Ticker]],"Link")</f>
        <v>Link</v>
      </c>
      <c r="V273" s="38" t="s">
        <v>590</v>
      </c>
    </row>
    <row r="274" spans="1:22" x14ac:dyDescent="0.25">
      <c r="A274" s="12" t="s">
        <v>591</v>
      </c>
      <c r="B274" s="12" t="s">
        <v>28</v>
      </c>
      <c r="C274" s="13" t="s">
        <v>375</v>
      </c>
      <c r="D274" s="13" t="s">
        <v>522</v>
      </c>
      <c r="E274" s="16">
        <v>11.26</v>
      </c>
      <c r="F274" s="16">
        <v>8.4000000000000005E-2</v>
      </c>
      <c r="G274" s="25">
        <f>Tabela1[[#This Row],[Divid.]]*12/Tabela1[[#This Row],[Preço atual]]</f>
        <v>8.9520426287744231E-2</v>
      </c>
      <c r="H274" s="16">
        <v>0.91959999999999997</v>
      </c>
      <c r="I274" s="16">
        <v>15.3</v>
      </c>
      <c r="J274" s="15">
        <f>Tabela1[[#This Row],[Preço atual]]/Tabela1[[#This Row],[VP]]</f>
        <v>0.73594771241830059</v>
      </c>
      <c r="K274" s="14">
        <v>0</v>
      </c>
      <c r="L274" s="14">
        <v>0</v>
      </c>
      <c r="M274" s="13">
        <v>1.85</v>
      </c>
      <c r="N274" s="13">
        <v>2171</v>
      </c>
      <c r="O274" s="13">
        <v>15169</v>
      </c>
      <c r="P274" s="13">
        <v>2165</v>
      </c>
      <c r="Q274" s="30">
        <f>Tabela1[[#This Row],[Divid.]]</f>
        <v>8.4000000000000005E-2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274" s="17">
        <f>Tabela1[[#This Row],[Preço Calculado]]/Tabela1[[#This Row],[Preço atual]]-1</f>
        <v>-0.3393326473229209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592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7.5578000000000003</v>
      </c>
      <c r="I275" s="16">
        <v>341.87</v>
      </c>
      <c r="J275" s="15">
        <f>Tabela1[[#This Row],[Preço atual]]/Tabela1[[#This Row],[VP]]</f>
        <v>0.66545763009331027</v>
      </c>
      <c r="K275" s="14">
        <v>0</v>
      </c>
      <c r="L275" s="14">
        <v>0</v>
      </c>
      <c r="M275" s="13">
        <v>14.15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593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32.5</v>
      </c>
      <c r="G276" s="25">
        <f>Tabela1[[#This Row],[Divid.]]*12/Tabela1[[#This Row],[Preço atual]]</f>
        <v>1.9497075438684197</v>
      </c>
      <c r="H276" s="16">
        <v>43.52</v>
      </c>
      <c r="I276" s="16">
        <v>182.79</v>
      </c>
      <c r="J276" s="15">
        <f>Tabela1[[#This Row],[Preço atual]]/Tabela1[[#This Row],[VP]]</f>
        <v>1.0943158816127798</v>
      </c>
      <c r="K276" s="14">
        <v>0</v>
      </c>
      <c r="L276" s="14">
        <v>0</v>
      </c>
      <c r="M276" s="13">
        <v>18.59</v>
      </c>
      <c r="N276" s="13">
        <v>2602</v>
      </c>
      <c r="O276" s="13">
        <v>0</v>
      </c>
      <c r="P276" s="13">
        <v>1939</v>
      </c>
      <c r="Q276" s="30">
        <f>Tabela1[[#This Row],[Divid.]]</f>
        <v>32.5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2878.2287822878225</v>
      </c>
      <c r="T276" s="17">
        <f>Tabela1[[#This Row],[Preço Calculado]]/Tabela1[[#This Row],[Preço atual]]-1</f>
        <v>13.388985563604571</v>
      </c>
      <c r="U276" s="29" t="str">
        <f>HYPERLINK("https://statusinvest.com.br/fundos-imobiliarios/"&amp;Tabela1[[#This Row],[Ticker]],"Link")</f>
        <v>Link</v>
      </c>
      <c r="V276" s="38" t="s">
        <v>594</v>
      </c>
    </row>
    <row r="277" spans="1:22" x14ac:dyDescent="0.25">
      <c r="A277" s="12" t="s">
        <v>595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145.55000000000001</v>
      </c>
      <c r="J277" s="15">
        <f>Tabela1[[#This Row],[Preço atual]]/Tabela1[[#This Row],[VP]]</f>
        <v>0.63895568533150116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596</v>
      </c>
    </row>
    <row r="278" spans="1:22" x14ac:dyDescent="0.25">
      <c r="A278" s="12" t="s">
        <v>597</v>
      </c>
      <c r="B278" s="12" t="s">
        <v>28</v>
      </c>
      <c r="C278" s="13" t="s">
        <v>53</v>
      </c>
      <c r="D278" s="13" t="s">
        <v>598</v>
      </c>
      <c r="E278" s="16">
        <v>69.88</v>
      </c>
      <c r="F278" s="16">
        <v>0.7</v>
      </c>
      <c r="G278" s="25">
        <f>Tabela1[[#This Row],[Divid.]]*12/Tabela1[[#This Row],[Preço atual]]</f>
        <v>0.12020606754436175</v>
      </c>
      <c r="H278" s="16">
        <v>8.52</v>
      </c>
      <c r="I278" s="16">
        <v>74.650000000000006</v>
      </c>
      <c r="J278" s="15">
        <f>Tabela1[[#This Row],[Preço atual]]/Tabela1[[#This Row],[VP]]</f>
        <v>0.93610180843938362</v>
      </c>
      <c r="K278" s="14"/>
      <c r="L278" s="14"/>
      <c r="M278" s="13">
        <v>1.06</v>
      </c>
      <c r="N278" s="13">
        <v>7678</v>
      </c>
      <c r="O278" s="13"/>
      <c r="P278" s="13"/>
      <c r="Q278" s="30">
        <f>Tabela1[[#This Row],[Divid.]]</f>
        <v>0.7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8" s="17">
        <f>Tabela1[[#This Row],[Preço Calculado]]/Tabela1[[#This Row],[Preço atual]]-1</f>
        <v>-0.11287035022611258</v>
      </c>
      <c r="U278" s="29" t="str">
        <f>HYPERLINK("https://statusinvest.com.br/fundos-imobiliarios/"&amp;Tabela1[[#This Row],[Ticker]],"Link")</f>
        <v>Link</v>
      </c>
      <c r="V278" s="38" t="s">
        <v>599</v>
      </c>
    </row>
    <row r="279" spans="1:22" x14ac:dyDescent="0.25">
      <c r="A279" s="12" t="s">
        <v>600</v>
      </c>
      <c r="B279" s="12" t="s">
        <v>28</v>
      </c>
      <c r="C279" s="13" t="s">
        <v>36</v>
      </c>
      <c r="D279" s="13" t="s">
        <v>458</v>
      </c>
      <c r="E279" s="16">
        <v>100.75</v>
      </c>
      <c r="F279" s="16">
        <v>0.9</v>
      </c>
      <c r="G279" s="25">
        <f>Tabela1[[#This Row],[Divid.]]*12/Tabela1[[#This Row],[Preço atual]]</f>
        <v>0.10719602977667494</v>
      </c>
      <c r="H279" s="16">
        <v>12.45</v>
      </c>
      <c r="I279" s="16">
        <v>99.07</v>
      </c>
      <c r="J279" s="15">
        <f>Tabela1[[#This Row],[Preço atual]]/Tabela1[[#This Row],[VP]]</f>
        <v>1.0169577066720501</v>
      </c>
      <c r="K279" s="14"/>
      <c r="L279" s="14"/>
      <c r="M279" s="13">
        <v>9.16</v>
      </c>
      <c r="N279" s="13">
        <v>29451</v>
      </c>
      <c r="O279" s="13"/>
      <c r="P279" s="13"/>
      <c r="Q279" s="30">
        <f>Tabela1[[#This Row],[Divid.]]</f>
        <v>0.9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9" s="17">
        <f>Tabela1[[#This Row],[Preço Calculado]]/Tabela1[[#This Row],[Preço atual]]-1</f>
        <v>-0.20888538910203003</v>
      </c>
      <c r="U279" s="29" t="str">
        <f>HYPERLINK("https://statusinvest.com.br/fundos-imobiliarios/"&amp;Tabela1[[#This Row],[Ticker]],"Link")</f>
        <v>Link</v>
      </c>
      <c r="V279" s="38" t="s">
        <v>601</v>
      </c>
    </row>
    <row r="280" spans="1:22" x14ac:dyDescent="0.25">
      <c r="A280" s="12" t="s">
        <v>602</v>
      </c>
      <c r="B280" s="12" t="s">
        <v>28</v>
      </c>
      <c r="C280" s="13" t="s">
        <v>70</v>
      </c>
      <c r="D280" s="13" t="s">
        <v>598</v>
      </c>
      <c r="E280" s="16">
        <v>32.049999999999997</v>
      </c>
      <c r="F280" s="16">
        <v>0.3</v>
      </c>
      <c r="G280" s="25">
        <f>Tabela1[[#This Row],[Divid.]]*12/Tabela1[[#This Row],[Preço atual]]</f>
        <v>0.11232449297971919</v>
      </c>
      <c r="H280" s="16">
        <v>4.75</v>
      </c>
      <c r="I280" s="16">
        <v>61.01</v>
      </c>
      <c r="J280" s="15">
        <f>Tabela1[[#This Row],[Preço atual]]/Tabela1[[#This Row],[VP]]</f>
        <v>0.52532371742337314</v>
      </c>
      <c r="K280" s="14">
        <v>0</v>
      </c>
      <c r="L280" s="14">
        <v>0</v>
      </c>
      <c r="M280" s="13">
        <v>1.96</v>
      </c>
      <c r="N280" s="13">
        <v>5264</v>
      </c>
      <c r="O280" s="13">
        <v>1113</v>
      </c>
      <c r="P280" s="13">
        <v>171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-0.17103695217919423</v>
      </c>
      <c r="U280" s="29" t="str">
        <f>HYPERLINK("https://statusinvest.com.br/fundos-imobiliarios/"&amp;Tabela1[[#This Row],[Ticker]],"Link")</f>
        <v>Link</v>
      </c>
      <c r="V280" s="38" t="s">
        <v>603</v>
      </c>
    </row>
    <row r="281" spans="1:22" x14ac:dyDescent="0.25">
      <c r="A281" s="12" t="s">
        <v>604</v>
      </c>
      <c r="B281" s="12" t="s">
        <v>28</v>
      </c>
      <c r="C281" s="13" t="s">
        <v>57</v>
      </c>
      <c r="D281" s="13" t="s">
        <v>598</v>
      </c>
      <c r="E281" s="16">
        <v>73.2</v>
      </c>
      <c r="F281" s="16">
        <v>0.8</v>
      </c>
      <c r="G281" s="25">
        <f>Tabela1[[#This Row],[Divid.]]*12/Tabela1[[#This Row],[Preço atual]]</f>
        <v>0.13114754098360656</v>
      </c>
      <c r="H281" s="16">
        <v>10.75</v>
      </c>
      <c r="I281" s="16">
        <v>92.26</v>
      </c>
      <c r="J281" s="15">
        <f>Tabela1[[#This Row],[Preço atual]]/Tabela1[[#This Row],[VP]]</f>
        <v>0.79340992846303926</v>
      </c>
      <c r="K281" s="14">
        <v>0</v>
      </c>
      <c r="L281" s="14">
        <v>0</v>
      </c>
      <c r="M281" s="13">
        <v>0.92</v>
      </c>
      <c r="N281" s="13">
        <v>6265</v>
      </c>
      <c r="O281" s="13">
        <v>2665</v>
      </c>
      <c r="P281" s="13">
        <v>163</v>
      </c>
      <c r="Q281" s="30">
        <f>Tabela1[[#This Row],[Divid.]]</f>
        <v>0.8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1" s="17">
        <f>Tabela1[[#This Row],[Preço Calculado]]/Tabela1[[#This Row],[Preço atual]]-1</f>
        <v>-3.2121468755671123E-2</v>
      </c>
      <c r="U281" s="29" t="str">
        <f>HYPERLINK("https://statusinvest.com.br/fundos-imobiliarios/"&amp;Tabela1[[#This Row],[Ticker]],"Link")</f>
        <v>Link</v>
      </c>
      <c r="V281" s="38" t="s">
        <v>605</v>
      </c>
    </row>
    <row r="282" spans="1:22" x14ac:dyDescent="0.25">
      <c r="A282" s="12" t="s">
        <v>606</v>
      </c>
      <c r="B282" s="12" t="s">
        <v>28</v>
      </c>
      <c r="C282" s="13" t="s">
        <v>159</v>
      </c>
      <c r="D282" s="13" t="s">
        <v>209</v>
      </c>
      <c r="E282" s="16">
        <v>14.58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-21.28</v>
      </c>
      <c r="J282" s="15">
        <f>Tabela1[[#This Row],[Preço atual]]/Tabela1[[#This Row],[VP]]</f>
        <v>-0.68515037593984962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607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5.9008000000000003</v>
      </c>
      <c r="G283" s="14" t="e">
        <f>Tabela1[[#This Row],[Divid.]]*12/Tabela1[[#This Row],[Preço atual]]</f>
        <v>#DIV/0!</v>
      </c>
      <c r="H283" s="16">
        <v>20.258700000000001</v>
      </c>
      <c r="I283" s="16">
        <v>166.35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1.1100000000000001</v>
      </c>
      <c r="N283" s="13">
        <v>1</v>
      </c>
      <c r="O283" s="13"/>
      <c r="P283" s="13"/>
      <c r="Q283" s="30">
        <f>Tabela1[[#This Row],[Divid.]]</f>
        <v>5.9008000000000003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522.58007380073798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608</v>
      </c>
      <c r="B284" s="12" t="s">
        <v>28</v>
      </c>
      <c r="C284" s="13" t="s">
        <v>159</v>
      </c>
      <c r="D284" s="13" t="s">
        <v>609</v>
      </c>
      <c r="E284" s="16">
        <v>37.53</v>
      </c>
      <c r="F284" s="16">
        <v>1.7</v>
      </c>
      <c r="G284" s="25">
        <f>Tabela1[[#This Row],[Divid.]]*12/Tabela1[[#This Row],[Preço atual]]</f>
        <v>0.54356514788169463</v>
      </c>
      <c r="H284" s="16">
        <v>7.41</v>
      </c>
      <c r="I284" s="16">
        <v>41.2</v>
      </c>
      <c r="J284" s="15">
        <f>Tabela1[[#This Row],[Preço atual]]/Tabela1[[#This Row],[VP]]</f>
        <v>0.91092233009708734</v>
      </c>
      <c r="K284" s="14">
        <v>8.4000000000000005E-2</v>
      </c>
      <c r="L284" s="14">
        <v>0</v>
      </c>
      <c r="M284" s="13">
        <v>4.32</v>
      </c>
      <c r="N284" s="13">
        <v>7365</v>
      </c>
      <c r="O284" s="13">
        <v>16706</v>
      </c>
      <c r="P284" s="13">
        <v>1605</v>
      </c>
      <c r="Q284" s="30">
        <f>Tabela1[[#This Row],[Divid.]]</f>
        <v>1.7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84" s="17">
        <f>Tabela1[[#This Row],[Preço Calculado]]/Tabela1[[#This Row],[Preço atual]]-1</f>
        <v>3.0115509068759749</v>
      </c>
      <c r="U284" s="29" t="str">
        <f>HYPERLINK("https://statusinvest.com.br/fundos-imobiliarios/"&amp;Tabela1[[#This Row],[Ticker]],"Link")</f>
        <v>Link</v>
      </c>
      <c r="V284" s="38" t="s">
        <v>610</v>
      </c>
    </row>
    <row r="285" spans="1:22" x14ac:dyDescent="0.25">
      <c r="A285" s="12" t="s">
        <v>611</v>
      </c>
      <c r="B285" s="12" t="s">
        <v>28</v>
      </c>
      <c r="C285" s="13" t="s">
        <v>70</v>
      </c>
      <c r="D285" s="13" t="s">
        <v>609</v>
      </c>
      <c r="E285" s="16">
        <v>68.61</v>
      </c>
      <c r="F285" s="16">
        <v>0.6</v>
      </c>
      <c r="G285" s="25">
        <f>Tabela1[[#This Row],[Divid.]]*12/Tabela1[[#This Row],[Preço atual]]</f>
        <v>0.10494097070397901</v>
      </c>
      <c r="H285" s="16">
        <v>6.54</v>
      </c>
      <c r="I285" s="16">
        <v>98.5</v>
      </c>
      <c r="J285" s="15">
        <f>Tabela1[[#This Row],[Preço atual]]/Tabela1[[#This Row],[VP]]</f>
        <v>0.69654822335025379</v>
      </c>
      <c r="K285" s="14">
        <v>0</v>
      </c>
      <c r="L285" s="14">
        <v>0</v>
      </c>
      <c r="M285" s="13">
        <v>1.55</v>
      </c>
      <c r="N285" s="13">
        <v>24489</v>
      </c>
      <c r="O285" s="13">
        <v>2200</v>
      </c>
      <c r="P285" s="13">
        <v>300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-0.2255278914835499</v>
      </c>
      <c r="U285" s="29" t="str">
        <f>HYPERLINK("https://statusinvest.com.br/fundos-imobiliarios/"&amp;Tabela1[[#This Row],[Ticker]],"Link")</f>
        <v>Link</v>
      </c>
      <c r="V285" s="38" t="s">
        <v>612</v>
      </c>
    </row>
    <row r="286" spans="1:22" x14ac:dyDescent="0.25">
      <c r="A286" s="12" t="s">
        <v>613</v>
      </c>
      <c r="B286" s="12" t="s">
        <v>28</v>
      </c>
      <c r="C286" s="13" t="s">
        <v>70</v>
      </c>
      <c r="D286" s="13" t="s">
        <v>367</v>
      </c>
      <c r="E286" s="16">
        <v>926.98</v>
      </c>
      <c r="F286" s="16">
        <v>42.807699999999997</v>
      </c>
      <c r="G286" s="14">
        <f>Tabela1[[#This Row],[Divid.]]*12/Tabela1[[#This Row],[Preço atual]]</f>
        <v>0.55415693973980007</v>
      </c>
      <c r="H286" s="16">
        <v>82.453000000000003</v>
      </c>
      <c r="I286" s="16">
        <v>1610.73</v>
      </c>
      <c r="J286" s="15">
        <f>Tabela1[[#This Row],[Preço atual]]/Tabela1[[#This Row],[VP]]</f>
        <v>0.57550303278637638</v>
      </c>
      <c r="K286" s="14">
        <v>2.5999999999999999E-2</v>
      </c>
      <c r="L286" s="14">
        <v>0</v>
      </c>
      <c r="M286" s="13">
        <v>2.93</v>
      </c>
      <c r="N286" s="13">
        <v>2</v>
      </c>
      <c r="O286" s="13"/>
      <c r="P286" s="13"/>
      <c r="Q286" s="30">
        <f>Tabela1[[#This Row],[Divid.]]</f>
        <v>42.807699999999997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3791.0878228782281</v>
      </c>
      <c r="T286" s="17">
        <f>Tabela1[[#This Row],[Preço Calculado]]/Tabela1[[#This Row],[Preço atual]]-1</f>
        <v>3.0897191124708492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614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6460.43</v>
      </c>
      <c r="J287" s="15">
        <f>Tabela1[[#This Row],[Preço atual]]/Tabela1[[#This Row],[VP]]</f>
        <v>0</v>
      </c>
      <c r="K287" s="14"/>
      <c r="L287" s="14"/>
      <c r="M287" s="13">
        <v>0.24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615</v>
      </c>
      <c r="B288" s="12" t="s">
        <v>28</v>
      </c>
      <c r="C288" s="13" t="s">
        <v>36</v>
      </c>
      <c r="D288" s="13" t="s">
        <v>50</v>
      </c>
      <c r="E288" s="16">
        <v>44.26</v>
      </c>
      <c r="F288" s="16">
        <v>0.42299999999999999</v>
      </c>
      <c r="G288" s="14">
        <f>Tabela1[[#This Row],[Divid.]]*12/Tabela1[[#This Row],[Preço atual]]</f>
        <v>0.11468594667871668</v>
      </c>
      <c r="H288" s="16">
        <v>7.1805000000000003</v>
      </c>
      <c r="I288" s="16">
        <v>71.25</v>
      </c>
      <c r="J288" s="15">
        <f>Tabela1[[#This Row],[Preço atual]]/Tabela1[[#This Row],[VP]]</f>
        <v>0.6211929824561403</v>
      </c>
      <c r="K288" s="14"/>
      <c r="L288" s="14"/>
      <c r="M288" s="13">
        <v>0.77</v>
      </c>
      <c r="N288" s="13">
        <v>380</v>
      </c>
      <c r="O288" s="13"/>
      <c r="P288" s="13"/>
      <c r="Q288" s="30">
        <f>Tabela1[[#This Row],[Divid.]]</f>
        <v>0.42299999999999999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37.461254612546121</v>
      </c>
      <c r="T288" s="17">
        <f>Tabela1[[#This Row],[Preço Calculado]]/Tabela1[[#This Row],[Preço atual]]-1</f>
        <v>-0.15360924960356703</v>
      </c>
      <c r="U288" s="29" t="str">
        <f>HYPERLINK("https://statusinvest.com.br/fundos-imobiliarios/"&amp;Tabela1[[#This Row],[Ticker]],"Link")</f>
        <v>Link</v>
      </c>
      <c r="V288" s="38" t="s">
        <v>616</v>
      </c>
    </row>
    <row r="289" spans="1:22" x14ac:dyDescent="0.25">
      <c r="A289" s="12" t="s">
        <v>617</v>
      </c>
      <c r="B289" s="12" t="s">
        <v>28</v>
      </c>
      <c r="C289" s="13" t="s">
        <v>36</v>
      </c>
      <c r="D289" s="13" t="s">
        <v>141</v>
      </c>
      <c r="E289" s="16">
        <v>86.73</v>
      </c>
      <c r="F289" s="16">
        <v>0.8</v>
      </c>
      <c r="G289" s="25">
        <f>Tabela1[[#This Row],[Divid.]]*12/Tabela1[[#This Row],[Preço atual]]</f>
        <v>0.11068834313386372</v>
      </c>
      <c r="H289" s="16">
        <v>10.45</v>
      </c>
      <c r="I289" s="16">
        <v>92.45</v>
      </c>
      <c r="J289" s="15">
        <f>Tabela1[[#This Row],[Preço atual]]/Tabela1[[#This Row],[VP]]</f>
        <v>0.93812871822606814</v>
      </c>
      <c r="K289" s="14"/>
      <c r="L289" s="14"/>
      <c r="M289" s="13">
        <v>10.99</v>
      </c>
      <c r="N289" s="13">
        <v>17063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-0.1831118587906736</v>
      </c>
      <c r="U289" s="29" t="str">
        <f>HYPERLINK("https://statusinvest.com.br/fundos-imobiliarios/"&amp;Tabela1[[#This Row],[Ticker]],"Link")</f>
        <v>Link</v>
      </c>
      <c r="V289" s="38" t="s">
        <v>618</v>
      </c>
    </row>
    <row r="290" spans="1:22" x14ac:dyDescent="0.25">
      <c r="A290" s="12" t="s">
        <v>619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620</v>
      </c>
      <c r="B291" s="12" t="s">
        <v>28</v>
      </c>
      <c r="C291" s="13" t="s">
        <v>36</v>
      </c>
      <c r="D291" s="13" t="s">
        <v>276</v>
      </c>
      <c r="E291" s="16">
        <v>16.75</v>
      </c>
      <c r="F291" s="16">
        <v>6.8099999999999994E-2</v>
      </c>
      <c r="G291" s="14">
        <f>Tabela1[[#This Row],[Divid.]]*12/Tabela1[[#This Row],[Preço atual]]</f>
        <v>4.8788059701492532E-2</v>
      </c>
      <c r="H291" s="16">
        <v>0.98860000000000003</v>
      </c>
      <c r="I291" s="16">
        <v>28.57</v>
      </c>
      <c r="J291" s="15">
        <f>Tabela1[[#This Row],[Preço atual]]/Tabela1[[#This Row],[VP]]</f>
        <v>0.58627931396569832</v>
      </c>
      <c r="K291" s="14"/>
      <c r="L291" s="14"/>
      <c r="M291" s="13">
        <v>1.65</v>
      </c>
      <c r="N291" s="13">
        <v>703</v>
      </c>
      <c r="O291" s="13"/>
      <c r="P291" s="13"/>
      <c r="Q291" s="30">
        <f>Tabela1[[#This Row],[Divid.]]</f>
        <v>6.8099999999999994E-2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6.0309963099630988</v>
      </c>
      <c r="T291" s="17">
        <f>Tabela1[[#This Row],[Preço Calculado]]/Tabela1[[#This Row],[Preço atual]]-1</f>
        <v>-0.63994051880817326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621</v>
      </c>
      <c r="B292" s="12" t="s">
        <v>28</v>
      </c>
      <c r="C292" s="13" t="s">
        <v>159</v>
      </c>
      <c r="D292" s="13"/>
      <c r="E292" s="16">
        <v>1300</v>
      </c>
      <c r="F292" s="16">
        <v>3.41</v>
      </c>
      <c r="G292" s="14">
        <f>Tabela1[[#This Row],[Divid.]]*12/Tabela1[[#This Row],[Preço atual]]</f>
        <v>3.1476923076923076E-2</v>
      </c>
      <c r="H292" s="16">
        <v>12.42</v>
      </c>
      <c r="I292" s="16">
        <v>1060.6199999999999</v>
      </c>
      <c r="J292" s="15">
        <f>Tabela1[[#This Row],[Preço atual]]/Tabela1[[#This Row],[VP]]</f>
        <v>1.2256981765382513</v>
      </c>
      <c r="K292" s="14"/>
      <c r="L292" s="14"/>
      <c r="M292" s="13">
        <v>11.47</v>
      </c>
      <c r="N292" s="13">
        <v>57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-0.76769798467215444</v>
      </c>
      <c r="U292" s="29" t="str">
        <f>HYPERLINK("https://statusinvest.com.br/fundos-imobiliarios/"&amp;Tabela1[[#This Row],[Ticker]],"Link")</f>
        <v>Link</v>
      </c>
      <c r="V292" s="38" t="s">
        <v>622</v>
      </c>
    </row>
    <row r="293" spans="1:22" x14ac:dyDescent="0.25">
      <c r="A293" s="12" t="s">
        <v>623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59.85</v>
      </c>
      <c r="J293" s="15">
        <f>Tabela1[[#This Row],[Preço atual]]/Tabela1[[#This Row],[VP]]</f>
        <v>0</v>
      </c>
      <c r="K293" s="14"/>
      <c r="L293" s="14"/>
      <c r="M293" s="13">
        <v>28.92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624</v>
      </c>
      <c r="B294" s="12" t="s">
        <v>28</v>
      </c>
      <c r="C294" s="13" t="s">
        <v>159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106.01</v>
      </c>
      <c r="J294" s="15">
        <f>Tabela1[[#This Row],[Preço atual]]/Tabela1[[#This Row],[VP]]</f>
        <v>0.99990566927648328</v>
      </c>
      <c r="K294" s="14"/>
      <c r="L294" s="14"/>
      <c r="M294" s="13">
        <v>0.21</v>
      </c>
      <c r="N294" s="13">
        <v>27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625</v>
      </c>
      <c r="B295" s="12" t="s">
        <v>28</v>
      </c>
      <c r="C295" s="13" t="s">
        <v>36</v>
      </c>
      <c r="D295" s="13" t="s">
        <v>276</v>
      </c>
      <c r="E295" s="16">
        <v>90.51</v>
      </c>
      <c r="F295" s="16">
        <v>1.01</v>
      </c>
      <c r="G295" s="25">
        <f>Tabela1[[#This Row],[Divid.]]*12/Tabela1[[#This Row],[Preço atual]]</f>
        <v>0.13390785548558171</v>
      </c>
      <c r="H295" s="16">
        <v>11.23</v>
      </c>
      <c r="I295" s="16">
        <v>97.88</v>
      </c>
      <c r="J295" s="15">
        <f>Tabela1[[#This Row],[Preço atual]]/Tabela1[[#This Row],[VP]]</f>
        <v>0.92470371883939528</v>
      </c>
      <c r="K295" s="14"/>
      <c r="L295" s="14"/>
      <c r="M295" s="13">
        <v>5.27</v>
      </c>
      <c r="N295" s="13">
        <v>26900</v>
      </c>
      <c r="O295" s="13"/>
      <c r="P295" s="13"/>
      <c r="Q295" s="30">
        <f>Tabela1[[#This Row],[Divid.]]</f>
        <v>1.01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95" s="17">
        <f>Tabela1[[#This Row],[Preço Calculado]]/Tabela1[[#This Row],[Preço atual]]-1</f>
        <v>-1.1750144017847242E-2</v>
      </c>
      <c r="U295" s="29" t="str">
        <f>HYPERLINK("https://statusinvest.com.br/fundos-imobiliarios/"&amp;Tabela1[[#This Row],[Ticker]],"Link")</f>
        <v>Link</v>
      </c>
      <c r="V295" s="38" t="s">
        <v>626</v>
      </c>
    </row>
    <row r="296" spans="1:22" x14ac:dyDescent="0.25">
      <c r="A296" s="12" t="s">
        <v>627</v>
      </c>
      <c r="B296" s="12" t="s">
        <v>28</v>
      </c>
      <c r="C296" s="13" t="s">
        <v>70</v>
      </c>
      <c r="D296" s="13" t="s">
        <v>628</v>
      </c>
      <c r="E296" s="16">
        <v>58.25</v>
      </c>
      <c r="F296" s="16">
        <v>0.45</v>
      </c>
      <c r="G296" s="25">
        <f>Tabela1[[#This Row],[Divid.]]*12/Tabela1[[#This Row],[Preço atual]]</f>
        <v>9.2703862660944214E-2</v>
      </c>
      <c r="H296" s="16">
        <v>4.87</v>
      </c>
      <c r="I296" s="16">
        <v>57.11</v>
      </c>
      <c r="J296" s="15">
        <f>Tabela1[[#This Row],[Preço atual]]/Tabela1[[#This Row],[VP]]</f>
        <v>1.0199614778497637</v>
      </c>
      <c r="K296" s="14">
        <v>0</v>
      </c>
      <c r="L296" s="14">
        <v>0</v>
      </c>
      <c r="M296" s="13">
        <v>0.15</v>
      </c>
      <c r="N296" s="13">
        <v>476</v>
      </c>
      <c r="O296" s="13">
        <v>12933</v>
      </c>
      <c r="P296" s="13">
        <v>1140</v>
      </c>
      <c r="Q296" s="30">
        <f>Tabela1[[#This Row],[Divid.]]</f>
        <v>0.45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96" s="17">
        <f>Tabela1[[#This Row],[Preço Calculado]]/Tabela1[[#This Row],[Preço atual]]-1</f>
        <v>-0.31583865194875127</v>
      </c>
      <c r="U296" s="29" t="str">
        <f>HYPERLINK("https://statusinvest.com.br/fundos-imobiliarios/"&amp;Tabela1[[#This Row],[Ticker]],"Link")</f>
        <v>Link</v>
      </c>
      <c r="V296" s="38" t="s">
        <v>629</v>
      </c>
    </row>
    <row r="297" spans="1:22" x14ac:dyDescent="0.25">
      <c r="A297" s="12" t="s">
        <v>630</v>
      </c>
      <c r="B297" s="12" t="s">
        <v>28</v>
      </c>
      <c r="C297" s="13" t="s">
        <v>29</v>
      </c>
      <c r="D297" s="13" t="s">
        <v>47</v>
      </c>
      <c r="E297" s="16">
        <v>1915.01</v>
      </c>
      <c r="F297" s="16">
        <v>18.4695</v>
      </c>
      <c r="G297" s="14">
        <f>Tabela1[[#This Row],[Divid.]]*12/Tabela1[[#This Row],[Preço atual]]</f>
        <v>0.11573516587380746</v>
      </c>
      <c r="H297" s="16">
        <v>195.98820000000001</v>
      </c>
      <c r="I297" s="16">
        <v>3420.71</v>
      </c>
      <c r="J297" s="15">
        <f>Tabela1[[#This Row],[Preço atual]]/Tabela1[[#This Row],[VP]]</f>
        <v>0.55982822279585231</v>
      </c>
      <c r="K297" s="14">
        <v>0</v>
      </c>
      <c r="L297" s="14">
        <v>0</v>
      </c>
      <c r="M297" s="13">
        <v>2.64</v>
      </c>
      <c r="N297" s="13">
        <v>3987</v>
      </c>
      <c r="O297" s="13">
        <v>1805</v>
      </c>
      <c r="P297" s="13">
        <v>242</v>
      </c>
      <c r="Q297" s="30">
        <f>Tabela1[[#This Row],[Divid.]]</f>
        <v>18.4695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1635.6752767527676</v>
      </c>
      <c r="T297" s="17">
        <f>Tabela1[[#This Row],[Preço Calculado]]/Tabela1[[#This Row],[Preço atual]]-1</f>
        <v>-0.14586593451064611</v>
      </c>
      <c r="U297" s="29" t="str">
        <f>HYPERLINK("https://statusinvest.com.br/fundos-imobiliarios/"&amp;Tabela1[[#This Row],[Ticker]],"Link")</f>
        <v>Link</v>
      </c>
      <c r="V297" s="38" t="s">
        <v>631</v>
      </c>
    </row>
    <row r="298" spans="1:22" x14ac:dyDescent="0.25">
      <c r="A298" s="12" t="s">
        <v>632</v>
      </c>
      <c r="B298" s="12" t="s">
        <v>28</v>
      </c>
      <c r="C298" s="13" t="s">
        <v>159</v>
      </c>
      <c r="D298" s="13" t="s">
        <v>633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1030</v>
      </c>
      <c r="O298" s="13">
        <v>7977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634</v>
      </c>
      <c r="B299" s="12" t="s">
        <v>28</v>
      </c>
      <c r="C299" s="13" t="s">
        <v>43</v>
      </c>
      <c r="D299" s="13" t="s">
        <v>635</v>
      </c>
      <c r="E299" s="16">
        <v>68</v>
      </c>
      <c r="F299" s="16">
        <v>1.62</v>
      </c>
      <c r="G299" s="25">
        <f>Tabela1[[#This Row],[Divid.]]*12/Tabela1[[#This Row],[Preço atual]]</f>
        <v>0.28588235294117648</v>
      </c>
      <c r="H299" s="16">
        <v>0</v>
      </c>
      <c r="I299" s="16">
        <v>181.33</v>
      </c>
      <c r="J299" s="15">
        <f>Tabela1[[#This Row],[Preço atual]]/Tabela1[[#This Row],[VP]]</f>
        <v>0.37500689350907185</v>
      </c>
      <c r="K299" s="14">
        <v>1</v>
      </c>
      <c r="L299" s="14">
        <v>0</v>
      </c>
      <c r="M299" s="13">
        <v>4.54</v>
      </c>
      <c r="N299" s="13">
        <v>952</v>
      </c>
      <c r="O299" s="13">
        <v>1266</v>
      </c>
      <c r="P299" s="13">
        <v>31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1.1098328630345127</v>
      </c>
      <c r="U299" s="29" t="str">
        <f>HYPERLINK("https://statusinvest.com.br/fundos-imobiliarios/"&amp;Tabela1[[#This Row],[Ticker]],"Link")</f>
        <v>Link</v>
      </c>
      <c r="V299" s="38" t="s">
        <v>636</v>
      </c>
    </row>
    <row r="300" spans="1:22" x14ac:dyDescent="0.25">
      <c r="A300" s="12" t="s">
        <v>637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638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142.19</v>
      </c>
      <c r="J301" s="15">
        <f>Tabela1[[#This Row],[Preço atual]]/Tabela1[[#This Row],[VP]]</f>
        <v>0</v>
      </c>
      <c r="K301" s="14"/>
      <c r="L301" s="14"/>
      <c r="M301" s="13">
        <v>0.04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639</v>
      </c>
      <c r="B302" s="12" t="s">
        <v>28</v>
      </c>
      <c r="C302" s="13" t="s">
        <v>43</v>
      </c>
      <c r="D302" s="13" t="s">
        <v>223</v>
      </c>
      <c r="E302" s="16">
        <v>102.3</v>
      </c>
      <c r="F302" s="16">
        <v>0.7</v>
      </c>
      <c r="G302" s="25">
        <f>Tabela1[[#This Row],[Divid.]]*12/Tabela1[[#This Row],[Preço atual]]</f>
        <v>8.211143695014661E-2</v>
      </c>
      <c r="H302" s="16">
        <v>7.24</v>
      </c>
      <c r="I302" s="16">
        <v>100.36</v>
      </c>
      <c r="J302" s="15">
        <f>Tabela1[[#This Row],[Preço atual]]/Tabela1[[#This Row],[VP]]</f>
        <v>1.0193304105221204</v>
      </c>
      <c r="K302" s="14">
        <v>1.2E-2</v>
      </c>
      <c r="L302" s="14">
        <v>0</v>
      </c>
      <c r="M302" s="13">
        <v>16.2</v>
      </c>
      <c r="N302" s="13">
        <v>136210</v>
      </c>
      <c r="O302" s="13">
        <v>27345</v>
      </c>
      <c r="P302" s="13">
        <v>1562</v>
      </c>
      <c r="Q302" s="30">
        <f>Tabela1[[#This Row],[Divid.]]</f>
        <v>0.7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2" s="17">
        <f>Tabela1[[#This Row],[Preço Calculado]]/Tabela1[[#This Row],[Preço atual]]-1</f>
        <v>-0.39401153542327227</v>
      </c>
      <c r="U302" s="29" t="str">
        <f>HYPERLINK("https://statusinvest.com.br/fundos-imobiliarios/"&amp;Tabela1[[#This Row],[Ticker]],"Link")</f>
        <v>Link</v>
      </c>
      <c r="V302" s="38" t="s">
        <v>640</v>
      </c>
    </row>
    <row r="303" spans="1:22" x14ac:dyDescent="0.25">
      <c r="A303" s="12" t="s">
        <v>641</v>
      </c>
      <c r="B303" s="12" t="s">
        <v>28</v>
      </c>
      <c r="C303" s="13" t="s">
        <v>82</v>
      </c>
      <c r="D303" s="13" t="s">
        <v>642</v>
      </c>
      <c r="E303" s="16">
        <v>50</v>
      </c>
      <c r="F303" s="16">
        <v>0.43</v>
      </c>
      <c r="G303" s="14">
        <f>Tabela1[[#This Row],[Divid.]]*12/Tabela1[[#This Row],[Preço atual]]</f>
        <v>0.1032</v>
      </c>
      <c r="H303" s="16">
        <v>4.7699999999999996</v>
      </c>
      <c r="I303" s="16">
        <v>57.72</v>
      </c>
      <c r="J303" s="15">
        <f>Tabela1[[#This Row],[Preço atual]]/Tabela1[[#This Row],[VP]]</f>
        <v>0.86625086625086622</v>
      </c>
      <c r="K303" s="14">
        <v>0</v>
      </c>
      <c r="L303" s="14">
        <v>0</v>
      </c>
      <c r="M303" s="13">
        <v>1.48</v>
      </c>
      <c r="N303" s="13">
        <v>21758</v>
      </c>
      <c r="O303" s="13">
        <v>1769</v>
      </c>
      <c r="P303" s="13">
        <v>206</v>
      </c>
      <c r="Q303" s="30">
        <f>Tabela1[[#This Row],[Divid.]]</f>
        <v>0.43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03" s="17">
        <f>Tabela1[[#This Row],[Preço Calculado]]/Tabela1[[#This Row],[Preço atual]]-1</f>
        <v>-0.23837638376383763</v>
      </c>
      <c r="U303" s="29" t="str">
        <f>HYPERLINK("https://statusinvest.com.br/fundos-imobiliarios/"&amp;Tabela1[[#This Row],[Ticker]],"Link")</f>
        <v>Link</v>
      </c>
      <c r="V303" s="38" t="s">
        <v>643</v>
      </c>
    </row>
    <row r="304" spans="1:22" x14ac:dyDescent="0.25">
      <c r="A304" s="12" t="s">
        <v>644</v>
      </c>
      <c r="B304" s="12" t="s">
        <v>28</v>
      </c>
      <c r="C304" s="13" t="s">
        <v>36</v>
      </c>
      <c r="D304" s="13" t="s">
        <v>642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7.25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645</v>
      </c>
    </row>
    <row r="305" spans="1:22" x14ac:dyDescent="0.25">
      <c r="A305" s="12" t="s">
        <v>646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647</v>
      </c>
    </row>
    <row r="306" spans="1:22" x14ac:dyDescent="0.25">
      <c r="A306" s="12" t="s">
        <v>648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649</v>
      </c>
    </row>
    <row r="307" spans="1:22" x14ac:dyDescent="0.25">
      <c r="A307" s="12" t="s">
        <v>650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651</v>
      </c>
      <c r="B308" s="12" t="s">
        <v>28</v>
      </c>
      <c r="C308" s="13" t="s">
        <v>159</v>
      </c>
      <c r="D308" s="13" t="s">
        <v>227</v>
      </c>
      <c r="E308" s="16">
        <v>2.2599999999999998</v>
      </c>
      <c r="F308" s="16">
        <v>2.3540999999999999</v>
      </c>
      <c r="G308" s="14">
        <f>Tabela1[[#This Row],[Divid.]]*12/Tabela1[[#This Row],[Preço atual]]</f>
        <v>12.499646017699115</v>
      </c>
      <c r="H308" s="16">
        <v>0</v>
      </c>
      <c r="I308" s="16">
        <v>21.67</v>
      </c>
      <c r="J308" s="15">
        <f>Tabela1[[#This Row],[Preço atual]]/Tabela1[[#This Row],[VP]]</f>
        <v>0.10429164743885554</v>
      </c>
      <c r="K308" s="14"/>
      <c r="L308" s="14"/>
      <c r="M308" s="13">
        <v>24</v>
      </c>
      <c r="N308" s="13">
        <v>964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91.248310093720406</v>
      </c>
      <c r="U308" s="29" t="str">
        <f>HYPERLINK("https://statusinvest.com.br/fundos-imobiliarios/"&amp;Tabela1[[#This Row],[Ticker]],"Link")</f>
        <v>Link</v>
      </c>
      <c r="V308" s="38" t="s">
        <v>652</v>
      </c>
    </row>
    <row r="309" spans="1:22" x14ac:dyDescent="0.25">
      <c r="A309" s="12" t="s">
        <v>653</v>
      </c>
      <c r="B309" s="12" t="s">
        <v>28</v>
      </c>
      <c r="C309" s="13" t="s">
        <v>33</v>
      </c>
      <c r="D309" s="13" t="s">
        <v>30</v>
      </c>
      <c r="E309" s="16">
        <v>149.01</v>
      </c>
      <c r="F309" s="16">
        <v>1.45</v>
      </c>
      <c r="G309" s="14">
        <f>Tabela1[[#This Row],[Divid.]]*12/Tabela1[[#This Row],[Preço atual]]</f>
        <v>0.1167706865311053</v>
      </c>
      <c r="H309" s="16">
        <v>14.94</v>
      </c>
      <c r="I309" s="16">
        <v>145.77000000000001</v>
      </c>
      <c r="J309" s="15">
        <f>Tabela1[[#This Row],[Preço atual]]/Tabela1[[#This Row],[VP]]</f>
        <v>1.0222267956369622</v>
      </c>
      <c r="K309" s="14">
        <v>0</v>
      </c>
      <c r="L309" s="14">
        <v>0</v>
      </c>
      <c r="M309" s="13">
        <v>6.97</v>
      </c>
      <c r="N309" s="13">
        <v>13145</v>
      </c>
      <c r="O309" s="13">
        <v>3668</v>
      </c>
      <c r="P309" s="13">
        <v>389</v>
      </c>
      <c r="Q309" s="30">
        <f>Tabela1[[#This Row],[Divid.]]</f>
        <v>1.45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309" s="17">
        <f>Tabela1[[#This Row],[Preço Calculado]]/Tabela1[[#This Row],[Preço atual]]-1</f>
        <v>-0.13822371563759939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654</v>
      </c>
      <c r="B310" s="12" t="s">
        <v>28</v>
      </c>
      <c r="C310" s="13" t="s">
        <v>53</v>
      </c>
      <c r="D310" s="13" t="s">
        <v>30</v>
      </c>
      <c r="E310" s="16">
        <v>60.8</v>
      </c>
      <c r="F310" s="16">
        <v>0.52</v>
      </c>
      <c r="G310" s="14">
        <f>Tabela1[[#This Row],[Divid.]]*12/Tabela1[[#This Row],[Preço atual]]</f>
        <v>0.10263157894736843</v>
      </c>
      <c r="H310" s="16">
        <v>5.56</v>
      </c>
      <c r="I310" s="16">
        <v>69.290000000000006</v>
      </c>
      <c r="J310" s="15">
        <f>Tabela1[[#This Row],[Preço atual]]/Tabela1[[#This Row],[VP]]</f>
        <v>0.87747149660845714</v>
      </c>
      <c r="K310" s="14"/>
      <c r="L310" s="14"/>
      <c r="M310" s="13">
        <v>2.61</v>
      </c>
      <c r="N310" s="13">
        <v>20333</v>
      </c>
      <c r="O310" s="13"/>
      <c r="P310" s="13"/>
      <c r="Q310" s="30">
        <f>Tabela1[[#This Row],[Divid.]]</f>
        <v>0.52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310" s="17">
        <f>Tabela1[[#This Row],[Preço Calculado]]/Tabela1[[#This Row],[Preço atual]]-1</f>
        <v>-0.24257137308215182</v>
      </c>
      <c r="U310" s="29" t="str">
        <f>HYPERLINK("https://statusinvest.com.br/fundos-imobiliarios/"&amp;Tabela1[[#This Row],[Ticker]],"Link")</f>
        <v>Link</v>
      </c>
      <c r="V310" s="38" t="s">
        <v>655</v>
      </c>
    </row>
    <row r="311" spans="1:22" x14ac:dyDescent="0.25">
      <c r="A311" s="12" t="s">
        <v>656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657</v>
      </c>
    </row>
    <row r="312" spans="1:22" x14ac:dyDescent="0.25">
      <c r="A312" s="12" t="s">
        <v>658</v>
      </c>
      <c r="B312" s="12" t="s">
        <v>28</v>
      </c>
      <c r="C312" s="13" t="s">
        <v>36</v>
      </c>
      <c r="D312" s="13" t="s">
        <v>30</v>
      </c>
      <c r="E312" s="16">
        <v>92.53</v>
      </c>
      <c r="F312" s="16">
        <v>1.05</v>
      </c>
      <c r="G312" s="14">
        <f>Tabela1[[#This Row],[Divid.]]*12/Tabela1[[#This Row],[Preço atual]]</f>
        <v>0.13617205230735979</v>
      </c>
      <c r="H312" s="16">
        <v>11.6</v>
      </c>
      <c r="I312" s="16">
        <v>91.51</v>
      </c>
      <c r="J312" s="15">
        <f>Tabela1[[#This Row],[Preço atual]]/Tabela1[[#This Row],[VP]]</f>
        <v>1.0111463228062507</v>
      </c>
      <c r="K312" s="14"/>
      <c r="L312" s="14"/>
      <c r="M312" s="13">
        <v>2.64</v>
      </c>
      <c r="N312" s="13">
        <v>9885</v>
      </c>
      <c r="O312" s="13"/>
      <c r="P312" s="13"/>
      <c r="Q312" s="30">
        <f>Tabela1[[#This Row],[Divid.]]</f>
        <v>1.05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2" s="17">
        <f>Tabela1[[#This Row],[Preço Calculado]]/Tabela1[[#This Row],[Preço atual]]-1</f>
        <v>4.9597956262714682E-3</v>
      </c>
      <c r="U312" s="29" t="str">
        <f>HYPERLINK("https://statusinvest.com.br/fundos-imobiliarios/"&amp;Tabela1[[#This Row],[Ticker]],"Link")</f>
        <v>Link</v>
      </c>
      <c r="V312" s="38" t="s">
        <v>659</v>
      </c>
    </row>
    <row r="313" spans="1:22" x14ac:dyDescent="0.25">
      <c r="A313" s="12" t="s">
        <v>660</v>
      </c>
      <c r="B313" s="12" t="s">
        <v>28</v>
      </c>
      <c r="C313" s="13" t="s">
        <v>36</v>
      </c>
      <c r="D313" s="13" t="s">
        <v>30</v>
      </c>
      <c r="E313" s="16">
        <v>92.25</v>
      </c>
      <c r="F313" s="16">
        <v>1.1000000000000001</v>
      </c>
      <c r="G313" s="25">
        <f>Tabela1[[#This Row],[Divid.]]*12/Tabela1[[#This Row],[Preço atual]]</f>
        <v>0.14308943089430895</v>
      </c>
      <c r="H313" s="16">
        <v>12.8</v>
      </c>
      <c r="I313" s="16">
        <v>93.67</v>
      </c>
      <c r="J313" s="15">
        <f>Tabela1[[#This Row],[Preço atual]]/Tabela1[[#This Row],[VP]]</f>
        <v>0.98484039713889182</v>
      </c>
      <c r="K313" s="14"/>
      <c r="L313" s="14"/>
      <c r="M313" s="13">
        <v>1.01</v>
      </c>
      <c r="N313" s="13">
        <v>3577</v>
      </c>
      <c r="O313" s="13"/>
      <c r="P313" s="13"/>
      <c r="Q313" s="30">
        <f>Tabela1[[#This Row],[Divid.]]</f>
        <v>1.1000000000000001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13" s="17">
        <f>Tabela1[[#This Row],[Preço Calculado]]/Tabela1[[#This Row],[Preço atual]]-1</f>
        <v>5.6010560105600904E-2</v>
      </c>
      <c r="U313" s="29" t="str">
        <f>HYPERLINK("https://statusinvest.com.br/fundos-imobiliarios/"&amp;Tabela1[[#This Row],[Ticker]],"Link")</f>
        <v>Link</v>
      </c>
      <c r="V313" s="38" t="s">
        <v>661</v>
      </c>
    </row>
    <row r="314" spans="1:22" x14ac:dyDescent="0.25">
      <c r="A314" s="12" t="s">
        <v>662</v>
      </c>
      <c r="B314" s="12" t="s">
        <v>28</v>
      </c>
      <c r="C314" s="13" t="s">
        <v>159</v>
      </c>
      <c r="D314" s="13" t="s">
        <v>227</v>
      </c>
      <c r="E314" s="16">
        <v>90.4</v>
      </c>
      <c r="F314" s="16">
        <v>0.26169999999999999</v>
      </c>
      <c r="G314" s="25">
        <f>Tabela1[[#This Row],[Divid.]]*12/Tabela1[[#This Row],[Preço atual]]</f>
        <v>3.4738938053097336E-2</v>
      </c>
      <c r="H314" s="16">
        <v>4.0689000000000002</v>
      </c>
      <c r="I314" s="16">
        <v>97.88</v>
      </c>
      <c r="J314" s="15">
        <f>Tabela1[[#This Row],[Preço atual]]/Tabela1[[#This Row],[VP]]</f>
        <v>0.92357989374744598</v>
      </c>
      <c r="K314" s="14"/>
      <c r="L314" s="14"/>
      <c r="M314" s="13">
        <v>1.1100000000000001</v>
      </c>
      <c r="N314" s="13">
        <v>1638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-0.74362407340887571</v>
      </c>
      <c r="U314" s="29" t="str">
        <f>HYPERLINK("https://statusinvest.com.br/fundos-imobiliarios/"&amp;Tabela1[[#This Row],[Ticker]],"Link")</f>
        <v>Link</v>
      </c>
      <c r="V314" s="38" t="s">
        <v>663</v>
      </c>
    </row>
    <row r="315" spans="1:22" x14ac:dyDescent="0.25">
      <c r="A315" s="12" t="s">
        <v>664</v>
      </c>
      <c r="B315" s="12" t="s">
        <v>28</v>
      </c>
      <c r="C315" s="13" t="s">
        <v>70</v>
      </c>
      <c r="D315" s="13" t="s">
        <v>227</v>
      </c>
      <c r="E315" s="16">
        <v>101.62</v>
      </c>
      <c r="F315" s="16">
        <v>0.95</v>
      </c>
      <c r="G315" s="25">
        <f>Tabela1[[#This Row],[Divid.]]*12/Tabela1[[#This Row],[Preço atual]]</f>
        <v>0.11218264121235975</v>
      </c>
      <c r="H315" s="16">
        <v>10.1</v>
      </c>
      <c r="I315" s="16">
        <v>103.66</v>
      </c>
      <c r="J315" s="15">
        <f>Tabela1[[#This Row],[Preço atual]]/Tabela1[[#This Row],[VP]]</f>
        <v>0.98032027783137188</v>
      </c>
      <c r="K315" s="14">
        <v>0</v>
      </c>
      <c r="L315" s="14">
        <v>0</v>
      </c>
      <c r="M315" s="13">
        <v>1.86</v>
      </c>
      <c r="N315" s="13">
        <v>222</v>
      </c>
      <c r="O315" s="13">
        <v>356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-0.17208382869107208</v>
      </c>
      <c r="U315" s="29" t="str">
        <f>HYPERLINK("https://statusinvest.com.br/fundos-imobiliarios/"&amp;Tabela1[[#This Row],[Ticker]],"Link")</f>
        <v>Link</v>
      </c>
      <c r="V315" s="38" t="s">
        <v>665</v>
      </c>
    </row>
    <row r="316" spans="1:22" x14ac:dyDescent="0.25">
      <c r="A316" s="12" t="s">
        <v>666</v>
      </c>
      <c r="B316" s="12" t="s">
        <v>28</v>
      </c>
      <c r="C316" s="13" t="s">
        <v>43</v>
      </c>
      <c r="D316" s="13"/>
      <c r="E316" s="16">
        <v>323.5</v>
      </c>
      <c r="F316" s="16">
        <v>21.79</v>
      </c>
      <c r="G316" s="14">
        <f>Tabela1[[#This Row],[Divid.]]*12/Tabela1[[#This Row],[Preço atual]]</f>
        <v>0.80828438948995374</v>
      </c>
      <c r="H316" s="16">
        <v>82.44</v>
      </c>
      <c r="I316" s="16">
        <v>792.01</v>
      </c>
      <c r="J316" s="15">
        <f>Tabela1[[#This Row],[Preço atual]]/Tabela1[[#This Row],[VP]]</f>
        <v>0.40845443870658199</v>
      </c>
      <c r="K316" s="14"/>
      <c r="L316" s="14"/>
      <c r="M316" s="13">
        <v>10.029999999999999</v>
      </c>
      <c r="N316" s="13">
        <v>3542</v>
      </c>
      <c r="O316" s="13">
        <v>1689</v>
      </c>
      <c r="P316" s="13">
        <v>590</v>
      </c>
      <c r="Q316" s="30">
        <f>Tabela1[[#This Row],[Divid.]]</f>
        <v>21.79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1929.7416974169741</v>
      </c>
      <c r="T316" s="17">
        <f>Tabela1[[#This Row],[Preço Calculado]]/Tabela1[[#This Row],[Preço atual]]-1</f>
        <v>4.965198446420322</v>
      </c>
      <c r="U316" s="29" t="str">
        <f>HYPERLINK("https://statusinvest.com.br/fundos-imobiliarios/"&amp;Tabela1[[#This Row],[Ticker]],"Link")</f>
        <v>Link</v>
      </c>
      <c r="V316" s="38" t="s">
        <v>667</v>
      </c>
    </row>
    <row r="317" spans="1:22" x14ac:dyDescent="0.25">
      <c r="A317" s="12" t="s">
        <v>668</v>
      </c>
      <c r="B317" s="12" t="s">
        <v>28</v>
      </c>
      <c r="C317" s="13" t="s">
        <v>184</v>
      </c>
      <c r="D317" s="13" t="s">
        <v>227</v>
      </c>
      <c r="E317" s="16">
        <v>39.71</v>
      </c>
      <c r="F317" s="16">
        <v>0.34</v>
      </c>
      <c r="G317" s="14">
        <f>Tabela1[[#This Row],[Divid.]]*12/Tabela1[[#This Row],[Preço atual]]</f>
        <v>0.10274490052883405</v>
      </c>
      <c r="H317" s="16">
        <v>3.98</v>
      </c>
      <c r="I317" s="16">
        <v>67.72</v>
      </c>
      <c r="J317" s="15">
        <f>Tabela1[[#This Row],[Preço atual]]/Tabela1[[#This Row],[VP]]</f>
        <v>0.58638511518015357</v>
      </c>
      <c r="K317" s="14">
        <v>0.28000000000000003</v>
      </c>
      <c r="L317" s="14">
        <v>0</v>
      </c>
      <c r="M317" s="13">
        <v>3.16</v>
      </c>
      <c r="N317" s="13">
        <v>8835</v>
      </c>
      <c r="O317" s="13">
        <v>2669</v>
      </c>
      <c r="P317" s="13">
        <v>354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-0.24173505144771934</v>
      </c>
      <c r="U317" s="29" t="str">
        <f>HYPERLINK("https://statusinvest.com.br/fundos-imobiliarios/"&amp;Tabela1[[#This Row],[Ticker]],"Link")</f>
        <v>Link</v>
      </c>
      <c r="V317" s="38" t="s">
        <v>669</v>
      </c>
    </row>
    <row r="318" spans="1:22" x14ac:dyDescent="0.25">
      <c r="A318" s="12" t="s">
        <v>670</v>
      </c>
      <c r="B318" s="12" t="s">
        <v>28</v>
      </c>
      <c r="C318" s="13" t="s">
        <v>53</v>
      </c>
      <c r="D318" s="13" t="s">
        <v>671</v>
      </c>
      <c r="E318" s="16">
        <v>8.1</v>
      </c>
      <c r="F318" s="16">
        <v>0.55000000000000004</v>
      </c>
      <c r="G318" s="25">
        <f>Tabela1[[#This Row],[Divid.]]*12/Tabela1[[#This Row],[Preço atual]]</f>
        <v>0.81481481481481488</v>
      </c>
      <c r="H318" s="16">
        <v>7.16</v>
      </c>
      <c r="I318" s="16">
        <v>87.61</v>
      </c>
      <c r="J318" s="15">
        <f>Tabela1[[#This Row],[Preço atual]]/Tabela1[[#This Row],[VP]]</f>
        <v>9.2455199178176004E-2</v>
      </c>
      <c r="K318" s="14"/>
      <c r="L318" s="14"/>
      <c r="M318" s="13">
        <v>2.7</v>
      </c>
      <c r="N318" s="13">
        <v>108583</v>
      </c>
      <c r="O318" s="13"/>
      <c r="P318" s="13"/>
      <c r="Q318" s="30">
        <f>Tabela1[[#This Row],[Divid.]]</f>
        <v>0.55000000000000004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18" s="17">
        <f>Tabela1[[#This Row],[Preço Calculado]]/Tabela1[[#This Row],[Preço atual]]-1</f>
        <v>5.0133934672680063</v>
      </c>
      <c r="U318" s="29" t="str">
        <f>HYPERLINK("https://statusinvest.com.br/fundos-imobiliarios/"&amp;Tabela1[[#This Row],[Ticker]],"Link")</f>
        <v>Link</v>
      </c>
      <c r="V318" s="38" t="s">
        <v>672</v>
      </c>
    </row>
    <row r="319" spans="1:22" x14ac:dyDescent="0.25">
      <c r="A319" s="12" t="s">
        <v>673</v>
      </c>
      <c r="B319" s="12" t="s">
        <v>28</v>
      </c>
      <c r="C319" s="13" t="s">
        <v>159</v>
      </c>
      <c r="D319" s="13" t="s">
        <v>50</v>
      </c>
      <c r="E319" s="16">
        <v>1100</v>
      </c>
      <c r="F319" s="16">
        <v>35.619999999999997</v>
      </c>
      <c r="G319" s="25">
        <f>Tabela1[[#This Row],[Divid.]]*12/Tabela1[[#This Row],[Preço atual]]</f>
        <v>0.38858181818181814</v>
      </c>
      <c r="H319" s="16">
        <v>0</v>
      </c>
      <c r="I319" s="16">
        <v>1188.3900000000001</v>
      </c>
      <c r="J319" s="15">
        <f>Tabela1[[#This Row],[Preço atual]]/Tabela1[[#This Row],[VP]]</f>
        <v>0.92562206009811587</v>
      </c>
      <c r="K319" s="14"/>
      <c r="L319" s="14"/>
      <c r="M319" s="13">
        <v>0.79</v>
      </c>
      <c r="N319" s="13">
        <v>89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1.8677624958067756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674</v>
      </c>
      <c r="B320" s="12" t="s">
        <v>28</v>
      </c>
      <c r="C320" s="13" t="s">
        <v>70</v>
      </c>
      <c r="D320" s="13" t="s">
        <v>671</v>
      </c>
      <c r="E320" s="16">
        <v>87.44</v>
      </c>
      <c r="F320" s="16">
        <v>0.72</v>
      </c>
      <c r="G320" s="14">
        <f>Tabela1[[#This Row],[Divid.]]*12/Tabela1[[#This Row],[Preço atual]]</f>
        <v>9.8810612991765787E-2</v>
      </c>
      <c r="H320" s="16">
        <v>8</v>
      </c>
      <c r="I320" s="16">
        <v>100.89</v>
      </c>
      <c r="J320" s="15">
        <f>Tabela1[[#This Row],[Preço atual]]/Tabela1[[#This Row],[VP]]</f>
        <v>0.86668649023689159</v>
      </c>
      <c r="K320" s="14">
        <v>7.0000000000000007E-2</v>
      </c>
      <c r="L320" s="14">
        <v>0</v>
      </c>
      <c r="M320" s="13">
        <v>1.23</v>
      </c>
      <c r="N320" s="13">
        <v>13891</v>
      </c>
      <c r="O320" s="13">
        <v>2624</v>
      </c>
      <c r="P320" s="13">
        <v>268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-0.27077038382460672</v>
      </c>
      <c r="U320" s="29" t="str">
        <f>HYPERLINK("https://statusinvest.com.br/fundos-imobiliarios/"&amp;Tabela1[[#This Row],[Ticker]],"Link")</f>
        <v>Link</v>
      </c>
      <c r="V320" s="38" t="s">
        <v>675</v>
      </c>
    </row>
    <row r="321" spans="1:22" x14ac:dyDescent="0.25">
      <c r="A321" s="12" t="s">
        <v>676</v>
      </c>
      <c r="B321" s="12" t="s">
        <v>28</v>
      </c>
      <c r="C321" s="13" t="s">
        <v>159</v>
      </c>
      <c r="D321" s="13" t="s">
        <v>671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637.60130000000004</v>
      </c>
      <c r="I321" s="16">
        <v>26141.97</v>
      </c>
      <c r="J321" s="15">
        <f>Tabela1[[#This Row],[Preço atual]]/Tabela1[[#This Row],[VP]]</f>
        <v>3.6261540350631569</v>
      </c>
      <c r="K321" s="14"/>
      <c r="L321" s="14"/>
      <c r="M321" s="13">
        <v>1.04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677</v>
      </c>
      <c r="B322" s="12" t="s">
        <v>28</v>
      </c>
      <c r="C322" s="13" t="s">
        <v>43</v>
      </c>
      <c r="D322" s="13" t="s">
        <v>671</v>
      </c>
      <c r="E322" s="16">
        <v>56.6</v>
      </c>
      <c r="F322" s="16">
        <v>0.28000000000000003</v>
      </c>
      <c r="G322" s="25">
        <f>Tabela1[[#This Row],[Divid.]]*12/Tabela1[[#This Row],[Preço atual]]</f>
        <v>5.9363957597173146E-2</v>
      </c>
      <c r="H322" s="16">
        <v>3.23</v>
      </c>
      <c r="I322" s="16">
        <v>78.52</v>
      </c>
      <c r="J322" s="15">
        <f>Tabela1[[#This Row],[Preço atual]]/Tabela1[[#This Row],[VP]]</f>
        <v>0.7208354559347937</v>
      </c>
      <c r="K322" s="14">
        <v>0.28000000000000003</v>
      </c>
      <c r="L322" s="14">
        <v>0</v>
      </c>
      <c r="M322" s="13">
        <v>0.71</v>
      </c>
      <c r="N322" s="13">
        <v>86371</v>
      </c>
      <c r="O322" s="13">
        <v>8904</v>
      </c>
      <c r="P322" s="13">
        <v>504</v>
      </c>
      <c r="Q322" s="30">
        <f>Tabela1[[#This Row],[Divid.]]</f>
        <v>0.28000000000000003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2" s="17">
        <f>Tabela1[[#This Row],[Preço Calculado]]/Tabela1[[#This Row],[Preço atual]]-1</f>
        <v>-0.56188961182898045</v>
      </c>
      <c r="U322" s="29" t="str">
        <f>HYPERLINK("https://statusinvest.com.br/fundos-imobiliarios/"&amp;Tabela1[[#This Row],[Ticker]],"Link")</f>
        <v>Link</v>
      </c>
      <c r="V322" s="38" t="s">
        <v>678</v>
      </c>
    </row>
    <row r="323" spans="1:22" x14ac:dyDescent="0.25">
      <c r="A323" s="12" t="s">
        <v>679</v>
      </c>
      <c r="B323" s="12" t="s">
        <v>28</v>
      </c>
      <c r="C323" s="13" t="s">
        <v>36</v>
      </c>
      <c r="D323" s="13" t="s">
        <v>671</v>
      </c>
      <c r="E323" s="16">
        <v>89.38</v>
      </c>
      <c r="F323" s="16">
        <v>0.68</v>
      </c>
      <c r="G323" s="25">
        <f>Tabela1[[#This Row],[Divid.]]*12/Tabela1[[#This Row],[Preço atual]]</f>
        <v>9.1295591855001121E-2</v>
      </c>
      <c r="H323" s="16">
        <v>9.68</v>
      </c>
      <c r="I323" s="16">
        <v>95.74</v>
      </c>
      <c r="J323" s="15">
        <f>Tabela1[[#This Row],[Preço atual]]/Tabela1[[#This Row],[VP]]</f>
        <v>0.93357008564863175</v>
      </c>
      <c r="K323" s="14"/>
      <c r="L323" s="14"/>
      <c r="M323" s="13">
        <v>2</v>
      </c>
      <c r="N323" s="13">
        <v>135890</v>
      </c>
      <c r="O323" s="13"/>
      <c r="P323" s="13"/>
      <c r="Q323" s="30">
        <f>Tabela1[[#This Row],[Divid.]]</f>
        <v>0.68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23" s="17">
        <f>Tabela1[[#This Row],[Preço Calculado]]/Tabela1[[#This Row],[Preço atual]]-1</f>
        <v>-0.32623179442803607</v>
      </c>
      <c r="U323" s="29" t="str">
        <f>HYPERLINK("https://statusinvest.com.br/fundos-imobiliarios/"&amp;Tabela1[[#This Row],[Ticker]],"Link")</f>
        <v>Link</v>
      </c>
      <c r="V323" s="38" t="s">
        <v>680</v>
      </c>
    </row>
    <row r="324" spans="1:22" x14ac:dyDescent="0.25">
      <c r="A324" s="12" t="s">
        <v>681</v>
      </c>
      <c r="B324" s="12" t="s">
        <v>28</v>
      </c>
      <c r="C324" s="13" t="s">
        <v>159</v>
      </c>
      <c r="D324" s="13" t="s">
        <v>30</v>
      </c>
      <c r="E324" s="16">
        <v>51.9</v>
      </c>
      <c r="F324" s="16">
        <v>7.0000000000000007E-2</v>
      </c>
      <c r="G324" s="25">
        <f>Tabela1[[#This Row],[Divid.]]*12/Tabela1[[#This Row],[Preço atual]]</f>
        <v>1.6184971098265898E-2</v>
      </c>
      <c r="H324" s="16">
        <v>4.0199999999999996</v>
      </c>
      <c r="I324" s="16">
        <v>92.97</v>
      </c>
      <c r="J324" s="15">
        <f>Tabela1[[#This Row],[Preço atual]]/Tabela1[[#This Row],[VP]]</f>
        <v>0.55824459503065504</v>
      </c>
      <c r="K324" s="14">
        <v>0.217</v>
      </c>
      <c r="L324" s="14">
        <v>0</v>
      </c>
      <c r="M324" s="13">
        <v>2.5</v>
      </c>
      <c r="N324" s="13">
        <v>1204</v>
      </c>
      <c r="O324" s="13">
        <v>8438</v>
      </c>
      <c r="P324" s="13">
        <v>847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-0.88055371883198597</v>
      </c>
      <c r="U324" s="29" t="str">
        <f>HYPERLINK("https://statusinvest.com.br/fundos-imobiliarios/"&amp;Tabela1[[#This Row],[Ticker]],"Link")</f>
        <v>Link</v>
      </c>
      <c r="V324" s="38" t="s">
        <v>682</v>
      </c>
    </row>
    <row r="325" spans="1:22" x14ac:dyDescent="0.25">
      <c r="A325" s="12" t="s">
        <v>683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684</v>
      </c>
      <c r="B326" s="12" t="s">
        <v>28</v>
      </c>
      <c r="C326" s="13" t="s">
        <v>82</v>
      </c>
      <c r="D326" s="13" t="s">
        <v>671</v>
      </c>
      <c r="E326" s="16">
        <v>9.43</v>
      </c>
      <c r="F326" s="16">
        <v>0.09</v>
      </c>
      <c r="G326" s="25">
        <f>Tabela1[[#This Row],[Divid.]]*12/Tabela1[[#This Row],[Preço atual]]</f>
        <v>0.11452810180275717</v>
      </c>
      <c r="H326" s="16">
        <v>1.2929999999999999</v>
      </c>
      <c r="I326" s="16">
        <v>9.68</v>
      </c>
      <c r="J326" s="15">
        <f>Tabela1[[#This Row],[Preço atual]]/Tabela1[[#This Row],[VP]]</f>
        <v>0.97417355371900827</v>
      </c>
      <c r="K326" s="14"/>
      <c r="L326" s="14"/>
      <c r="M326" s="13">
        <v>9.2899999999999991</v>
      </c>
      <c r="N326" s="13">
        <v>8518</v>
      </c>
      <c r="O326" s="13"/>
      <c r="P326" s="13"/>
      <c r="Q326" s="30">
        <f>Tabela1[[#This Row],[Divid.]]</f>
        <v>0.09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26" s="17">
        <f>Tabela1[[#This Row],[Preço Calculado]]/Tabela1[[#This Row],[Preço atual]]-1</f>
        <v>-0.15477415643721648</v>
      </c>
      <c r="U326" s="29" t="str">
        <f>HYPERLINK("https://statusinvest.com.br/fundos-imobiliarios/"&amp;Tabela1[[#This Row],[Ticker]],"Link")</f>
        <v>Link</v>
      </c>
      <c r="V326" s="38" t="s">
        <v>685</v>
      </c>
    </row>
    <row r="327" spans="1:22" x14ac:dyDescent="0.25">
      <c r="A327" s="12" t="s">
        <v>686</v>
      </c>
      <c r="B327" s="12" t="s">
        <v>28</v>
      </c>
      <c r="C327" s="13" t="s">
        <v>36</v>
      </c>
      <c r="D327" s="13" t="s">
        <v>671</v>
      </c>
      <c r="E327" s="16">
        <v>100.7</v>
      </c>
      <c r="F327" s="16">
        <v>1</v>
      </c>
      <c r="G327" s="14">
        <f>Tabela1[[#This Row],[Divid.]]*12/Tabela1[[#This Row],[Preço atual]]</f>
        <v>0.11916583912611718</v>
      </c>
      <c r="H327" s="16">
        <v>13.95</v>
      </c>
      <c r="I327" s="16">
        <v>97.85</v>
      </c>
      <c r="J327" s="15">
        <f>Tabela1[[#This Row],[Preço atual]]/Tabela1[[#This Row],[VP]]</f>
        <v>1.029126213592233</v>
      </c>
      <c r="K327" s="14"/>
      <c r="L327" s="14"/>
      <c r="M327" s="13">
        <v>17.690000000000001</v>
      </c>
      <c r="N327" s="13">
        <v>48942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-0.1205473127223825</v>
      </c>
      <c r="U327" s="29" t="str">
        <f>HYPERLINK("https://statusinvest.com.br/fundos-imobiliarios/"&amp;Tabela1[[#This Row],[Ticker]],"Link")</f>
        <v>Link</v>
      </c>
      <c r="V327" s="38" t="s">
        <v>687</v>
      </c>
    </row>
    <row r="328" spans="1:22" x14ac:dyDescent="0.25">
      <c r="A328" s="12" t="s">
        <v>688</v>
      </c>
      <c r="B328" s="12" t="s">
        <v>28</v>
      </c>
      <c r="C328" s="13" t="s">
        <v>159</v>
      </c>
      <c r="D328" s="13" t="s">
        <v>227</v>
      </c>
      <c r="E328" s="16">
        <v>830</v>
      </c>
      <c r="F328" s="16">
        <v>22.998699999999999</v>
      </c>
      <c r="G328" s="25">
        <f>Tabela1[[#This Row],[Divid.]]*12/Tabela1[[#This Row],[Preço atual]]</f>
        <v>0.33251132530120481</v>
      </c>
      <c r="H328" s="16">
        <v>246.66970000000001</v>
      </c>
      <c r="I328" s="16">
        <v>638.79999999999995</v>
      </c>
      <c r="J328" s="15">
        <f>Tabela1[[#This Row],[Preço atual]]/Tabela1[[#This Row],[VP]]</f>
        <v>1.2993112085159675</v>
      </c>
      <c r="K328" s="14"/>
      <c r="L328" s="14"/>
      <c r="M328" s="13">
        <v>0.43</v>
      </c>
      <c r="N328" s="13">
        <v>103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1.4539581203040943</v>
      </c>
      <c r="U328" s="29" t="str">
        <f>HYPERLINK("https://statusinvest.com.br/fundos-imobiliarios/"&amp;Tabela1[[#This Row],[Ticker]],"Link")</f>
        <v>Link</v>
      </c>
      <c r="V328" s="38" t="s">
        <v>689</v>
      </c>
    </row>
    <row r="329" spans="1:22" x14ac:dyDescent="0.25">
      <c r="A329" s="12" t="s">
        <v>690</v>
      </c>
      <c r="B329" s="12" t="s">
        <v>28</v>
      </c>
      <c r="C329" s="13" t="s">
        <v>184</v>
      </c>
      <c r="D329" s="13" t="s">
        <v>30</v>
      </c>
      <c r="E329" s="16">
        <v>112.5</v>
      </c>
      <c r="F329" s="16">
        <v>1</v>
      </c>
      <c r="G329" s="25">
        <f>Tabela1[[#This Row],[Divid.]]*12/Tabela1[[#This Row],[Preço atual]]</f>
        <v>0.10666666666666667</v>
      </c>
      <c r="H329" s="16">
        <v>10.8</v>
      </c>
      <c r="I329" s="16">
        <v>110.04</v>
      </c>
      <c r="J329" s="15">
        <f>Tabela1[[#This Row],[Preço atual]]/Tabela1[[#This Row],[VP]]</f>
        <v>1.0223555070883314</v>
      </c>
      <c r="K329" s="14">
        <v>0.05</v>
      </c>
      <c r="L329" s="14">
        <v>0</v>
      </c>
      <c r="M329" s="13">
        <v>5.25</v>
      </c>
      <c r="N329" s="13">
        <v>50295</v>
      </c>
      <c r="O329" s="13">
        <v>16983</v>
      </c>
      <c r="P329" s="13">
        <v>1930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-0.21279212792127922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691</v>
      </c>
      <c r="B330" s="12" t="s">
        <v>28</v>
      </c>
      <c r="C330" s="13" t="s">
        <v>36</v>
      </c>
      <c r="D330" s="13" t="s">
        <v>30</v>
      </c>
      <c r="E330" s="16">
        <v>8.92</v>
      </c>
      <c r="F330" s="16">
        <v>3.5000000000000003E-2</v>
      </c>
      <c r="G330" s="14">
        <f>Tabela1[[#This Row],[Divid.]]*12/Tabela1[[#This Row],[Preço atual]]</f>
        <v>4.7085201793721977E-2</v>
      </c>
      <c r="H330" s="16">
        <v>0.22500000000000001</v>
      </c>
      <c r="I330" s="16">
        <v>16.989999999999998</v>
      </c>
      <c r="J330" s="15">
        <f>Tabela1[[#This Row],[Preço atual]]/Tabela1[[#This Row],[VP]]</f>
        <v>0.52501471453796356</v>
      </c>
      <c r="K330" s="14"/>
      <c r="L330" s="14"/>
      <c r="M330" s="13">
        <v>6.72</v>
      </c>
      <c r="N330" s="13">
        <v>2496</v>
      </c>
      <c r="O330" s="13"/>
      <c r="P330" s="13"/>
      <c r="Q330" s="30">
        <f>Tabela1[[#This Row],[Divid.]]</f>
        <v>3.5000000000000003E-2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3.0996309963099633</v>
      </c>
      <c r="T330" s="17">
        <f>Tabela1[[#This Row],[Preço Calculado]]/Tabela1[[#This Row],[Preço atual]]-1</f>
        <v>-0.65250773583969024</v>
      </c>
      <c r="U330" s="29" t="str">
        <f>HYPERLINK("https://statusinvest.com.br/fundos-imobiliarios/"&amp;Tabela1[[#This Row],[Ticker]],"Link")</f>
        <v>Link</v>
      </c>
      <c r="V330" s="38" t="s">
        <v>692</v>
      </c>
    </row>
    <row r="331" spans="1:22" x14ac:dyDescent="0.25">
      <c r="A331" s="12" t="s">
        <v>693</v>
      </c>
      <c r="B331" s="12" t="s">
        <v>28</v>
      </c>
      <c r="C331" s="13" t="s">
        <v>159</v>
      </c>
      <c r="D331" s="13" t="s">
        <v>694</v>
      </c>
      <c r="E331" s="16">
        <v>1.31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20.010000000000002</v>
      </c>
      <c r="J331" s="15">
        <f>Tabela1[[#This Row],[Preço atual]]/Tabela1[[#This Row],[VP]]</f>
        <v>6.5467266366816587E-2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695</v>
      </c>
      <c r="B332" s="12" t="s">
        <v>28</v>
      </c>
      <c r="C332" s="13" t="s">
        <v>53</v>
      </c>
      <c r="D332" s="13" t="s">
        <v>671</v>
      </c>
      <c r="E332" s="16">
        <v>95</v>
      </c>
      <c r="F332" s="16">
        <v>1.3596999999999999</v>
      </c>
      <c r="G332" s="14">
        <f>Tabela1[[#This Row],[Divid.]]*12/Tabela1[[#This Row],[Preço atual]]</f>
        <v>0.17175157894736839</v>
      </c>
      <c r="H332" s="16">
        <v>1.3596999999999999</v>
      </c>
      <c r="I332" s="16">
        <v>102.39</v>
      </c>
      <c r="J332" s="15">
        <f>Tabela1[[#This Row],[Preço atual]]/Tabela1[[#This Row],[VP]]</f>
        <v>0.92782498290848714</v>
      </c>
      <c r="K332" s="14"/>
      <c r="L332" s="14"/>
      <c r="M332" s="13">
        <v>8.81</v>
      </c>
      <c r="N332" s="13">
        <v>90</v>
      </c>
      <c r="O332" s="13"/>
      <c r="P332" s="13"/>
      <c r="Q332" s="30">
        <f>Tabela1[[#This Row],[Divid.]]</f>
        <v>1.3596999999999999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120.4162361623616</v>
      </c>
      <c r="T332" s="17">
        <f>Tabela1[[#This Row],[Preço Calculado]]/Tabela1[[#This Row],[Preço atual]]-1</f>
        <v>0.26753932802485902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696</v>
      </c>
      <c r="B333" s="12" t="s">
        <v>28</v>
      </c>
      <c r="C333" s="13" t="s">
        <v>43</v>
      </c>
      <c r="D333" s="13" t="s">
        <v>30</v>
      </c>
      <c r="E333" s="16">
        <v>163.11000000000001</v>
      </c>
      <c r="F333" s="16">
        <v>0.93</v>
      </c>
      <c r="G333" s="14">
        <f>Tabela1[[#This Row],[Divid.]]*12/Tabela1[[#This Row],[Preço atual]]</f>
        <v>6.8420084605480963E-2</v>
      </c>
      <c r="H333" s="16">
        <v>9.27</v>
      </c>
      <c r="I333" s="16">
        <v>205.62</v>
      </c>
      <c r="J333" s="15">
        <f>Tabela1[[#This Row],[Preço atual]]/Tabela1[[#This Row],[VP]]</f>
        <v>0.79325941056317484</v>
      </c>
      <c r="K333" s="14">
        <v>0.14399999999999999</v>
      </c>
      <c r="L333" s="14">
        <v>0</v>
      </c>
      <c r="M333" s="13">
        <v>2.38</v>
      </c>
      <c r="N333" s="13">
        <v>31468</v>
      </c>
      <c r="O333" s="13">
        <v>17411</v>
      </c>
      <c r="P333" s="13">
        <v>1039</v>
      </c>
      <c r="Q333" s="30">
        <f>Tabela1[[#This Row],[Divid.]]</f>
        <v>0.93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33" s="17">
        <f>Tabela1[[#This Row],[Preço Calculado]]/Tabela1[[#This Row],[Preço atual]]-1</f>
        <v>-0.49505472615881219</v>
      </c>
      <c r="U333" s="29" t="str">
        <f>HYPERLINK("https://statusinvest.com.br/fundos-imobiliarios/"&amp;Tabela1[[#This Row],[Ticker]],"Link")</f>
        <v>Link</v>
      </c>
      <c r="V333" s="38" t="s">
        <v>697</v>
      </c>
    </row>
    <row r="334" spans="1:22" x14ac:dyDescent="0.25">
      <c r="A334" s="12" t="s">
        <v>698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699</v>
      </c>
    </row>
    <row r="335" spans="1:22" x14ac:dyDescent="0.25">
      <c r="A335" s="12" t="s">
        <v>700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701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702</v>
      </c>
      <c r="B337" s="12" t="s">
        <v>28</v>
      </c>
      <c r="C337" s="13" t="s">
        <v>36</v>
      </c>
      <c r="D337" s="13" t="s">
        <v>703</v>
      </c>
      <c r="E337" s="16">
        <v>85.19</v>
      </c>
      <c r="F337" s="16">
        <v>0.75980000000000003</v>
      </c>
      <c r="G337" s="25">
        <f>Tabela1[[#This Row],[Divid.]]*12/Tabela1[[#This Row],[Preço atual]]</f>
        <v>0.10702664631999061</v>
      </c>
      <c r="H337" s="16">
        <v>10.6716</v>
      </c>
      <c r="I337" s="16">
        <v>96.15</v>
      </c>
      <c r="J337" s="15">
        <f>Tabela1[[#This Row],[Preço atual]]/Tabela1[[#This Row],[VP]]</f>
        <v>0.88601144045761826</v>
      </c>
      <c r="K337" s="14">
        <v>1</v>
      </c>
      <c r="L337" s="14">
        <v>0</v>
      </c>
      <c r="M337" s="13">
        <v>3.59</v>
      </c>
      <c r="N337" s="13">
        <v>179558</v>
      </c>
      <c r="O337" s="13">
        <v>41107</v>
      </c>
      <c r="P337" s="13">
        <v>0</v>
      </c>
      <c r="Q337" s="30">
        <f>Tabela1[[#This Row],[Divid.]]</f>
        <v>0.75980000000000003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67.288560885608845</v>
      </c>
      <c r="T337" s="17">
        <f>Tabela1[[#This Row],[Preço Calculado]]/Tabela1[[#This Row],[Preço atual]]-1</f>
        <v>-0.21013545151298452</v>
      </c>
      <c r="U337" s="29" t="str">
        <f>HYPERLINK("https://statusinvest.com.br/fundos-imobiliarios/"&amp;Tabela1[[#This Row],[Ticker]],"Link")</f>
        <v>Link</v>
      </c>
      <c r="V337" s="38" t="s">
        <v>704</v>
      </c>
    </row>
    <row r="338" spans="1:22" x14ac:dyDescent="0.25">
      <c r="A338" s="12" t="s">
        <v>705</v>
      </c>
      <c r="B338" s="12" t="s">
        <v>28</v>
      </c>
      <c r="C338" s="13" t="s">
        <v>43</v>
      </c>
      <c r="D338" s="13" t="s">
        <v>703</v>
      </c>
      <c r="E338" s="16">
        <v>43.8</v>
      </c>
      <c r="F338" s="16">
        <v>0.4</v>
      </c>
      <c r="G338" s="25">
        <f>Tabela1[[#This Row],[Divid.]]*12/Tabela1[[#This Row],[Preço atual]]</f>
        <v>0.10958904109589043</v>
      </c>
      <c r="H338" s="16">
        <v>5.36</v>
      </c>
      <c r="I338" s="16">
        <v>92.07</v>
      </c>
      <c r="J338" s="15">
        <f>Tabela1[[#This Row],[Preço atual]]/Tabela1[[#This Row],[VP]]</f>
        <v>0.47572499185402412</v>
      </c>
      <c r="K338" s="14">
        <v>9.9000000000000005E-2</v>
      </c>
      <c r="L338" s="14">
        <v>0</v>
      </c>
      <c r="M338" s="13">
        <v>0.28000000000000003</v>
      </c>
      <c r="N338" s="13">
        <v>68448</v>
      </c>
      <c r="O338" s="13">
        <v>4882</v>
      </c>
      <c r="P338" s="13">
        <v>783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-0.19122478896021822</v>
      </c>
      <c r="U338" s="29" t="str">
        <f>HYPERLINK("https://statusinvest.com.br/fundos-imobiliarios/"&amp;Tabela1[[#This Row],[Ticker]],"Link")</f>
        <v>Link</v>
      </c>
      <c r="V338" s="38" t="s">
        <v>706</v>
      </c>
    </row>
    <row r="339" spans="1:22" x14ac:dyDescent="0.25">
      <c r="A339" s="12" t="s">
        <v>707</v>
      </c>
      <c r="B339" s="12" t="s">
        <v>28</v>
      </c>
      <c r="C339" s="13" t="s">
        <v>53</v>
      </c>
      <c r="D339" s="13" t="s">
        <v>50</v>
      </c>
      <c r="E339" s="16">
        <v>67.790000000000006</v>
      </c>
      <c r="F339" s="16">
        <v>0.6</v>
      </c>
      <c r="G339" s="25">
        <f>Tabela1[[#This Row],[Divid.]]*12/Tabela1[[#This Row],[Preço atual]]</f>
        <v>0.10621035550966217</v>
      </c>
      <c r="H339" s="16">
        <v>7.0331000000000001</v>
      </c>
      <c r="I339" s="16">
        <v>75.38</v>
      </c>
      <c r="J339" s="15">
        <f>Tabela1[[#This Row],[Preço atual]]/Tabela1[[#This Row],[VP]]</f>
        <v>0.89931016184664381</v>
      </c>
      <c r="K339" s="14"/>
      <c r="L339" s="14"/>
      <c r="M339" s="13">
        <v>0.68</v>
      </c>
      <c r="N339" s="13">
        <v>649</v>
      </c>
      <c r="O339" s="13"/>
      <c r="P339" s="13"/>
      <c r="Q339" s="30">
        <f>Tabela1[[#This Row],[Divid.]]</f>
        <v>0.6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9" s="17">
        <f>Tabela1[[#This Row],[Preço Calculado]]/Tabela1[[#This Row],[Preço atual]]-1</f>
        <v>-0.21615973793607257</v>
      </c>
      <c r="U339" s="29" t="str">
        <f>HYPERLINK("https://statusinvest.com.br/fundos-imobiliarios/"&amp;Tabela1[[#This Row],[Ticker]],"Link")</f>
        <v>Link</v>
      </c>
      <c r="V339" s="38" t="s">
        <v>708</v>
      </c>
    </row>
    <row r="340" spans="1:22" x14ac:dyDescent="0.25">
      <c r="A340" s="12" t="s">
        <v>709</v>
      </c>
      <c r="B340" s="12" t="s">
        <v>28</v>
      </c>
      <c r="C340" s="13" t="s">
        <v>36</v>
      </c>
      <c r="D340" s="13" t="s">
        <v>710</v>
      </c>
      <c r="E340" s="16">
        <v>176.42</v>
      </c>
      <c r="F340" s="16">
        <v>2.5099999999999998</v>
      </c>
      <c r="G340" s="14">
        <f>Tabela1[[#This Row],[Divid.]]*12/Tabela1[[#This Row],[Preço atual]]</f>
        <v>0.17072894229679175</v>
      </c>
      <c r="H340" s="16">
        <v>7.92</v>
      </c>
      <c r="I340" s="16">
        <v>279.98</v>
      </c>
      <c r="J340" s="15">
        <f>Tabela1[[#This Row],[Preço atual]]/Tabela1[[#This Row],[VP]]</f>
        <v>0.63011643688834906</v>
      </c>
      <c r="K340" s="14"/>
      <c r="L340" s="14"/>
      <c r="M340" s="13">
        <v>7.73</v>
      </c>
      <c r="N340" s="13">
        <v>69</v>
      </c>
      <c r="O340" s="13"/>
      <c r="P340" s="13"/>
      <c r="Q340" s="30">
        <f>Tabela1[[#This Row],[Divid.]]</f>
        <v>2.5099999999999998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222.28782287822875</v>
      </c>
      <c r="T340" s="17">
        <f>Tabela1[[#This Row],[Preço Calculado]]/Tabela1[[#This Row],[Preço atual]]-1</f>
        <v>0.25999219407226382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711</v>
      </c>
      <c r="B341" s="12" t="s">
        <v>28</v>
      </c>
      <c r="C341" s="13" t="s">
        <v>70</v>
      </c>
      <c r="D341" s="13" t="s">
        <v>703</v>
      </c>
      <c r="E341" s="16">
        <v>46.95</v>
      </c>
      <c r="F341" s="16">
        <v>0.7</v>
      </c>
      <c r="G341" s="14">
        <f>Tabela1[[#This Row],[Divid.]]*12/Tabela1[[#This Row],[Preço atual]]</f>
        <v>0.17891373801916929</v>
      </c>
      <c r="H341" s="16">
        <v>1.4</v>
      </c>
      <c r="I341" s="16">
        <v>125.79</v>
      </c>
      <c r="J341" s="15">
        <f>Tabela1[[#This Row],[Preço atual]]/Tabela1[[#This Row],[VP]]</f>
        <v>0.37324111614595756</v>
      </c>
      <c r="K341" s="14">
        <v>0</v>
      </c>
      <c r="L341" s="14">
        <v>0</v>
      </c>
      <c r="M341" s="13">
        <v>0.83</v>
      </c>
      <c r="N341" s="13">
        <v>6074</v>
      </c>
      <c r="O341" s="13">
        <v>882</v>
      </c>
      <c r="P341" s="13">
        <v>182</v>
      </c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0.32039659054737468</v>
      </c>
      <c r="U341" s="29" t="str">
        <f>HYPERLINK("https://statusinvest.com.br/fundos-imobiliarios/"&amp;Tabela1[[#This Row],[Ticker]],"Link")</f>
        <v>Link</v>
      </c>
      <c r="V341" s="38" t="s">
        <v>712</v>
      </c>
    </row>
    <row r="342" spans="1:22" x14ac:dyDescent="0.25">
      <c r="A342" s="12" t="s">
        <v>713</v>
      </c>
      <c r="B342" s="12" t="s">
        <v>28</v>
      </c>
      <c r="C342" s="13" t="s">
        <v>53</v>
      </c>
      <c r="D342" s="13" t="s">
        <v>227</v>
      </c>
      <c r="E342" s="16">
        <v>77</v>
      </c>
      <c r="F342" s="16">
        <v>0.73</v>
      </c>
      <c r="G342" s="14">
        <f>Tabela1[[#This Row],[Divid.]]*12/Tabela1[[#This Row],[Preço atual]]</f>
        <v>0.11376623376623377</v>
      </c>
      <c r="H342" s="16">
        <v>7.92</v>
      </c>
      <c r="I342" s="16">
        <v>81.599999999999994</v>
      </c>
      <c r="J342" s="15">
        <f>Tabela1[[#This Row],[Preço atual]]/Tabela1[[#This Row],[VP]]</f>
        <v>0.94362745098039225</v>
      </c>
      <c r="K342" s="14"/>
      <c r="L342" s="14"/>
      <c r="M342" s="13">
        <v>7.73</v>
      </c>
      <c r="N342" s="13">
        <v>4785</v>
      </c>
      <c r="O342" s="13"/>
      <c r="P342" s="13"/>
      <c r="Q342" s="30">
        <f>Tabela1[[#This Row],[Divid.]]</f>
        <v>0.73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42" s="17">
        <f>Tabela1[[#This Row],[Preço Calculado]]/Tabela1[[#This Row],[Preço atual]]-1</f>
        <v>-0.16039679877318258</v>
      </c>
      <c r="U342" s="29" t="str">
        <f>HYPERLINK("https://statusinvest.com.br/fundos-imobiliarios/"&amp;Tabela1[[#This Row],[Ticker]],"Link")</f>
        <v>Link</v>
      </c>
      <c r="V342" s="38" t="s">
        <v>714</v>
      </c>
    </row>
    <row r="343" spans="1:22" x14ac:dyDescent="0.25">
      <c r="A343" s="12" t="s">
        <v>715</v>
      </c>
      <c r="B343" s="12" t="s">
        <v>28</v>
      </c>
      <c r="C343" s="13" t="s">
        <v>82</v>
      </c>
      <c r="D343" s="13" t="s">
        <v>50</v>
      </c>
      <c r="E343" s="16">
        <v>111.65</v>
      </c>
      <c r="F343" s="16">
        <v>1.55</v>
      </c>
      <c r="G343" s="25">
        <f>Tabela1[[#This Row],[Divid.]]*12/Tabela1[[#This Row],[Preço atual]]</f>
        <v>0.16659202866099418</v>
      </c>
      <c r="H343" s="16">
        <v>13.9</v>
      </c>
      <c r="I343" s="16">
        <v>109.35</v>
      </c>
      <c r="J343" s="15">
        <f>Tabela1[[#This Row],[Preço atual]]/Tabela1[[#This Row],[VP]]</f>
        <v>1.0210333790580706</v>
      </c>
      <c r="K343" s="14"/>
      <c r="L343" s="14"/>
      <c r="M343" s="13">
        <v>5.48</v>
      </c>
      <c r="N343" s="13">
        <v>1008</v>
      </c>
      <c r="O343" s="13"/>
      <c r="P343" s="13"/>
      <c r="Q343" s="30">
        <f>Tabela1[[#This Row],[Divid.]]</f>
        <v>1.55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43" s="17">
        <f>Tabela1[[#This Row],[Preço Calculado]]/Tabela1[[#This Row],[Preço atual]]-1</f>
        <v>0.2294614661327985</v>
      </c>
      <c r="U343" s="29" t="str">
        <f>HYPERLINK("https://statusinvest.com.br/fundos-imobiliarios/"&amp;Tabela1[[#This Row],[Ticker]],"Link")</f>
        <v>Link</v>
      </c>
      <c r="V343" s="38" t="s">
        <v>716</v>
      </c>
    </row>
    <row r="344" spans="1:22" x14ac:dyDescent="0.25">
      <c r="A344" s="12" t="s">
        <v>717</v>
      </c>
      <c r="B344" s="12" t="s">
        <v>28</v>
      </c>
      <c r="C344" s="13" t="s">
        <v>43</v>
      </c>
      <c r="D344" s="13" t="s">
        <v>252</v>
      </c>
      <c r="E344" s="16">
        <v>72</v>
      </c>
      <c r="F344" s="16">
        <v>0.32</v>
      </c>
      <c r="G344" s="25">
        <f>Tabela1[[#This Row],[Divid.]]*12/Tabela1[[#This Row],[Preço atual]]</f>
        <v>5.333333333333333E-2</v>
      </c>
      <c r="H344" s="16">
        <v>3</v>
      </c>
      <c r="I344" s="16">
        <v>101.28</v>
      </c>
      <c r="J344" s="15">
        <f>Tabela1[[#This Row],[Preço atual]]/Tabela1[[#This Row],[VP]]</f>
        <v>0.7109004739336493</v>
      </c>
      <c r="K344" s="14">
        <v>0.216</v>
      </c>
      <c r="L344" s="14">
        <v>0</v>
      </c>
      <c r="M344" s="13">
        <v>0.35</v>
      </c>
      <c r="N344" s="13">
        <v>1185</v>
      </c>
      <c r="O344" s="13">
        <v>4124</v>
      </c>
      <c r="P344" s="13">
        <v>271</v>
      </c>
      <c r="Q344" s="30">
        <f>Tabela1[[#This Row],[Divid.]]</f>
        <v>0.32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44" s="17">
        <f>Tabela1[[#This Row],[Preço Calculado]]/Tabela1[[#This Row],[Preço atual]]-1</f>
        <v>-0.60639606396063961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718</v>
      </c>
      <c r="B345" s="12" t="s">
        <v>28</v>
      </c>
      <c r="C345" s="13" t="s">
        <v>36</v>
      </c>
      <c r="D345" s="13" t="s">
        <v>99</v>
      </c>
      <c r="E345" s="16">
        <v>112.01</v>
      </c>
      <c r="F345" s="16">
        <v>1.1499999999999999</v>
      </c>
      <c r="G345" s="14">
        <f>Tabela1[[#This Row],[Divid.]]*12/Tabela1[[#This Row],[Preço atual]]</f>
        <v>0.12320328542094454</v>
      </c>
      <c r="H345" s="16">
        <v>13.14</v>
      </c>
      <c r="I345" s="16">
        <v>106.79</v>
      </c>
      <c r="J345" s="15">
        <f>Tabela1[[#This Row],[Preço atual]]/Tabela1[[#This Row],[VP]]</f>
        <v>1.0488809813652964</v>
      </c>
      <c r="K345" s="14"/>
      <c r="L345" s="14"/>
      <c r="M345" s="13">
        <v>12.61</v>
      </c>
      <c r="N345" s="13">
        <v>1212</v>
      </c>
      <c r="O345" s="13"/>
      <c r="P345" s="13"/>
      <c r="Q345" s="30">
        <f>Tabela1[[#This Row],[Divid.]]</f>
        <v>1.1499999999999999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5" s="17">
        <f>Tabela1[[#This Row],[Preço Calculado]]/Tabela1[[#This Row],[Preço atual]]-1</f>
        <v>-9.0750661100040375E-2</v>
      </c>
      <c r="U345" s="29" t="str">
        <f>HYPERLINK("https://statusinvest.com.br/fundos-imobiliarios/"&amp;Tabela1[[#This Row],[Ticker]],"Link")</f>
        <v>Link</v>
      </c>
      <c r="V345" s="38" t="s">
        <v>719</v>
      </c>
    </row>
    <row r="346" spans="1:22" x14ac:dyDescent="0.25">
      <c r="A346" s="12" t="s">
        <v>720</v>
      </c>
      <c r="B346" s="12" t="s">
        <v>28</v>
      </c>
      <c r="C346" s="13" t="s">
        <v>43</v>
      </c>
      <c r="D346" s="13" t="s">
        <v>30</v>
      </c>
      <c r="E346" s="16">
        <v>45.4</v>
      </c>
      <c r="F346" s="16">
        <v>0.4</v>
      </c>
      <c r="G346" s="14">
        <f>Tabela1[[#This Row],[Divid.]]*12/Tabela1[[#This Row],[Preço atual]]</f>
        <v>0.10572687224669605</v>
      </c>
      <c r="H346" s="16">
        <v>4.37</v>
      </c>
      <c r="I346" s="16">
        <v>82.64</v>
      </c>
      <c r="J346" s="15">
        <f>Tabela1[[#This Row],[Preço atual]]/Tabela1[[#This Row],[VP]]</f>
        <v>0.54937076476282665</v>
      </c>
      <c r="K346" s="14">
        <v>0.2</v>
      </c>
      <c r="L346" s="14">
        <v>0</v>
      </c>
      <c r="M346" s="13">
        <v>1.86</v>
      </c>
      <c r="N346" s="13">
        <v>10460</v>
      </c>
      <c r="O346" s="13">
        <v>2218</v>
      </c>
      <c r="P346" s="13">
        <v>302</v>
      </c>
      <c r="Q346" s="30">
        <f>Tabela1[[#This Row],[Divid.]]</f>
        <v>0.4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46" s="17">
        <f>Tabela1[[#This Row],[Preço Calculado]]/Tabela1[[#This Row],[Preço atual]]-1</f>
        <v>-0.21972788009818411</v>
      </c>
      <c r="U346" s="29" t="str">
        <f>HYPERLINK("https://statusinvest.com.br/fundos-imobiliarios/"&amp;Tabela1[[#This Row],[Ticker]],"Link")</f>
        <v>Link</v>
      </c>
      <c r="V346" s="38" t="s">
        <v>721</v>
      </c>
    </row>
    <row r="347" spans="1:22" x14ac:dyDescent="0.25">
      <c r="A347" s="12" t="s">
        <v>722</v>
      </c>
      <c r="B347" s="12" t="s">
        <v>28</v>
      </c>
      <c r="C347" s="13" t="s">
        <v>159</v>
      </c>
      <c r="D347" s="13" t="s">
        <v>50</v>
      </c>
      <c r="E347" s="16">
        <v>720</v>
      </c>
      <c r="F347" s="16">
        <v>41.715400000000002</v>
      </c>
      <c r="G347" s="14">
        <f>Tabela1[[#This Row],[Divid.]]*12/Tabela1[[#This Row],[Preço atual]]</f>
        <v>0.69525666666666674</v>
      </c>
      <c r="H347" s="16">
        <v>48.167400000000001</v>
      </c>
      <c r="I347" s="16">
        <v>559.16999999999996</v>
      </c>
      <c r="J347" s="15">
        <f>Tabela1[[#This Row],[Preço atual]]/Tabela1[[#This Row],[VP]]</f>
        <v>1.2876227265411235</v>
      </c>
      <c r="K347" s="14">
        <v>0</v>
      </c>
      <c r="L347" s="14">
        <v>0</v>
      </c>
      <c r="M347" s="13">
        <v>3.81</v>
      </c>
      <c r="N347" s="13">
        <v>85</v>
      </c>
      <c r="O347" s="13">
        <v>2978</v>
      </c>
      <c r="P347" s="13">
        <v>14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4.1310455104551043</v>
      </c>
      <c r="U347" s="29" t="str">
        <f>HYPERLINK("https://statusinvest.com.br/fundos-imobiliarios/"&amp;Tabela1[[#This Row],[Ticker]],"Link")</f>
        <v>Link</v>
      </c>
      <c r="V347" s="38" t="s">
        <v>723</v>
      </c>
    </row>
    <row r="348" spans="1:22" x14ac:dyDescent="0.25">
      <c r="A348" s="12" t="s">
        <v>724</v>
      </c>
      <c r="B348" s="12" t="s">
        <v>28</v>
      </c>
      <c r="C348" s="13" t="s">
        <v>36</v>
      </c>
      <c r="D348" s="13" t="s">
        <v>671</v>
      </c>
      <c r="E348" s="16">
        <v>102.87</v>
      </c>
      <c r="F348" s="16">
        <v>0.95</v>
      </c>
      <c r="G348" s="14">
        <f>Tabela1[[#This Row],[Divid.]]*12/Tabela1[[#This Row],[Preço atual]]</f>
        <v>0.11081948089822104</v>
      </c>
      <c r="H348" s="16">
        <v>11.7</v>
      </c>
      <c r="I348" s="16">
        <v>101.67</v>
      </c>
      <c r="J348" s="15">
        <f>Tabela1[[#This Row],[Preço atual]]/Tabela1[[#This Row],[VP]]</f>
        <v>1.0118028917084687</v>
      </c>
      <c r="K348" s="14"/>
      <c r="L348" s="14"/>
      <c r="M348" s="13">
        <v>23.57</v>
      </c>
      <c r="N348" s="13">
        <v>2769</v>
      </c>
      <c r="O348" s="13"/>
      <c r="P348" s="13"/>
      <c r="Q348" s="30">
        <f>Tabela1[[#This Row],[Divid.]]</f>
        <v>0.95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48" s="17">
        <f>Tabela1[[#This Row],[Preço Calculado]]/Tabela1[[#This Row],[Preço atual]]-1</f>
        <v>-0.18214405241165299</v>
      </c>
      <c r="U348" s="29" t="str">
        <f>HYPERLINK("https://statusinvest.com.br/fundos-imobiliarios/"&amp;Tabela1[[#This Row],[Ticker]],"Link")</f>
        <v>Link</v>
      </c>
      <c r="V348" s="38" t="s">
        <v>725</v>
      </c>
    </row>
    <row r="349" spans="1:22" x14ac:dyDescent="0.25">
      <c r="A349" s="12" t="s">
        <v>726</v>
      </c>
      <c r="B349" s="12" t="s">
        <v>28</v>
      </c>
      <c r="C349" s="13" t="s">
        <v>36</v>
      </c>
      <c r="D349" s="13" t="s">
        <v>227</v>
      </c>
      <c r="E349" s="16">
        <v>83.89</v>
      </c>
      <c r="F349" s="16">
        <v>0.9</v>
      </c>
      <c r="G349" s="14">
        <f>Tabela1[[#This Row],[Divid.]]*12/Tabela1[[#This Row],[Preço atual]]</f>
        <v>0.1287400166885207</v>
      </c>
      <c r="H349" s="16">
        <v>10.67</v>
      </c>
      <c r="I349" s="16">
        <v>91.94</v>
      </c>
      <c r="J349" s="15">
        <f>Tabela1[[#This Row],[Preço atual]]/Tabela1[[#This Row],[VP]]</f>
        <v>0.91244289754187513</v>
      </c>
      <c r="K349" s="14"/>
      <c r="L349" s="14"/>
      <c r="M349" s="13">
        <v>6.1</v>
      </c>
      <c r="N349" s="13">
        <v>2102</v>
      </c>
      <c r="O349" s="13"/>
      <c r="P349" s="13"/>
      <c r="Q349" s="30">
        <f>Tabela1[[#This Row],[Divid.]]</f>
        <v>0.9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9" s="17">
        <f>Tabela1[[#This Row],[Preço Calculado]]/Tabela1[[#This Row],[Preço atual]]-1</f>
        <v>-4.98891757304748E-2</v>
      </c>
      <c r="U349" s="29" t="str">
        <f>HYPERLINK("https://statusinvest.com.br/fundos-imobiliarios/"&amp;Tabela1[[#This Row],[Ticker]],"Link")</f>
        <v>Link</v>
      </c>
      <c r="V349" s="38" t="s">
        <v>727</v>
      </c>
    </row>
    <row r="350" spans="1:22" x14ac:dyDescent="0.25">
      <c r="A350" s="12" t="s">
        <v>728</v>
      </c>
      <c r="B350" s="12" t="s">
        <v>28</v>
      </c>
      <c r="C350" s="13" t="s">
        <v>159</v>
      </c>
      <c r="D350" s="13" t="s">
        <v>227</v>
      </c>
      <c r="E350" s="16">
        <v>1100</v>
      </c>
      <c r="F350" s="16">
        <v>3.36</v>
      </c>
      <c r="G350" s="14">
        <f>Tabela1[[#This Row],[Divid.]]*12/Tabela1[[#This Row],[Preço atual]]</f>
        <v>3.6654545454545454E-2</v>
      </c>
      <c r="H350" s="16">
        <v>87.973399999999998</v>
      </c>
      <c r="I350" s="16">
        <v>1044.06</v>
      </c>
      <c r="J350" s="15">
        <f>Tabela1[[#This Row],[Preço atual]]/Tabela1[[#This Row],[VP]]</f>
        <v>1.0535792962090302</v>
      </c>
      <c r="K350" s="14"/>
      <c r="L350" s="14"/>
      <c r="M350" s="13">
        <v>1.66</v>
      </c>
      <c r="N350" s="13">
        <v>118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-0.72948674941294867</v>
      </c>
      <c r="U350" s="29" t="str">
        <f>HYPERLINK("https://statusinvest.com.br/fundos-imobiliarios/"&amp;Tabela1[[#This Row],[Ticker]],"Link")</f>
        <v>Link</v>
      </c>
      <c r="V350" s="38" t="s">
        <v>729</v>
      </c>
    </row>
    <row r="351" spans="1:22" x14ac:dyDescent="0.25">
      <c r="A351" s="12" t="s">
        <v>730</v>
      </c>
      <c r="B351" s="12" t="s">
        <v>28</v>
      </c>
      <c r="C351" s="13" t="s">
        <v>53</v>
      </c>
      <c r="D351" s="13" t="s">
        <v>223</v>
      </c>
      <c r="E351" s="16">
        <v>82.2</v>
      </c>
      <c r="F351" s="16">
        <v>0.75</v>
      </c>
      <c r="G351" s="14">
        <f>Tabela1[[#This Row],[Divid.]]*12/Tabela1[[#This Row],[Preço atual]]</f>
        <v>0.1094890510948905</v>
      </c>
      <c r="H351" s="16">
        <v>8.9</v>
      </c>
      <c r="I351" s="16">
        <v>86.1</v>
      </c>
      <c r="J351" s="15">
        <f>Tabela1[[#This Row],[Preço atual]]/Tabela1[[#This Row],[VP]]</f>
        <v>0.95470383275261339</v>
      </c>
      <c r="K351" s="14"/>
      <c r="L351" s="14"/>
      <c r="M351" s="13">
        <v>15.89</v>
      </c>
      <c r="N351" s="13">
        <v>12293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-0.19196272254693358</v>
      </c>
      <c r="U351" s="29" t="str">
        <f>HYPERLINK("https://statusinvest.com.br/fundos-imobiliarios/"&amp;Tabela1[[#This Row],[Ticker]],"Link")</f>
        <v>Link</v>
      </c>
      <c r="V351" s="38" t="s">
        <v>731</v>
      </c>
    </row>
    <row r="352" spans="1:22" x14ac:dyDescent="0.25">
      <c r="A352" s="12" t="s">
        <v>732</v>
      </c>
      <c r="B352" s="12" t="s">
        <v>28</v>
      </c>
      <c r="C352" s="13" t="s">
        <v>36</v>
      </c>
      <c r="D352" s="13" t="s">
        <v>733</v>
      </c>
      <c r="E352" s="16">
        <v>88.6</v>
      </c>
      <c r="F352" s="16">
        <v>1.1200000000000001</v>
      </c>
      <c r="G352" s="25">
        <f>Tabela1[[#This Row],[Divid.]]*12/Tabela1[[#This Row],[Preço atual]]</f>
        <v>0.15169300225733637</v>
      </c>
      <c r="H352" s="16">
        <v>14.4</v>
      </c>
      <c r="I352" s="16">
        <v>91.39</v>
      </c>
      <c r="J352" s="15">
        <f>Tabela1[[#This Row],[Preço atual]]/Tabela1[[#This Row],[VP]]</f>
        <v>0.9694714957872852</v>
      </c>
      <c r="K352" s="14"/>
      <c r="L352" s="14"/>
      <c r="M352" s="13">
        <v>1.88</v>
      </c>
      <c r="N352" s="13">
        <v>51311</v>
      </c>
      <c r="O352" s="13"/>
      <c r="P352" s="13"/>
      <c r="Q352" s="30">
        <f>Tabela1[[#This Row],[Divid.]]</f>
        <v>1.1200000000000001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352" s="17">
        <f>Tabela1[[#This Row],[Preço Calculado]]/Tabela1[[#This Row],[Preço atual]]-1</f>
        <v>0.11950555171465949</v>
      </c>
      <c r="U352" s="29" t="str">
        <f>HYPERLINK("https://statusinvest.com.br/fundos-imobiliarios/"&amp;Tabela1[[#This Row],[Ticker]],"Link")</f>
        <v>Link</v>
      </c>
      <c r="V352" s="38" t="s">
        <v>734</v>
      </c>
    </row>
    <row r="353" spans="1:22" x14ac:dyDescent="0.25">
      <c r="A353" s="12" t="s">
        <v>735</v>
      </c>
      <c r="B353" s="12" t="s">
        <v>28</v>
      </c>
      <c r="C353" s="13" t="s">
        <v>57</v>
      </c>
      <c r="D353" s="13" t="s">
        <v>733</v>
      </c>
      <c r="E353" s="16">
        <v>102.28</v>
      </c>
      <c r="F353" s="16">
        <v>1.1000000000000001</v>
      </c>
      <c r="G353" s="25">
        <f>Tabela1[[#This Row],[Divid.]]*12/Tabela1[[#This Row],[Preço atual]]</f>
        <v>0.12905748924520924</v>
      </c>
      <c r="H353" s="16">
        <v>10.95</v>
      </c>
      <c r="I353" s="16">
        <v>99.4</v>
      </c>
      <c r="J353" s="15">
        <f>Tabela1[[#This Row],[Preço atual]]/Tabela1[[#This Row],[VP]]</f>
        <v>1.0289738430583502</v>
      </c>
      <c r="K353" s="14">
        <v>0.24099999999999999</v>
      </c>
      <c r="L353" s="14">
        <v>0</v>
      </c>
      <c r="M353" s="13">
        <v>25.21</v>
      </c>
      <c r="N353" s="13">
        <v>97594</v>
      </c>
      <c r="O353" s="13">
        <v>2</v>
      </c>
      <c r="P353" s="13">
        <v>0</v>
      </c>
      <c r="Q353" s="30">
        <f>Tabela1[[#This Row],[Divid.]]</f>
        <v>1.1000000000000001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53" s="17">
        <f>Tabela1[[#This Row],[Preço Calculado]]/Tabela1[[#This Row],[Preço atual]]-1</f>
        <v>-4.7546204832404237E-2</v>
      </c>
      <c r="U353" s="29" t="str">
        <f>HYPERLINK("https://statusinvest.com.br/fundos-imobiliarios/"&amp;Tabela1[[#This Row],[Ticker]],"Link")</f>
        <v>Link</v>
      </c>
      <c r="V353" s="38" t="s">
        <v>736</v>
      </c>
    </row>
    <row r="354" spans="1:22" x14ac:dyDescent="0.25">
      <c r="A354" s="12" t="s">
        <v>737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0.05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738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739</v>
      </c>
      <c r="B356" s="12" t="s">
        <v>28</v>
      </c>
      <c r="C356" s="13" t="s">
        <v>36</v>
      </c>
      <c r="D356" s="13" t="s">
        <v>740</v>
      </c>
      <c r="E356" s="16">
        <v>89.44</v>
      </c>
      <c r="F356" s="16">
        <v>1.02</v>
      </c>
      <c r="G356" s="25">
        <f>Tabela1[[#This Row],[Divid.]]*12/Tabela1[[#This Row],[Preço atual]]</f>
        <v>0.13685152057245081</v>
      </c>
      <c r="H356" s="16">
        <v>11.12</v>
      </c>
      <c r="I356" s="16">
        <v>95.99</v>
      </c>
      <c r="J356" s="15">
        <f>Tabela1[[#This Row],[Preço atual]]/Tabela1[[#This Row],[VP]]</f>
        <v>0.93176372538806129</v>
      </c>
      <c r="K356" s="14"/>
      <c r="L356" s="14"/>
      <c r="M356" s="13">
        <v>5.0599999999999996</v>
      </c>
      <c r="N356" s="13">
        <v>10813</v>
      </c>
      <c r="O356" s="13"/>
      <c r="P356" s="13"/>
      <c r="Q356" s="30">
        <f>Tabela1[[#This Row],[Divid.]]</f>
        <v>1.02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356" s="17">
        <f>Tabela1[[#This Row],[Preço Calculado]]/Tabela1[[#This Row],[Preço atual]]-1</f>
        <v>9.9743215679024555E-3</v>
      </c>
      <c r="U356" s="29" t="str">
        <f>HYPERLINK("https://statusinvest.com.br/fundos-imobiliarios/"&amp;Tabela1[[#This Row],[Ticker]],"Link")</f>
        <v>Link</v>
      </c>
      <c r="V356" s="38" t="s">
        <v>741</v>
      </c>
    </row>
    <row r="357" spans="1:22" x14ac:dyDescent="0.25">
      <c r="A357" s="12" t="s">
        <v>742</v>
      </c>
      <c r="B357" s="12" t="s">
        <v>28</v>
      </c>
      <c r="C357" s="13" t="s">
        <v>43</v>
      </c>
      <c r="D357" s="13" t="s">
        <v>743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55.84</v>
      </c>
      <c r="J357" s="15">
        <f>Tabela1[[#This Row],[Preço atual]]/Tabela1[[#This Row],[VP]]</f>
        <v>0.60888252148997135</v>
      </c>
      <c r="K357" s="14">
        <v>1</v>
      </c>
      <c r="L357" s="14">
        <v>0</v>
      </c>
      <c r="M357" s="13">
        <v>2.68</v>
      </c>
      <c r="N357" s="13">
        <v>50</v>
      </c>
      <c r="O357" s="13">
        <v>4306</v>
      </c>
      <c r="P357" s="13">
        <v>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744</v>
      </c>
    </row>
    <row r="358" spans="1:22" x14ac:dyDescent="0.25">
      <c r="A358" s="12" t="s">
        <v>745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90.22</v>
      </c>
      <c r="J358" s="15">
        <f>Tabela1[[#This Row],[Preço atual]]/Tabela1[[#This Row],[VP]]</f>
        <v>0</v>
      </c>
      <c r="K358" s="14"/>
      <c r="L358" s="14"/>
      <c r="M358" s="13">
        <v>5.42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746</v>
      </c>
      <c r="B359" s="12" t="s">
        <v>28</v>
      </c>
      <c r="C359" s="13" t="s">
        <v>57</v>
      </c>
      <c r="D359" s="13" t="s">
        <v>740</v>
      </c>
      <c r="E359" s="16">
        <v>46.22</v>
      </c>
      <c r="F359" s="16">
        <v>0.45</v>
      </c>
      <c r="G359" s="25">
        <f>Tabela1[[#This Row],[Divid.]]*12/Tabela1[[#This Row],[Preço atual]]</f>
        <v>0.1168325400259628</v>
      </c>
      <c r="H359" s="16">
        <v>5.84</v>
      </c>
      <c r="I359" s="16">
        <v>89.59</v>
      </c>
      <c r="J359" s="15">
        <f>Tabela1[[#This Row],[Preço atual]]/Tabela1[[#This Row],[VP]]</f>
        <v>0.51590579305726081</v>
      </c>
      <c r="K359" s="14">
        <v>0</v>
      </c>
      <c r="L359" s="14">
        <v>0</v>
      </c>
      <c r="M359" s="13">
        <v>1.53</v>
      </c>
      <c r="N359" s="13">
        <v>43971</v>
      </c>
      <c r="O359" s="13">
        <v>2065</v>
      </c>
      <c r="P359" s="13">
        <v>276</v>
      </c>
      <c r="Q359" s="30">
        <f>Tabela1[[#This Row],[Divid.]]</f>
        <v>0.45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59" s="17">
        <f>Tabela1[[#This Row],[Preço Calculado]]/Tabela1[[#This Row],[Preço atual]]-1</f>
        <v>-0.13776723228071752</v>
      </c>
      <c r="U359" s="29" t="str">
        <f>HYPERLINK("https://statusinvest.com.br/fundos-imobiliarios/"&amp;Tabela1[[#This Row],[Ticker]],"Link")</f>
        <v>Link</v>
      </c>
      <c r="V359" s="38" t="s">
        <v>747</v>
      </c>
    </row>
    <row r="360" spans="1:22" x14ac:dyDescent="0.25">
      <c r="A360" s="12" t="s">
        <v>748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1279.4100000000001</v>
      </c>
      <c r="J360" s="15">
        <f>Tabela1[[#This Row],[Preço atual]]/Tabela1[[#This Row],[VP]]</f>
        <v>0</v>
      </c>
      <c r="K360" s="14"/>
      <c r="L360" s="14"/>
      <c r="M360" s="13">
        <v>104.36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749</v>
      </c>
      <c r="B361" s="12" t="s">
        <v>28</v>
      </c>
      <c r="C361" s="13" t="s">
        <v>29</v>
      </c>
      <c r="D361" s="13" t="s">
        <v>153</v>
      </c>
      <c r="E361" s="16">
        <v>4.24</v>
      </c>
      <c r="F361" s="16">
        <v>1.7999999999999999E-2</v>
      </c>
      <c r="G361" s="25">
        <f>Tabela1[[#This Row],[Divid.]]*12/Tabela1[[#This Row],[Preço atual]]</f>
        <v>5.0943396226415083E-2</v>
      </c>
      <c r="H361" s="16">
        <v>0.251</v>
      </c>
      <c r="I361" s="16">
        <v>11.87</v>
      </c>
      <c r="J361" s="15">
        <f>Tabela1[[#This Row],[Preço atual]]/Tabela1[[#This Row],[VP]]</f>
        <v>0.35720303285593941</v>
      </c>
      <c r="K361" s="14">
        <v>0.26600000000000001</v>
      </c>
      <c r="L361" s="14">
        <v>0.60499999999999998</v>
      </c>
      <c r="M361" s="13">
        <v>1.67</v>
      </c>
      <c r="N361" s="13">
        <v>5036</v>
      </c>
      <c r="O361" s="13">
        <v>3717</v>
      </c>
      <c r="P361" s="13">
        <v>737</v>
      </c>
      <c r="Q361" s="30">
        <f>Tabela1[[#This Row],[Divid.]]</f>
        <v>1.7999999999999999E-2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1.5940959409594093</v>
      </c>
      <c r="T361" s="17">
        <f>Tabela1[[#This Row],[Preço Calculado]]/Tabela1[[#This Row],[Preço atual]]-1</f>
        <v>-0.62403397618881851</v>
      </c>
      <c r="U361" s="29" t="str">
        <f>HYPERLINK("https://statusinvest.com.br/fundos-imobiliarios/"&amp;Tabela1[[#This Row],[Ticker]],"Link")</f>
        <v>Link</v>
      </c>
      <c r="V361" s="38" t="s">
        <v>750</v>
      </c>
    </row>
    <row r="362" spans="1:22" x14ac:dyDescent="0.25">
      <c r="A362" s="12" t="s">
        <v>751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752</v>
      </c>
      <c r="B363" s="12" t="s">
        <v>28</v>
      </c>
      <c r="C363" s="13" t="s">
        <v>82</v>
      </c>
      <c r="D363" s="13" t="s">
        <v>50</v>
      </c>
      <c r="E363" s="16">
        <v>100.83</v>
      </c>
      <c r="F363" s="16">
        <v>0.82</v>
      </c>
      <c r="G363" s="14">
        <f>Tabela1[[#This Row],[Divid.]]*12/Tabela1[[#This Row],[Preço atual]]</f>
        <v>9.7590002975304971E-2</v>
      </c>
      <c r="H363" s="16">
        <v>11.17</v>
      </c>
      <c r="I363" s="16">
        <v>95.6</v>
      </c>
      <c r="J363" s="15">
        <f>Tabela1[[#This Row],[Preço atual]]/Tabela1[[#This Row],[VP]]</f>
        <v>1.0547071129707113</v>
      </c>
      <c r="K363" s="14"/>
      <c r="L363" s="14"/>
      <c r="M363" s="13">
        <v>0.42</v>
      </c>
      <c r="N363" s="13">
        <v>125</v>
      </c>
      <c r="O363" s="13"/>
      <c r="P363" s="13"/>
      <c r="Q363" s="30">
        <f>Tabela1[[#This Row],[Divid.]]</f>
        <v>0.82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63" s="17">
        <f>Tabela1[[#This Row],[Preço Calculado]]/Tabela1[[#This Row],[Preço atual]]-1</f>
        <v>-0.27977857582800769</v>
      </c>
      <c r="U363" s="29" t="str">
        <f>HYPERLINK("https://statusinvest.com.br/fundos-imobiliarios/"&amp;Tabela1[[#This Row],[Ticker]],"Link")</f>
        <v>Link</v>
      </c>
      <c r="V363" s="38" t="s">
        <v>753</v>
      </c>
    </row>
    <row r="364" spans="1:22" x14ac:dyDescent="0.25">
      <c r="A364" s="12" t="s">
        <v>754</v>
      </c>
      <c r="B364" s="12" t="s">
        <v>28</v>
      </c>
      <c r="C364" s="13" t="s">
        <v>57</v>
      </c>
      <c r="D364" s="13" t="s">
        <v>755</v>
      </c>
      <c r="E364" s="16">
        <v>58.65</v>
      </c>
      <c r="F364" s="16">
        <v>0.71740000000000004</v>
      </c>
      <c r="G364" s="25">
        <f>Tabela1[[#This Row],[Divid.]]*12/Tabela1[[#This Row],[Preço atual]]</f>
        <v>0.14678260869565218</v>
      </c>
      <c r="H364" s="16">
        <v>8.4618000000000002</v>
      </c>
      <c r="I364" s="16">
        <v>91.02</v>
      </c>
      <c r="J364" s="15">
        <f>Tabela1[[#This Row],[Preço atual]]/Tabela1[[#This Row],[VP]]</f>
        <v>0.64436387607119316</v>
      </c>
      <c r="K364" s="14">
        <v>0</v>
      </c>
      <c r="L364" s="14">
        <v>0</v>
      </c>
      <c r="M364" s="13">
        <v>1.44</v>
      </c>
      <c r="N364" s="13">
        <v>5595</v>
      </c>
      <c r="O364" s="13">
        <v>2351</v>
      </c>
      <c r="P364" s="13">
        <v>350</v>
      </c>
      <c r="Q364" s="30">
        <f>Tabela1[[#This Row],[Divid.]]</f>
        <v>0.71740000000000004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63.533579335793355</v>
      </c>
      <c r="T364" s="17">
        <f>Tabela1[[#This Row],[Preço Calculado]]/Tabela1[[#This Row],[Preço atual]]-1</f>
        <v>8.3266484838761423E-2</v>
      </c>
      <c r="U364" s="29" t="str">
        <f>HYPERLINK("https://statusinvest.com.br/fundos-imobiliarios/"&amp;Tabela1[[#This Row],[Ticker]],"Link")</f>
        <v>Link</v>
      </c>
      <c r="V364" s="38" t="s">
        <v>756</v>
      </c>
    </row>
    <row r="365" spans="1:22" x14ac:dyDescent="0.25">
      <c r="A365" s="12" t="s">
        <v>757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2.83</v>
      </c>
      <c r="J365" s="15">
        <f>Tabela1[[#This Row],[Preço atual]]/Tabela1[[#This Row],[VP]]</f>
        <v>29.353356890459359</v>
      </c>
      <c r="K365" s="14">
        <v>1</v>
      </c>
      <c r="L365" s="14">
        <v>0</v>
      </c>
      <c r="M365" s="13">
        <v>106.36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758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759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5.1143000000000001</v>
      </c>
      <c r="G367" s="25" t="e">
        <f>Tabela1[[#This Row],[Divid.]]*12/Tabela1[[#This Row],[Preço atual]]</f>
        <v>#DIV/0!</v>
      </c>
      <c r="H367" s="16">
        <v>91.085700000000003</v>
      </c>
      <c r="I367" s="16">
        <v>1425.3</v>
      </c>
      <c r="J367" s="15">
        <f>Tabela1[[#This Row],[Preço atual]]/Tabela1[[#This Row],[VP]]</f>
        <v>0</v>
      </c>
      <c r="K367" s="14">
        <v>0</v>
      </c>
      <c r="L367" s="14">
        <v>0</v>
      </c>
      <c r="M367" s="13">
        <v>2.9</v>
      </c>
      <c r="N367" s="13">
        <v>3</v>
      </c>
      <c r="O367" s="13">
        <v>13591</v>
      </c>
      <c r="P367" s="13">
        <v>1208</v>
      </c>
      <c r="Q367" s="30">
        <f>Tabela1[[#This Row],[Divid.]]</f>
        <v>5.1143000000000001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452.92693726937267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760</v>
      </c>
    </row>
    <row r="368" spans="1:22" x14ac:dyDescent="0.25">
      <c r="A368" s="12" t="s">
        <v>761</v>
      </c>
      <c r="B368" s="12" t="s">
        <v>28</v>
      </c>
      <c r="C368" s="13" t="s">
        <v>29</v>
      </c>
      <c r="D368" s="13" t="s">
        <v>762</v>
      </c>
      <c r="E368" s="16">
        <v>59.28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47.97</v>
      </c>
      <c r="J368" s="15">
        <f>Tabela1[[#This Row],[Preço atual]]/Tabela1[[#This Row],[VP]]</f>
        <v>1.2357723577235773</v>
      </c>
      <c r="K368" s="14">
        <v>0.46</v>
      </c>
      <c r="L368" s="14">
        <v>9.6999999999999989E-2</v>
      </c>
      <c r="M368" s="13">
        <v>2.97</v>
      </c>
      <c r="N368" s="13">
        <v>53</v>
      </c>
      <c r="O368" s="13">
        <v>3158</v>
      </c>
      <c r="P368" s="13">
        <v>228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763</v>
      </c>
    </row>
    <row r="369" spans="1:22" x14ac:dyDescent="0.25">
      <c r="A369" s="12" t="s">
        <v>764</v>
      </c>
      <c r="B369" s="12" t="s">
        <v>28</v>
      </c>
      <c r="C369" s="13" t="s">
        <v>29</v>
      </c>
      <c r="D369" s="13" t="s">
        <v>30</v>
      </c>
      <c r="E369" s="16">
        <v>870.99</v>
      </c>
      <c r="F369" s="16">
        <v>5.0999999999999996</v>
      </c>
      <c r="G369" s="25">
        <f>Tabela1[[#This Row],[Divid.]]*12/Tabela1[[#This Row],[Preço atual]]</f>
        <v>7.0264871008851995E-2</v>
      </c>
      <c r="H369" s="16">
        <v>48.82</v>
      </c>
      <c r="I369" s="16">
        <v>924.76</v>
      </c>
      <c r="J369" s="15">
        <f>Tabela1[[#This Row],[Preço atual]]/Tabela1[[#This Row],[VP]]</f>
        <v>0.94185518404775292</v>
      </c>
      <c r="K369" s="14">
        <v>6.7000000000000004E-2</v>
      </c>
      <c r="L369" s="14">
        <v>3.7000000000000012E-2</v>
      </c>
      <c r="M369" s="13">
        <v>1.22</v>
      </c>
      <c r="N369" s="13">
        <v>2434</v>
      </c>
      <c r="O369" s="13">
        <v>15091</v>
      </c>
      <c r="P369" s="13">
        <v>1147</v>
      </c>
      <c r="Q369" s="30">
        <f>Tabela1[[#This Row],[Divid.]]</f>
        <v>5.0999999999999996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451.66051660516598</v>
      </c>
      <c r="T369" s="17">
        <f>Tabela1[[#This Row],[Preço Calculado]]/Tabela1[[#This Row],[Preço atual]]-1</f>
        <v>-0.48144006635533587</v>
      </c>
      <c r="U369" s="29" t="str">
        <f>HYPERLINK("https://statusinvest.com.br/fundos-imobiliarios/"&amp;Tabela1[[#This Row],[Ticker]],"Link")</f>
        <v>Link</v>
      </c>
      <c r="V369" s="38" t="s">
        <v>765</v>
      </c>
    </row>
    <row r="370" spans="1:22" x14ac:dyDescent="0.25">
      <c r="A370" s="12" t="s">
        <v>766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9.0500000000000007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767</v>
      </c>
      <c r="B371" s="12" t="s">
        <v>28</v>
      </c>
      <c r="C371" s="13" t="s">
        <v>82</v>
      </c>
      <c r="D371" s="13" t="s">
        <v>50</v>
      </c>
      <c r="E371" s="16">
        <v>95.5</v>
      </c>
      <c r="F371" s="16">
        <v>0.1512</v>
      </c>
      <c r="G371" s="25">
        <f>Tabela1[[#This Row],[Divid.]]*12/Tabela1[[#This Row],[Preço atual]]</f>
        <v>1.899895287958115E-2</v>
      </c>
      <c r="H371" s="16">
        <v>13.9236</v>
      </c>
      <c r="I371" s="16">
        <v>102.07</v>
      </c>
      <c r="J371" s="15">
        <f>Tabela1[[#This Row],[Preço atual]]/Tabela1[[#This Row],[VP]]</f>
        <v>0.93563240913098855</v>
      </c>
      <c r="K371" s="14"/>
      <c r="L371" s="14"/>
      <c r="M371" s="13">
        <v>16.760000000000002</v>
      </c>
      <c r="N371" s="13">
        <v>66</v>
      </c>
      <c r="O371" s="13"/>
      <c r="P371" s="13"/>
      <c r="Q371" s="30">
        <f>Tabela1[[#This Row],[Divid.]]</f>
        <v>0.1512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13.39040590405904</v>
      </c>
      <c r="T371" s="17">
        <f>Tabela1[[#This Row],[Preço Calculado]]/Tabela1[[#This Row],[Preço atual]]-1</f>
        <v>-0.85978632561194723</v>
      </c>
      <c r="U371" s="29" t="str">
        <f>HYPERLINK("https://statusinvest.com.br/fundos-imobiliarios/"&amp;Tabela1[[#This Row],[Ticker]],"Link")</f>
        <v>Link</v>
      </c>
      <c r="V371" s="38" t="s">
        <v>768</v>
      </c>
    </row>
    <row r="372" spans="1:22" x14ac:dyDescent="0.25">
      <c r="A372" s="12" t="s">
        <v>769</v>
      </c>
      <c r="B372" s="12" t="s">
        <v>28</v>
      </c>
      <c r="C372" s="13" t="s">
        <v>70</v>
      </c>
      <c r="D372" s="13"/>
      <c r="E372" s="16">
        <v>71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95.81</v>
      </c>
      <c r="J372" s="15">
        <f>Tabela1[[#This Row],[Preço atual]]/Tabela1[[#This Row],[VP]]</f>
        <v>0.74104999478133804</v>
      </c>
      <c r="K372" s="14"/>
      <c r="L372" s="14"/>
      <c r="M372" s="13">
        <v>0</v>
      </c>
      <c r="N372" s="13">
        <v>164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770</v>
      </c>
      <c r="B373" s="12" t="s">
        <v>28</v>
      </c>
      <c r="C373" s="13" t="s">
        <v>36</v>
      </c>
      <c r="D373" s="13" t="s">
        <v>771</v>
      </c>
      <c r="E373" s="16">
        <v>100.22</v>
      </c>
      <c r="F373" s="16">
        <v>1</v>
      </c>
      <c r="G373" s="25">
        <f>Tabela1[[#This Row],[Divid.]]*12/Tabela1[[#This Row],[Preço atual]]</f>
        <v>0.11973657952504491</v>
      </c>
      <c r="H373" s="16">
        <v>12.35</v>
      </c>
      <c r="I373" s="16">
        <v>101.45</v>
      </c>
      <c r="J373" s="15">
        <f>Tabela1[[#This Row],[Preço atual]]/Tabela1[[#This Row],[VP]]</f>
        <v>0.98787580088713645</v>
      </c>
      <c r="K373" s="14"/>
      <c r="L373" s="14"/>
      <c r="M373" s="13">
        <v>1.1100000000000001</v>
      </c>
      <c r="N373" s="13">
        <v>43231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-0.11633520645723328</v>
      </c>
      <c r="U373" s="29" t="str">
        <f>HYPERLINK("https://statusinvest.com.br/fundos-imobiliarios/"&amp;Tabela1[[#This Row],[Ticker]],"Link")</f>
        <v>Link</v>
      </c>
      <c r="V373" s="38" t="s">
        <v>772</v>
      </c>
    </row>
    <row r="374" spans="1:22" x14ac:dyDescent="0.25">
      <c r="A374" s="12" t="s">
        <v>773</v>
      </c>
      <c r="B374" s="12" t="s">
        <v>28</v>
      </c>
      <c r="C374" s="13" t="s">
        <v>82</v>
      </c>
      <c r="D374" s="13"/>
      <c r="E374" s="16">
        <v>127.18</v>
      </c>
      <c r="F374" s="16">
        <v>1.55</v>
      </c>
      <c r="G374" s="25">
        <f>Tabela1[[#This Row],[Divid.]]*12/Tabela1[[#This Row],[Preço atual]]</f>
        <v>0.14624941028463595</v>
      </c>
      <c r="H374" s="16">
        <v>4.5999999999999996</v>
      </c>
      <c r="I374" s="16">
        <v>97.71</v>
      </c>
      <c r="J374" s="15">
        <f>Tabela1[[#This Row],[Preço atual]]/Tabela1[[#This Row],[VP]]</f>
        <v>1.3016067956196911</v>
      </c>
      <c r="K374" s="14"/>
      <c r="L374" s="14"/>
      <c r="M374" s="13">
        <v>0.65</v>
      </c>
      <c r="N374" s="13">
        <v>5194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7.9331441215025444E-2</v>
      </c>
      <c r="U374" s="29" t="str">
        <f>HYPERLINK("https://statusinvest.com.br/fundos-imobiliarios/"&amp;Tabela1[[#This Row],[Ticker]],"Link")</f>
        <v>Link</v>
      </c>
      <c r="V374" s="38" t="s">
        <v>774</v>
      </c>
    </row>
    <row r="375" spans="1:22" x14ac:dyDescent="0.25">
      <c r="A375" s="12" t="s">
        <v>775</v>
      </c>
      <c r="B375" s="12" t="s">
        <v>28</v>
      </c>
      <c r="C375" s="13" t="s">
        <v>53</v>
      </c>
      <c r="D375" s="13" t="s">
        <v>771</v>
      </c>
      <c r="E375" s="16">
        <v>85.72</v>
      </c>
      <c r="F375" s="16">
        <v>0.65</v>
      </c>
      <c r="G375" s="25">
        <f>Tabela1[[#This Row],[Divid.]]*12/Tabela1[[#This Row],[Preço atual]]</f>
        <v>9.0993933737750832E-2</v>
      </c>
      <c r="H375" s="16">
        <v>8.4499999999999993</v>
      </c>
      <c r="I375" s="16">
        <v>91.94</v>
      </c>
      <c r="J375" s="15">
        <f>Tabela1[[#This Row],[Preço atual]]/Tabela1[[#This Row],[VP]]</f>
        <v>0.9323471829453992</v>
      </c>
      <c r="K375" s="14"/>
      <c r="L375" s="14"/>
      <c r="M375" s="13">
        <v>1.48</v>
      </c>
      <c r="N375" s="13">
        <v>29716</v>
      </c>
      <c r="O375" s="13"/>
      <c r="P375" s="13"/>
      <c r="Q375" s="30">
        <f>Tabela1[[#This Row],[Divid.]]</f>
        <v>0.65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5" s="17">
        <f>Tabela1[[#This Row],[Preço Calculado]]/Tabela1[[#This Row],[Preço atual]]-1</f>
        <v>-0.32845805359593494</v>
      </c>
      <c r="U375" s="29" t="str">
        <f>HYPERLINK("https://statusinvest.com.br/fundos-imobiliarios/"&amp;Tabela1[[#This Row],[Ticker]],"Link")</f>
        <v>Link</v>
      </c>
      <c r="V375" s="38" t="s">
        <v>776</v>
      </c>
    </row>
    <row r="376" spans="1:22" x14ac:dyDescent="0.25">
      <c r="A376" s="12" t="s">
        <v>777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13.517200000000001</v>
      </c>
      <c r="I376" s="16">
        <v>948.43</v>
      </c>
      <c r="J376" s="15">
        <f>Tabela1[[#This Row],[Preço atual]]/Tabela1[[#This Row],[VP]]</f>
        <v>1.1893972143437048</v>
      </c>
      <c r="K376" s="14">
        <v>0</v>
      </c>
      <c r="L376" s="14">
        <v>0</v>
      </c>
      <c r="M376" s="13">
        <v>0.51</v>
      </c>
      <c r="N376" s="13">
        <v>52</v>
      </c>
      <c r="O376" s="13">
        <v>7582</v>
      </c>
      <c r="P376" s="13">
        <v>1066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778</v>
      </c>
      <c r="B377" s="12" t="s">
        <v>28</v>
      </c>
      <c r="C377" s="13" t="s">
        <v>29</v>
      </c>
      <c r="D377" s="13" t="s">
        <v>522</v>
      </c>
      <c r="E377" s="16">
        <v>0</v>
      </c>
      <c r="F377" s="16">
        <v>7.1929999999999996</v>
      </c>
      <c r="G377" s="25" t="e">
        <f>Tabela1[[#This Row],[Divid.]]*12/Tabela1[[#This Row],[Preço atual]]</f>
        <v>#DIV/0!</v>
      </c>
      <c r="H377" s="16">
        <v>59.2926</v>
      </c>
      <c r="I377" s="16">
        <v>1010.81</v>
      </c>
      <c r="J377" s="15">
        <f>Tabela1[[#This Row],[Preço atual]]/Tabela1[[#This Row],[VP]]</f>
        <v>0</v>
      </c>
      <c r="K377" s="14"/>
      <c r="L377" s="14"/>
      <c r="M377" s="13">
        <v>1.78</v>
      </c>
      <c r="N377" s="13">
        <v>1</v>
      </c>
      <c r="O377" s="13"/>
      <c r="P377" s="13"/>
      <c r="Q377" s="30">
        <f>Tabela1[[#This Row],[Divid.]]</f>
        <v>7.1929999999999996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637.01845018450183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779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</v>
      </c>
      <c r="I378" s="16">
        <v>153.28</v>
      </c>
      <c r="J378" s="15">
        <f>Tabela1[[#This Row],[Preço atual]]/Tabela1[[#This Row],[VP]]</f>
        <v>0.78288100208768263</v>
      </c>
      <c r="K378" s="14"/>
      <c r="L378" s="14"/>
      <c r="M378" s="13">
        <v>0.01</v>
      </c>
      <c r="N378" s="13">
        <v>8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780</v>
      </c>
      <c r="B379" s="12" t="s">
        <v>28</v>
      </c>
      <c r="C379" s="13" t="s">
        <v>43</v>
      </c>
      <c r="D379" s="13" t="s">
        <v>141</v>
      </c>
      <c r="E379" s="16">
        <v>43.5</v>
      </c>
      <c r="F379" s="16">
        <v>0.65</v>
      </c>
      <c r="G379" s="25">
        <f>Tabela1[[#This Row],[Divid.]]*12/Tabela1[[#This Row],[Preço atual]]</f>
        <v>0.17931034482758623</v>
      </c>
      <c r="H379" s="16">
        <v>5.01</v>
      </c>
      <c r="I379" s="16">
        <v>57.79</v>
      </c>
      <c r="J379" s="15">
        <f>Tabela1[[#This Row],[Preço atual]]/Tabela1[[#This Row],[VP]]</f>
        <v>0.75272538501470843</v>
      </c>
      <c r="K379" s="14">
        <v>0</v>
      </c>
      <c r="L379" s="14">
        <v>0</v>
      </c>
      <c r="M379" s="13">
        <v>6.96</v>
      </c>
      <c r="N379" s="13">
        <v>25719</v>
      </c>
      <c r="O379" s="13">
        <v>5439</v>
      </c>
      <c r="P379" s="13">
        <v>1109</v>
      </c>
      <c r="Q379" s="30">
        <f>Tabela1[[#This Row],[Divid.]]</f>
        <v>0.65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9" s="17">
        <f>Tabela1[[#This Row],[Preço Calculado]]/Tabela1[[#This Row],[Preço atual]]-1</f>
        <v>0.32332357806336676</v>
      </c>
      <c r="U379" s="29" t="str">
        <f>HYPERLINK("https://statusinvest.com.br/fundos-imobiliarios/"&amp;Tabela1[[#This Row],[Ticker]],"Link")</f>
        <v>Link</v>
      </c>
      <c r="V379" s="38" t="s">
        <v>781</v>
      </c>
    </row>
    <row r="380" spans="1:22" x14ac:dyDescent="0.25">
      <c r="A380" s="12" t="s">
        <v>782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0.68</v>
      </c>
      <c r="G380" s="25" t="e">
        <f>Tabela1[[#This Row],[Divid.]]*12/Tabela1[[#This Row],[Preço atual]]</f>
        <v>#DIV/0!</v>
      </c>
      <c r="H380" s="16">
        <v>7.39</v>
      </c>
      <c r="I380" s="16">
        <v>116.13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0.9</v>
      </c>
      <c r="N380" s="13">
        <v>27</v>
      </c>
      <c r="O380" s="13"/>
      <c r="P380" s="13"/>
      <c r="Q380" s="30">
        <f>Tabela1[[#This Row],[Divid.]]</f>
        <v>0.68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783</v>
      </c>
      <c r="B381" s="12" t="s">
        <v>28</v>
      </c>
      <c r="C381" s="13" t="s">
        <v>82</v>
      </c>
      <c r="D381" s="13" t="s">
        <v>50</v>
      </c>
      <c r="E381" s="16">
        <v>9.52</v>
      </c>
      <c r="F381" s="16">
        <v>9.0999999999999998E-2</v>
      </c>
      <c r="G381" s="25">
        <f>Tabela1[[#This Row],[Divid.]]*12/Tabela1[[#This Row],[Preço atual]]</f>
        <v>0.11470588235294119</v>
      </c>
      <c r="H381" s="16">
        <v>1.254</v>
      </c>
      <c r="I381" s="16">
        <v>9.65</v>
      </c>
      <c r="J381" s="15">
        <f>Tabela1[[#This Row],[Preço atual]]/Tabela1[[#This Row],[VP]]</f>
        <v>0.98652849740932635</v>
      </c>
      <c r="K381" s="14"/>
      <c r="L381" s="14"/>
      <c r="M381" s="13">
        <v>11.41</v>
      </c>
      <c r="N381" s="13">
        <v>7955</v>
      </c>
      <c r="O381" s="13"/>
      <c r="P381" s="13"/>
      <c r="Q381" s="30">
        <f>Tabela1[[#This Row],[Divid.]]</f>
        <v>9.0999999999999998E-2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381" s="17">
        <f>Tabela1[[#This Row],[Preço Calculado]]/Tabela1[[#This Row],[Preço atual]]-1</f>
        <v>-0.15346212285652272</v>
      </c>
      <c r="U381" s="29" t="str">
        <f>HYPERLINK("https://statusinvest.com.br/fundos-imobiliarios/"&amp;Tabela1[[#This Row],[Ticker]],"Link")</f>
        <v>Link</v>
      </c>
      <c r="V381" s="38" t="s">
        <v>784</v>
      </c>
    </row>
    <row r="382" spans="1:22" x14ac:dyDescent="0.25">
      <c r="A382" s="12" t="s">
        <v>785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786</v>
      </c>
    </row>
    <row r="383" spans="1:22" x14ac:dyDescent="0.25">
      <c r="A383" s="12" t="s">
        <v>787</v>
      </c>
      <c r="B383" s="12" t="s">
        <v>28</v>
      </c>
      <c r="C383" s="13" t="s">
        <v>159</v>
      </c>
      <c r="D383" s="13" t="s">
        <v>138</v>
      </c>
      <c r="E383" s="16">
        <v>168</v>
      </c>
      <c r="F383" s="16">
        <v>0.76</v>
      </c>
      <c r="G383" s="25">
        <f>Tabela1[[#This Row],[Divid.]]*12/Tabela1[[#This Row],[Preço atual]]</f>
        <v>5.4285714285714291E-2</v>
      </c>
      <c r="H383" s="16">
        <v>8.14</v>
      </c>
      <c r="I383" s="16">
        <v>147.11000000000001</v>
      </c>
      <c r="J383" s="15">
        <f>Tabela1[[#This Row],[Preço atual]]/Tabela1[[#This Row],[VP]]</f>
        <v>1.1420025831010807</v>
      </c>
      <c r="K383" s="14">
        <v>0.21299999999999999</v>
      </c>
      <c r="L383" s="14">
        <v>0.03</v>
      </c>
      <c r="M383" s="13">
        <v>0.79</v>
      </c>
      <c r="N383" s="13">
        <v>89</v>
      </c>
      <c r="O383" s="13">
        <v>5395</v>
      </c>
      <c r="P383" s="13">
        <v>473</v>
      </c>
      <c r="Q383" s="30">
        <f>Tabela1[[#This Row],[Divid.]]</f>
        <v>0.76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83" s="17">
        <f>Tabela1[[#This Row],[Preço Calculado]]/Tabela1[[#This Row],[Preço atual]]-1</f>
        <v>-0.59936742224565109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788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789</v>
      </c>
    </row>
    <row r="385" spans="1:22" x14ac:dyDescent="0.25">
      <c r="A385" s="12" t="s">
        <v>790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125.91</v>
      </c>
      <c r="J385" s="15">
        <f>Tabela1[[#This Row],[Preço atual]]/Tabela1[[#This Row],[VP]]</f>
        <v>1.1589230402668571</v>
      </c>
      <c r="K385" s="14"/>
      <c r="L385" s="14"/>
      <c r="M385" s="13">
        <v>0.9</v>
      </c>
      <c r="N385" s="13">
        <v>115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791</v>
      </c>
      <c r="B386" s="12" t="s">
        <v>28</v>
      </c>
      <c r="C386" s="13" t="s">
        <v>57</v>
      </c>
      <c r="D386" s="13" t="s">
        <v>153</v>
      </c>
      <c r="E386" s="16">
        <v>1.26</v>
      </c>
      <c r="F386" s="16">
        <v>1.52</v>
      </c>
      <c r="G386" s="14">
        <f>Tabela1[[#This Row],[Divid.]]*12/Tabela1[[#This Row],[Preço atual]]</f>
        <v>14.476190476190478</v>
      </c>
      <c r="H386" s="16">
        <v>15.54</v>
      </c>
      <c r="I386" s="16">
        <v>115.63</v>
      </c>
      <c r="J386" s="15">
        <f>Tabela1[[#This Row],[Preço atual]]/Tabela1[[#This Row],[VP]]</f>
        <v>1.0896826083196403E-2</v>
      </c>
      <c r="K386" s="14"/>
      <c r="L386" s="14"/>
      <c r="M386" s="13">
        <v>5.39</v>
      </c>
      <c r="N386" s="13">
        <v>52</v>
      </c>
      <c r="O386" s="13"/>
      <c r="P386" s="13"/>
      <c r="Q386" s="30">
        <f>Tabela1[[#This Row],[Divid.]]</f>
        <v>1.52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386" s="17">
        <f>Tabela1[[#This Row],[Preço Calculado]]/Tabela1[[#This Row],[Preço atual]]-1</f>
        <v>105.83535406782639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792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22.97</v>
      </c>
      <c r="J387" s="15">
        <f>Tabela1[[#This Row],[Preço atual]]/Tabela1[[#This Row],[VP]]</f>
        <v>0</v>
      </c>
      <c r="K387" s="14"/>
      <c r="L387" s="14"/>
      <c r="M387" s="13">
        <v>0.54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793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794</v>
      </c>
      <c r="B389" s="12" t="s">
        <v>28</v>
      </c>
      <c r="C389" s="13" t="s">
        <v>43</v>
      </c>
      <c r="D389" s="13" t="s">
        <v>795</v>
      </c>
      <c r="E389" s="16">
        <v>92.99</v>
      </c>
      <c r="F389" s="16">
        <v>0.9</v>
      </c>
      <c r="G389" s="25">
        <f>Tabela1[[#This Row],[Divid.]]*12/Tabela1[[#This Row],[Preço atual]]</f>
        <v>0.11614152059361223</v>
      </c>
      <c r="H389" s="16">
        <v>6.81</v>
      </c>
      <c r="I389" s="16">
        <v>96.77</v>
      </c>
      <c r="J389" s="15">
        <f>Tabela1[[#This Row],[Preço atual]]/Tabela1[[#This Row],[VP]]</f>
        <v>0.96093830732665075</v>
      </c>
      <c r="K389" s="14">
        <v>0</v>
      </c>
      <c r="L389" s="14">
        <v>0</v>
      </c>
      <c r="M389" s="13">
        <v>2.15</v>
      </c>
      <c r="N389" s="13">
        <v>21472</v>
      </c>
      <c r="O389" s="13">
        <v>11475</v>
      </c>
      <c r="P389" s="13">
        <v>951</v>
      </c>
      <c r="Q389" s="30">
        <f>Tabela1[[#This Row],[Divid.]]</f>
        <v>0.9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89" s="17">
        <f>Tabela1[[#This Row],[Preço Calculado]]/Tabela1[[#This Row],[Preço atual]]-1</f>
        <v>-0.14286700668920871</v>
      </c>
      <c r="U389" s="29" t="str">
        <f>HYPERLINK("https://statusinvest.com.br/fundos-imobiliarios/"&amp;Tabela1[[#This Row],[Ticker]],"Link")</f>
        <v>Link</v>
      </c>
      <c r="V389" s="38" t="s">
        <v>796</v>
      </c>
    </row>
    <row r="390" spans="1:22" x14ac:dyDescent="0.25">
      <c r="A390" s="12" t="s">
        <v>797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798</v>
      </c>
      <c r="B391" s="12" t="s">
        <v>28</v>
      </c>
      <c r="C391" s="13" t="s">
        <v>159</v>
      </c>
      <c r="D391" s="13" t="s">
        <v>799</v>
      </c>
      <c r="E391" s="16">
        <v>124.25</v>
      </c>
      <c r="F391" s="16">
        <v>1.32</v>
      </c>
      <c r="G391" s="25">
        <f>Tabela1[[#This Row],[Divid.]]*12/Tabela1[[#This Row],[Preço atual]]</f>
        <v>0.12748490945674043</v>
      </c>
      <c r="H391" s="16">
        <v>15.19</v>
      </c>
      <c r="I391" s="16">
        <v>123.42</v>
      </c>
      <c r="J391" s="15">
        <f>Tabela1[[#This Row],[Preço atual]]/Tabela1[[#This Row],[VP]]</f>
        <v>1.0067250040512072</v>
      </c>
      <c r="K391" s="14">
        <v>0</v>
      </c>
      <c r="L391" s="14">
        <v>0</v>
      </c>
      <c r="M391" s="13">
        <v>16.53</v>
      </c>
      <c r="N391" s="13">
        <v>140200</v>
      </c>
      <c r="O391" s="13">
        <v>76</v>
      </c>
      <c r="P391" s="13">
        <v>2</v>
      </c>
      <c r="Q391" s="30">
        <f>Tabela1[[#This Row],[Divid.]]</f>
        <v>1.32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391" s="17">
        <f>Tabela1[[#This Row],[Preço Calculado]]/Tabela1[[#This Row],[Preço atual]]-1</f>
        <v>-5.9151959728852899E-2</v>
      </c>
      <c r="U391" s="29" t="str">
        <f>HYPERLINK("https://statusinvest.com.br/fundos-imobiliarios/"&amp;Tabela1[[#This Row],[Ticker]],"Link")</f>
        <v>Link</v>
      </c>
      <c r="V391" s="38" t="s">
        <v>800</v>
      </c>
    </row>
    <row r="392" spans="1:22" x14ac:dyDescent="0.25">
      <c r="A392" s="12" t="s">
        <v>801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802</v>
      </c>
    </row>
    <row r="393" spans="1:22" x14ac:dyDescent="0.25">
      <c r="A393" s="12" t="s">
        <v>803</v>
      </c>
      <c r="B393" s="12" t="s">
        <v>28</v>
      </c>
      <c r="C393" s="13" t="s">
        <v>82</v>
      </c>
      <c r="D393" s="13" t="s">
        <v>50</v>
      </c>
      <c r="E393" s="16">
        <v>262.51</v>
      </c>
      <c r="F393" s="16">
        <v>2.84</v>
      </c>
      <c r="G393" s="25">
        <f>Tabela1[[#This Row],[Divid.]]*12/Tabela1[[#This Row],[Preço atual]]</f>
        <v>0.12982362576663745</v>
      </c>
      <c r="H393" s="16">
        <v>30.09</v>
      </c>
      <c r="I393" s="16">
        <v>270.88</v>
      </c>
      <c r="J393" s="15">
        <f>Tabela1[[#This Row],[Preço atual]]/Tabela1[[#This Row],[VP]]</f>
        <v>0.96910070880094501</v>
      </c>
      <c r="K393" s="14">
        <v>0</v>
      </c>
      <c r="L393" s="14">
        <v>0</v>
      </c>
      <c r="M393" s="13">
        <v>0.14000000000000001</v>
      </c>
      <c r="N393" s="13">
        <v>82</v>
      </c>
      <c r="O393" s="13">
        <v>7815</v>
      </c>
      <c r="P393" s="13">
        <v>917</v>
      </c>
      <c r="Q393" s="30">
        <f>Tabela1[[#This Row],[Divid.]]</f>
        <v>2.84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251.51291512915125</v>
      </c>
      <c r="T393" s="17">
        <f>Tabela1[[#This Row],[Preço Calculado]]/Tabela1[[#This Row],[Preço atual]]-1</f>
        <v>-4.1892060762823258E-2</v>
      </c>
      <c r="U393" s="29" t="str">
        <f>HYPERLINK("https://statusinvest.com.br/fundos-imobiliarios/"&amp;Tabela1[[#This Row],[Ticker]],"Link")</f>
        <v>Link</v>
      </c>
      <c r="V393" s="38" t="s">
        <v>804</v>
      </c>
    </row>
    <row r="394" spans="1:22" x14ac:dyDescent="0.25">
      <c r="A394" s="12" t="s">
        <v>805</v>
      </c>
      <c r="B394" s="12" t="s">
        <v>28</v>
      </c>
      <c r="C394" s="13" t="s">
        <v>57</v>
      </c>
      <c r="D394" s="13" t="s">
        <v>806</v>
      </c>
      <c r="E394" s="16">
        <v>2.04</v>
      </c>
      <c r="F394" s="16">
        <v>0.05</v>
      </c>
      <c r="G394" s="14">
        <f>Tabela1[[#This Row],[Divid.]]*12/Tabela1[[#This Row],[Preço atual]]</f>
        <v>0.29411764705882359</v>
      </c>
      <c r="H394" s="16">
        <v>0.05</v>
      </c>
      <c r="I394" s="16">
        <v>12.81</v>
      </c>
      <c r="J394" s="15">
        <f>Tabela1[[#This Row],[Preço atual]]/Tabela1[[#This Row],[VP]]</f>
        <v>0.15925058548009369</v>
      </c>
      <c r="K394" s="14"/>
      <c r="L394" s="14"/>
      <c r="M394" s="13">
        <v>0.5</v>
      </c>
      <c r="N394" s="13">
        <v>92380</v>
      </c>
      <c r="O394" s="13">
        <v>479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1.1706099413935318</v>
      </c>
      <c r="U394" s="29" t="str">
        <f>HYPERLINK("https://statusinvest.com.br/fundos-imobiliarios/"&amp;Tabela1[[#This Row],[Ticker]],"Link")</f>
        <v>Link</v>
      </c>
      <c r="V394" s="38" t="s">
        <v>807</v>
      </c>
    </row>
    <row r="395" spans="1:22" x14ac:dyDescent="0.25">
      <c r="A395" s="12" t="s">
        <v>808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809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810</v>
      </c>
      <c r="B397" s="12" t="s">
        <v>28</v>
      </c>
      <c r="C397" s="13" t="s">
        <v>43</v>
      </c>
      <c r="D397" s="13" t="s">
        <v>47</v>
      </c>
      <c r="E397" s="16">
        <v>122.01</v>
      </c>
      <c r="F397" s="16">
        <v>0.22</v>
      </c>
      <c r="G397" s="25">
        <f>Tabela1[[#This Row],[Divid.]]*12/Tabela1[[#This Row],[Preço atual]]</f>
        <v>2.1637570690926974E-2</v>
      </c>
      <c r="H397" s="16">
        <v>4.508</v>
      </c>
      <c r="I397" s="16">
        <v>197.2</v>
      </c>
      <c r="J397" s="15">
        <f>Tabela1[[#This Row],[Preço atual]]/Tabela1[[#This Row],[VP]]</f>
        <v>0.61871196754563895</v>
      </c>
      <c r="K397" s="14">
        <v>0.42399999999999999</v>
      </c>
      <c r="L397" s="14">
        <v>7.2000000000000008E-2</v>
      </c>
      <c r="M397" s="13">
        <v>0.93</v>
      </c>
      <c r="N397" s="13">
        <v>681</v>
      </c>
      <c r="O397" s="13">
        <v>7616</v>
      </c>
      <c r="P397" s="13">
        <v>586</v>
      </c>
      <c r="Q397" s="30">
        <f>Tabela1[[#This Row],[Divid.]]</f>
        <v>0.22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397" s="17">
        <f>Tabela1[[#This Row],[Preço Calculado]]/Tabela1[[#This Row],[Preço atual]]-1</f>
        <v>-0.84031313143227326</v>
      </c>
      <c r="U397" s="29" t="str">
        <f>HYPERLINK("https://statusinvest.com.br/fundos-imobiliarios/"&amp;Tabela1[[#This Row],[Ticker]],"Link")</f>
        <v>Link</v>
      </c>
      <c r="V397" s="38" t="s">
        <v>811</v>
      </c>
    </row>
    <row r="398" spans="1:22" x14ac:dyDescent="0.25">
      <c r="A398" s="12" t="s">
        <v>812</v>
      </c>
      <c r="B398" s="12" t="s">
        <v>28</v>
      </c>
      <c r="C398" s="13" t="s">
        <v>159</v>
      </c>
      <c r="D398" s="13" t="s">
        <v>813</v>
      </c>
      <c r="E398" s="16">
        <v>140.02000000000001</v>
      </c>
      <c r="F398" s="16">
        <v>2.21</v>
      </c>
      <c r="G398" s="25">
        <f>Tabela1[[#This Row],[Divid.]]*12/Tabela1[[#This Row],[Preço atual]]</f>
        <v>0.18940151406941863</v>
      </c>
      <c r="H398" s="16">
        <v>12.48</v>
      </c>
      <c r="I398" s="16">
        <v>112.46</v>
      </c>
      <c r="J398" s="15">
        <f>Tabela1[[#This Row],[Preço atual]]/Tabela1[[#This Row],[VP]]</f>
        <v>1.2450649119687001</v>
      </c>
      <c r="K398" s="14">
        <v>0</v>
      </c>
      <c r="L398" s="14">
        <v>0</v>
      </c>
      <c r="M398" s="13">
        <v>4.1900000000000004</v>
      </c>
      <c r="N398" s="13">
        <v>221</v>
      </c>
      <c r="O398" s="13">
        <v>4468</v>
      </c>
      <c r="P398" s="13">
        <v>486</v>
      </c>
      <c r="Q398" s="30">
        <f>Tabela1[[#This Row],[Divid.]]</f>
        <v>2.21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195.71955719557195</v>
      </c>
      <c r="T398" s="17">
        <f>Tabela1[[#This Row],[Preço Calculado]]/Tabela1[[#This Row],[Preço atual]]-1</f>
        <v>0.39779715180382769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814</v>
      </c>
      <c r="B399" s="12" t="s">
        <v>28</v>
      </c>
      <c r="C399" s="13" t="s">
        <v>84</v>
      </c>
      <c r="D399" s="13" t="s">
        <v>813</v>
      </c>
      <c r="E399" s="16">
        <v>110.99</v>
      </c>
      <c r="F399" s="16">
        <v>1.7</v>
      </c>
      <c r="G399" s="14">
        <f>Tabela1[[#This Row],[Divid.]]*12/Tabela1[[#This Row],[Preço atual]]</f>
        <v>0.18380034237318676</v>
      </c>
      <c r="H399" s="16">
        <v>10.5</v>
      </c>
      <c r="I399" s="16">
        <v>107.61</v>
      </c>
      <c r="J399" s="15">
        <f>Tabela1[[#This Row],[Preço atual]]/Tabela1[[#This Row],[VP]]</f>
        <v>1.0314097202862187</v>
      </c>
      <c r="K399" s="14">
        <v>0</v>
      </c>
      <c r="L399" s="14">
        <v>0</v>
      </c>
      <c r="M399" s="13">
        <v>3.4</v>
      </c>
      <c r="N399" s="13">
        <v>126610</v>
      </c>
      <c r="O399" s="13">
        <v>3162</v>
      </c>
      <c r="P399" s="13">
        <v>327</v>
      </c>
      <c r="Q399" s="30">
        <f>Tabela1[[#This Row],[Divid.]]</f>
        <v>1.7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399" s="17">
        <f>Tabela1[[#This Row],[Preço Calculado]]/Tabela1[[#This Row],[Preço atual]]-1</f>
        <v>0.35646009131503154</v>
      </c>
      <c r="U399" s="29" t="str">
        <f>HYPERLINK("https://statusinvest.com.br/fundos-imobiliarios/"&amp;Tabela1[[#This Row],[Ticker]],"Link")</f>
        <v>Link</v>
      </c>
      <c r="V399" s="38" t="s">
        <v>815</v>
      </c>
    </row>
    <row r="400" spans="1:22" x14ac:dyDescent="0.25">
      <c r="A400" s="12" t="s">
        <v>816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0.94</v>
      </c>
      <c r="G400" s="14">
        <f>Tabela1[[#This Row],[Divid.]]*12/Tabela1[[#This Row],[Preço atual]]</f>
        <v>0.1128</v>
      </c>
      <c r="H400" s="16">
        <v>10.35</v>
      </c>
      <c r="I400" s="16">
        <v>102.38</v>
      </c>
      <c r="J400" s="15">
        <f>Tabela1[[#This Row],[Preço atual]]/Tabela1[[#This Row],[VP]]</f>
        <v>0.97675327212346164</v>
      </c>
      <c r="K400" s="14">
        <v>0</v>
      </c>
      <c r="L400" s="14">
        <v>0</v>
      </c>
      <c r="M400" s="13">
        <v>4.55</v>
      </c>
      <c r="N400" s="13">
        <v>28</v>
      </c>
      <c r="O400" s="13">
        <v>2673</v>
      </c>
      <c r="P400" s="13">
        <v>235</v>
      </c>
      <c r="Q400" s="30">
        <f>Tabela1[[#This Row],[Divid.]]</f>
        <v>0.94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00" s="17">
        <f>Tabela1[[#This Row],[Preço Calculado]]/Tabela1[[#This Row],[Preço atual]]-1</f>
        <v>-0.16752767527675294</v>
      </c>
      <c r="U400" s="29" t="str">
        <f>HYPERLINK("https://statusinvest.com.br/fundos-imobiliarios/"&amp;Tabela1[[#This Row],[Ticker]],"Link")</f>
        <v>Link</v>
      </c>
      <c r="V400" s="38" t="s">
        <v>817</v>
      </c>
    </row>
    <row r="401" spans="1:22" x14ac:dyDescent="0.25">
      <c r="A401" s="12" t="s">
        <v>818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0.626</v>
      </c>
      <c r="I401" s="16">
        <v>91.77</v>
      </c>
      <c r="J401" s="15">
        <f>Tabela1[[#This Row],[Preço atual]]/Tabela1[[#This Row],[VP]]</f>
        <v>0</v>
      </c>
      <c r="K401" s="14"/>
      <c r="L401" s="14"/>
      <c r="M401" s="13">
        <v>7.03</v>
      </c>
      <c r="N401" s="13">
        <v>66</v>
      </c>
      <c r="O401" s="13">
        <v>6</v>
      </c>
      <c r="P401" s="13">
        <v>4327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819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820</v>
      </c>
      <c r="B403" s="12" t="s">
        <v>28</v>
      </c>
      <c r="C403" s="13" t="s">
        <v>36</v>
      </c>
      <c r="D403" s="13" t="s">
        <v>821</v>
      </c>
      <c r="E403" s="16">
        <v>89.4</v>
      </c>
      <c r="F403" s="16">
        <v>1.1100000000000001</v>
      </c>
      <c r="G403" s="25">
        <f>Tabela1[[#This Row],[Divid.]]*12/Tabela1[[#This Row],[Preço atual]]</f>
        <v>0.14899328859060401</v>
      </c>
      <c r="H403" s="16">
        <v>13.47</v>
      </c>
      <c r="I403" s="16">
        <v>103.86</v>
      </c>
      <c r="J403" s="15">
        <f>Tabela1[[#This Row],[Preço atual]]/Tabela1[[#This Row],[VP]]</f>
        <v>0.86077411900635481</v>
      </c>
      <c r="K403" s="14"/>
      <c r="L403" s="14"/>
      <c r="M403" s="13">
        <v>4.8099999999999996</v>
      </c>
      <c r="N403" s="13">
        <v>90295</v>
      </c>
      <c r="O403" s="13"/>
      <c r="P403" s="13"/>
      <c r="Q403" s="30">
        <f>Tabela1[[#This Row],[Divid.]]</f>
        <v>1.1100000000000001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403" s="17">
        <f>Tabela1[[#This Row],[Preço Calculado]]/Tabela1[[#This Row],[Preço atual]]-1</f>
        <v>9.9581465613313824E-2</v>
      </c>
      <c r="U403" s="29" t="str">
        <f>HYPERLINK("https://statusinvest.com.br/fundos-imobiliarios/"&amp;Tabela1[[#This Row],[Ticker]],"Link")</f>
        <v>Link</v>
      </c>
      <c r="V403" s="38" t="s">
        <v>822</v>
      </c>
    </row>
    <row r="404" spans="1:22" x14ac:dyDescent="0.25">
      <c r="A404" s="12" t="s">
        <v>823</v>
      </c>
      <c r="B404" s="12" t="s">
        <v>28</v>
      </c>
      <c r="C404" s="13" t="s">
        <v>36</v>
      </c>
      <c r="D404" s="13" t="s">
        <v>824</v>
      </c>
      <c r="E404" s="16">
        <v>93.73</v>
      </c>
      <c r="F404" s="16">
        <v>0.9</v>
      </c>
      <c r="G404" s="25">
        <f>Tabela1[[#This Row],[Divid.]]*12/Tabela1[[#This Row],[Preço atual]]</f>
        <v>0.11522458124399872</v>
      </c>
      <c r="H404" s="16">
        <v>9.9499999999999993</v>
      </c>
      <c r="I404" s="16">
        <v>97.47</v>
      </c>
      <c r="J404" s="15">
        <f>Tabela1[[#This Row],[Preço atual]]/Tabela1[[#This Row],[VP]]</f>
        <v>0.96162921924694789</v>
      </c>
      <c r="K404" s="14"/>
      <c r="L404" s="14"/>
      <c r="M404" s="13">
        <v>2.34</v>
      </c>
      <c r="N404" s="13">
        <v>26122</v>
      </c>
      <c r="O404" s="13"/>
      <c r="P404" s="13"/>
      <c r="Q404" s="30">
        <f>Tabela1[[#This Row],[Divid.]]</f>
        <v>0.9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04" s="17">
        <f>Tabela1[[#This Row],[Preço Calculado]]/Tabela1[[#This Row],[Preço atual]]-1</f>
        <v>-0.1496340867601571</v>
      </c>
      <c r="U404" s="29" t="str">
        <f>HYPERLINK("https://statusinvest.com.br/fundos-imobiliarios/"&amp;Tabela1[[#This Row],[Ticker]],"Link")</f>
        <v>Link</v>
      </c>
      <c r="V404" s="38" t="s">
        <v>825</v>
      </c>
    </row>
    <row r="405" spans="1:22" x14ac:dyDescent="0.25">
      <c r="A405" s="12" t="s">
        <v>826</v>
      </c>
      <c r="B405" s="12" t="s">
        <v>28</v>
      </c>
      <c r="C405" s="13" t="s">
        <v>36</v>
      </c>
      <c r="D405" s="13" t="s">
        <v>827</v>
      </c>
      <c r="E405" s="16">
        <v>8.4499999999999993</v>
      </c>
      <c r="F405" s="16">
        <v>8.5000000000000006E-2</v>
      </c>
      <c r="G405" s="25">
        <f>Tabela1[[#This Row],[Divid.]]*12/Tabela1[[#This Row],[Preço atual]]</f>
        <v>0.12071005917159765</v>
      </c>
      <c r="H405" s="16">
        <v>1.0549999999999999</v>
      </c>
      <c r="I405" s="16">
        <v>9.68</v>
      </c>
      <c r="J405" s="15">
        <f>Tabela1[[#This Row],[Preço atual]]/Tabela1[[#This Row],[VP]]</f>
        <v>0.87293388429752061</v>
      </c>
      <c r="K405" s="14"/>
      <c r="L405" s="14"/>
      <c r="M405" s="13">
        <v>4.07</v>
      </c>
      <c r="N405" s="13">
        <v>12030</v>
      </c>
      <c r="O405" s="13"/>
      <c r="P405" s="13"/>
      <c r="Q405" s="30">
        <f>Tabela1[[#This Row],[Divid.]]</f>
        <v>8.5000000000000006E-2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405" s="17">
        <f>Tabela1[[#This Row],[Preço Calculado]]/Tabela1[[#This Row],[Preço atual]]-1</f>
        <v>-0.10915085482215769</v>
      </c>
      <c r="U405" s="29" t="str">
        <f>HYPERLINK("https://statusinvest.com.br/fundos-imobiliarios/"&amp;Tabela1[[#This Row],[Ticker]],"Link")</f>
        <v>Link</v>
      </c>
      <c r="V405" s="38" t="s">
        <v>828</v>
      </c>
    </row>
    <row r="406" spans="1:22" x14ac:dyDescent="0.25">
      <c r="A406" s="12" t="s">
        <v>829</v>
      </c>
      <c r="B406" s="12" t="s">
        <v>28</v>
      </c>
      <c r="C406" s="13" t="s">
        <v>62</v>
      </c>
      <c r="D406" s="13" t="s">
        <v>830</v>
      </c>
      <c r="E406" s="16">
        <v>70.56</v>
      </c>
      <c r="F406" s="16">
        <v>0.75</v>
      </c>
      <c r="G406" s="25">
        <f>Tabela1[[#This Row],[Divid.]]*12/Tabela1[[#This Row],[Preço atual]]</f>
        <v>0.12755102040816327</v>
      </c>
      <c r="H406" s="16">
        <v>7.71</v>
      </c>
      <c r="I406" s="16">
        <v>130.96</v>
      </c>
      <c r="J406" s="15">
        <f>Tabela1[[#This Row],[Preço atual]]/Tabela1[[#This Row],[VP]]</f>
        <v>0.53879047037263283</v>
      </c>
      <c r="K406" s="14"/>
      <c r="L406" s="14"/>
      <c r="M406" s="13">
        <v>1.48</v>
      </c>
      <c r="N406" s="13">
        <v>4262</v>
      </c>
      <c r="O406" s="13">
        <v>2458</v>
      </c>
      <c r="P406" s="13">
        <v>27</v>
      </c>
      <c r="Q406" s="30">
        <f>Tabela1[[#This Row],[Divid.]]</f>
        <v>0.75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06" s="17">
        <f>Tabela1[[#This Row],[Preço Calculado]]/Tabela1[[#This Row],[Preço atual]]-1</f>
        <v>-5.8664056028315481E-2</v>
      </c>
      <c r="U406" s="29" t="str">
        <f>HYPERLINK("https://statusinvest.com.br/fundos-imobiliarios/"&amp;Tabela1[[#This Row],[Ticker]],"Link")</f>
        <v>Link</v>
      </c>
      <c r="V406" s="38" t="s">
        <v>831</v>
      </c>
    </row>
    <row r="407" spans="1:22" x14ac:dyDescent="0.25">
      <c r="A407" s="12" t="s">
        <v>832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1014.11</v>
      </c>
      <c r="J407" s="15">
        <f>Tabela1[[#This Row],[Preço atual]]/Tabela1[[#This Row],[VP]]</f>
        <v>0</v>
      </c>
      <c r="K407" s="14"/>
      <c r="L407" s="14"/>
      <c r="M407" s="13">
        <v>11.05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833</v>
      </c>
      <c r="B408" s="12" t="s">
        <v>28</v>
      </c>
      <c r="C408" s="13" t="s">
        <v>70</v>
      </c>
      <c r="D408" s="13" t="s">
        <v>99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30.38</v>
      </c>
      <c r="I408" s="16">
        <v>452.75</v>
      </c>
      <c r="J408" s="15">
        <f>Tabela1[[#This Row],[Preço atual]]/Tabela1[[#This Row],[VP]]</f>
        <v>0.51571507454445065</v>
      </c>
      <c r="K408" s="14">
        <v>0.28399999999999997</v>
      </c>
      <c r="L408" s="14">
        <v>7.0000000000000007E-2</v>
      </c>
      <c r="M408" s="13">
        <v>0.31</v>
      </c>
      <c r="N408" s="13">
        <v>53</v>
      </c>
      <c r="O408" s="13">
        <v>986</v>
      </c>
      <c r="P408" s="13">
        <v>175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834</v>
      </c>
      <c r="B409" s="12" t="s">
        <v>28</v>
      </c>
      <c r="C409" s="13" t="s">
        <v>57</v>
      </c>
      <c r="D409" s="13" t="s">
        <v>835</v>
      </c>
      <c r="E409" s="16">
        <v>9.42</v>
      </c>
      <c r="F409" s="16">
        <v>0.1</v>
      </c>
      <c r="G409" s="25">
        <f>Tabela1[[#This Row],[Divid.]]*12/Tabela1[[#This Row],[Preço atual]]</f>
        <v>0.12738853503184716</v>
      </c>
      <c r="H409" s="16">
        <v>1.2</v>
      </c>
      <c r="I409" s="16">
        <v>9.35</v>
      </c>
      <c r="J409" s="15">
        <f>Tabela1[[#This Row],[Preço atual]]/Tabela1[[#This Row],[VP]]</f>
        <v>1.0074866310160429</v>
      </c>
      <c r="K409" s="14"/>
      <c r="L409" s="14"/>
      <c r="M409" s="13">
        <v>3.44</v>
      </c>
      <c r="N409" s="13">
        <v>342991</v>
      </c>
      <c r="O409" s="13"/>
      <c r="P409" s="13"/>
      <c r="Q409" s="30">
        <f>Tabela1[[#This Row],[Divid.]]</f>
        <v>0.1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9" s="17">
        <f>Tabela1[[#This Row],[Preço Calculado]]/Tabela1[[#This Row],[Preço atual]]-1</f>
        <v>-5.9863210097069075E-2</v>
      </c>
      <c r="U409" s="29" t="str">
        <f>HYPERLINK("https://statusinvest.com.br/fundos-imobiliarios/"&amp;Tabela1[[#This Row],[Ticker]],"Link")</f>
        <v>Link</v>
      </c>
      <c r="V409" s="38" t="s">
        <v>836</v>
      </c>
    </row>
    <row r="410" spans="1:22" x14ac:dyDescent="0.25">
      <c r="A410" s="12" t="s">
        <v>837</v>
      </c>
      <c r="B410" s="12" t="s">
        <v>28</v>
      </c>
      <c r="C410" s="13" t="s">
        <v>36</v>
      </c>
      <c r="D410" s="13" t="s">
        <v>835</v>
      </c>
      <c r="E410" s="16">
        <v>90.97</v>
      </c>
      <c r="F410" s="16">
        <v>0.76</v>
      </c>
      <c r="G410" s="25">
        <f>Tabela1[[#This Row],[Divid.]]*12/Tabela1[[#This Row],[Preço atual]]</f>
        <v>0.10025283060349567</v>
      </c>
      <c r="H410" s="16">
        <v>10.61</v>
      </c>
      <c r="I410" s="16">
        <v>93.66</v>
      </c>
      <c r="J410" s="15">
        <f>Tabela1[[#This Row],[Preço atual]]/Tabela1[[#This Row],[VP]]</f>
        <v>0.9712790945974803</v>
      </c>
      <c r="K410" s="14"/>
      <c r="L410" s="14"/>
      <c r="M410" s="13">
        <v>1.02</v>
      </c>
      <c r="N410" s="13">
        <v>89389</v>
      </c>
      <c r="O410" s="13"/>
      <c r="P410" s="13"/>
      <c r="Q410" s="30">
        <f>Tabela1[[#This Row],[Divid.]]</f>
        <v>0.76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10" s="17">
        <f>Tabela1[[#This Row],[Preço Calculado]]/Tabela1[[#This Row],[Preço atual]]-1</f>
        <v>-0.26012671141331623</v>
      </c>
      <c r="U410" s="29" t="str">
        <f>HYPERLINK("https://statusinvest.com.br/fundos-imobiliarios/"&amp;Tabela1[[#This Row],[Ticker]],"Link")</f>
        <v>Link</v>
      </c>
      <c r="V410" s="38" t="s">
        <v>838</v>
      </c>
    </row>
    <row r="411" spans="1:22" x14ac:dyDescent="0.25">
      <c r="A411" s="12" t="s">
        <v>839</v>
      </c>
      <c r="B411" s="12" t="s">
        <v>28</v>
      </c>
      <c r="C411" s="13" t="s">
        <v>36</v>
      </c>
      <c r="D411" s="13" t="s">
        <v>835</v>
      </c>
      <c r="E411" s="16">
        <v>9.7200000000000006</v>
      </c>
      <c r="F411" s="16">
        <v>0.11</v>
      </c>
      <c r="G411" s="25">
        <f>Tabela1[[#This Row],[Divid.]]*12/Tabela1[[#This Row],[Preço atual]]</f>
        <v>0.13580246913580246</v>
      </c>
      <c r="H411" s="16">
        <v>1.45</v>
      </c>
      <c r="I411" s="16">
        <v>9.64</v>
      </c>
      <c r="J411" s="15">
        <f>Tabela1[[#This Row],[Preço atual]]/Tabela1[[#This Row],[VP]]</f>
        <v>1.008298755186722</v>
      </c>
      <c r="K411" s="14"/>
      <c r="L411" s="14"/>
      <c r="M411" s="13">
        <v>2.19</v>
      </c>
      <c r="N411" s="13">
        <v>232865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2.2322445446676387E-3</v>
      </c>
      <c r="U411" s="29" t="str">
        <f>HYPERLINK("https://statusinvest.com.br/fundos-imobiliarios/"&amp;Tabela1[[#This Row],[Ticker]],"Link")</f>
        <v>Link</v>
      </c>
      <c r="V411" s="38" t="s">
        <v>840</v>
      </c>
    </row>
    <row r="412" spans="1:22" x14ac:dyDescent="0.25">
      <c r="A412" s="12" t="s">
        <v>841</v>
      </c>
      <c r="B412" s="12" t="s">
        <v>28</v>
      </c>
      <c r="C412" s="13" t="s">
        <v>159</v>
      </c>
      <c r="D412" s="13" t="s">
        <v>50</v>
      </c>
      <c r="E412" s="16">
        <v>0</v>
      </c>
      <c r="F412" s="16">
        <v>30.166599999999999</v>
      </c>
      <c r="G412" s="25" t="e">
        <f>Tabela1[[#This Row],[Divid.]]*12/Tabela1[[#This Row],[Preço atual]]</f>
        <v>#DIV/0!</v>
      </c>
      <c r="H412" s="16">
        <v>30.166599999999999</v>
      </c>
      <c r="I412" s="16">
        <v>873.3</v>
      </c>
      <c r="J412" s="15">
        <f>Tabela1[[#This Row],[Preço atual]]/Tabela1[[#This Row],[VP]]</f>
        <v>0</v>
      </c>
      <c r="K412" s="14"/>
      <c r="L412" s="14"/>
      <c r="M412" s="13">
        <v>9.0399999999999991</v>
      </c>
      <c r="N412" s="13">
        <v>199</v>
      </c>
      <c r="O412" s="13"/>
      <c r="P412" s="13"/>
      <c r="Q412" s="30">
        <f>Tabela1[[#This Row],[Divid.]]</f>
        <v>30.166599999999999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2671.5808118081177</v>
      </c>
      <c r="T412" s="17" t="e">
        <f>Tabela1[[#This Row],[Preço Calculado]]/Tabela1[[#This Row],[Preço atual]]-1</f>
        <v>#DIV/0!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842</v>
      </c>
      <c r="B413" s="26" t="s">
        <v>28</v>
      </c>
      <c r="C413" s="32" t="s">
        <v>53</v>
      </c>
      <c r="D413" s="32" t="s">
        <v>827</v>
      </c>
      <c r="E413" s="33">
        <v>8.18</v>
      </c>
      <c r="F413" s="33">
        <v>7.0000000000000007E-2</v>
      </c>
      <c r="G413" s="34">
        <f>Tabela1[[#This Row],[Divid.]]*12/Tabela1[[#This Row],[Preço atual]]</f>
        <v>0.10268948655256725</v>
      </c>
      <c r="H413" s="33">
        <v>0.75</v>
      </c>
      <c r="I413" s="33">
        <v>9.34</v>
      </c>
      <c r="J413" s="35">
        <f>Tabela1[[#This Row],[Preço atual]]/Tabela1[[#This Row],[VP]]</f>
        <v>0.87580299785867233</v>
      </c>
      <c r="K413" s="36"/>
      <c r="L413" s="36"/>
      <c r="M413" s="32">
        <v>5.9</v>
      </c>
      <c r="N413" s="32">
        <v>6380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-0.24214401068216052</v>
      </c>
      <c r="U413" s="29" t="str">
        <f>HYPERLINK("https://statusinvest.com.br/fundos-imobiliarios/"&amp;Tabela1[[#This Row],[Ticker]],"Link")</f>
        <v>Link</v>
      </c>
      <c r="V413" s="38" t="s">
        <v>843</v>
      </c>
    </row>
    <row r="414" spans="1:22" x14ac:dyDescent="0.25">
      <c r="A414" s="12" t="s">
        <v>844</v>
      </c>
      <c r="B414" s="12" t="s">
        <v>28</v>
      </c>
      <c r="C414" s="13" t="s">
        <v>70</v>
      </c>
      <c r="D414" s="13" t="s">
        <v>827</v>
      </c>
      <c r="E414" s="16">
        <v>92.59</v>
      </c>
      <c r="F414" s="16">
        <v>0.64</v>
      </c>
      <c r="G414" s="25">
        <f>Tabela1[[#This Row],[Divid.]]*12/Tabela1[[#This Row],[Preço atual]]</f>
        <v>8.2946322497029906E-2</v>
      </c>
      <c r="H414" s="16">
        <v>7.32</v>
      </c>
      <c r="I414" s="16">
        <v>114.09</v>
      </c>
      <c r="J414" s="15">
        <f>Tabela1[[#This Row],[Preço atual]]/Tabela1[[#This Row],[VP]]</f>
        <v>0.81155228328512574</v>
      </c>
      <c r="K414" s="14">
        <v>0.121</v>
      </c>
      <c r="L414" s="14">
        <v>0</v>
      </c>
      <c r="M414" s="13">
        <v>1.4</v>
      </c>
      <c r="N414" s="13">
        <v>162062</v>
      </c>
      <c r="O414" s="13">
        <v>2416</v>
      </c>
      <c r="P414" s="13">
        <v>243</v>
      </c>
      <c r="Q414" s="30">
        <f>Tabela1[[#This Row],[Divid.]]</f>
        <v>0.64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414" s="17">
        <f>Tabela1[[#This Row],[Preço Calculado]]/Tabela1[[#This Row],[Preço atual]]-1</f>
        <v>-0.38785001847210399</v>
      </c>
      <c r="U414" s="29" t="str">
        <f>HYPERLINK("https://statusinvest.com.br/fundos-imobiliarios/"&amp;Tabela1[[#This Row],[Ticker]],"Link")</f>
        <v>Link</v>
      </c>
      <c r="V414" s="38" t="s">
        <v>845</v>
      </c>
    </row>
    <row r="415" spans="1:22" x14ac:dyDescent="0.25">
      <c r="A415" s="12" t="s">
        <v>846</v>
      </c>
      <c r="B415" s="12" t="s">
        <v>28</v>
      </c>
      <c r="C415" s="13" t="s">
        <v>43</v>
      </c>
      <c r="D415" s="13" t="s">
        <v>827</v>
      </c>
      <c r="E415" s="16">
        <v>7.94</v>
      </c>
      <c r="F415" s="16">
        <v>5.8000000000000003E-2</v>
      </c>
      <c r="G415" s="25">
        <f>Tabela1[[#This Row],[Divid.]]*12/Tabela1[[#This Row],[Preço atual]]</f>
        <v>8.7657430730478589E-2</v>
      </c>
      <c r="H415" s="16">
        <v>0.66800000000000004</v>
      </c>
      <c r="I415" s="16">
        <v>10.84</v>
      </c>
      <c r="J415" s="15">
        <f>Tabela1[[#This Row],[Preço atual]]/Tabela1[[#This Row],[VP]]</f>
        <v>0.7324723247232473</v>
      </c>
      <c r="K415" s="14">
        <v>0</v>
      </c>
      <c r="L415" s="14">
        <v>0</v>
      </c>
      <c r="M415" s="13">
        <v>2.06</v>
      </c>
      <c r="N415" s="13">
        <v>147056</v>
      </c>
      <c r="O415" s="13">
        <v>10285</v>
      </c>
      <c r="P415" s="13">
        <v>1178</v>
      </c>
      <c r="Q415" s="30">
        <f>Tabela1[[#This Row],[Divid.]]</f>
        <v>5.8000000000000003E-2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5.1365313653136528</v>
      </c>
      <c r="T415" s="17">
        <f>Tabela1[[#This Row],[Preço Calculado]]/Tabela1[[#This Row],[Preço atual]]-1</f>
        <v>-0.35308169202598838</v>
      </c>
      <c r="U415" s="29" t="str">
        <f>HYPERLINK("https://statusinvest.com.br/fundos-imobiliarios/"&amp;Tabela1[[#This Row],[Ticker]],"Link")</f>
        <v>Link</v>
      </c>
      <c r="V415" s="38" t="s">
        <v>847</v>
      </c>
    </row>
    <row r="416" spans="1:22" x14ac:dyDescent="0.25">
      <c r="A416" s="12" t="s">
        <v>848</v>
      </c>
      <c r="B416" s="12" t="s">
        <v>28</v>
      </c>
      <c r="C416" s="13" t="s">
        <v>29</v>
      </c>
      <c r="D416" s="13" t="s">
        <v>827</v>
      </c>
      <c r="E416" s="16">
        <v>120.24</v>
      </c>
      <c r="F416" s="16">
        <v>1</v>
      </c>
      <c r="G416" s="25">
        <f>Tabela1[[#This Row],[Divid.]]*12/Tabela1[[#This Row],[Preço atual]]</f>
        <v>9.9800399201596807E-2</v>
      </c>
      <c r="H416" s="16">
        <v>9.8000000000000007</v>
      </c>
      <c r="I416" s="16">
        <v>133.71</v>
      </c>
      <c r="J416" s="15">
        <f>Tabela1[[#This Row],[Preço atual]]/Tabela1[[#This Row],[VP]]</f>
        <v>0.89925959165357849</v>
      </c>
      <c r="K416" s="14">
        <v>0.06</v>
      </c>
      <c r="L416" s="14">
        <v>1.7000000000000001E-2</v>
      </c>
      <c r="M416" s="13">
        <v>24.16</v>
      </c>
      <c r="N416" s="13">
        <v>275919</v>
      </c>
      <c r="O416" s="13">
        <v>4018</v>
      </c>
      <c r="P416" s="13">
        <v>320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-0.26346568854910113</v>
      </c>
      <c r="U416" s="29" t="str">
        <f>HYPERLINK("https://statusinvest.com.br/fundos-imobiliarios/"&amp;Tabela1[[#This Row],[Ticker]],"Link")</f>
        <v>Link</v>
      </c>
      <c r="V416" s="38" t="s">
        <v>849</v>
      </c>
    </row>
    <row r="417" spans="1:22" x14ac:dyDescent="0.25">
      <c r="A417" s="12" t="s">
        <v>850</v>
      </c>
      <c r="B417" s="12" t="s">
        <v>28</v>
      </c>
      <c r="C417" s="13" t="s">
        <v>57</v>
      </c>
      <c r="D417" s="13" t="s">
        <v>827</v>
      </c>
      <c r="E417" s="16">
        <v>7.96</v>
      </c>
      <c r="F417" s="16">
        <v>7.1999999999999995E-2</v>
      </c>
      <c r="G417" s="25">
        <f>Tabela1[[#This Row],[Divid.]]*12/Tabela1[[#This Row],[Preço atual]]</f>
        <v>0.10854271356783918</v>
      </c>
      <c r="H417" s="16">
        <v>0.79200000000000004</v>
      </c>
      <c r="I417" s="16">
        <v>8.9600000000000009</v>
      </c>
      <c r="J417" s="15">
        <f>Tabela1[[#This Row],[Preço atual]]/Tabela1[[#This Row],[VP]]</f>
        <v>0.8883928571428571</v>
      </c>
      <c r="K417" s="14">
        <v>0.03</v>
      </c>
      <c r="L417" s="14">
        <v>0</v>
      </c>
      <c r="M417" s="13">
        <v>3.93</v>
      </c>
      <c r="N417" s="13">
        <v>49606</v>
      </c>
      <c r="O417" s="13">
        <v>3257</v>
      </c>
      <c r="P417" s="13">
        <v>323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-0.19894676333698025</v>
      </c>
      <c r="U417" s="29" t="str">
        <f>HYPERLINK("https://statusinvest.com.br/fundos-imobiliarios/"&amp;Tabela1[[#This Row],[Ticker]],"Link")</f>
        <v>Link</v>
      </c>
      <c r="V417" s="38" t="s">
        <v>851</v>
      </c>
    </row>
    <row r="418" spans="1:22" x14ac:dyDescent="0.25">
      <c r="A418" s="12" t="s">
        <v>852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0.75</v>
      </c>
      <c r="G418" s="25" t="e">
        <f>Tabela1[[#This Row],[Divid.]]*12/Tabela1[[#This Row],[Preço atual]]</f>
        <v>#DIV/0!</v>
      </c>
      <c r="H418" s="16">
        <v>10.095000000000001</v>
      </c>
      <c r="I418" s="16">
        <v>136.28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0.72</v>
      </c>
      <c r="N418" s="13">
        <v>97</v>
      </c>
      <c r="O418" s="13"/>
      <c r="P418" s="13"/>
      <c r="Q418" s="30">
        <f>Tabela1[[#This Row],[Divid.]]</f>
        <v>0.75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853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854</v>
      </c>
      <c r="B420" s="12" t="s">
        <v>28</v>
      </c>
      <c r="C420" s="13" t="s">
        <v>43</v>
      </c>
      <c r="D420" s="13" t="s">
        <v>855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937.8</v>
      </c>
      <c r="J420" s="15">
        <f>Tabela1[[#This Row],[Preço atual]]/Tabela1[[#This Row],[VP]]</f>
        <v>1.2168266154830456</v>
      </c>
      <c r="K420" s="14"/>
      <c r="L420" s="14"/>
      <c r="M420" s="13">
        <v>0.67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856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3.1764000000000001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857</v>
      </c>
    </row>
    <row r="422" spans="1:22" x14ac:dyDescent="0.25">
      <c r="A422" s="12" t="s">
        <v>858</v>
      </c>
      <c r="B422" s="12" t="s">
        <v>28</v>
      </c>
      <c r="C422" s="13" t="s">
        <v>36</v>
      </c>
      <c r="D422" s="13" t="s">
        <v>99</v>
      </c>
      <c r="E422" s="16">
        <v>81.63</v>
      </c>
      <c r="F422" s="16">
        <v>0.95</v>
      </c>
      <c r="G422" s="25">
        <f>Tabela1[[#This Row],[Divid.]]*12/Tabela1[[#This Row],[Preço atual]]</f>
        <v>0.13965453877251011</v>
      </c>
      <c r="H422" s="16">
        <v>12.49</v>
      </c>
      <c r="I422" s="16">
        <v>94.23</v>
      </c>
      <c r="J422" s="15">
        <f>Tabela1[[#This Row],[Preço atual]]/Tabela1[[#This Row],[VP]]</f>
        <v>0.866284622731614</v>
      </c>
      <c r="K422" s="14"/>
      <c r="L422" s="14"/>
      <c r="M422" s="13">
        <v>3.7</v>
      </c>
      <c r="N422" s="13">
        <v>691</v>
      </c>
      <c r="O422" s="13"/>
      <c r="P422" s="13"/>
      <c r="Q422" s="30">
        <f>Tabela1[[#This Row],[Divid.]]</f>
        <v>0.95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2" s="17">
        <f>Tabela1[[#This Row],[Preço Calculado]]/Tabela1[[#This Row],[Preço atual]]-1</f>
        <v>3.066080274915195E-2</v>
      </c>
      <c r="U422" s="29" t="str">
        <f>HYPERLINK("https://statusinvest.com.br/fundos-imobiliarios/"&amp;Tabela1[[#This Row],[Ticker]],"Link")</f>
        <v>Link</v>
      </c>
      <c r="V422" s="38" t="s">
        <v>859</v>
      </c>
    </row>
    <row r="423" spans="1:22" x14ac:dyDescent="0.25">
      <c r="A423" s="12" t="s">
        <v>860</v>
      </c>
      <c r="B423" s="12" t="s">
        <v>28</v>
      </c>
      <c r="C423" s="13" t="s">
        <v>29</v>
      </c>
      <c r="D423" s="13" t="s">
        <v>99</v>
      </c>
      <c r="E423" s="16">
        <v>0</v>
      </c>
      <c r="F423" s="16">
        <v>0.23400000000000001</v>
      </c>
      <c r="G423" s="25" t="e">
        <f>Tabela1[[#This Row],[Divid.]]*12/Tabela1[[#This Row],[Preço atual]]</f>
        <v>#DIV/0!</v>
      </c>
      <c r="H423" s="16">
        <v>1.9418</v>
      </c>
      <c r="I423" s="16">
        <v>31.42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0.84</v>
      </c>
      <c r="N423" s="13">
        <v>53</v>
      </c>
      <c r="O423" s="13"/>
      <c r="P423" s="13"/>
      <c r="Q423" s="30">
        <f>Tabela1[[#This Row],[Divid.]]</f>
        <v>0.23400000000000001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20.723247232472325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861</v>
      </c>
      <c r="B424" s="12" t="s">
        <v>28</v>
      </c>
      <c r="C424" s="13" t="s">
        <v>36</v>
      </c>
      <c r="D424" s="13" t="s">
        <v>862</v>
      </c>
      <c r="E424" s="16">
        <v>86.86</v>
      </c>
      <c r="F424" s="16">
        <v>0.75</v>
      </c>
      <c r="G424" s="25">
        <f>Tabela1[[#This Row],[Divid.]]*12/Tabela1[[#This Row],[Preço atual]]</f>
        <v>0.10361501266405711</v>
      </c>
      <c r="H424" s="16">
        <v>8.9700000000000006</v>
      </c>
      <c r="I424" s="16">
        <v>94.1</v>
      </c>
      <c r="J424" s="15">
        <f>Tabela1[[#This Row],[Preço atual]]/Tabela1[[#This Row],[VP]]</f>
        <v>0.92306057385759832</v>
      </c>
      <c r="K424" s="14"/>
      <c r="L424" s="14"/>
      <c r="M424" s="13">
        <v>3.75</v>
      </c>
      <c r="N424" s="13">
        <v>123262</v>
      </c>
      <c r="O424" s="13"/>
      <c r="P424" s="13"/>
      <c r="Q424" s="30">
        <f>Tabela1[[#This Row],[Divid.]]</f>
        <v>0.75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24" s="17">
        <f>Tabela1[[#This Row],[Preço Calculado]]/Tabela1[[#This Row],[Preço atual]]-1</f>
        <v>-0.23531355967485545</v>
      </c>
      <c r="U424" s="29" t="str">
        <f>HYPERLINK("https://statusinvest.com.br/fundos-imobiliarios/"&amp;Tabela1[[#This Row],[Ticker]],"Link")</f>
        <v>Link</v>
      </c>
      <c r="V424" s="38" t="s">
        <v>863</v>
      </c>
    </row>
    <row r="425" spans="1:22" x14ac:dyDescent="0.25">
      <c r="A425" s="12" t="s">
        <v>864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0.47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865</v>
      </c>
    </row>
    <row r="426" spans="1:22" x14ac:dyDescent="0.25">
      <c r="A426" s="12" t="s">
        <v>866</v>
      </c>
      <c r="B426" s="12" t="s">
        <v>28</v>
      </c>
      <c r="C426" s="13" t="s">
        <v>29</v>
      </c>
      <c r="D426" s="13" t="s">
        <v>99</v>
      </c>
      <c r="E426" s="16">
        <v>82.01</v>
      </c>
      <c r="F426" s="16">
        <v>0.7</v>
      </c>
      <c r="G426" s="25">
        <f>Tabela1[[#This Row],[Divid.]]*12/Tabela1[[#This Row],[Preço atual]]</f>
        <v>0.10242653334959149</v>
      </c>
      <c r="H426" s="16">
        <v>7.86</v>
      </c>
      <c r="I426" s="16">
        <v>101.06</v>
      </c>
      <c r="J426" s="15">
        <f>Tabela1[[#This Row],[Preço atual]]/Tabela1[[#This Row],[VP]]</f>
        <v>0.8114981199287552</v>
      </c>
      <c r="K426" s="14">
        <v>7.8E-2</v>
      </c>
      <c r="L426" s="14">
        <v>0.183</v>
      </c>
      <c r="M426" s="13">
        <v>1.02</v>
      </c>
      <c r="N426" s="13">
        <v>3835</v>
      </c>
      <c r="O426" s="13">
        <v>2272</v>
      </c>
      <c r="P426" s="13">
        <v>419</v>
      </c>
      <c r="Q426" s="30">
        <f>Tabela1[[#This Row],[Divid.]]</f>
        <v>0.7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6" s="17">
        <f>Tabela1[[#This Row],[Preço Calculado]]/Tabela1[[#This Row],[Preço atual]]-1</f>
        <v>-0.24408462472626213</v>
      </c>
      <c r="U426" s="29" t="str">
        <f>HYPERLINK("https://statusinvest.com.br/fundos-imobiliarios/"&amp;Tabela1[[#This Row],[Ticker]],"Link")</f>
        <v>Link</v>
      </c>
      <c r="V426" s="38" t="s">
        <v>867</v>
      </c>
    </row>
    <row r="427" spans="1:22" x14ac:dyDescent="0.25">
      <c r="A427" s="12" t="s">
        <v>868</v>
      </c>
      <c r="B427" s="12" t="s">
        <v>28</v>
      </c>
      <c r="C427" s="13" t="s">
        <v>36</v>
      </c>
      <c r="D427" s="13" t="s">
        <v>806</v>
      </c>
      <c r="E427" s="16">
        <v>3.94</v>
      </c>
      <c r="F427" s="16">
        <v>0.04</v>
      </c>
      <c r="G427" s="25">
        <f>Tabela1[[#This Row],[Divid.]]*12/Tabela1[[#This Row],[Preço atual]]</f>
        <v>0.12182741116751268</v>
      </c>
      <c r="H427" s="16">
        <v>0.5</v>
      </c>
      <c r="I427" s="16">
        <v>10.73</v>
      </c>
      <c r="J427" s="15">
        <f>Tabela1[[#This Row],[Preço atual]]/Tabela1[[#This Row],[VP]]</f>
        <v>0.36719478098788444</v>
      </c>
      <c r="K427" s="14"/>
      <c r="L427" s="14"/>
      <c r="M427" s="13">
        <v>1.51</v>
      </c>
      <c r="N427" s="13">
        <v>87757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-0.10090471463090278</v>
      </c>
      <c r="U427" s="29" t="str">
        <f>HYPERLINK("https://statusinvest.com.br/fundos-imobiliarios/"&amp;Tabela1[[#This Row],[Ticker]],"Link")</f>
        <v>Link</v>
      </c>
      <c r="V427" s="38" t="s">
        <v>869</v>
      </c>
    </row>
    <row r="428" spans="1:22" x14ac:dyDescent="0.25">
      <c r="A428" s="12" t="s">
        <v>870</v>
      </c>
      <c r="B428" s="12" t="s">
        <v>28</v>
      </c>
      <c r="C428" s="13" t="s">
        <v>70</v>
      </c>
      <c r="D428" s="13" t="s">
        <v>99</v>
      </c>
      <c r="E428" s="16">
        <v>95.1</v>
      </c>
      <c r="F428" s="16">
        <v>0.89</v>
      </c>
      <c r="G428" s="25">
        <f>Tabela1[[#This Row],[Divid.]]*12/Tabela1[[#This Row],[Preço atual]]</f>
        <v>0.11230283911671925</v>
      </c>
      <c r="H428" s="16">
        <v>9.69</v>
      </c>
      <c r="I428" s="16">
        <v>112.52</v>
      </c>
      <c r="J428" s="15">
        <f>Tabela1[[#This Row],[Preço atual]]/Tabela1[[#This Row],[VP]]</f>
        <v>0.84518307856381081</v>
      </c>
      <c r="K428" s="14">
        <v>0</v>
      </c>
      <c r="L428" s="14">
        <v>0</v>
      </c>
      <c r="M428" s="13">
        <v>2.95</v>
      </c>
      <c r="N428" s="13">
        <v>6052</v>
      </c>
      <c r="O428" s="13">
        <v>783</v>
      </c>
      <c r="P428" s="13">
        <v>101</v>
      </c>
      <c r="Q428" s="30">
        <f>Tabela1[[#This Row],[Divid.]]</f>
        <v>0.89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428" s="17">
        <f>Tabela1[[#This Row],[Preço Calculado]]/Tabela1[[#This Row],[Preço atual]]-1</f>
        <v>-0.17119675928620492</v>
      </c>
      <c r="U428" s="29" t="str">
        <f>HYPERLINK("https://statusinvest.com.br/fundos-imobiliarios/"&amp;Tabela1[[#This Row],[Ticker]],"Link")</f>
        <v>Link</v>
      </c>
      <c r="V428" s="38" t="s">
        <v>871</v>
      </c>
    </row>
    <row r="429" spans="1:22" x14ac:dyDescent="0.25">
      <c r="A429" s="12" t="s">
        <v>872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104.62</v>
      </c>
      <c r="J429" s="15">
        <f>Tabela1[[#This Row],[Preço atual]]/Tabela1[[#This Row],[VP]]</f>
        <v>0</v>
      </c>
      <c r="K429" s="14"/>
      <c r="L429" s="14"/>
      <c r="M429" s="13">
        <v>0.61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873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72.319999999999993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3.64</v>
      </c>
      <c r="N430" s="13">
        <v>1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874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875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34.65</v>
      </c>
      <c r="J432" s="15">
        <f>Tabela1[[#This Row],[Preço atual]]/Tabela1[[#This Row],[VP]]</f>
        <v>0</v>
      </c>
      <c r="K432" s="14"/>
      <c r="L432" s="14"/>
      <c r="M432" s="13">
        <v>1.48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876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8.33</v>
      </c>
      <c r="J433" s="15">
        <f>Tabela1[[#This Row],[Preço atual]]/Tabela1[[#This Row],[VP]]</f>
        <v>0</v>
      </c>
      <c r="K433" s="14"/>
      <c r="L433" s="14"/>
      <c r="M433" s="13">
        <v>31.2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877</v>
      </c>
      <c r="B434" s="12" t="s">
        <v>28</v>
      </c>
      <c r="C434" s="13" t="s">
        <v>43</v>
      </c>
      <c r="D434" s="13" t="s">
        <v>878</v>
      </c>
      <c r="E434" s="16">
        <v>13.64</v>
      </c>
      <c r="F434" s="16">
        <v>0.32329999999999998</v>
      </c>
      <c r="G434" s="25">
        <f>Tabela1[[#This Row],[Divid.]]*12/Tabela1[[#This Row],[Preço atual]]</f>
        <v>0.28442815249266862</v>
      </c>
      <c r="H434" s="16">
        <v>0</v>
      </c>
      <c r="I434" s="16">
        <v>13.71</v>
      </c>
      <c r="J434" s="15">
        <f>Tabela1[[#This Row],[Preço atual]]/Tabela1[[#This Row],[VP]]</f>
        <v>0.99489423778264041</v>
      </c>
      <c r="K434" s="14">
        <v>0</v>
      </c>
      <c r="L434" s="14">
        <v>0</v>
      </c>
      <c r="M434" s="13">
        <v>4.54</v>
      </c>
      <c r="N434" s="13">
        <v>3630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1.0991007564034581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879</v>
      </c>
      <c r="B435" s="12" t="s">
        <v>28</v>
      </c>
      <c r="C435" s="13" t="s">
        <v>57</v>
      </c>
      <c r="D435" s="13" t="s">
        <v>878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880</v>
      </c>
    </row>
    <row r="436" spans="1:22" x14ac:dyDescent="0.25">
      <c r="A436" s="12" t="s">
        <v>881</v>
      </c>
      <c r="B436" s="12" t="s">
        <v>28</v>
      </c>
      <c r="C436" s="13" t="s">
        <v>159</v>
      </c>
      <c r="D436" s="13" t="s">
        <v>50</v>
      </c>
      <c r="E436" s="16">
        <v>1020</v>
      </c>
      <c r="F436" s="16">
        <v>10.76</v>
      </c>
      <c r="G436" s="25">
        <f>Tabela1[[#This Row],[Divid.]]*12/Tabela1[[#This Row],[Preço atual]]</f>
        <v>0.12658823529411764</v>
      </c>
      <c r="H436" s="16">
        <v>0</v>
      </c>
      <c r="I436" s="16">
        <v>1147.3499999999999</v>
      </c>
      <c r="J436" s="15">
        <f>Tabela1[[#This Row],[Preço atual]]/Tabela1[[#This Row],[VP]]</f>
        <v>0.8890050987057132</v>
      </c>
      <c r="K436" s="14"/>
      <c r="L436" s="14"/>
      <c r="M436" s="13">
        <v>0.2</v>
      </c>
      <c r="N436" s="13">
        <v>20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-6.5769481224224102E-2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882</v>
      </c>
      <c r="B437" s="12" t="s">
        <v>28</v>
      </c>
      <c r="C437" s="13" t="s">
        <v>82</v>
      </c>
      <c r="D437" s="13" t="s">
        <v>883</v>
      </c>
      <c r="E437" s="16">
        <v>9.74</v>
      </c>
      <c r="F437" s="16">
        <v>0.1</v>
      </c>
      <c r="G437" s="25">
        <f>Tabela1[[#This Row],[Divid.]]*12/Tabela1[[#This Row],[Preço atual]]</f>
        <v>0.12320328542094458</v>
      </c>
      <c r="H437" s="16">
        <v>1.1200000000000001</v>
      </c>
      <c r="I437" s="16">
        <v>9.9600000000000009</v>
      </c>
      <c r="J437" s="15">
        <f>Tabela1[[#This Row],[Preço atual]]/Tabela1[[#This Row],[VP]]</f>
        <v>0.97791164658634533</v>
      </c>
      <c r="K437" s="14"/>
      <c r="L437" s="14"/>
      <c r="M437" s="13">
        <v>3.97</v>
      </c>
      <c r="N437" s="13">
        <v>13002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-9.0750661100040042E-2</v>
      </c>
      <c r="U437" s="29" t="str">
        <f>HYPERLINK("https://statusinvest.com.br/fundos-imobiliarios/"&amp;Tabela1[[#This Row],[Ticker]],"Link")</f>
        <v>Link</v>
      </c>
      <c r="V437" s="38" t="s">
        <v>884</v>
      </c>
    </row>
    <row r="438" spans="1:22" x14ac:dyDescent="0.25">
      <c r="A438" s="12" t="s">
        <v>885</v>
      </c>
      <c r="B438" s="12" t="s">
        <v>28</v>
      </c>
      <c r="C438" s="13" t="s">
        <v>29</v>
      </c>
      <c r="D438" s="13" t="s">
        <v>79</v>
      </c>
      <c r="E438" s="16">
        <v>67.95</v>
      </c>
      <c r="F438" s="16">
        <v>0.41</v>
      </c>
      <c r="G438" s="25">
        <f>Tabela1[[#This Row],[Divid.]]*12/Tabela1[[#This Row],[Preço atual]]</f>
        <v>7.2406181015452528E-2</v>
      </c>
      <c r="H438" s="16">
        <v>4.74</v>
      </c>
      <c r="I438" s="16">
        <v>89.03</v>
      </c>
      <c r="J438" s="15">
        <f>Tabela1[[#This Row],[Preço atual]]/Tabela1[[#This Row],[VP]]</f>
        <v>0.76322587891721894</v>
      </c>
      <c r="K438" s="14">
        <v>0.13</v>
      </c>
      <c r="L438" s="14">
        <v>5.7000000000000002E-2</v>
      </c>
      <c r="M438" s="13">
        <v>2.73</v>
      </c>
      <c r="N438" s="13">
        <v>1874</v>
      </c>
      <c r="O438" s="13">
        <v>1895</v>
      </c>
      <c r="P438" s="13">
        <v>164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-0.46563704047636512</v>
      </c>
      <c r="U438" s="29" t="str">
        <f>HYPERLINK("https://statusinvest.com.br/fundos-imobiliarios/"&amp;Tabela1[[#This Row],[Ticker]],"Link")</f>
        <v>Link</v>
      </c>
      <c r="V438" s="38" t="s">
        <v>886</v>
      </c>
    </row>
    <row r="439" spans="1:22" x14ac:dyDescent="0.25">
      <c r="A439" s="12" t="s">
        <v>887</v>
      </c>
      <c r="B439" s="12" t="s">
        <v>28</v>
      </c>
      <c r="C439" s="13" t="s">
        <v>82</v>
      </c>
      <c r="D439" s="13"/>
      <c r="E439" s="16">
        <v>85</v>
      </c>
      <c r="F439" s="16">
        <v>1</v>
      </c>
      <c r="G439" s="25">
        <f>Tabela1[[#This Row],[Divid.]]*12/Tabela1[[#This Row],[Preço atual]]</f>
        <v>0.14117647058823529</v>
      </c>
      <c r="H439" s="16">
        <v>14.5893</v>
      </c>
      <c r="I439" s="16">
        <v>100.88</v>
      </c>
      <c r="J439" s="15">
        <f>Tabela1[[#This Row],[Preço atual]]/Tabela1[[#This Row],[VP]]</f>
        <v>0.84258524980174465</v>
      </c>
      <c r="K439" s="14"/>
      <c r="L439" s="14"/>
      <c r="M439" s="13">
        <v>6.37</v>
      </c>
      <c r="N439" s="13">
        <v>476</v>
      </c>
      <c r="O439" s="13"/>
      <c r="P439" s="13"/>
      <c r="Q439" s="30">
        <f>Tabela1[[#This Row],[Divid.]]</f>
        <v>1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39" s="17">
        <f>Tabela1[[#This Row],[Preço Calculado]]/Tabela1[[#This Row],[Preço atual]]-1</f>
        <v>4.1892771868895062E-2</v>
      </c>
      <c r="U439" s="29" t="str">
        <f>HYPERLINK("https://statusinvest.com.br/fundos-imobiliarios/"&amp;Tabela1[[#This Row],[Ticker]],"Link")</f>
        <v>Link</v>
      </c>
      <c r="V439" s="38" t="s">
        <v>888</v>
      </c>
    </row>
    <row r="440" spans="1:22" x14ac:dyDescent="0.25">
      <c r="A440" s="12" t="s">
        <v>889</v>
      </c>
      <c r="B440" s="12" t="s">
        <v>28</v>
      </c>
      <c r="C440" s="13" t="s">
        <v>57</v>
      </c>
      <c r="D440" s="13" t="s">
        <v>598</v>
      </c>
      <c r="E440" s="16">
        <v>36</v>
      </c>
      <c r="F440" s="16">
        <v>1.1499999999999999</v>
      </c>
      <c r="G440" s="25">
        <f>Tabela1[[#This Row],[Divid.]]*12/Tabela1[[#This Row],[Preço atual]]</f>
        <v>0.3833333333333333</v>
      </c>
      <c r="H440" s="16">
        <v>3.78</v>
      </c>
      <c r="I440" s="16">
        <v>79.97</v>
      </c>
      <c r="J440" s="15">
        <f>Tabela1[[#This Row],[Preço atual]]/Tabela1[[#This Row],[VP]]</f>
        <v>0.45016881330498937</v>
      </c>
      <c r="K440" s="14">
        <v>5.1999999999999998E-2</v>
      </c>
      <c r="L440" s="14">
        <v>0.34599999999999997</v>
      </c>
      <c r="M440" s="13">
        <v>1.81</v>
      </c>
      <c r="N440" s="13">
        <v>215</v>
      </c>
      <c r="O440" s="13">
        <v>2993</v>
      </c>
      <c r="P440" s="13">
        <v>231</v>
      </c>
      <c r="Q440" s="30">
        <f>Tabela1[[#This Row],[Divid.]]</f>
        <v>1.1499999999999999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440" s="17">
        <f>Tabela1[[#This Row],[Preço Calculado]]/Tabela1[[#This Row],[Preço atual]]-1</f>
        <v>1.8290282902829023</v>
      </c>
      <c r="U440" s="29" t="str">
        <f>HYPERLINK("https://statusinvest.com.br/fundos-imobiliarios/"&amp;Tabela1[[#This Row],[Ticker]],"Link")</f>
        <v>Link</v>
      </c>
      <c r="V440" s="38" t="s">
        <v>890</v>
      </c>
    </row>
    <row r="441" spans="1:22" x14ac:dyDescent="0.25">
      <c r="A441" s="12" t="s">
        <v>891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94.78</v>
      </c>
      <c r="J441" s="15">
        <f>Tabela1[[#This Row],[Preço atual]]/Tabela1[[#This Row],[VP]]</f>
        <v>0</v>
      </c>
      <c r="K441" s="14"/>
      <c r="L441" s="14"/>
      <c r="M441" s="13">
        <v>0.1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892</v>
      </c>
      <c r="B442" s="12" t="s">
        <v>28</v>
      </c>
      <c r="C442" s="13" t="s">
        <v>36</v>
      </c>
      <c r="D442" s="13" t="s">
        <v>572</v>
      </c>
      <c r="E442" s="16">
        <v>88.91</v>
      </c>
      <c r="F442" s="16">
        <v>0.76</v>
      </c>
      <c r="G442" s="25">
        <f>Tabela1[[#This Row],[Divid.]]*12/Tabela1[[#This Row],[Preço atual]]</f>
        <v>0.10257563828590711</v>
      </c>
      <c r="H442" s="16">
        <v>10.02</v>
      </c>
      <c r="I442" s="16">
        <v>93.58</v>
      </c>
      <c r="J442" s="15">
        <f>Tabela1[[#This Row],[Preço atual]]/Tabela1[[#This Row],[VP]]</f>
        <v>0.9500961743962385</v>
      </c>
      <c r="K442" s="14"/>
      <c r="L442" s="14"/>
      <c r="M442" s="13">
        <v>3.3</v>
      </c>
      <c r="N442" s="13">
        <v>77104</v>
      </c>
      <c r="O442" s="13"/>
      <c r="P442" s="13"/>
      <c r="Q442" s="30">
        <f>Tabela1[[#This Row],[Divid.]]</f>
        <v>0.76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2" s="17">
        <f>Tabela1[[#This Row],[Preço Calculado]]/Tabela1[[#This Row],[Preço atual]]-1</f>
        <v>-0.24298421929219849</v>
      </c>
      <c r="U442" s="29" t="str">
        <f>HYPERLINK("https://statusinvest.com.br/fundos-imobiliarios/"&amp;Tabela1[[#This Row],[Ticker]],"Link")</f>
        <v>Link</v>
      </c>
      <c r="V442" s="38" t="s">
        <v>893</v>
      </c>
    </row>
    <row r="443" spans="1:22" x14ac:dyDescent="0.25">
      <c r="A443" s="12" t="s">
        <v>894</v>
      </c>
      <c r="B443" s="12" t="s">
        <v>28</v>
      </c>
      <c r="C443" s="13" t="s">
        <v>43</v>
      </c>
      <c r="D443" s="13" t="s">
        <v>572</v>
      </c>
      <c r="E443" s="16">
        <v>9.9</v>
      </c>
      <c r="F443" s="16">
        <v>0.02</v>
      </c>
      <c r="G443" s="25">
        <f>Tabela1[[#This Row],[Divid.]]*12/Tabela1[[#This Row],[Preço atual]]</f>
        <v>2.4242424242424239E-2</v>
      </c>
      <c r="H443" s="16">
        <v>0.84</v>
      </c>
      <c r="I443" s="16">
        <v>29.3</v>
      </c>
      <c r="J443" s="15">
        <f>Tabela1[[#This Row],[Preço atual]]/Tabela1[[#This Row],[VP]]</f>
        <v>0.33788395904436863</v>
      </c>
      <c r="K443" s="14">
        <v>0.85</v>
      </c>
      <c r="L443" s="14">
        <v>0</v>
      </c>
      <c r="M443" s="13">
        <v>7.32</v>
      </c>
      <c r="N443" s="13">
        <v>23732</v>
      </c>
      <c r="O443" s="13">
        <v>1161</v>
      </c>
      <c r="P443" s="13">
        <v>0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-0.82108911998210887</v>
      </c>
      <c r="U443" s="29" t="str">
        <f>HYPERLINK("https://statusinvest.com.br/fundos-imobiliarios/"&amp;Tabela1[[#This Row],[Ticker]],"Link")</f>
        <v>Link</v>
      </c>
      <c r="V443" s="38" t="s">
        <v>895</v>
      </c>
    </row>
    <row r="444" spans="1:22" x14ac:dyDescent="0.25">
      <c r="A444" s="12" t="s">
        <v>896</v>
      </c>
      <c r="B444" s="12" t="s">
        <v>28</v>
      </c>
      <c r="C444" s="13" t="s">
        <v>156</v>
      </c>
      <c r="D444" s="13" t="s">
        <v>522</v>
      </c>
      <c r="E444" s="16">
        <v>123</v>
      </c>
      <c r="F444" s="16">
        <v>0.42880000000000001</v>
      </c>
      <c r="G444" s="25">
        <f>Tabela1[[#This Row],[Divid.]]*12/Tabela1[[#This Row],[Preço atual]]</f>
        <v>4.1834146341463416E-2</v>
      </c>
      <c r="H444" s="16">
        <v>9.0787999999999993</v>
      </c>
      <c r="I444" s="16">
        <v>62.82</v>
      </c>
      <c r="J444" s="15">
        <f>Tabela1[[#This Row],[Preço atual]]/Tabela1[[#This Row],[VP]]</f>
        <v>1.9579751671442216</v>
      </c>
      <c r="K444" s="14">
        <v>0.42</v>
      </c>
      <c r="L444" s="14">
        <v>0</v>
      </c>
      <c r="M444" s="13">
        <v>4.0599999999999996</v>
      </c>
      <c r="N444" s="13">
        <v>787</v>
      </c>
      <c r="O444" s="13">
        <v>2162</v>
      </c>
      <c r="P444" s="13">
        <v>141</v>
      </c>
      <c r="Q444" s="30">
        <f>Tabela1[[#This Row],[Divid.]]</f>
        <v>0.42880000000000001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37.974907749077488</v>
      </c>
      <c r="T444" s="17">
        <f>Tabela1[[#This Row],[Preço Calculado]]/Tabela1[[#This Row],[Preço atual]]-1</f>
        <v>-0.69126091260912603</v>
      </c>
      <c r="U444" s="29" t="str">
        <f>HYPERLINK("https://statusinvest.com.br/fundos-imobiliarios/"&amp;Tabela1[[#This Row],[Ticker]],"Link")</f>
        <v>Link</v>
      </c>
      <c r="V444" s="38" t="s">
        <v>897</v>
      </c>
    </row>
    <row r="445" spans="1:22" x14ac:dyDescent="0.25">
      <c r="A445" s="12" t="s">
        <v>898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62.82</v>
      </c>
      <c r="J445" s="15">
        <f>Tabela1[[#This Row],[Preço atual]]/Tabela1[[#This Row],[VP]]</f>
        <v>0.71633237822349571</v>
      </c>
      <c r="K445" s="14"/>
      <c r="L445" s="14"/>
      <c r="M445" s="13">
        <v>4.0599999999999996</v>
      </c>
      <c r="N445" s="13">
        <v>787</v>
      </c>
      <c r="O445" s="13">
        <v>791</v>
      </c>
      <c r="P445" s="13">
        <v>141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897</v>
      </c>
    </row>
    <row r="446" spans="1:22" x14ac:dyDescent="0.25">
      <c r="A446" s="12" t="s">
        <v>899</v>
      </c>
      <c r="B446" s="12" t="s">
        <v>28</v>
      </c>
      <c r="C446" s="13" t="s">
        <v>70</v>
      </c>
      <c r="D446" s="13" t="s">
        <v>572</v>
      </c>
      <c r="E446" s="16">
        <v>81.3</v>
      </c>
      <c r="F446" s="16">
        <v>0.61</v>
      </c>
      <c r="G446" s="25">
        <f>Tabela1[[#This Row],[Divid.]]*12/Tabela1[[#This Row],[Preço atual]]</f>
        <v>9.0036900369003692E-2</v>
      </c>
      <c r="H446" s="16">
        <v>7.74</v>
      </c>
      <c r="I446" s="16">
        <v>102.67</v>
      </c>
      <c r="J446" s="15">
        <f>Tabela1[[#This Row],[Preço atual]]/Tabela1[[#This Row],[VP]]</f>
        <v>0.79185740722703801</v>
      </c>
      <c r="K446" s="14">
        <v>0.13100000000000001</v>
      </c>
      <c r="L446" s="14">
        <v>0</v>
      </c>
      <c r="M446" s="13">
        <v>2.35</v>
      </c>
      <c r="N446" s="13">
        <v>49070</v>
      </c>
      <c r="O446" s="13">
        <v>2204</v>
      </c>
      <c r="P446" s="13">
        <v>206</v>
      </c>
      <c r="Q446" s="30">
        <f>Tabela1[[#This Row],[Divid.]]</f>
        <v>0.61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46" s="17">
        <f>Tabela1[[#This Row],[Preço Calculado]]/Tabela1[[#This Row],[Preço atual]]-1</f>
        <v>-0.33552103048705761</v>
      </c>
      <c r="U446" s="29" t="str">
        <f>HYPERLINK("https://statusinvest.com.br/fundos-imobiliarios/"&amp;Tabela1[[#This Row],[Ticker]],"Link")</f>
        <v>Link</v>
      </c>
      <c r="V446" s="38" t="s">
        <v>900</v>
      </c>
    </row>
    <row r="447" spans="1:22" x14ac:dyDescent="0.25">
      <c r="A447" s="12" t="s">
        <v>901</v>
      </c>
      <c r="B447" s="12" t="s">
        <v>28</v>
      </c>
      <c r="C447" s="13" t="s">
        <v>70</v>
      </c>
      <c r="D447" s="13" t="s">
        <v>572</v>
      </c>
      <c r="E447" s="16">
        <v>107.95</v>
      </c>
      <c r="F447" s="16">
        <v>0.78</v>
      </c>
      <c r="G447" s="25">
        <f>Tabela1[[#This Row],[Divid.]]*12/Tabela1[[#This Row],[Preço atual]]</f>
        <v>8.6706808707735061E-2</v>
      </c>
      <c r="H447" s="16">
        <v>8.44</v>
      </c>
      <c r="I447" s="16">
        <v>110.34</v>
      </c>
      <c r="J447" s="15">
        <f>Tabela1[[#This Row],[Preço atual]]/Tabela1[[#This Row],[VP]]</f>
        <v>0.97833967736088456</v>
      </c>
      <c r="K447" s="14">
        <v>4.2000000000000003E-2</v>
      </c>
      <c r="L447" s="14">
        <v>0</v>
      </c>
      <c r="M447" s="13">
        <v>10.7</v>
      </c>
      <c r="N447" s="13">
        <v>320579</v>
      </c>
      <c r="O447" s="13">
        <v>2422</v>
      </c>
      <c r="P447" s="13">
        <v>201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-0.36009735271044241</v>
      </c>
      <c r="U447" s="29" t="str">
        <f>HYPERLINK("https://statusinvest.com.br/fundos-imobiliarios/"&amp;Tabela1[[#This Row],[Ticker]],"Link")</f>
        <v>Link</v>
      </c>
      <c r="V447" s="38" t="s">
        <v>902</v>
      </c>
    </row>
    <row r="448" spans="1:22" x14ac:dyDescent="0.25">
      <c r="A448" s="12" t="s">
        <v>903</v>
      </c>
      <c r="B448" s="12" t="s">
        <v>28</v>
      </c>
      <c r="C448" s="13" t="s">
        <v>29</v>
      </c>
      <c r="D448" s="13" t="s">
        <v>572</v>
      </c>
      <c r="E448" s="16">
        <v>118.38</v>
      </c>
      <c r="F448" s="16">
        <v>0.92</v>
      </c>
      <c r="G448" s="25">
        <f>Tabela1[[#This Row],[Divid.]]*12/Tabela1[[#This Row],[Preço atual]]</f>
        <v>9.3258996452103407E-2</v>
      </c>
      <c r="H448" s="16">
        <v>10.01</v>
      </c>
      <c r="I448" s="16">
        <v>111.8</v>
      </c>
      <c r="J448" s="15">
        <f>Tabela1[[#This Row],[Preço atual]]/Tabela1[[#This Row],[VP]]</f>
        <v>1.058855098389982</v>
      </c>
      <c r="K448" s="14">
        <v>0</v>
      </c>
      <c r="L448" s="14">
        <v>0</v>
      </c>
      <c r="M448" s="13">
        <v>11</v>
      </c>
      <c r="N448" s="13">
        <v>409164</v>
      </c>
      <c r="O448" s="13">
        <v>6723</v>
      </c>
      <c r="P448" s="13">
        <v>421</v>
      </c>
      <c r="Q448" s="30">
        <f>Tabela1[[#This Row],[Divid.]]</f>
        <v>0.92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48" s="17">
        <f>Tabela1[[#This Row],[Preço Calculado]]/Tabela1[[#This Row],[Preço atual]]-1</f>
        <v>-0.31174172360071284</v>
      </c>
      <c r="U448" s="29" t="str">
        <f>HYPERLINK("https://statusinvest.com.br/fundos-imobiliarios/"&amp;Tabela1[[#This Row],[Ticker]],"Link")</f>
        <v>Link</v>
      </c>
      <c r="V448" s="38" t="s">
        <v>904</v>
      </c>
    </row>
    <row r="449" spans="1:22" x14ac:dyDescent="0.25">
      <c r="A449" s="12" t="s">
        <v>905</v>
      </c>
      <c r="B449" s="12" t="s">
        <v>28</v>
      </c>
      <c r="C449" s="13" t="s">
        <v>43</v>
      </c>
      <c r="D449" s="13" t="s">
        <v>572</v>
      </c>
      <c r="E449" s="16">
        <v>20.6</v>
      </c>
      <c r="F449" s="16">
        <v>0.1</v>
      </c>
      <c r="G449" s="25">
        <f>Tabela1[[#This Row],[Divid.]]*12/Tabela1[[#This Row],[Preço atual]]</f>
        <v>5.8252427184466021E-2</v>
      </c>
      <c r="H449" s="16">
        <v>1.1000000000000001</v>
      </c>
      <c r="I449" s="16">
        <v>66.64</v>
      </c>
      <c r="J449" s="15">
        <f>Tabela1[[#This Row],[Preço atual]]/Tabela1[[#This Row],[VP]]</f>
        <v>0.30912364945978393</v>
      </c>
      <c r="K449" s="14">
        <v>0.43700000000000011</v>
      </c>
      <c r="L449" s="14">
        <v>0</v>
      </c>
      <c r="M449" s="13">
        <v>3.42</v>
      </c>
      <c r="N449" s="13">
        <v>55733</v>
      </c>
      <c r="O449" s="13">
        <v>2024</v>
      </c>
      <c r="P449" s="13">
        <v>420</v>
      </c>
      <c r="Q449" s="30">
        <f>Tabela1[[#This Row],[Divid.]]</f>
        <v>0.1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9" s="17">
        <f>Tabela1[[#This Row],[Preço Calculado]]/Tabela1[[#This Row],[Preço atual]]-1</f>
        <v>-0.57009278830652388</v>
      </c>
      <c r="U449" s="29" t="str">
        <f>HYPERLINK("https://statusinvest.com.br/fundos-imobiliarios/"&amp;Tabela1[[#This Row],[Ticker]],"Link")</f>
        <v>Link</v>
      </c>
      <c r="V449" s="38" t="s">
        <v>906</v>
      </c>
    </row>
    <row r="450" spans="1:22" x14ac:dyDescent="0.25">
      <c r="A450" s="12" t="s">
        <v>907</v>
      </c>
      <c r="B450" s="12" t="s">
        <v>28</v>
      </c>
      <c r="C450" s="13" t="s">
        <v>53</v>
      </c>
      <c r="D450" s="13" t="s">
        <v>572</v>
      </c>
      <c r="E450" s="16">
        <v>8.42</v>
      </c>
      <c r="F450" s="16">
        <v>7.4999999999999997E-2</v>
      </c>
      <c r="G450" s="25">
        <f>Tabela1[[#This Row],[Divid.]]*12/Tabela1[[#This Row],[Preço atual]]</f>
        <v>0.10688836104513064</v>
      </c>
      <c r="H450" s="16">
        <v>0.83399999999999996</v>
      </c>
      <c r="I450" s="16">
        <v>8.66</v>
      </c>
      <c r="J450" s="15">
        <f>Tabela1[[#This Row],[Preço atual]]/Tabela1[[#This Row],[VP]]</f>
        <v>0.97228637413394914</v>
      </c>
      <c r="K450" s="14"/>
      <c r="L450" s="14"/>
      <c r="M450" s="13">
        <v>3.92</v>
      </c>
      <c r="N450" s="13">
        <v>62335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-0.21115600704700643</v>
      </c>
      <c r="U450" s="17" t="str">
        <f>HYPERLINK("https://statusinvest.com.br/fundos-imobiliarios/"&amp;Tabela1[[#This Row],[Ticker]],"Link")</f>
        <v>Link</v>
      </c>
      <c r="V450" s="38" t="s">
        <v>908</v>
      </c>
    </row>
    <row r="451" spans="1:22" x14ac:dyDescent="0.25">
      <c r="A451" s="12" t="s">
        <v>909</v>
      </c>
      <c r="B451" s="12" t="s">
        <v>28</v>
      </c>
      <c r="C451" s="13" t="s">
        <v>159</v>
      </c>
      <c r="D451" s="13" t="s">
        <v>50</v>
      </c>
      <c r="E451" s="16">
        <v>79.989999999999995</v>
      </c>
      <c r="F451" s="16">
        <v>0.38929999999999998</v>
      </c>
      <c r="G451" s="25">
        <f>Tabela1[[#This Row],[Divid.]]*12/Tabela1[[#This Row],[Preço atual]]</f>
        <v>5.8402300287535944E-2</v>
      </c>
      <c r="H451" s="16">
        <v>2.4780000000000002</v>
      </c>
      <c r="I451" s="16">
        <v>102.27</v>
      </c>
      <c r="J451" s="15">
        <f>Tabela1[[#This Row],[Preço atual]]/Tabela1[[#This Row],[VP]]</f>
        <v>0.78214530165248852</v>
      </c>
      <c r="K451" s="14">
        <v>0</v>
      </c>
      <c r="L451" s="14">
        <v>0</v>
      </c>
      <c r="M451" s="13">
        <v>2.33</v>
      </c>
      <c r="N451" s="13">
        <v>60</v>
      </c>
      <c r="O451" s="13">
        <v>8655</v>
      </c>
      <c r="P451" s="13">
        <v>973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-0.56898671374512222</v>
      </c>
      <c r="U451" s="17" t="str">
        <f>HYPERLINK("https://statusinvest.com.br/fundos-imobiliarios/"&amp;Tabela1[[#This Row],[Ticker]],"Link")</f>
        <v>Link</v>
      </c>
      <c r="V451" s="38" t="s">
        <v>910</v>
      </c>
    </row>
    <row r="452" spans="1:22" x14ac:dyDescent="0.25">
      <c r="A452" s="12" t="s">
        <v>911</v>
      </c>
      <c r="B452" s="12" t="s">
        <v>28</v>
      </c>
      <c r="C452" s="13" t="s">
        <v>82</v>
      </c>
      <c r="D452" s="13" t="s">
        <v>50</v>
      </c>
      <c r="E452" s="16">
        <v>130.22999999999999</v>
      </c>
      <c r="F452" s="16">
        <v>1.24</v>
      </c>
      <c r="G452" s="25">
        <f>Tabela1[[#This Row],[Divid.]]*12/Tabela1[[#This Row],[Preço atual]]</f>
        <v>0.11425938723796361</v>
      </c>
      <c r="H452" s="16">
        <v>12.53</v>
      </c>
      <c r="I452" s="16">
        <v>133.77000000000001</v>
      </c>
      <c r="J452" s="15">
        <f>Tabela1[[#This Row],[Preço atual]]/Tabela1[[#This Row],[VP]]</f>
        <v>0.97353666741421829</v>
      </c>
      <c r="K452" s="14">
        <v>6.9999999999999993E-3</v>
      </c>
      <c r="L452" s="14">
        <v>0</v>
      </c>
      <c r="M452" s="13">
        <v>2.57</v>
      </c>
      <c r="N452" s="13">
        <v>5007</v>
      </c>
      <c r="O452" s="13">
        <v>2205</v>
      </c>
      <c r="P452" s="13">
        <v>176</v>
      </c>
      <c r="Q452" s="30">
        <f>Tabela1[[#This Row],[Divid.]]</f>
        <v>1.24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452" s="17">
        <f>Tabela1[[#This Row],[Preço Calculado]]/Tabela1[[#This Row],[Preço atual]]-1</f>
        <v>-0.1567572897567262</v>
      </c>
      <c r="U452" s="17" t="str">
        <f>HYPERLINK("https://statusinvest.com.br/fundos-imobiliarios/"&amp;Tabela1[[#This Row],[Ticker]],"Link")</f>
        <v>Link</v>
      </c>
      <c r="V452" s="38" t="s">
        <v>912</v>
      </c>
    </row>
    <row r="453" spans="1:22" x14ac:dyDescent="0.25">
      <c r="A453" s="12" t="s">
        <v>913</v>
      </c>
      <c r="B453" s="12" t="s">
        <v>28</v>
      </c>
      <c r="C453" s="13" t="s">
        <v>159</v>
      </c>
      <c r="D453" s="13" t="s">
        <v>50</v>
      </c>
      <c r="E453" s="16">
        <v>861.02</v>
      </c>
      <c r="F453" s="16">
        <v>3.3050000000000002</v>
      </c>
      <c r="G453" s="25">
        <f>Tabela1[[#This Row],[Divid.]]*12/Tabela1[[#This Row],[Preço atual]]</f>
        <v>4.6061647813058937E-2</v>
      </c>
      <c r="H453" s="16">
        <v>0</v>
      </c>
      <c r="I453" s="16">
        <v>1200.53</v>
      </c>
      <c r="J453" s="15">
        <f>Tabela1[[#This Row],[Preço atual]]/Tabela1[[#This Row],[VP]]</f>
        <v>0.71719990337600892</v>
      </c>
      <c r="K453" s="14"/>
      <c r="L453" s="14"/>
      <c r="M453" s="13">
        <v>0.01</v>
      </c>
      <c r="N453" s="13">
        <v>69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-0.66006163975602261</v>
      </c>
      <c r="U453" s="17" t="str">
        <f>HYPERLINK("https://statusinvest.com.br/fundos-imobiliarios/"&amp;Tabela1[[#This Row],[Ticker]],"Link")</f>
        <v>Link</v>
      </c>
      <c r="V453" s="38" t="s">
        <v>914</v>
      </c>
    </row>
    <row r="454" spans="1:22" x14ac:dyDescent="0.25">
      <c r="A454" s="12" t="s">
        <v>915</v>
      </c>
      <c r="B454" s="12" t="s">
        <v>916</v>
      </c>
      <c r="C454" s="13" t="s">
        <v>82</v>
      </c>
      <c r="D454" s="13" t="s">
        <v>917</v>
      </c>
      <c r="E454" s="16">
        <v>10.75</v>
      </c>
      <c r="F454" s="16">
        <v>0.15</v>
      </c>
      <c r="G454" s="25">
        <f>Tabela1[[#This Row],[Divid.]]*12/Tabela1[[#This Row],[Preço atual]]</f>
        <v>0.16744186046511625</v>
      </c>
      <c r="H454" s="16">
        <v>1.89</v>
      </c>
      <c r="I454" s="16" t="s">
        <v>918</v>
      </c>
      <c r="J454" s="15">
        <f>Tabela1[[#This Row],[Preço atual]]/Tabela1[[#This Row],[VP]]</f>
        <v>1.0633036597428289</v>
      </c>
      <c r="K454" s="14"/>
      <c r="L454" s="14"/>
      <c r="M454" s="13">
        <v>0</v>
      </c>
      <c r="N454" s="13">
        <v>17196</v>
      </c>
      <c r="O454" s="13"/>
      <c r="P454" s="13"/>
      <c r="Q454" s="30">
        <f>Tabela1[[#This Row],[Divid.]]</f>
        <v>0.15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4" s="17">
        <f>Tabela1[[#This Row],[Preço Calculado]]/Tabela1[[#This Row],[Preço atual]]-1</f>
        <v>0.23573328756543366</v>
      </c>
      <c r="U454" s="17" t="str">
        <f>HYPERLINK("https://statusinvest.com.br/fundos-imobiliarios/"&amp;Tabela1[[#This Row],[Ticker]],"Link")</f>
        <v>Link</v>
      </c>
      <c r="V454" s="38" t="s">
        <v>919</v>
      </c>
    </row>
    <row r="455" spans="1:22" x14ac:dyDescent="0.25">
      <c r="A455" s="12" t="s">
        <v>920</v>
      </c>
      <c r="B455" s="12" t="s">
        <v>916</v>
      </c>
      <c r="C455" s="13" t="s">
        <v>82</v>
      </c>
      <c r="D455" s="13" t="s">
        <v>93</v>
      </c>
      <c r="E455" s="16">
        <v>88.69</v>
      </c>
      <c r="F455" s="16">
        <v>1.1499999999999999</v>
      </c>
      <c r="G455" s="25">
        <f>Tabela1[[#This Row],[Divid.]]*12/Tabela1[[#This Row],[Preço atual]]</f>
        <v>0.15559815086255496</v>
      </c>
      <c r="H455" s="16">
        <v>12.23</v>
      </c>
      <c r="I455" s="16" t="s">
        <v>921</v>
      </c>
      <c r="J455" s="15">
        <f>Tabela1[[#This Row],[Preço atual]]/Tabela1[[#This Row],[VP]]</f>
        <v>0.907221767594108</v>
      </c>
      <c r="K455" s="14"/>
      <c r="L455" s="14"/>
      <c r="M455" s="13">
        <v>0</v>
      </c>
      <c r="N455" s="13">
        <v>11558</v>
      </c>
      <c r="O455" s="13"/>
      <c r="P455" s="13"/>
      <c r="Q455" s="30">
        <f>Tabela1[[#This Row],[Divid.]]</f>
        <v>1.1499999999999999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455" s="17">
        <f>Tabela1[[#This Row],[Preço Calculado]]/Tabela1[[#This Row],[Preço atual]]-1</f>
        <v>0.14832583662402166</v>
      </c>
      <c r="U455" s="17" t="str">
        <f>HYPERLINK("https://statusinvest.com.br/fundos-imobiliarios/"&amp;Tabela1[[#This Row],[Ticker]],"Link")</f>
        <v>Link</v>
      </c>
      <c r="V455" s="38" t="s">
        <v>922</v>
      </c>
    </row>
    <row r="456" spans="1:22" x14ac:dyDescent="0.25">
      <c r="A456" s="12" t="s">
        <v>923</v>
      </c>
      <c r="B456" s="12" t="s">
        <v>916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924</v>
      </c>
      <c r="B457" s="12" t="s">
        <v>916</v>
      </c>
      <c r="C457" s="13" t="s">
        <v>82</v>
      </c>
      <c r="D457" s="13" t="s">
        <v>213</v>
      </c>
      <c r="E457" s="16">
        <v>8.8800000000000008</v>
      </c>
      <c r="F457" s="16">
        <v>0.12</v>
      </c>
      <c r="G457" s="25">
        <f>Tabela1[[#This Row],[Divid.]]*12/Tabela1[[#This Row],[Preço atual]]</f>
        <v>0.16216216216216214</v>
      </c>
      <c r="H457" s="16">
        <v>1.49</v>
      </c>
      <c r="I457" s="16" t="s">
        <v>925</v>
      </c>
      <c r="J457" s="15">
        <f>Tabela1[[#This Row],[Preço atual]]/Tabela1[[#This Row],[VP]]</f>
        <v>0.90519877675840987</v>
      </c>
      <c r="K457" s="14"/>
      <c r="L457" s="14"/>
      <c r="M457" s="13">
        <v>0</v>
      </c>
      <c r="N457" s="13">
        <v>28700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0.19676872444400084</v>
      </c>
      <c r="U457" s="17" t="str">
        <f>HYPERLINK("https://statusinvest.com.br/fundos-imobiliarios/"&amp;Tabela1[[#This Row],[Ticker]],"Link")</f>
        <v>Link</v>
      </c>
      <c r="V457" s="38" t="s">
        <v>926</v>
      </c>
    </row>
    <row r="458" spans="1:22" x14ac:dyDescent="0.25">
      <c r="A458" s="12" t="s">
        <v>927</v>
      </c>
      <c r="B458" s="12" t="s">
        <v>916</v>
      </c>
      <c r="C458" s="13" t="s">
        <v>82</v>
      </c>
      <c r="D458" s="13" t="s">
        <v>245</v>
      </c>
      <c r="E458" s="16">
        <v>8.9600000000000009</v>
      </c>
      <c r="F458" s="16">
        <v>0.11</v>
      </c>
      <c r="G458" s="25">
        <f>Tabela1[[#This Row],[Divid.]]*12/Tabela1[[#This Row],[Preço atual]]</f>
        <v>0.14732142857142858</v>
      </c>
      <c r="H458" s="16">
        <v>1.42</v>
      </c>
      <c r="I458" s="16" t="s">
        <v>928</v>
      </c>
      <c r="J458" s="15">
        <f>Tabela1[[#This Row],[Preço atual]]/Tabela1[[#This Row],[VP]]</f>
        <v>0.93139293139293156</v>
      </c>
      <c r="K458" s="14"/>
      <c r="L458" s="14"/>
      <c r="M458" s="13">
        <v>0</v>
      </c>
      <c r="N458" s="13">
        <v>19189</v>
      </c>
      <c r="O458" s="13"/>
      <c r="P458" s="13"/>
      <c r="Q458" s="30">
        <f>Tabela1[[#This Row],[Divid.]]</f>
        <v>0.11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8" s="17">
        <f>Tabela1[[#This Row],[Preço Calculado]]/Tabela1[[#This Row],[Preço atual]]-1</f>
        <v>8.7243015287295611E-2</v>
      </c>
      <c r="U458" s="17" t="str">
        <f>HYPERLINK("https://statusinvest.com.br/fundos-imobiliarios/"&amp;Tabela1[[#This Row],[Ticker]],"Link")</f>
        <v>Link</v>
      </c>
      <c r="V458" s="38" t="s">
        <v>929</v>
      </c>
    </row>
    <row r="459" spans="1:22" x14ac:dyDescent="0.25">
      <c r="A459" s="12" t="s">
        <v>930</v>
      </c>
      <c r="B459" s="12" t="s">
        <v>916</v>
      </c>
      <c r="C459" s="13" t="s">
        <v>82</v>
      </c>
      <c r="D459" s="13" t="s">
        <v>931</v>
      </c>
      <c r="E459" s="16">
        <v>96.75</v>
      </c>
      <c r="F459" s="16">
        <v>1.18</v>
      </c>
      <c r="G459" s="25">
        <f>Tabela1[[#This Row],[Divid.]]*12/Tabela1[[#This Row],[Preço atual]]</f>
        <v>0.14635658914728683</v>
      </c>
      <c r="H459" s="16">
        <v>17.47</v>
      </c>
      <c r="I459" s="16" t="s">
        <v>932</v>
      </c>
      <c r="J459" s="15">
        <f>Tabela1[[#This Row],[Preço atual]]/Tabela1[[#This Row],[VP]]</f>
        <v>0.97935013665350734</v>
      </c>
      <c r="K459" s="14"/>
      <c r="L459" s="14"/>
      <c r="M459" s="13">
        <v>0</v>
      </c>
      <c r="N459" s="13">
        <v>12574</v>
      </c>
      <c r="O459" s="13"/>
      <c r="P459" s="13"/>
      <c r="Q459" s="30">
        <f>Tabela1[[#This Row],[Divid.]]</f>
        <v>1.18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59" s="17">
        <f>Tabela1[[#This Row],[Preço Calculado]]/Tabela1[[#This Row],[Preço atual]]-1</f>
        <v>8.0122429131268103E-2</v>
      </c>
      <c r="U459" s="17" t="str">
        <f>HYPERLINK("https://statusinvest.com.br/fundos-imobiliarios/"&amp;Tabela1[[#This Row],[Ticker]],"Link")</f>
        <v>Link</v>
      </c>
      <c r="V459" s="38" t="s">
        <v>933</v>
      </c>
    </row>
    <row r="460" spans="1:22" x14ac:dyDescent="0.25">
      <c r="A460" s="12" t="s">
        <v>934</v>
      </c>
      <c r="B460" s="12" t="s">
        <v>916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935</v>
      </c>
      <c r="B461" s="12" t="s">
        <v>916</v>
      </c>
      <c r="C461" s="13" t="s">
        <v>82</v>
      </c>
      <c r="D461" s="13" t="s">
        <v>936</v>
      </c>
      <c r="E461" s="16">
        <v>9.2100000000000009</v>
      </c>
      <c r="F461" s="16">
        <v>0.11</v>
      </c>
      <c r="G461" s="25">
        <f>Tabela1[[#This Row],[Divid.]]*12/Tabela1[[#This Row],[Preço atual]]</f>
        <v>0.14332247557003255</v>
      </c>
      <c r="H461" s="16">
        <v>1.53</v>
      </c>
      <c r="I461" s="16" t="s">
        <v>937</v>
      </c>
      <c r="J461" s="15">
        <f>Tabela1[[#This Row],[Preço atual]]/Tabela1[[#This Row],[VP]]</f>
        <v>0.96137787056367441</v>
      </c>
      <c r="K461" s="14"/>
      <c r="L461" s="14"/>
      <c r="M461" s="13">
        <v>0</v>
      </c>
      <c r="N461" s="13">
        <v>46434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5.7730447011310249E-2</v>
      </c>
      <c r="U461" s="17" t="str">
        <f>HYPERLINK("https://statusinvest.com.br/fundos-imobiliarios/"&amp;Tabela1[[#This Row],[Ticker]],"Link")</f>
        <v>Link</v>
      </c>
      <c r="V461" s="38" t="s">
        <v>938</v>
      </c>
    </row>
    <row r="462" spans="1:22" x14ac:dyDescent="0.25">
      <c r="A462" s="12" t="s">
        <v>939</v>
      </c>
      <c r="B462" s="12" t="s">
        <v>916</v>
      </c>
      <c r="C462" s="13" t="s">
        <v>82</v>
      </c>
      <c r="D462" s="13"/>
      <c r="E462" s="16">
        <v>126.4</v>
      </c>
      <c r="F462" s="16">
        <v>2.2599999999999998</v>
      </c>
      <c r="G462" s="25">
        <f>Tabela1[[#This Row],[Divid.]]*12/Tabela1[[#This Row],[Preço atual]]</f>
        <v>0.21455696202531643</v>
      </c>
      <c r="H462" s="16">
        <v>2.2599999999999998</v>
      </c>
      <c r="I462" s="16" t="s">
        <v>940</v>
      </c>
      <c r="J462" s="15">
        <f>Tabela1[[#This Row],[Preço atual]]/Tabela1[[#This Row],[VP]]</f>
        <v>0.5674013556583023</v>
      </c>
      <c r="K462" s="14"/>
      <c r="L462" s="14"/>
      <c r="M462" s="13">
        <v>0</v>
      </c>
      <c r="N462" s="13">
        <v>483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0.58344621420897713</v>
      </c>
      <c r="U462" s="17" t="str">
        <f>HYPERLINK("https://statusinvest.com.br/fundos-imobiliarios/"&amp;Tabela1[[#This Row],[Ticker]],"Link")</f>
        <v>Link</v>
      </c>
      <c r="V462" s="38" t="s">
        <v>941</v>
      </c>
    </row>
    <row r="463" spans="1:22" x14ac:dyDescent="0.25">
      <c r="A463" s="12" t="s">
        <v>942</v>
      </c>
      <c r="B463" s="12" t="s">
        <v>916</v>
      </c>
      <c r="C463" s="13" t="s">
        <v>82</v>
      </c>
      <c r="D463" s="13" t="s">
        <v>336</v>
      </c>
      <c r="E463" s="16">
        <v>73.2</v>
      </c>
      <c r="F463" s="16">
        <v>1</v>
      </c>
      <c r="G463" s="25">
        <f>Tabela1[[#This Row],[Divid.]]*12/Tabela1[[#This Row],[Preço atual]]</f>
        <v>0.16393442622950818</v>
      </c>
      <c r="H463" s="16">
        <v>13.71</v>
      </c>
      <c r="I463" s="16" t="s">
        <v>943</v>
      </c>
      <c r="J463" s="15">
        <f>Tabela1[[#This Row],[Preço atual]]/Tabela1[[#This Row],[VP]]</f>
        <v>0.7455693623955999</v>
      </c>
      <c r="K463" s="14"/>
      <c r="L463" s="14"/>
      <c r="M463" s="13">
        <v>0</v>
      </c>
      <c r="N463" s="13">
        <v>7589</v>
      </c>
      <c r="O463" s="13"/>
      <c r="P463" s="13"/>
      <c r="Q463" s="30">
        <f>Tabela1[[#This Row],[Divid.]]</f>
        <v>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3" s="17">
        <f>Tabela1[[#This Row],[Preço Calculado]]/Tabela1[[#This Row],[Preço atual]]-1</f>
        <v>0.20984816405541085</v>
      </c>
      <c r="U463" s="17" t="str">
        <f>HYPERLINK("https://statusinvest.com.br/fundos-imobiliarios/"&amp;Tabela1[[#This Row],[Ticker]],"Link")</f>
        <v>Link</v>
      </c>
      <c r="V463" s="38" t="s">
        <v>944</v>
      </c>
    </row>
    <row r="464" spans="1:22" x14ac:dyDescent="0.25">
      <c r="A464" s="12" t="s">
        <v>945</v>
      </c>
      <c r="B464" s="12" t="s">
        <v>916</v>
      </c>
      <c r="C464" s="13" t="s">
        <v>82</v>
      </c>
      <c r="D464" s="13" t="s">
        <v>946</v>
      </c>
      <c r="E464" s="16">
        <v>24.48</v>
      </c>
      <c r="F464" s="16">
        <v>0.33</v>
      </c>
      <c r="G464" s="25">
        <f>Tabela1[[#This Row],[Divid.]]*12/Tabela1[[#This Row],[Preço atual]]</f>
        <v>0.16176470588235295</v>
      </c>
      <c r="H464" s="16">
        <v>3.5</v>
      </c>
      <c r="I464" s="16" t="s">
        <v>947</v>
      </c>
      <c r="J464" s="15">
        <f>Tabela1[[#This Row],[Preço atual]]/Tabela1[[#This Row],[VP]]</f>
        <v>1.0294365012615643</v>
      </c>
      <c r="K464" s="14"/>
      <c r="L464" s="14"/>
      <c r="M464" s="13">
        <v>0</v>
      </c>
      <c r="N464" s="13">
        <v>1409</v>
      </c>
      <c r="O464" s="13"/>
      <c r="P464" s="13"/>
      <c r="Q464" s="30">
        <f>Tabela1[[#This Row],[Divid.]]</f>
        <v>0.33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64" s="17">
        <f>Tabela1[[#This Row],[Preço Calculado]]/Tabela1[[#This Row],[Preço atual]]-1</f>
        <v>0.19383546776644223</v>
      </c>
      <c r="U464" s="17" t="str">
        <f>HYPERLINK("https://statusinvest.com.br/fundos-imobiliarios/"&amp;Tabela1[[#This Row],[Ticker]],"Link")</f>
        <v>Link</v>
      </c>
      <c r="V464" s="38" t="s">
        <v>948</v>
      </c>
    </row>
    <row r="465" spans="1:22" x14ac:dyDescent="0.25">
      <c r="A465" s="12" t="s">
        <v>949</v>
      </c>
      <c r="B465" s="12" t="s">
        <v>916</v>
      </c>
      <c r="C465" s="13" t="s">
        <v>82</v>
      </c>
      <c r="D465" s="13" t="s">
        <v>950</v>
      </c>
      <c r="E465" s="16">
        <v>91.75</v>
      </c>
      <c r="F465" s="16">
        <v>0.95</v>
      </c>
      <c r="G465" s="25">
        <f>Tabela1[[#This Row],[Divid.]]*12/Tabela1[[#This Row],[Preço atual]]</f>
        <v>0.12425068119891007</v>
      </c>
      <c r="H465" s="16">
        <v>13.99</v>
      </c>
      <c r="I465" s="16" t="s">
        <v>951</v>
      </c>
      <c r="J465" s="15">
        <f>Tabela1[[#This Row],[Preço atual]]/Tabela1[[#This Row],[VP]]</f>
        <v>0.96002929789682967</v>
      </c>
      <c r="K465" s="14"/>
      <c r="L465" s="14"/>
      <c r="M465" s="13">
        <v>0</v>
      </c>
      <c r="N465" s="13">
        <v>7463</v>
      </c>
      <c r="O465" s="13"/>
      <c r="P465" s="13"/>
      <c r="Q465" s="30">
        <f>Tabela1[[#This Row],[Divid.]]</f>
        <v>0.95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65" s="17">
        <f>Tabela1[[#This Row],[Preço Calculado]]/Tabela1[[#This Row],[Preço atual]]-1</f>
        <v>-8.3020802960073414E-2</v>
      </c>
      <c r="U465" s="17" t="str">
        <f>HYPERLINK("https://statusinvest.com.br/fundos-imobiliarios/"&amp;Tabela1[[#This Row],[Ticker]],"Link")</f>
        <v>Link</v>
      </c>
      <c r="V465" s="38" t="s">
        <v>952</v>
      </c>
    </row>
    <row r="466" spans="1:22" x14ac:dyDescent="0.25">
      <c r="A466" s="12" t="s">
        <v>953</v>
      </c>
      <c r="B466" s="12" t="s">
        <v>916</v>
      </c>
      <c r="C466" s="13" t="s">
        <v>82</v>
      </c>
      <c r="D466" s="13" t="s">
        <v>472</v>
      </c>
      <c r="E466" s="16">
        <v>104.74</v>
      </c>
      <c r="F466" s="16">
        <v>1.05</v>
      </c>
      <c r="G466" s="25">
        <f>Tabela1[[#This Row],[Divid.]]*12/Tabela1[[#This Row],[Preço atual]]</f>
        <v>0.12029788046591562</v>
      </c>
      <c r="H466" s="16">
        <v>14.02</v>
      </c>
      <c r="I466" s="16" t="s">
        <v>954</v>
      </c>
      <c r="J466" s="15">
        <f>Tabela1[[#This Row],[Preço atual]]/Tabela1[[#This Row],[VP]]</f>
        <v>1.0131553491971368</v>
      </c>
      <c r="K466" s="14"/>
      <c r="L466" s="14"/>
      <c r="M466" s="13">
        <v>0</v>
      </c>
      <c r="N466" s="13">
        <v>59022</v>
      </c>
      <c r="O466" s="13"/>
      <c r="P466" s="13"/>
      <c r="Q466" s="30">
        <f>Tabela1[[#This Row],[Divid.]]</f>
        <v>1.05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6" s="17">
        <f>Tabela1[[#This Row],[Preço Calculado]]/Tabela1[[#This Row],[Preço atual]]-1</f>
        <v>-0.11219276408918366</v>
      </c>
      <c r="U466" s="17" t="str">
        <f>HYPERLINK("https://statusinvest.com.br/fundos-imobiliarios/"&amp;Tabela1[[#This Row],[Ticker]],"Link")</f>
        <v>Link</v>
      </c>
      <c r="V466" s="38" t="s">
        <v>955</v>
      </c>
    </row>
    <row r="467" spans="1:22" x14ac:dyDescent="0.25">
      <c r="A467" s="12" t="s">
        <v>956</v>
      </c>
      <c r="B467" s="12" t="s">
        <v>916</v>
      </c>
      <c r="C467" s="13" t="s">
        <v>82</v>
      </c>
      <c r="D467" s="13" t="s">
        <v>957</v>
      </c>
      <c r="E467" s="16">
        <v>99.5</v>
      </c>
      <c r="F467" s="16">
        <v>1.8</v>
      </c>
      <c r="G467" s="25">
        <f>Tabela1[[#This Row],[Divid.]]*12/Tabela1[[#This Row],[Preço atual]]</f>
        <v>0.21708542713567841</v>
      </c>
      <c r="H467" s="16">
        <v>17.98</v>
      </c>
      <c r="I467" s="16" t="s">
        <v>958</v>
      </c>
      <c r="J467" s="15">
        <f>Tabela1[[#This Row],[Preço atual]]/Tabela1[[#This Row],[VP]]</f>
        <v>1.0161356209150327</v>
      </c>
      <c r="K467" s="14"/>
      <c r="L467" s="14"/>
      <c r="M467" s="13">
        <v>0</v>
      </c>
      <c r="N467" s="13">
        <v>1771</v>
      </c>
      <c r="O467" s="13"/>
      <c r="P467" s="13"/>
      <c r="Q467" s="30">
        <f>Tabela1[[#This Row],[Divid.]]</f>
        <v>1.8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467" s="17">
        <f>Tabela1[[#This Row],[Preço Calculado]]/Tabela1[[#This Row],[Preço atual]]-1</f>
        <v>0.60210647332603973</v>
      </c>
      <c r="U467" s="17" t="str">
        <f>HYPERLINK("https://statusinvest.com.br/fundos-imobiliarios/"&amp;Tabela1[[#This Row],[Ticker]],"Link")</f>
        <v>Link</v>
      </c>
      <c r="V467" s="38" t="s">
        <v>959</v>
      </c>
    </row>
    <row r="468" spans="1:22" x14ac:dyDescent="0.25">
      <c r="A468" s="12" t="s">
        <v>960</v>
      </c>
      <c r="B468" s="12" t="s">
        <v>916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961</v>
      </c>
      <c r="B469" s="12" t="s">
        <v>916</v>
      </c>
      <c r="C469" s="13" t="s">
        <v>82</v>
      </c>
      <c r="D469" s="13" t="s">
        <v>962</v>
      </c>
      <c r="E469" s="16">
        <v>10.28</v>
      </c>
      <c r="F469" s="16">
        <v>0.1</v>
      </c>
      <c r="G469" s="25">
        <f>Tabela1[[#This Row],[Divid.]]*12/Tabela1[[#This Row],[Preço atual]]</f>
        <v>0.11673151750972766</v>
      </c>
      <c r="H469" s="16">
        <v>1.61</v>
      </c>
      <c r="I469" s="16" t="s">
        <v>963</v>
      </c>
      <c r="J469" s="15">
        <f>Tabela1[[#This Row],[Preço atual]]/Tabela1[[#This Row],[VP]]</f>
        <v>0.97533206831119545</v>
      </c>
      <c r="K469" s="14"/>
      <c r="L469" s="14"/>
      <c r="M469" s="13">
        <v>0</v>
      </c>
      <c r="N469" s="13">
        <v>9908</v>
      </c>
      <c r="O469" s="13"/>
      <c r="P469" s="13"/>
      <c r="Q469" s="30">
        <f>Tabela1[[#This Row],[Divid.]]</f>
        <v>0.1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69" s="17">
        <f>Tabela1[[#This Row],[Preço Calculado]]/Tabela1[[#This Row],[Preço atual]]-1</f>
        <v>-0.13851278590606908</v>
      </c>
      <c r="U469" s="17" t="str">
        <f>HYPERLINK("https://statusinvest.com.br/fundos-imobiliarios/"&amp;Tabela1[[#This Row],[Ticker]],"Link")</f>
        <v>Link</v>
      </c>
      <c r="V469" s="38" t="s">
        <v>964</v>
      </c>
    </row>
    <row r="470" spans="1:22" x14ac:dyDescent="0.25">
      <c r="A470" s="12" t="s">
        <v>965</v>
      </c>
      <c r="B470" s="12" t="s">
        <v>916</v>
      </c>
      <c r="C470" s="13" t="s">
        <v>82</v>
      </c>
      <c r="D470" s="13" t="s">
        <v>966</v>
      </c>
      <c r="E470" s="16">
        <v>8.99</v>
      </c>
      <c r="F470" s="16">
        <v>0.11</v>
      </c>
      <c r="G470" s="25">
        <f>Tabela1[[#This Row],[Divid.]]*12/Tabela1[[#This Row],[Preço atual]]</f>
        <v>0.14682981090100111</v>
      </c>
      <c r="H470" s="16">
        <v>1.54</v>
      </c>
      <c r="I470" s="16" t="s">
        <v>967</v>
      </c>
      <c r="J470" s="15">
        <f>Tabela1[[#This Row],[Preço atual]]/Tabela1[[#This Row],[VP]]</f>
        <v>0.91828396322778361</v>
      </c>
      <c r="K470" s="14"/>
      <c r="L470" s="14"/>
      <c r="M470" s="13">
        <v>0</v>
      </c>
      <c r="N470" s="13">
        <v>12487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8.3614840597794116E-2</v>
      </c>
      <c r="U470" s="17" t="str">
        <f>HYPERLINK("https://statusinvest.com.br/fundos-imobiliarios/"&amp;Tabela1[[#This Row],[Ticker]],"Link")</f>
        <v>Link</v>
      </c>
      <c r="V470" s="38" t="s">
        <v>968</v>
      </c>
    </row>
    <row r="471" spans="1:22" x14ac:dyDescent="0.25">
      <c r="A471" s="12" t="s">
        <v>969</v>
      </c>
      <c r="B471" s="12" t="s">
        <v>916</v>
      </c>
      <c r="C471" s="13" t="s">
        <v>82</v>
      </c>
      <c r="D471" s="13" t="s">
        <v>970</v>
      </c>
      <c r="E471" s="16">
        <v>85.75</v>
      </c>
      <c r="F471" s="16">
        <v>1.03</v>
      </c>
      <c r="G471" s="25">
        <f>Tabela1[[#This Row],[Divid.]]*12/Tabela1[[#This Row],[Preço atual]]</f>
        <v>0.14413994169096209</v>
      </c>
      <c r="H471" s="16">
        <v>13.11</v>
      </c>
      <c r="I471" s="16" t="s">
        <v>971</v>
      </c>
      <c r="J471" s="15">
        <f>Tabela1[[#This Row],[Preço atual]]/Tabela1[[#This Row],[VP]]</f>
        <v>0.90587365307416023</v>
      </c>
      <c r="K471" s="14"/>
      <c r="L471" s="14"/>
      <c r="M471" s="13">
        <v>0</v>
      </c>
      <c r="N471" s="13">
        <v>2167</v>
      </c>
      <c r="O471" s="13"/>
      <c r="P471" s="13"/>
      <c r="Q471" s="30">
        <f>Tabela1[[#This Row],[Divid.]]</f>
        <v>1.03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71" s="17">
        <f>Tabela1[[#This Row],[Preço Calculado]]/Tabela1[[#This Row],[Preço atual]]-1</f>
        <v>6.3763407313373266E-2</v>
      </c>
      <c r="U471" s="17" t="str">
        <f>HYPERLINK("https://statusinvest.com.br/fundos-imobiliarios/"&amp;Tabela1[[#This Row],[Ticker]],"Link")</f>
        <v>Link</v>
      </c>
      <c r="V471" s="38" t="s">
        <v>972</v>
      </c>
    </row>
    <row r="472" spans="1:22" x14ac:dyDescent="0.25">
      <c r="A472" s="12" t="s">
        <v>973</v>
      </c>
      <c r="B472" s="12" t="s">
        <v>916</v>
      </c>
      <c r="C472" s="13" t="s">
        <v>82</v>
      </c>
      <c r="D472" s="13" t="s">
        <v>974</v>
      </c>
      <c r="E472" s="16">
        <v>10.039999999999999</v>
      </c>
      <c r="F472" s="16">
        <v>0.1</v>
      </c>
      <c r="G472" s="25">
        <f>Tabela1[[#This Row],[Divid.]]*12/Tabela1[[#This Row],[Preço atual]]</f>
        <v>0.11952191235059764</v>
      </c>
      <c r="H472" s="16">
        <v>1.4</v>
      </c>
      <c r="I472" s="16" t="s">
        <v>975</v>
      </c>
      <c r="J472" s="15">
        <f>Tabela1[[#This Row],[Preço atual]]/Tabela1[[#This Row],[VP]]</f>
        <v>1.002997002997003</v>
      </c>
      <c r="K472" s="14"/>
      <c r="L472" s="14"/>
      <c r="M472" s="13">
        <v>0</v>
      </c>
      <c r="N472" s="13">
        <v>60021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-0.11791946604725001</v>
      </c>
      <c r="U472" s="17" t="str">
        <f>HYPERLINK("https://statusinvest.com.br/fundos-imobiliarios/"&amp;Tabela1[[#This Row],[Ticker]],"Link")</f>
        <v>Link</v>
      </c>
      <c r="V472" s="38" t="s">
        <v>976</v>
      </c>
    </row>
    <row r="473" spans="1:22" x14ac:dyDescent="0.25">
      <c r="A473" s="12" t="s">
        <v>977</v>
      </c>
      <c r="B473" s="12" t="s">
        <v>916</v>
      </c>
      <c r="C473" s="13" t="s">
        <v>82</v>
      </c>
      <c r="D473" s="13" t="s">
        <v>733</v>
      </c>
      <c r="E473" s="16">
        <v>9.06</v>
      </c>
      <c r="F473" s="16">
        <v>0.12</v>
      </c>
      <c r="G473" s="25">
        <f>Tabela1[[#This Row],[Divid.]]*12/Tabela1[[#This Row],[Preço atual]]</f>
        <v>0.15894039735099336</v>
      </c>
      <c r="H473" s="16">
        <v>1.47</v>
      </c>
      <c r="I473" s="16" t="s">
        <v>978</v>
      </c>
      <c r="J473" s="15">
        <f>Tabela1[[#This Row],[Preço atual]]/Tabela1[[#This Row],[VP]]</f>
        <v>0.93595041322314054</v>
      </c>
      <c r="K473" s="14"/>
      <c r="L473" s="14"/>
      <c r="M473" s="13">
        <v>0</v>
      </c>
      <c r="N473" s="13">
        <v>85482</v>
      </c>
      <c r="O473" s="13"/>
      <c r="P473" s="13"/>
      <c r="Q473" s="30">
        <f>Tabela1[[#This Row],[Divid.]]</f>
        <v>0.12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3" s="17">
        <f>Tabela1[[#This Row],[Preço Calculado]]/Tabela1[[#This Row],[Preço atual]]-1</f>
        <v>0.17299186236895459</v>
      </c>
      <c r="U473" s="17" t="str">
        <f>HYPERLINK("https://statusinvest.com.br/fundos-imobiliarios/"&amp;Tabela1[[#This Row],[Ticker]],"Link")</f>
        <v>Link</v>
      </c>
      <c r="V473" s="38" t="s">
        <v>979</v>
      </c>
    </row>
    <row r="474" spans="1:22" x14ac:dyDescent="0.25">
      <c r="A474" s="12" t="s">
        <v>980</v>
      </c>
      <c r="B474" s="12" t="s">
        <v>916</v>
      </c>
      <c r="C474" s="13" t="s">
        <v>36</v>
      </c>
      <c r="D474" s="13" t="s">
        <v>771</v>
      </c>
      <c r="E474" s="16">
        <v>10.09</v>
      </c>
      <c r="F474" s="16">
        <v>0.11</v>
      </c>
      <c r="G474" s="25">
        <f>Tabela1[[#This Row],[Divid.]]*12/Tabela1[[#This Row],[Preço atual]]</f>
        <v>0.13082259663032705</v>
      </c>
      <c r="H474" s="16">
        <v>1.36</v>
      </c>
      <c r="I474" s="16" t="s">
        <v>981</v>
      </c>
      <c r="J474" s="15">
        <f>Tabela1[[#This Row],[Preço atual]]/Tabela1[[#This Row],[VP]]</f>
        <v>1.0029821073558647</v>
      </c>
      <c r="K474" s="14">
        <v>0</v>
      </c>
      <c r="L474" s="14">
        <v>0</v>
      </c>
      <c r="M474" s="13">
        <v>0</v>
      </c>
      <c r="N474" s="13">
        <v>78093</v>
      </c>
      <c r="O474" s="13">
        <v>60</v>
      </c>
      <c r="P474" s="13">
        <v>8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-3.4519582064006959E-2</v>
      </c>
      <c r="U474" s="17" t="str">
        <f>HYPERLINK("https://statusinvest.com.br/fundos-imobiliarios/"&amp;Tabela1[[#This Row],[Ticker]],"Link")</f>
        <v>Link</v>
      </c>
      <c r="V474" s="38" t="s">
        <v>982</v>
      </c>
    </row>
    <row r="475" spans="1:22" x14ac:dyDescent="0.25">
      <c r="A475" s="12" t="s">
        <v>983</v>
      </c>
      <c r="B475" s="12" t="s">
        <v>916</v>
      </c>
      <c r="C475" s="13" t="s">
        <v>82</v>
      </c>
      <c r="D475" s="13" t="s">
        <v>824</v>
      </c>
      <c r="E475" s="16">
        <v>89.92</v>
      </c>
      <c r="F475" s="16">
        <v>1.1000000000000001</v>
      </c>
      <c r="G475" s="25">
        <f>Tabela1[[#This Row],[Divid.]]*12/Tabela1[[#This Row],[Preço atual]]</f>
        <v>0.14679715302491103</v>
      </c>
      <c r="H475" s="16">
        <v>14.26</v>
      </c>
      <c r="I475" s="16" t="s">
        <v>954</v>
      </c>
      <c r="J475" s="15">
        <f>Tabela1[[#This Row],[Preço atual]]/Tabela1[[#This Row],[VP]]</f>
        <v>0.86980073515186695</v>
      </c>
      <c r="K475" s="14"/>
      <c r="L475" s="14"/>
      <c r="M475" s="13">
        <v>0</v>
      </c>
      <c r="N475" s="13">
        <v>9171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8.3373823062073971E-2</v>
      </c>
      <c r="U475" s="17" t="str">
        <f>HYPERLINK("https://statusinvest.com.br/fundos-imobiliarios/"&amp;Tabela1[[#This Row],[Ticker]],"Link")</f>
        <v>Link</v>
      </c>
      <c r="V475" s="38" t="s">
        <v>984</v>
      </c>
    </row>
    <row r="476" spans="1:22" x14ac:dyDescent="0.25">
      <c r="A476" s="12" t="s">
        <v>985</v>
      </c>
      <c r="B476" s="12" t="s">
        <v>916</v>
      </c>
      <c r="C476" s="13" t="s">
        <v>82</v>
      </c>
      <c r="D476" s="13" t="s">
        <v>835</v>
      </c>
      <c r="E476" s="16">
        <v>9.01</v>
      </c>
      <c r="F476" s="16">
        <v>0.12</v>
      </c>
      <c r="G476" s="25">
        <f>Tabela1[[#This Row],[Divid.]]*12/Tabela1[[#This Row],[Preço atual]]</f>
        <v>0.15982241953385126</v>
      </c>
      <c r="H476" s="16">
        <v>1.53</v>
      </c>
      <c r="I476" s="16" t="s">
        <v>986</v>
      </c>
      <c r="J476" s="15">
        <f>Tabela1[[#This Row],[Preço atual]]/Tabela1[[#This Row],[VP]]</f>
        <v>0.94444444444444453</v>
      </c>
      <c r="K476" s="14"/>
      <c r="L476" s="14"/>
      <c r="M476" s="13">
        <v>0</v>
      </c>
      <c r="N476" s="13">
        <v>163632</v>
      </c>
      <c r="O476" s="13"/>
      <c r="P476" s="13"/>
      <c r="Q476" s="30">
        <f>Tabela1[[#This Row],[Divid.]]</f>
        <v>0.12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6" s="17">
        <f>Tabela1[[#This Row],[Preço Calculado]]/Tabela1[[#This Row],[Preço atual]]-1</f>
        <v>0.17950125117233395</v>
      </c>
      <c r="U476" s="17" t="str">
        <f>HYPERLINK("https://statusinvest.com.br/fundos-imobiliarios/"&amp;Tabela1[[#This Row],[Ticker]],"Link")</f>
        <v>Link</v>
      </c>
      <c r="V476" s="38" t="s">
        <v>987</v>
      </c>
    </row>
    <row r="477" spans="1:22" x14ac:dyDescent="0.25">
      <c r="A477" s="12" t="s">
        <v>988</v>
      </c>
      <c r="B477" s="12" t="s">
        <v>916</v>
      </c>
      <c r="C477" s="13" t="s">
        <v>82</v>
      </c>
      <c r="D477" s="13" t="s">
        <v>572</v>
      </c>
      <c r="E477" s="16">
        <v>9.3800000000000008</v>
      </c>
      <c r="F477" s="16">
        <v>0.12</v>
      </c>
      <c r="G477" s="25">
        <f>Tabela1[[#This Row],[Divid.]]*12/Tabela1[[#This Row],[Preço atual]]</f>
        <v>0.15351812366737738</v>
      </c>
      <c r="H477" s="16">
        <v>1.45</v>
      </c>
      <c r="I477" s="16" t="s">
        <v>989</v>
      </c>
      <c r="J477" s="15">
        <f>Tabela1[[#This Row],[Preço atual]]/Tabela1[[#This Row],[VP]]</f>
        <v>0.98736842105263167</v>
      </c>
      <c r="K477" s="14"/>
      <c r="L477" s="14"/>
      <c r="M477" s="13">
        <v>0</v>
      </c>
      <c r="N477" s="13">
        <v>94546</v>
      </c>
      <c r="O477" s="13"/>
      <c r="P477" s="13"/>
      <c r="Q477" s="30">
        <f>Tabela1[[#This Row],[Divid.]]</f>
        <v>0.12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7" s="17">
        <f>Tabela1[[#This Row],[Preço Calculado]]/Tabela1[[#This Row],[Preço atual]]-1</f>
        <v>0.13297508241606915</v>
      </c>
      <c r="U477" s="17" t="str">
        <f>HYPERLINK("https://statusinvest.com.br/fundos-imobiliarios/"&amp;Tabela1[[#This Row],[Ticker]],"Link")</f>
        <v>Link</v>
      </c>
      <c r="V477" s="38" t="s">
        <v>990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991</v>
      </c>
    </row>
    <row r="2" spans="1:1" x14ac:dyDescent="0.25">
      <c r="A2" s="19" t="s">
        <v>992</v>
      </c>
    </row>
    <row r="3" spans="1:1" x14ac:dyDescent="0.25">
      <c r="A3" s="20" t="s">
        <v>993</v>
      </c>
    </row>
    <row r="4" spans="1:1" x14ac:dyDescent="0.25">
      <c r="A4" s="20" t="s">
        <v>994</v>
      </c>
    </row>
    <row r="5" spans="1:1" x14ac:dyDescent="0.25">
      <c r="A5" s="20" t="s">
        <v>995</v>
      </c>
    </row>
    <row r="6" spans="1:1" x14ac:dyDescent="0.25">
      <c r="A6" s="20" t="s">
        <v>996</v>
      </c>
    </row>
    <row r="7" spans="1:1" ht="30" customHeight="1" x14ac:dyDescent="0.25">
      <c r="A7" s="20" t="s">
        <v>997</v>
      </c>
    </row>
    <row r="8" spans="1:1" ht="45" customHeight="1" x14ac:dyDescent="0.25">
      <c r="A8" s="20" t="s">
        <v>998</v>
      </c>
    </row>
    <row r="9" spans="1:1" x14ac:dyDescent="0.25">
      <c r="A9" s="20" t="s">
        <v>999</v>
      </c>
    </row>
    <row r="10" spans="1:1" x14ac:dyDescent="0.25">
      <c r="A10" s="21" t="s">
        <v>1000</v>
      </c>
    </row>
    <row r="12" spans="1:1" x14ac:dyDescent="0.25">
      <c r="A12" s="19" t="s">
        <v>1001</v>
      </c>
    </row>
    <row r="13" spans="1:1" x14ac:dyDescent="0.25">
      <c r="A13" s="22" t="s">
        <v>1002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2024-02-04T20:31:37Z</dcterms:modified>
</cp:coreProperties>
</file>