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4_{0065E297-CE9A-4168-8840-0E817496271A}" xr6:coauthVersionLast="47" xr6:coauthVersionMax="47" xr10:uidLastSave="{00000000-0000-0000-0000-000000000000}"/>
  <bookViews>
    <workbookView xWindow="3990" yWindow="1965" windowWidth="17280" windowHeight="903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S472" i="1"/>
  <c r="T472" i="1" s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S464" i="1"/>
  <c r="T464" i="1" s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S456" i="1"/>
  <c r="T456" i="1" s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S448" i="1"/>
  <c r="T448" i="1" s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S440" i="1"/>
  <c r="T440" i="1" s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S432" i="1"/>
  <c r="T432" i="1" s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S424" i="1"/>
  <c r="T424" i="1" s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S416" i="1"/>
  <c r="T416" i="1" s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S408" i="1"/>
  <c r="T408" i="1" s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S400" i="1"/>
  <c r="T400" i="1" s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S392" i="1"/>
  <c r="T392" i="1" s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S384" i="1"/>
  <c r="T384" i="1" s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S376" i="1"/>
  <c r="T376" i="1" s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S368" i="1"/>
  <c r="T368" i="1" s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S360" i="1"/>
  <c r="T360" i="1" s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S352" i="1"/>
  <c r="T352" i="1" s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S344" i="1"/>
  <c r="T344" i="1" s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S336" i="1"/>
  <c r="T336" i="1" s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S328" i="1"/>
  <c r="T328" i="1" s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S320" i="1"/>
  <c r="T320" i="1" s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S312" i="1"/>
  <c r="T312" i="1" s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S304" i="1"/>
  <c r="T304" i="1" s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S296" i="1"/>
  <c r="T296" i="1" s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S288" i="1"/>
  <c r="T288" i="1" s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S280" i="1"/>
  <c r="T280" i="1" s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S272" i="1"/>
  <c r="T272" i="1" s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S264" i="1"/>
  <c r="T264" i="1" s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S256" i="1"/>
  <c r="T256" i="1" s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S248" i="1"/>
  <c r="T248" i="1" s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S240" i="1"/>
  <c r="T240" i="1" s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S232" i="1"/>
  <c r="T232" i="1" s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S224" i="1"/>
  <c r="T224" i="1" s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S216" i="1"/>
  <c r="T216" i="1" s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S209" i="1" s="1"/>
  <c r="T209" i="1" s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S205" i="1" s="1"/>
  <c r="T205" i="1" s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Q200" i="1"/>
  <c r="J200" i="1"/>
  <c r="G200" i="1"/>
  <c r="U199" i="1"/>
  <c r="S199" i="1"/>
  <c r="T199" i="1" s="1"/>
  <c r="Q199" i="1"/>
  <c r="J199" i="1"/>
  <c r="G199" i="1"/>
  <c r="U198" i="1"/>
  <c r="Q198" i="1"/>
  <c r="J198" i="1"/>
  <c r="G198" i="1"/>
  <c r="U197" i="1"/>
  <c r="Q197" i="1"/>
  <c r="S197" i="1" s="1"/>
  <c r="T197" i="1" s="1"/>
  <c r="J197" i="1"/>
  <c r="G197" i="1"/>
  <c r="U196" i="1"/>
  <c r="S196" i="1"/>
  <c r="T196" i="1" s="1"/>
  <c r="Q196" i="1"/>
  <c r="J196" i="1"/>
  <c r="G196" i="1"/>
  <c r="U195" i="1"/>
  <c r="Q195" i="1"/>
  <c r="J195" i="1"/>
  <c r="G195" i="1"/>
  <c r="U194" i="1"/>
  <c r="Q194" i="1"/>
  <c r="J194" i="1"/>
  <c r="G194" i="1"/>
  <c r="U193" i="1"/>
  <c r="S193" i="1"/>
  <c r="T193" i="1" s="1"/>
  <c r="Q193" i="1"/>
  <c r="J193" i="1"/>
  <c r="G193" i="1"/>
  <c r="U192" i="1"/>
  <c r="Q192" i="1"/>
  <c r="J192" i="1"/>
  <c r="G192" i="1"/>
  <c r="U191" i="1"/>
  <c r="Q191" i="1"/>
  <c r="J191" i="1"/>
  <c r="G191" i="1"/>
  <c r="U190" i="1"/>
  <c r="S190" i="1"/>
  <c r="T190" i="1" s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S181" i="1" s="1"/>
  <c r="T181" i="1" s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S177" i="1" s="1"/>
  <c r="T177" i="1" s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S173" i="1" s="1"/>
  <c r="T173" i="1" s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S169" i="1" s="1"/>
  <c r="T169" i="1" s="1"/>
  <c r="J169" i="1"/>
  <c r="G169" i="1"/>
  <c r="U168" i="1"/>
  <c r="Q168" i="1"/>
  <c r="J168" i="1"/>
  <c r="G168" i="1"/>
  <c r="U167" i="1"/>
  <c r="S167" i="1"/>
  <c r="T167" i="1" s="1"/>
  <c r="Q167" i="1"/>
  <c r="J167" i="1"/>
  <c r="G167" i="1"/>
  <c r="U166" i="1"/>
  <c r="Q166" i="1"/>
  <c r="J166" i="1"/>
  <c r="G166" i="1"/>
  <c r="U165" i="1"/>
  <c r="Q165" i="1"/>
  <c r="S165" i="1" s="1"/>
  <c r="T165" i="1" s="1"/>
  <c r="J165" i="1"/>
  <c r="G165" i="1"/>
  <c r="U164" i="1"/>
  <c r="S164" i="1"/>
  <c r="T164" i="1" s="1"/>
  <c r="Q164" i="1"/>
  <c r="J164" i="1"/>
  <c r="G164" i="1"/>
  <c r="U163" i="1"/>
  <c r="Q163" i="1"/>
  <c r="J163" i="1"/>
  <c r="G163" i="1"/>
  <c r="U162" i="1"/>
  <c r="Q162" i="1"/>
  <c r="J162" i="1"/>
  <c r="G162" i="1"/>
  <c r="U161" i="1"/>
  <c r="S161" i="1"/>
  <c r="T161" i="1" s="1"/>
  <c r="Q161" i="1"/>
  <c r="J161" i="1"/>
  <c r="G161" i="1"/>
  <c r="U160" i="1"/>
  <c r="Q160" i="1"/>
  <c r="J160" i="1"/>
  <c r="G160" i="1"/>
  <c r="U159" i="1"/>
  <c r="Q159" i="1"/>
  <c r="J159" i="1"/>
  <c r="G159" i="1"/>
  <c r="U158" i="1"/>
  <c r="S158" i="1"/>
  <c r="T158" i="1" s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S145" i="1" s="1"/>
  <c r="T145" i="1" s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Q139" i="1"/>
  <c r="J139" i="1"/>
  <c r="G139" i="1"/>
  <c r="U138" i="1"/>
  <c r="Q138" i="1"/>
  <c r="J138" i="1"/>
  <c r="G138" i="1"/>
  <c r="U137" i="1"/>
  <c r="S137" i="1"/>
  <c r="T137" i="1" s="1"/>
  <c r="Q137" i="1"/>
  <c r="J137" i="1"/>
  <c r="G137" i="1"/>
  <c r="U136" i="1"/>
  <c r="Q136" i="1"/>
  <c r="S136" i="1" s="1"/>
  <c r="T136" i="1" s="1"/>
  <c r="J136" i="1"/>
  <c r="G136" i="1"/>
  <c r="U135" i="1"/>
  <c r="Q135" i="1"/>
  <c r="J135" i="1"/>
  <c r="G135" i="1"/>
  <c r="U134" i="1"/>
  <c r="Q134" i="1"/>
  <c r="J134" i="1"/>
  <c r="G134" i="1"/>
  <c r="U133" i="1"/>
  <c r="S133" i="1"/>
  <c r="T133" i="1" s="1"/>
  <c r="Q133" i="1"/>
  <c r="J133" i="1"/>
  <c r="G133" i="1"/>
  <c r="U132" i="1"/>
  <c r="Q132" i="1"/>
  <c r="S132" i="1" s="1"/>
  <c r="T132" i="1" s="1"/>
  <c r="J132" i="1"/>
  <c r="G132" i="1"/>
  <c r="U131" i="1"/>
  <c r="Q131" i="1"/>
  <c r="J131" i="1"/>
  <c r="G131" i="1"/>
  <c r="U130" i="1"/>
  <c r="Q130" i="1"/>
  <c r="J130" i="1"/>
  <c r="G130" i="1"/>
  <c r="U129" i="1"/>
  <c r="S129" i="1"/>
  <c r="T129" i="1" s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S125" i="1"/>
  <c r="T125" i="1" s="1"/>
  <c r="Q125" i="1"/>
  <c r="J125" i="1"/>
  <c r="G125" i="1"/>
  <c r="U124" i="1"/>
  <c r="Q124" i="1"/>
  <c r="S124" i="1" s="1"/>
  <c r="T124" i="1" s="1"/>
  <c r="J124" i="1"/>
  <c r="G124" i="1"/>
  <c r="U123" i="1"/>
  <c r="Q123" i="1"/>
  <c r="J123" i="1"/>
  <c r="G123" i="1"/>
  <c r="U122" i="1"/>
  <c r="Q122" i="1"/>
  <c r="J122" i="1"/>
  <c r="G122" i="1"/>
  <c r="U121" i="1"/>
  <c r="S121" i="1"/>
  <c r="T121" i="1" s="1"/>
  <c r="Q121" i="1"/>
  <c r="J121" i="1"/>
  <c r="G121" i="1"/>
  <c r="U120" i="1"/>
  <c r="Q120" i="1"/>
  <c r="S120" i="1" s="1"/>
  <c r="T120" i="1" s="1"/>
  <c r="J120" i="1"/>
  <c r="G120" i="1"/>
  <c r="U119" i="1"/>
  <c r="Q119" i="1"/>
  <c r="J119" i="1"/>
  <c r="G119" i="1"/>
  <c r="U118" i="1"/>
  <c r="Q118" i="1"/>
  <c r="J118" i="1"/>
  <c r="G118" i="1"/>
  <c r="U117" i="1"/>
  <c r="S117" i="1"/>
  <c r="T117" i="1" s="1"/>
  <c r="Q117" i="1"/>
  <c r="J117" i="1"/>
  <c r="G117" i="1"/>
  <c r="U116" i="1"/>
  <c r="Q116" i="1"/>
  <c r="S116" i="1" s="1"/>
  <c r="T116" i="1" s="1"/>
  <c r="J116" i="1"/>
  <c r="G116" i="1"/>
  <c r="U115" i="1"/>
  <c r="Q115" i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J110" i="1"/>
  <c r="G110" i="1"/>
  <c r="U109" i="1"/>
  <c r="S109" i="1"/>
  <c r="T109" i="1" s="1"/>
  <c r="Q109" i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J106" i="1"/>
  <c r="G106" i="1"/>
  <c r="U105" i="1"/>
  <c r="S105" i="1"/>
  <c r="T105" i="1" s="1"/>
  <c r="Q105" i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Q102" i="1"/>
  <c r="J102" i="1"/>
  <c r="G102" i="1"/>
  <c r="U101" i="1"/>
  <c r="S101" i="1"/>
  <c r="T101" i="1" s="1"/>
  <c r="Q101" i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S97" i="1"/>
  <c r="T97" i="1" s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S93" i="1"/>
  <c r="T93" i="1" s="1"/>
  <c r="Q93" i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J86" i="1"/>
  <c r="G86" i="1"/>
  <c r="U85" i="1"/>
  <c r="S85" i="1"/>
  <c r="T85" i="1" s="1"/>
  <c r="Q85" i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J78" i="1"/>
  <c r="G78" i="1"/>
  <c r="U77" i="1"/>
  <c r="S77" i="1"/>
  <c r="T77" i="1" s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S73" i="1"/>
  <c r="T73" i="1" s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S61" i="1"/>
  <c r="T61" i="1" s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S57" i="1"/>
  <c r="T57" i="1" s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S53" i="1"/>
  <c r="T53" i="1" s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S45" i="1"/>
  <c r="T45" i="1" s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S41" i="1"/>
  <c r="T41" i="1" s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S37" i="1"/>
  <c r="T37" i="1" s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S29" i="1"/>
  <c r="T29" i="1" s="1"/>
  <c r="Q29" i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S25" i="1"/>
  <c r="T25" i="1" s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S21" i="1"/>
  <c r="T21" i="1" s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S16" i="1"/>
  <c r="T16" i="1" s="1"/>
  <c r="Q16" i="1"/>
  <c r="J16" i="1"/>
  <c r="G16" i="1"/>
  <c r="U15" i="1"/>
  <c r="Q15" i="1"/>
  <c r="J15" i="1"/>
  <c r="G15" i="1"/>
  <c r="U14" i="1"/>
  <c r="Q14" i="1"/>
  <c r="J14" i="1"/>
  <c r="G14" i="1"/>
  <c r="U13" i="1"/>
  <c r="S13" i="1"/>
  <c r="T13" i="1" s="1"/>
  <c r="Q13" i="1"/>
  <c r="J13" i="1"/>
  <c r="G13" i="1"/>
  <c r="U12" i="1"/>
  <c r="S12" i="1"/>
  <c r="T12" i="1" s="1"/>
  <c r="Q12" i="1"/>
  <c r="J12" i="1"/>
  <c r="G12" i="1"/>
  <c r="U11" i="1"/>
  <c r="Q11" i="1"/>
  <c r="J11" i="1"/>
  <c r="G11" i="1"/>
  <c r="U10" i="1"/>
  <c r="Q10" i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Q7" i="1"/>
  <c r="J7" i="1"/>
  <c r="G7" i="1"/>
  <c r="U6" i="1"/>
  <c r="Q6" i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Q3" i="1"/>
  <c r="J3" i="1"/>
  <c r="G3" i="1"/>
  <c r="U2" i="1"/>
  <c r="Q2" i="1"/>
  <c r="J2" i="1"/>
  <c r="G2" i="1"/>
  <c r="X1" i="1"/>
  <c r="S468" i="1" s="1"/>
  <c r="T468" i="1" s="1"/>
  <c r="S7" i="1" l="1"/>
  <c r="T7" i="1" s="1"/>
  <c r="S19" i="1"/>
  <c r="T19" i="1" s="1"/>
  <c r="S27" i="1"/>
  <c r="T27" i="1" s="1"/>
  <c r="S47" i="1"/>
  <c r="T47" i="1" s="1"/>
  <c r="S14" i="1"/>
  <c r="T14" i="1" s="1"/>
  <c r="S18" i="1"/>
  <c r="T18" i="1" s="1"/>
  <c r="S46" i="1"/>
  <c r="T46" i="1" s="1"/>
  <c r="S141" i="1"/>
  <c r="T141" i="1" s="1"/>
  <c r="S144" i="1"/>
  <c r="T144" i="1" s="1"/>
  <c r="S147" i="1"/>
  <c r="T147" i="1" s="1"/>
  <c r="S170" i="1"/>
  <c r="T170" i="1" s="1"/>
  <c r="S176" i="1"/>
  <c r="T176" i="1" s="1"/>
  <c r="S179" i="1"/>
  <c r="T179" i="1" s="1"/>
  <c r="S202" i="1"/>
  <c r="T202" i="1" s="1"/>
  <c r="S208" i="1"/>
  <c r="T208" i="1" s="1"/>
  <c r="S211" i="1"/>
  <c r="T211" i="1" s="1"/>
  <c r="S219" i="1"/>
  <c r="T219" i="1" s="1"/>
  <c r="S227" i="1"/>
  <c r="T227" i="1" s="1"/>
  <c r="S235" i="1"/>
  <c r="T235" i="1" s="1"/>
  <c r="S243" i="1"/>
  <c r="T243" i="1" s="1"/>
  <c r="S251" i="1"/>
  <c r="T251" i="1" s="1"/>
  <c r="S259" i="1"/>
  <c r="T259" i="1" s="1"/>
  <c r="S267" i="1"/>
  <c r="T267" i="1" s="1"/>
  <c r="S275" i="1"/>
  <c r="T275" i="1" s="1"/>
  <c r="S283" i="1"/>
  <c r="T283" i="1" s="1"/>
  <c r="S291" i="1"/>
  <c r="T291" i="1" s="1"/>
  <c r="S299" i="1"/>
  <c r="T299" i="1" s="1"/>
  <c r="S307" i="1"/>
  <c r="T307" i="1" s="1"/>
  <c r="S315" i="1"/>
  <c r="T315" i="1" s="1"/>
  <c r="S323" i="1"/>
  <c r="T323" i="1" s="1"/>
  <c r="S331" i="1"/>
  <c r="T331" i="1" s="1"/>
  <c r="S339" i="1"/>
  <c r="T339" i="1" s="1"/>
  <c r="S347" i="1"/>
  <c r="T347" i="1" s="1"/>
  <c r="S355" i="1"/>
  <c r="T355" i="1" s="1"/>
  <c r="S363" i="1"/>
  <c r="T363" i="1" s="1"/>
  <c r="S371" i="1"/>
  <c r="T371" i="1" s="1"/>
  <c r="S379" i="1"/>
  <c r="T379" i="1" s="1"/>
  <c r="S387" i="1"/>
  <c r="T387" i="1" s="1"/>
  <c r="S395" i="1"/>
  <c r="T395" i="1" s="1"/>
  <c r="S403" i="1"/>
  <c r="T403" i="1" s="1"/>
  <c r="S411" i="1"/>
  <c r="T411" i="1" s="1"/>
  <c r="S419" i="1"/>
  <c r="T419" i="1" s="1"/>
  <c r="S427" i="1"/>
  <c r="T427" i="1" s="1"/>
  <c r="S435" i="1"/>
  <c r="T435" i="1" s="1"/>
  <c r="S443" i="1"/>
  <c r="T443" i="1" s="1"/>
  <c r="S451" i="1"/>
  <c r="T451" i="1" s="1"/>
  <c r="S459" i="1"/>
  <c r="T459" i="1" s="1"/>
  <c r="S467" i="1"/>
  <c r="T467" i="1" s="1"/>
  <c r="S146" i="1"/>
  <c r="T146" i="1" s="1"/>
  <c r="S152" i="1"/>
  <c r="T152" i="1" s="1"/>
  <c r="S155" i="1"/>
  <c r="T155" i="1" s="1"/>
  <c r="S178" i="1"/>
  <c r="T178" i="1" s="1"/>
  <c r="S184" i="1"/>
  <c r="T184" i="1" s="1"/>
  <c r="S187" i="1"/>
  <c r="T187" i="1" s="1"/>
  <c r="S210" i="1"/>
  <c r="T210" i="1" s="1"/>
  <c r="S213" i="1"/>
  <c r="T213" i="1" s="1"/>
  <c r="S221" i="1"/>
  <c r="T221" i="1" s="1"/>
  <c r="S229" i="1"/>
  <c r="T229" i="1" s="1"/>
  <c r="S237" i="1"/>
  <c r="T237" i="1" s="1"/>
  <c r="S245" i="1"/>
  <c r="T245" i="1" s="1"/>
  <c r="S253" i="1"/>
  <c r="T253" i="1" s="1"/>
  <c r="S261" i="1"/>
  <c r="T261" i="1" s="1"/>
  <c r="S269" i="1"/>
  <c r="T269" i="1" s="1"/>
  <c r="S277" i="1"/>
  <c r="T277" i="1" s="1"/>
  <c r="S285" i="1"/>
  <c r="T285" i="1" s="1"/>
  <c r="S293" i="1"/>
  <c r="T293" i="1" s="1"/>
  <c r="S301" i="1"/>
  <c r="T301" i="1" s="1"/>
  <c r="S309" i="1"/>
  <c r="T309" i="1" s="1"/>
  <c r="S317" i="1"/>
  <c r="T317" i="1" s="1"/>
  <c r="S325" i="1"/>
  <c r="T325" i="1" s="1"/>
  <c r="S333" i="1"/>
  <c r="T333" i="1" s="1"/>
  <c r="S341" i="1"/>
  <c r="T341" i="1" s="1"/>
  <c r="S349" i="1"/>
  <c r="T349" i="1" s="1"/>
  <c r="S357" i="1"/>
  <c r="T357" i="1" s="1"/>
  <c r="S365" i="1"/>
  <c r="T365" i="1" s="1"/>
  <c r="S373" i="1"/>
  <c r="T373" i="1" s="1"/>
  <c r="S381" i="1"/>
  <c r="T381" i="1" s="1"/>
  <c r="S389" i="1"/>
  <c r="T389" i="1" s="1"/>
  <c r="S397" i="1"/>
  <c r="T397" i="1" s="1"/>
  <c r="S405" i="1"/>
  <c r="T405" i="1" s="1"/>
  <c r="S413" i="1"/>
  <c r="T413" i="1" s="1"/>
  <c r="S421" i="1"/>
  <c r="T421" i="1" s="1"/>
  <c r="S429" i="1"/>
  <c r="T429" i="1" s="1"/>
  <c r="S437" i="1"/>
  <c r="T437" i="1" s="1"/>
  <c r="S445" i="1"/>
  <c r="T445" i="1" s="1"/>
  <c r="S453" i="1"/>
  <c r="T453" i="1" s="1"/>
  <c r="S461" i="1"/>
  <c r="T461" i="1" s="1"/>
  <c r="S469" i="1"/>
  <c r="T469" i="1" s="1"/>
  <c r="S4" i="1"/>
  <c r="T4" i="1" s="1"/>
  <c r="S8" i="1"/>
  <c r="T8" i="1" s="1"/>
  <c r="S20" i="1"/>
  <c r="T20" i="1" s="1"/>
  <c r="S24" i="1"/>
  <c r="T24" i="1" s="1"/>
  <c r="S32" i="1"/>
  <c r="T32" i="1" s="1"/>
  <c r="S36" i="1"/>
  <c r="T36" i="1" s="1"/>
  <c r="S40" i="1"/>
  <c r="T40" i="1" s="1"/>
  <c r="S44" i="1"/>
  <c r="T44" i="1" s="1"/>
  <c r="S48" i="1"/>
  <c r="T48" i="1" s="1"/>
  <c r="S52" i="1"/>
  <c r="T52" i="1" s="1"/>
  <c r="S56" i="1"/>
  <c r="T56" i="1" s="1"/>
  <c r="S60" i="1"/>
  <c r="T60" i="1" s="1"/>
  <c r="S64" i="1"/>
  <c r="T64" i="1" s="1"/>
  <c r="S68" i="1"/>
  <c r="T68" i="1" s="1"/>
  <c r="S72" i="1"/>
  <c r="T72" i="1" s="1"/>
  <c r="S76" i="1"/>
  <c r="T76" i="1" s="1"/>
  <c r="S143" i="1"/>
  <c r="T143" i="1" s="1"/>
  <c r="S166" i="1"/>
  <c r="T166" i="1" s="1"/>
  <c r="S172" i="1"/>
  <c r="T172" i="1" s="1"/>
  <c r="S175" i="1"/>
  <c r="T175" i="1" s="1"/>
  <c r="S198" i="1"/>
  <c r="T198" i="1" s="1"/>
  <c r="S204" i="1"/>
  <c r="T204" i="1" s="1"/>
  <c r="S207" i="1"/>
  <c r="T207" i="1" s="1"/>
  <c r="S218" i="1"/>
  <c r="T218" i="1" s="1"/>
  <c r="S226" i="1"/>
  <c r="T226" i="1" s="1"/>
  <c r="S234" i="1"/>
  <c r="T234" i="1" s="1"/>
  <c r="S242" i="1"/>
  <c r="T242" i="1" s="1"/>
  <c r="S250" i="1"/>
  <c r="T250" i="1" s="1"/>
  <c r="S258" i="1"/>
  <c r="T258" i="1" s="1"/>
  <c r="S266" i="1"/>
  <c r="T266" i="1" s="1"/>
  <c r="S274" i="1"/>
  <c r="T274" i="1" s="1"/>
  <c r="S282" i="1"/>
  <c r="T282" i="1" s="1"/>
  <c r="S290" i="1"/>
  <c r="T290" i="1" s="1"/>
  <c r="S298" i="1"/>
  <c r="T298" i="1" s="1"/>
  <c r="S306" i="1"/>
  <c r="T306" i="1" s="1"/>
  <c r="S314" i="1"/>
  <c r="T314" i="1" s="1"/>
  <c r="S322" i="1"/>
  <c r="T322" i="1" s="1"/>
  <c r="S330" i="1"/>
  <c r="T330" i="1" s="1"/>
  <c r="S338" i="1"/>
  <c r="T338" i="1" s="1"/>
  <c r="S346" i="1"/>
  <c r="T346" i="1" s="1"/>
  <c r="S354" i="1"/>
  <c r="T354" i="1" s="1"/>
  <c r="S362" i="1"/>
  <c r="T362" i="1" s="1"/>
  <c r="S370" i="1"/>
  <c r="T370" i="1" s="1"/>
  <c r="S378" i="1"/>
  <c r="T378" i="1" s="1"/>
  <c r="S386" i="1"/>
  <c r="T386" i="1" s="1"/>
  <c r="S394" i="1"/>
  <c r="T394" i="1" s="1"/>
  <c r="S402" i="1"/>
  <c r="T402" i="1" s="1"/>
  <c r="S410" i="1"/>
  <c r="T410" i="1" s="1"/>
  <c r="S418" i="1"/>
  <c r="T418" i="1" s="1"/>
  <c r="S426" i="1"/>
  <c r="T426" i="1" s="1"/>
  <c r="S434" i="1"/>
  <c r="T434" i="1" s="1"/>
  <c r="S442" i="1"/>
  <c r="T442" i="1" s="1"/>
  <c r="S450" i="1"/>
  <c r="T450" i="1" s="1"/>
  <c r="S458" i="1"/>
  <c r="T458" i="1" s="1"/>
  <c r="S466" i="1"/>
  <c r="T466" i="1" s="1"/>
  <c r="S28" i="1"/>
  <c r="T28" i="1" s="1"/>
  <c r="S154" i="1"/>
  <c r="T154" i="1" s="1"/>
  <c r="S157" i="1"/>
  <c r="T157" i="1" s="1"/>
  <c r="S160" i="1"/>
  <c r="T160" i="1" s="1"/>
  <c r="S163" i="1"/>
  <c r="T163" i="1" s="1"/>
  <c r="S186" i="1"/>
  <c r="T186" i="1" s="1"/>
  <c r="S189" i="1"/>
  <c r="T189" i="1" s="1"/>
  <c r="S192" i="1"/>
  <c r="T192" i="1" s="1"/>
  <c r="S195" i="1"/>
  <c r="T195" i="1" s="1"/>
  <c r="S215" i="1"/>
  <c r="T215" i="1" s="1"/>
  <c r="S223" i="1"/>
  <c r="T223" i="1" s="1"/>
  <c r="S231" i="1"/>
  <c r="T231" i="1" s="1"/>
  <c r="S239" i="1"/>
  <c r="T239" i="1" s="1"/>
  <c r="S247" i="1"/>
  <c r="T247" i="1" s="1"/>
  <c r="S255" i="1"/>
  <c r="T255" i="1" s="1"/>
  <c r="S263" i="1"/>
  <c r="T263" i="1" s="1"/>
  <c r="S271" i="1"/>
  <c r="T271" i="1" s="1"/>
  <c r="S279" i="1"/>
  <c r="T279" i="1" s="1"/>
  <c r="S287" i="1"/>
  <c r="T287" i="1" s="1"/>
  <c r="S295" i="1"/>
  <c r="T295" i="1" s="1"/>
  <c r="S303" i="1"/>
  <c r="T303" i="1" s="1"/>
  <c r="S311" i="1"/>
  <c r="T311" i="1" s="1"/>
  <c r="S319" i="1"/>
  <c r="T319" i="1" s="1"/>
  <c r="S327" i="1"/>
  <c r="T327" i="1" s="1"/>
  <c r="S335" i="1"/>
  <c r="T335" i="1" s="1"/>
  <c r="S343" i="1"/>
  <c r="T343" i="1" s="1"/>
  <c r="S351" i="1"/>
  <c r="T351" i="1" s="1"/>
  <c r="S359" i="1"/>
  <c r="T359" i="1" s="1"/>
  <c r="S367" i="1"/>
  <c r="T367" i="1" s="1"/>
  <c r="S375" i="1"/>
  <c r="T375" i="1" s="1"/>
  <c r="S383" i="1"/>
  <c r="T383" i="1" s="1"/>
  <c r="S391" i="1"/>
  <c r="T391" i="1" s="1"/>
  <c r="S399" i="1"/>
  <c r="T399" i="1" s="1"/>
  <c r="S407" i="1"/>
  <c r="T407" i="1" s="1"/>
  <c r="S415" i="1"/>
  <c r="T415" i="1" s="1"/>
  <c r="S423" i="1"/>
  <c r="T423" i="1" s="1"/>
  <c r="S431" i="1"/>
  <c r="T431" i="1" s="1"/>
  <c r="S439" i="1"/>
  <c r="T439" i="1" s="1"/>
  <c r="S447" i="1"/>
  <c r="T447" i="1" s="1"/>
  <c r="S455" i="1"/>
  <c r="T455" i="1" s="1"/>
  <c r="S463" i="1"/>
  <c r="T463" i="1" s="1"/>
  <c r="S471" i="1"/>
  <c r="T471" i="1" s="1"/>
  <c r="S23" i="1"/>
  <c r="T23" i="1" s="1"/>
  <c r="S35" i="1"/>
  <c r="T35" i="1" s="1"/>
  <c r="S51" i="1"/>
  <c r="T51" i="1" s="1"/>
  <c r="S59" i="1"/>
  <c r="T59" i="1" s="1"/>
  <c r="S63" i="1"/>
  <c r="T63" i="1" s="1"/>
  <c r="S75" i="1"/>
  <c r="T75" i="1" s="1"/>
  <c r="S91" i="1"/>
  <c r="T91" i="1" s="1"/>
  <c r="S99" i="1"/>
  <c r="T99" i="1" s="1"/>
  <c r="S107" i="1"/>
  <c r="T107" i="1" s="1"/>
  <c r="S115" i="1"/>
  <c r="T115" i="1" s="1"/>
  <c r="S119" i="1"/>
  <c r="T119" i="1" s="1"/>
  <c r="S123" i="1"/>
  <c r="T123" i="1" s="1"/>
  <c r="S127" i="1"/>
  <c r="T127" i="1" s="1"/>
  <c r="S131" i="1"/>
  <c r="T131" i="1" s="1"/>
  <c r="S135" i="1"/>
  <c r="T135" i="1" s="1"/>
  <c r="S139" i="1"/>
  <c r="T139" i="1" s="1"/>
  <c r="S142" i="1"/>
  <c r="T142" i="1" s="1"/>
  <c r="S148" i="1"/>
  <c r="T148" i="1" s="1"/>
  <c r="S151" i="1"/>
  <c r="T151" i="1" s="1"/>
  <c r="S174" i="1"/>
  <c r="T174" i="1" s="1"/>
  <c r="S180" i="1"/>
  <c r="T180" i="1" s="1"/>
  <c r="S183" i="1"/>
  <c r="T183" i="1" s="1"/>
  <c r="S206" i="1"/>
  <c r="T206" i="1" s="1"/>
  <c r="S212" i="1"/>
  <c r="T212" i="1" s="1"/>
  <c r="S220" i="1"/>
  <c r="T220" i="1" s="1"/>
  <c r="S228" i="1"/>
  <c r="T228" i="1" s="1"/>
  <c r="S236" i="1"/>
  <c r="T236" i="1" s="1"/>
  <c r="S244" i="1"/>
  <c r="T244" i="1" s="1"/>
  <c r="S252" i="1"/>
  <c r="T252" i="1" s="1"/>
  <c r="S260" i="1"/>
  <c r="T260" i="1" s="1"/>
  <c r="S268" i="1"/>
  <c r="T268" i="1" s="1"/>
  <c r="S276" i="1"/>
  <c r="T276" i="1" s="1"/>
  <c r="S284" i="1"/>
  <c r="T284" i="1" s="1"/>
  <c r="S292" i="1"/>
  <c r="T292" i="1" s="1"/>
  <c r="S300" i="1"/>
  <c r="T300" i="1" s="1"/>
  <c r="S308" i="1"/>
  <c r="T308" i="1" s="1"/>
  <c r="S316" i="1"/>
  <c r="T316" i="1" s="1"/>
  <c r="S324" i="1"/>
  <c r="T324" i="1" s="1"/>
  <c r="S332" i="1"/>
  <c r="T332" i="1" s="1"/>
  <c r="S340" i="1"/>
  <c r="T340" i="1" s="1"/>
  <c r="S348" i="1"/>
  <c r="T348" i="1" s="1"/>
  <c r="S356" i="1"/>
  <c r="T356" i="1" s="1"/>
  <c r="S364" i="1"/>
  <c r="T364" i="1" s="1"/>
  <c r="S372" i="1"/>
  <c r="T372" i="1" s="1"/>
  <c r="S380" i="1"/>
  <c r="T380" i="1" s="1"/>
  <c r="S388" i="1"/>
  <c r="T388" i="1" s="1"/>
  <c r="S396" i="1"/>
  <c r="T396" i="1" s="1"/>
  <c r="S404" i="1"/>
  <c r="T404" i="1" s="1"/>
  <c r="S412" i="1"/>
  <c r="T412" i="1" s="1"/>
  <c r="S420" i="1"/>
  <c r="T420" i="1" s="1"/>
  <c r="S428" i="1"/>
  <c r="T428" i="1" s="1"/>
  <c r="S436" i="1"/>
  <c r="T436" i="1" s="1"/>
  <c r="S444" i="1"/>
  <c r="T444" i="1" s="1"/>
  <c r="S452" i="1"/>
  <c r="T452" i="1" s="1"/>
  <c r="S460" i="1"/>
  <c r="T460" i="1" s="1"/>
  <c r="S476" i="1"/>
  <c r="T476" i="1" s="1"/>
  <c r="S477" i="1"/>
  <c r="T477" i="1" s="1"/>
  <c r="S474" i="1"/>
  <c r="T474" i="1" s="1"/>
  <c r="S475" i="1"/>
  <c r="T475" i="1" s="1"/>
  <c r="S3" i="1"/>
  <c r="T3" i="1" s="1"/>
  <c r="S15" i="1"/>
  <c r="T15" i="1" s="1"/>
  <c r="S39" i="1"/>
  <c r="T39" i="1" s="1"/>
  <c r="S67" i="1"/>
  <c r="T67" i="1" s="1"/>
  <c r="S71" i="1"/>
  <c r="T71" i="1" s="1"/>
  <c r="S79" i="1"/>
  <c r="T79" i="1" s="1"/>
  <c r="S83" i="1"/>
  <c r="T83" i="1" s="1"/>
  <c r="S87" i="1"/>
  <c r="T87" i="1" s="1"/>
  <c r="S95" i="1"/>
  <c r="T95" i="1" s="1"/>
  <c r="S103" i="1"/>
  <c r="T103" i="1" s="1"/>
  <c r="S111" i="1"/>
  <c r="T111" i="1" s="1"/>
  <c r="S162" i="1"/>
  <c r="T162" i="1" s="1"/>
  <c r="S168" i="1"/>
  <c r="T168" i="1" s="1"/>
  <c r="S171" i="1"/>
  <c r="T171" i="1" s="1"/>
  <c r="S194" i="1"/>
  <c r="T194" i="1" s="1"/>
  <c r="S200" i="1"/>
  <c r="T200" i="1" s="1"/>
  <c r="S203" i="1"/>
  <c r="T203" i="1" s="1"/>
  <c r="S217" i="1"/>
  <c r="T217" i="1" s="1"/>
  <c r="S225" i="1"/>
  <c r="T225" i="1" s="1"/>
  <c r="S233" i="1"/>
  <c r="T233" i="1" s="1"/>
  <c r="S241" i="1"/>
  <c r="T241" i="1" s="1"/>
  <c r="S249" i="1"/>
  <c r="T249" i="1" s="1"/>
  <c r="S257" i="1"/>
  <c r="T257" i="1" s="1"/>
  <c r="S265" i="1"/>
  <c r="T265" i="1" s="1"/>
  <c r="S273" i="1"/>
  <c r="T273" i="1" s="1"/>
  <c r="S281" i="1"/>
  <c r="T281" i="1" s="1"/>
  <c r="S289" i="1"/>
  <c r="T289" i="1" s="1"/>
  <c r="S297" i="1"/>
  <c r="T297" i="1" s="1"/>
  <c r="S305" i="1"/>
  <c r="T305" i="1" s="1"/>
  <c r="S313" i="1"/>
  <c r="T313" i="1" s="1"/>
  <c r="S321" i="1"/>
  <c r="T321" i="1" s="1"/>
  <c r="S329" i="1"/>
  <c r="T329" i="1" s="1"/>
  <c r="S337" i="1"/>
  <c r="T337" i="1" s="1"/>
  <c r="S345" i="1"/>
  <c r="T345" i="1" s="1"/>
  <c r="S353" i="1"/>
  <c r="T353" i="1" s="1"/>
  <c r="S361" i="1"/>
  <c r="T361" i="1" s="1"/>
  <c r="S369" i="1"/>
  <c r="T369" i="1" s="1"/>
  <c r="S377" i="1"/>
  <c r="T377" i="1" s="1"/>
  <c r="S385" i="1"/>
  <c r="T385" i="1" s="1"/>
  <c r="S393" i="1"/>
  <c r="T393" i="1" s="1"/>
  <c r="S401" i="1"/>
  <c r="T401" i="1" s="1"/>
  <c r="S409" i="1"/>
  <c r="T409" i="1" s="1"/>
  <c r="S417" i="1"/>
  <c r="T417" i="1" s="1"/>
  <c r="S425" i="1"/>
  <c r="T425" i="1" s="1"/>
  <c r="S433" i="1"/>
  <c r="T433" i="1" s="1"/>
  <c r="S441" i="1"/>
  <c r="T441" i="1" s="1"/>
  <c r="S449" i="1"/>
  <c r="T449" i="1" s="1"/>
  <c r="S457" i="1"/>
  <c r="T457" i="1" s="1"/>
  <c r="S465" i="1"/>
  <c r="T465" i="1" s="1"/>
  <c r="S473" i="1"/>
  <c r="T473" i="1" s="1"/>
  <c r="S11" i="1"/>
  <c r="T11" i="1" s="1"/>
  <c r="S31" i="1"/>
  <c r="T31" i="1" s="1"/>
  <c r="S43" i="1"/>
  <c r="T43" i="1" s="1"/>
  <c r="S55" i="1"/>
  <c r="T55" i="1" s="1"/>
  <c r="S2" i="1"/>
  <c r="T2" i="1" s="1"/>
  <c r="S6" i="1"/>
  <c r="T6" i="1" s="1"/>
  <c r="S10" i="1"/>
  <c r="T10" i="1" s="1"/>
  <c r="S22" i="1"/>
  <c r="T22" i="1" s="1"/>
  <c r="S26" i="1"/>
  <c r="T26" i="1" s="1"/>
  <c r="S30" i="1"/>
  <c r="T30" i="1" s="1"/>
  <c r="S34" i="1"/>
  <c r="T34" i="1" s="1"/>
  <c r="S38" i="1"/>
  <c r="T38" i="1" s="1"/>
  <c r="S42" i="1"/>
  <c r="T42" i="1" s="1"/>
  <c r="S50" i="1"/>
  <c r="T50" i="1" s="1"/>
  <c r="S54" i="1"/>
  <c r="T54" i="1" s="1"/>
  <c r="S58" i="1"/>
  <c r="T58" i="1" s="1"/>
  <c r="S62" i="1"/>
  <c r="T62" i="1" s="1"/>
  <c r="S66" i="1"/>
  <c r="T66" i="1" s="1"/>
  <c r="S70" i="1"/>
  <c r="T70" i="1" s="1"/>
  <c r="S74" i="1"/>
  <c r="T74" i="1" s="1"/>
  <c r="S78" i="1"/>
  <c r="T78" i="1" s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4" i="1"/>
  <c r="T114" i="1" s="1"/>
  <c r="S118" i="1"/>
  <c r="T118" i="1" s="1"/>
  <c r="S122" i="1"/>
  <c r="T122" i="1" s="1"/>
  <c r="S126" i="1"/>
  <c r="T126" i="1" s="1"/>
  <c r="S130" i="1"/>
  <c r="T130" i="1" s="1"/>
  <c r="S134" i="1"/>
  <c r="T134" i="1" s="1"/>
  <c r="S138" i="1"/>
  <c r="T138" i="1" s="1"/>
  <c r="S150" i="1"/>
  <c r="T150" i="1" s="1"/>
  <c r="S153" i="1"/>
  <c r="T153" i="1" s="1"/>
  <c r="S156" i="1"/>
  <c r="T156" i="1" s="1"/>
  <c r="S159" i="1"/>
  <c r="T159" i="1" s="1"/>
  <c r="S182" i="1"/>
  <c r="T182" i="1" s="1"/>
  <c r="S185" i="1"/>
  <c r="T185" i="1" s="1"/>
  <c r="S188" i="1"/>
  <c r="T188" i="1" s="1"/>
  <c r="S191" i="1"/>
  <c r="T191" i="1" s="1"/>
  <c r="S214" i="1"/>
  <c r="T214" i="1" s="1"/>
  <c r="S222" i="1"/>
  <c r="T222" i="1" s="1"/>
  <c r="S230" i="1"/>
  <c r="T230" i="1" s="1"/>
  <c r="S238" i="1"/>
  <c r="T238" i="1" s="1"/>
  <c r="S246" i="1"/>
  <c r="T246" i="1" s="1"/>
  <c r="S254" i="1"/>
  <c r="T254" i="1" s="1"/>
  <c r="S262" i="1"/>
  <c r="T262" i="1" s="1"/>
  <c r="S270" i="1"/>
  <c r="T270" i="1" s="1"/>
  <c r="S278" i="1"/>
  <c r="T278" i="1" s="1"/>
  <c r="S286" i="1"/>
  <c r="T286" i="1" s="1"/>
  <c r="S294" i="1"/>
  <c r="T294" i="1" s="1"/>
  <c r="S302" i="1"/>
  <c r="T302" i="1" s="1"/>
  <c r="S310" i="1"/>
  <c r="T310" i="1" s="1"/>
  <c r="S318" i="1"/>
  <c r="T318" i="1" s="1"/>
  <c r="S326" i="1"/>
  <c r="T326" i="1" s="1"/>
  <c r="S334" i="1"/>
  <c r="T334" i="1" s="1"/>
  <c r="S342" i="1"/>
  <c r="T342" i="1" s="1"/>
  <c r="S350" i="1"/>
  <c r="T350" i="1" s="1"/>
  <c r="S358" i="1"/>
  <c r="T358" i="1" s="1"/>
  <c r="S366" i="1"/>
  <c r="T366" i="1" s="1"/>
  <c r="S374" i="1"/>
  <c r="T374" i="1" s="1"/>
  <c r="S382" i="1"/>
  <c r="T382" i="1" s="1"/>
  <c r="S390" i="1"/>
  <c r="T390" i="1" s="1"/>
  <c r="S398" i="1"/>
  <c r="T398" i="1" s="1"/>
  <c r="S406" i="1"/>
  <c r="T406" i="1" s="1"/>
  <c r="S414" i="1"/>
  <c r="T414" i="1" s="1"/>
  <c r="S422" i="1"/>
  <c r="T422" i="1" s="1"/>
  <c r="S430" i="1"/>
  <c r="T430" i="1" s="1"/>
  <c r="S438" i="1"/>
  <c r="T438" i="1" s="1"/>
  <c r="S446" i="1"/>
  <c r="T446" i="1" s="1"/>
  <c r="S454" i="1"/>
  <c r="T454" i="1" s="1"/>
  <c r="S462" i="1"/>
  <c r="T462" i="1" s="1"/>
  <c r="S470" i="1"/>
  <c r="T4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<sst xmlns="http://schemas.openxmlformats.org/spreadsheetml/2006/main" count="2457" uniqueCount="1006">
  <si>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</si>
  <si>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</si>
  <si>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</si>
  <si>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</si>
  <si>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</si>
  <si>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</si>
  <si>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</si>
  <si>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</si>
  <si>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</si>
  <si>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</si>
  <si>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</si>
  <si>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</si>
  <si>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</si>
  <si>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</si>
  <si>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</si>
  <si>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</si>
  <si>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</si>
  <si>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</si>
  <si>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</si>
  <si>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</si>
  <si>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</si>
  <si>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</si>
  <si>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</si>
  <si>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</si>
  <si>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</si>
  <si>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</si>
  <si>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</si>
  <si>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</si>
  <si>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</si>
  <si>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</si>
  <si>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</si>
  <si>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https://fnet.bmfbovespa.com.br/fnet/publico/downloadDocumento?id=713872</t>
  </si>
  <si>
    <t>AEFI11</t>
  </si>
  <si>
    <t>Educacional</t>
  </si>
  <si>
    <t>https://fnet.bmfbovespa.com.br/fnet/publico/downloadDocumento?id=720959</t>
  </si>
  <si>
    <t>AFHI11</t>
  </si>
  <si>
    <t>Papéis</t>
  </si>
  <si>
    <t>Af Invest</t>
  </si>
  <si>
    <t>https://fnet.bmfbovespa.com.br/fnet/publico/downloadDocumento?id=706506</t>
  </si>
  <si>
    <t>AGCX11</t>
  </si>
  <si>
    <t>Agências de Bancos</t>
  </si>
  <si>
    <t>https://fnet.bmfbovespa.com.br/fnet/publico/downloadDocumento?id=717013</t>
  </si>
  <si>
    <t>AIEC11</t>
  </si>
  <si>
    <t>Lajes Corporativas</t>
  </si>
  <si>
    <t>Ai Real Estate</t>
  </si>
  <si>
    <t>https://fnet.bmfbovespa.com.br/fnet/publico/downloadDocumento?id=711228</t>
  </si>
  <si>
    <t>ALMI11</t>
  </si>
  <si>
    <t>Btg Pactual</t>
  </si>
  <si>
    <t>https://fnet.bmfbovespa.com.br/fnet/publico/downloadDocumento?id=680610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</si>
  <si>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</si>
  <si>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</si>
  <si>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</si>
  <si>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</si>
  <si>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</si>
  <si>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</si>
  <si>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https://fnet.bmfbovespa.com.br/fnet/publico/downloadDocumento?id=722561</t>
  </si>
  <si>
    <t>ALZR11</t>
  </si>
  <si>
    <t>Misto</t>
  </si>
  <si>
    <t>https://fnet.bmfbovespa.com.br/fnet/publico/downloadDocumento?id=722566</t>
  </si>
  <si>
    <t>ANCR11B</t>
  </si>
  <si>
    <t>Scai Gestora</t>
  </si>
  <si>
    <t>APTO11</t>
  </si>
  <si>
    <t>Imóveis Residenciais</t>
  </si>
  <si>
    <t>Navi</t>
  </si>
  <si>
    <t>https://fnet.bmfbovespa.com.br/fnet/publico/downloadDocumento?id=708409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</si>
  <si>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</si>
  <si>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</si>
  <si>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</si>
  <si>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</si>
  <si>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</si>
  <si>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</si>
  <si>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</si>
  <si>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</si>
  <si>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https://fnet.bmfbovespa.com.br/fnet/publico/downloadDocumento?id=706614</t>
  </si>
  <si>
    <t>ASMT11</t>
  </si>
  <si>
    <t>https://fnet.bmfbovespa.com.br/fnet/publico/downloadDocumento?id=711101</t>
  </si>
  <si>
    <t>ATCR11</t>
  </si>
  <si>
    <t>Tmj Capital</t>
  </si>
  <si>
    <t>ATSA11</t>
  </si>
  <si>
    <t>Hedge Investments</t>
  </si>
  <si>
    <t>https://fnet.bmfbovespa.com.br/fnet/publico/downloadDocumento?id=717133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</si>
  <si>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</si>
  <si>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</si>
  <si>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</si>
  <si>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</si>
  <si>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</si>
  <si>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</si>
  <si>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</si>
  <si>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https://fnet.bmfbovespa.com.br/fnet/publico/downloadDocumento?id=724680</t>
  </si>
  <si>
    <t>BBFI11B</t>
  </si>
  <si>
    <t>Caixa Econômica</t>
  </si>
  <si>
    <t>https://fnet.bmfbovespa.com.br/fnet/publico/downloadDocumento?id=680608</t>
  </si>
  <si>
    <t>BBFO11</t>
  </si>
  <si>
    <t>Bb Gestão</t>
  </si>
  <si>
    <t>https://fnet.bmfbovespa.com.br/fnet/publico/downloadDocumento?id=697976</t>
  </si>
  <si>
    <t>BBIM11</t>
  </si>
  <si>
    <t>BBPO11</t>
  </si>
  <si>
    <t>https://fnet.bmfbovespa.com.br/fnet/publico/downloadDocumento?id=718601</t>
  </si>
  <si>
    <t>BBRC11</t>
  </si>
  <si>
    <t>Votorantim Asset</t>
  </si>
  <si>
    <t>https://fnet.bmfbovespa.com.br/fnet/publico/downloadDocumento?id=719583</t>
  </si>
  <si>
    <t>BCFF11</t>
  </si>
  <si>
    <t>https://fnet.bmfbovespa.com.br/fnet/publico/downloadDocumento?id=709484</t>
  </si>
  <si>
    <t>BCIA11</t>
  </si>
  <si>
    <t>Bradesco</t>
  </si>
  <si>
    <t>https://fnet.bmfbovespa.com.br/fnet/publico/downloadDocumento?id=723288</t>
  </si>
  <si>
    <t>BCRI11</t>
  </si>
  <si>
    <t>Banestes</t>
  </si>
  <si>
    <t>https://fnet.bmfbovespa.com.br/fnet/publico/downloadDocumento?id=722583</t>
  </si>
  <si>
    <t>BICE11</t>
  </si>
  <si>
    <t>BICR11</t>
  </si>
  <si>
    <t>Inter Asset</t>
  </si>
  <si>
    <t>https://fnet.bmfbovespa.com.br/fnet/publico/downloadDocumento?id=724513</t>
  </si>
  <si>
    <t>BIME11</t>
  </si>
  <si>
    <t>Brio Investimentos</t>
  </si>
  <si>
    <t>https://fnet.bmfbovespa.com.br/fnet/publico/downloadDocumento?id=723652</t>
  </si>
  <si>
    <t>BIPD11</t>
  </si>
  <si>
    <t>BLCA11</t>
  </si>
  <si>
    <t>https://fnet.bmfbovespa.com.br/fnet/publico/downloadDocumento?id=723111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</si>
  <si>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</si>
  <si>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</si>
  <si>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</si>
  <si>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</si>
  <si>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</si>
  <si>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</si>
  <si>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</si>
  <si>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https://fnet.bmfbovespa.com.br/fnet/publico/downloadDocumento?id=708592</t>
  </si>
  <si>
    <t>BLMO11</t>
  </si>
  <si>
    <t>https://fnet.bmfbovespa.com.br/fnet/publico/downloadDocumento?id=718584</t>
  </si>
  <si>
    <t>BLMR11</t>
  </si>
  <si>
    <t>https://fnet.bmfbovespa.com.br/fnet/publico/downloadDocumento?id=575768</t>
  </si>
  <si>
    <t>BLUR11</t>
  </si>
  <si>
    <t>https://fnet.bmfbovespa.com.br/fnet/publico/downloadDocumento?id=714868</t>
  </si>
  <si>
    <t>BMII11</t>
  </si>
  <si>
    <t>BMLC11</t>
  </si>
  <si>
    <t>Argucia Capital</t>
  </si>
  <si>
    <t>https://fnet.bmfbovespa.com.br/fnet/publico/downloadDocumento?id=712150</t>
  </si>
  <si>
    <t>BNFS11</t>
  </si>
  <si>
    <t>Oliveira Trust</t>
  </si>
  <si>
    <t>https://fnet.bmfbovespa.com.br/fnet/publico/downloadDocumento?id=713867</t>
  </si>
  <si>
    <t>BPFF11</t>
  </si>
  <si>
    <t>Brasil Plural</t>
  </si>
  <si>
    <t>https://fnet.bmfbovespa.com.br/fnet/publico/downloadDocumento?id=713331</t>
  </si>
  <si>
    <t>BPLC11</t>
  </si>
  <si>
    <t>BPML11</t>
  </si>
  <si>
    <t>https://fnet.bmfbovespa.com.br/fnet/publico/downloadDocumento?id=710116</t>
  </si>
  <si>
    <t>BPRP11</t>
  </si>
  <si>
    <t>BRCO11</t>
  </si>
  <si>
    <t>Bresco Gestão</t>
  </si>
  <si>
    <t>https://fnet.bmfbovespa.com.br/fnet/publico/downloadDocumento?id=722629</t>
  </si>
  <si>
    <t>BRCR11</t>
  </si>
  <si>
    <t>https://fnet.bmfbovespa.com.br/fnet/publico/downloadDocumento?id=710178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</si>
  <si>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</si>
  <si>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</si>
  <si>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</si>
  <si>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</si>
  <si>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</si>
  <si>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</si>
  <si>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</si>
  <si>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</si>
  <si>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</si>
  <si>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</si>
  <si>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</si>
  <si>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</si>
  <si>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</si>
  <si>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https://fnet.bmfbovespa.com.br/fnet/publico/downloadDocumento?id=703030</t>
  </si>
  <si>
    <t>BROF11</t>
  </si>
  <si>
    <t>https://fnet.bmfbovespa.com.br/fnet/publico/downloadDocumento?id=723596</t>
  </si>
  <si>
    <t>BROL11</t>
  </si>
  <si>
    <t>BTAL11</t>
  </si>
  <si>
    <t>https://fnet.bmfbovespa.com.br/fnet/publico/downloadDocumento?id=722729</t>
  </si>
  <si>
    <t>BTCR11</t>
  </si>
  <si>
    <t>https://fnet.bmfbovespa.com.br/fnet/publico/downloadDocumento?id=381427</t>
  </si>
  <si>
    <t>BTLG11</t>
  </si>
  <si>
    <t>https://fnet.bmfbovespa.com.br/fnet/publico/downloadDocumento?id=709633</t>
  </si>
  <si>
    <t>BTRA11</t>
  </si>
  <si>
    <t>https://fnet.bmfbovespa.com.br/fnet/publico/downloadDocumento?id=724866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</si>
  <si>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</si>
  <si>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</si>
  <si>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</si>
  <si>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</si>
  <si>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</si>
  <si>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https://fnet.bmfbovespa.com.br/fnet/publico/downloadDocumento?id=713240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</si>
  <si>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</si>
  <si>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</si>
  <si>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</si>
  <si>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</si>
  <si>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</si>
  <si>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</si>
  <si>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</si>
  <si>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https://fnet.bmfbovespa.com.br/fnet/publico/downloadDocumento?id=722144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</si>
  <si>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</si>
  <si>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</si>
  <si>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</si>
  <si>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</si>
  <si>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</si>
  <si>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https://fnet.bmfbovespa.com.br/fnet/publico/downloadDocumento?id=715837</t>
  </si>
  <si>
    <t>CCME11</t>
  </si>
  <si>
    <t>https://fnet.bmfbovespa.com.br/fnet/publico/downloadDocumento?id=723592</t>
  </si>
  <si>
    <t>CCRF11</t>
  </si>
  <si>
    <t>https://fnet.bmfbovespa.com.br/fnet/publico/downloadDocumento?id=517936</t>
  </si>
  <si>
    <t>CEOC11</t>
  </si>
  <si>
    <t>https://fnet.bmfbovespa.com.br/fnet/publico/downloadDocumento?id=680607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</si>
  <si>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</si>
  <si>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</si>
  <si>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</si>
  <si>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</si>
  <si>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https://fnet.bmfbovespa.com.br/fnet/publico/downloadDocumento?id=720956</t>
  </si>
  <si>
    <t>CJFI11</t>
  </si>
  <si>
    <t>Brkb</t>
  </si>
  <si>
    <t>CNES11</t>
  </si>
  <si>
    <t>https://fnet.bmfbovespa.com.br/fnet/publico/downloadDocumento?id=710108</t>
  </si>
  <si>
    <t>CPFF11</t>
  </si>
  <si>
    <t>Capitânia</t>
  </si>
  <si>
    <t>https://fnet.bmfbovespa.com.br/fnet/publico/downloadDocumento?id=724527</t>
  </si>
  <si>
    <t>CPTS11</t>
  </si>
  <si>
    <t>https://fnet.bmfbovespa.com.br/fnet/publico/downloadDocumento?id=723565</t>
  </si>
  <si>
    <t>CRFF11</t>
  </si>
  <si>
    <t>https://fnet.bmfbovespa.com.br/fnet/publico/downloadDocumento?id=724630</t>
  </si>
  <si>
    <t>CTNP11</t>
  </si>
  <si>
    <t>CTXT11</t>
  </si>
  <si>
    <t>https://fnet.bmfbovespa.com.br/fnet/publico/downloadDocumento?id=707458</t>
  </si>
  <si>
    <t>CVBI11</t>
  </si>
  <si>
    <t>Vbi Real Estate</t>
  </si>
  <si>
    <t>https://fnet.bmfbovespa.com.br/fnet/publico/downloadDocumento?id=722572</t>
  </si>
  <si>
    <t>CVPR11</t>
  </si>
  <si>
    <t>CXAG11</t>
  </si>
  <si>
    <t>Rb Capital</t>
  </si>
  <si>
    <t>https://fnet.bmfbovespa.com.br/fnet/publico/downloadDocumento?id=705176</t>
  </si>
  <si>
    <t>CXCE11B</t>
  </si>
  <si>
    <t>https://fnet.bmfbovespa.com.br/fnet/publico/downloadDocumento?id=718536</t>
  </si>
  <si>
    <t>CXCI11</t>
  </si>
  <si>
    <t>https://fnet.bmfbovespa.com.br/fnet/publico/downloadDocumento?id=715689</t>
  </si>
  <si>
    <t>CXCO11</t>
  </si>
  <si>
    <t>Vórtx</t>
  </si>
  <si>
    <t>CXRI11</t>
  </si>
  <si>
    <t>https://fnet.bmfbovespa.com.br/fnet/publico/downloadDocumento?id=724629</t>
  </si>
  <si>
    <t>CXTL11</t>
  </si>
  <si>
    <t>https://fnet.bmfbovespa.com.br/fnet/publico/downloadDocumento?id=701247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</si>
  <si>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</si>
  <si>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</si>
  <si>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</si>
  <si>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</si>
  <si>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</si>
  <si>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</si>
  <si>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</si>
  <si>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https://fnet.bmfbovespa.com.br/fnet/publico/downloadDocumento?id=703999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</si>
  <si>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</si>
  <si>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</si>
  <si>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</si>
  <si>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</si>
  <si>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</si>
  <si>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</si>
  <si>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https://fnet.bmfbovespa.com.br/fnet/publico/downloadDocumento?id=710440</t>
  </si>
  <si>
    <t>DOVL11B</t>
  </si>
  <si>
    <t>Opportunity Dtvm</t>
  </si>
  <si>
    <t>DPRO11</t>
  </si>
  <si>
    <t>https://fnet.bmfbovespa.com.br/fnet/publico/downloadDocumento?id=704020</t>
  </si>
  <si>
    <t>DRIT11B</t>
  </si>
  <si>
    <t>https://fnet.bmfbovespa.com.br/fnet/publico/downloadDocumento?id=666286</t>
  </si>
  <si>
    <t>DVFF11</t>
  </si>
  <si>
    <t>https://fnet.bmfbovespa.com.br/fnet/publico/downloadDocumento?id=704023</t>
  </si>
  <si>
    <t>EDFO11B</t>
  </si>
  <si>
    <t>https://fnet.bmfbovespa.com.br/fnet/publico/downloadDocumento?id=714523</t>
  </si>
  <si>
    <t>EDGA11</t>
  </si>
  <si>
    <t>https://fnet.bmfbovespa.com.br/fnet/publico/downloadDocumento?id=680605</t>
  </si>
  <si>
    <t>EGYR11</t>
  </si>
  <si>
    <t>ELDO11B</t>
  </si>
  <si>
    <t>https://fnet.bmfbovespa.com.br/fnet/publico/downloadDocumento?id=724707</t>
  </si>
  <si>
    <t>EQIR11</t>
  </si>
  <si>
    <t>Eqi Asset</t>
  </si>
  <si>
    <t>https://fnet.bmfbovespa.com.br/fnet/publico/downloadDocumento?id=723593</t>
  </si>
  <si>
    <t>ERCR11</t>
  </si>
  <si>
    <t>https://fnet.bmfbovespa.com.br/fnet/publico/downloadDocumento?id=724178</t>
  </si>
  <si>
    <t>ERPA11</t>
  </si>
  <si>
    <t>ESTQ11</t>
  </si>
  <si>
    <t>Polo Capital</t>
  </si>
  <si>
    <t>EURO11</t>
  </si>
  <si>
    <t>Coinvalores</t>
  </si>
  <si>
    <t>https://fnet.bmfbovespa.com.br/fnet/publico/downloadDocumento?id=694932</t>
  </si>
  <si>
    <t>EVBI11</t>
  </si>
  <si>
    <t>https://fnet.bmfbovespa.com.br/fnet/publico/downloadDocumento?id=712441</t>
  </si>
  <si>
    <t>EXES11</t>
  </si>
  <si>
    <t>https://fnet.bmfbovespa.com.br/fnet/publico/downloadDocumento?id=702723</t>
  </si>
  <si>
    <t>FAED11</t>
  </si>
  <si>
    <t>https://fnet.bmfbovespa.com.br/fnet/publico/downloadDocumento?id=680603</t>
  </si>
  <si>
    <t>FAGL11</t>
  </si>
  <si>
    <t>FAMB11B</t>
  </si>
  <si>
    <t>https://fnet.bmfbovespa.com.br/fnet/publico/downloadDocumento?id=680602</t>
  </si>
  <si>
    <t>FATN11</t>
  </si>
  <si>
    <t>https://fnet.bmfbovespa.com.br/fnet/publico/downloadDocumento?id=723392</t>
  </si>
  <si>
    <t>FCAS11</t>
  </si>
  <si>
    <t>FCFL11</t>
  </si>
  <si>
    <t>https://fnet.bmfbovespa.com.br/fnet/publico/downloadDocumento?id=680601</t>
  </si>
  <si>
    <t>FEXC11</t>
  </si>
  <si>
    <t>FGPM11</t>
  </si>
  <si>
    <t>FIGS11</t>
  </si>
  <si>
    <t>https://fnet.bmfbovespa.com.br/fnet/publico/downloadDocumento?id=717135</t>
  </si>
  <si>
    <t>FIIB11</t>
  </si>
  <si>
    <t>https://fnet.bmfbovespa.com.br/fnet/publico/downloadDocumento?id=723086</t>
  </si>
  <si>
    <t>FIIP11B</t>
  </si>
  <si>
    <t>https://fnet.bmfbovespa.com.br/fnet/publico/downloadDocumento?id=701298</t>
  </si>
  <si>
    <t>FINF11</t>
  </si>
  <si>
    <t>Infra Asset</t>
  </si>
  <si>
    <t>FISC11</t>
  </si>
  <si>
    <t>Geral Investimentos</t>
  </si>
  <si>
    <t>https://fnet.bmfbovespa.com.br/fnet/publico/downloadDocumento?id=705254</t>
  </si>
  <si>
    <t>FISD11</t>
  </si>
  <si>
    <t>FIVN11</t>
  </si>
  <si>
    <t>FLCR11</t>
  </si>
  <si>
    <t>Faria Lima Capital</t>
  </si>
  <si>
    <t>https://fnet.bmfbovespa.com.br/fnet/publico/downloadDocumento?id=718638</t>
  </si>
  <si>
    <t>FLMA11</t>
  </si>
  <si>
    <t>https://fnet.bmfbovespa.com.br/fnet/publico/downloadDocumento?id=705247</t>
  </si>
  <si>
    <t>FLRP11</t>
  </si>
  <si>
    <t>https://fnet.bmfbovespa.com.br/fnet/publico/downloadDocumento?id=717128</t>
  </si>
  <si>
    <t>FMOF11</t>
  </si>
  <si>
    <t>https://fnet.bmfbovespa.com.br/fnet/publico/downloadDocumento?id=724809</t>
  </si>
  <si>
    <t>FOFT11</t>
  </si>
  <si>
    <t>FPAB11</t>
  </si>
  <si>
    <t>https://fnet.bmfbovespa.com.br/fnet/publico/downloadDocumento?id=712443</t>
  </si>
  <si>
    <t>FPNG11</t>
  </si>
  <si>
    <t>https://fnet.bmfbovespa.com.br/fnet/publico/downloadDocumento?id=710770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</si>
  <si>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</si>
  <si>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</si>
  <si>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</si>
  <si>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</si>
  <si>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</si>
  <si>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https://fnet.bmfbovespa.com.br/fnet/publico/downloadDocumento?id=709585</t>
  </si>
  <si>
    <t>GALG11</t>
  </si>
  <si>
    <t>Guardian Capital Gestora</t>
  </si>
  <si>
    <t>https://fnet.bmfbovespa.com.br/fnet/publico/downloadDocumento?id=712523</t>
  </si>
  <si>
    <t>GAME11</t>
  </si>
  <si>
    <t>Guardian</t>
  </si>
  <si>
    <t>https://fnet.bmfbovespa.com.br/fnet/publico/downloadDocumento?id=709464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</si>
  <si>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</si>
  <si>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</si>
  <si>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</si>
  <si>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</si>
  <si>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https://fnet.bmfbovespa.com.br/fnet/publico/downloadDocumento?id=706509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</si>
  <si>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</si>
  <si>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</si>
  <si>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</si>
  <si>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</si>
  <si>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https://fnet.bmfbovespa.com.br/fnet/publico/downloadDocumento?id=722698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</si>
  <si>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</si>
  <si>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</si>
  <si>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</si>
  <si>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</si>
  <si>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https://fnet.bmfbovespa.com.br/fnet/publico/downloadDocumento?id=698711</t>
  </si>
  <si>
    <t>GTLG11</t>
  </si>
  <si>
    <t>https://fnet.bmfbovespa.com.br/fnet/publico/downloadDocumento?id=492056</t>
  </si>
  <si>
    <t>GTWR11</t>
  </si>
  <si>
    <t>https://fnet.bmfbovespa.com.br/fnet/publico/downloadDocumento?id=719590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</si>
  <si>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</si>
  <si>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</si>
  <si>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</si>
  <si>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</si>
  <si>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</si>
  <si>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https://fnet.bmfbovespa.com.br/fnet/publico/downloadDocumento?id=709714</t>
  </si>
  <si>
    <t>HAAA11</t>
  </si>
  <si>
    <t>https://fnet.bmfbovespa.com.br/fnet/publico/downloadDocumento?id=720969</t>
  </si>
  <si>
    <t>HABT11</t>
  </si>
  <si>
    <t>Habitat Capital</t>
  </si>
  <si>
    <t>https://fnet.bmfbovespa.com.br/fnet/publico/downloadDocumento?id=711134</t>
  </si>
  <si>
    <t>HBCR11</t>
  </si>
  <si>
    <t>https://fnet.bmfbovespa.com.br/fnet/publico/downloadDocumento?id=712417</t>
  </si>
  <si>
    <t>HBRH11</t>
  </si>
  <si>
    <t>Brl Trust</t>
  </si>
  <si>
    <t>https://fnet.bmfbovespa.com.br/fnet/publico/downloadDocumento?id=705132</t>
  </si>
  <si>
    <t>HBTT11</t>
  </si>
  <si>
    <t>https://fnet.bmfbovespa.com.br/fnet/publico/downloadDocumento?id=123065</t>
  </si>
  <si>
    <t>HCHG11</t>
  </si>
  <si>
    <t>https://fnet.bmfbovespa.com.br/fnet/publico/downloadDocumento?id=722633</t>
  </si>
  <si>
    <t>HCPR11</t>
  </si>
  <si>
    <t>HCRI11</t>
  </si>
  <si>
    <t>Hospitalar</t>
  </si>
  <si>
    <t>https://fnet.bmfbovespa.com.br/fnet/publico/downloadDocumento?id=680599</t>
  </si>
  <si>
    <t>HCST11</t>
  </si>
  <si>
    <t>Hectare Capital</t>
  </si>
  <si>
    <t>HCTR11</t>
  </si>
  <si>
    <t>https://fnet.bmfbovespa.com.br/fnet/publico/downloadDocumento?id=723588</t>
  </si>
  <si>
    <t>HDEL11</t>
  </si>
  <si>
    <t>https://fnet.bmfbovespa.com.br/fnet/publico/downloadDocumento?id=723097</t>
  </si>
  <si>
    <t>HDOF11</t>
  </si>
  <si>
    <t>HFOF11</t>
  </si>
  <si>
    <t>https://fnet.bmfbovespa.com.br/fnet/publico/downloadDocumento?id=717082</t>
  </si>
  <si>
    <t>HGBS11</t>
  </si>
  <si>
    <t>https://fnet.bmfbovespa.com.br/fnet/publico/downloadDocumento?id=717127</t>
  </si>
  <si>
    <t>HGCR11</t>
  </si>
  <si>
    <t>https://fnet.bmfbovespa.com.br/fnet/publico/downloadDocumento?id=715985</t>
  </si>
  <si>
    <t>HGFF11</t>
  </si>
  <si>
    <t>https://fnet.bmfbovespa.com.br/fnet/publico/downloadDocumento?id=715841</t>
  </si>
  <si>
    <t>HGIC11</t>
  </si>
  <si>
    <t>https://fnet.bmfbovespa.com.br/fnet/publico/downloadDocumento?id=697260</t>
  </si>
  <si>
    <t>HGJH11</t>
  </si>
  <si>
    <t>https://fnet.bmfbovespa.com.br/fnet/publico/downloadDocumento?id=715852</t>
  </si>
  <si>
    <t>HGLG11</t>
  </si>
  <si>
    <t>https://fnet.bmfbovespa.com.br/fnet/publico/downloadDocumento?id=715848</t>
  </si>
  <si>
    <t>HGPO11</t>
  </si>
  <si>
    <t>HGRE11</t>
  </si>
  <si>
    <t>https://fnet.bmfbovespa.com.br/fnet/publico/downloadDocumento?id=715855</t>
  </si>
  <si>
    <t>HGRS11</t>
  </si>
  <si>
    <t>HGRU11</t>
  </si>
  <si>
    <t>https://fnet.bmfbovespa.com.br/fnet/publico/downloadDocumento?id=715857</t>
  </si>
  <si>
    <t>HLOG11</t>
  </si>
  <si>
    <t>https://fnet.bmfbovespa.com.br/fnet/publico/downloadDocumento?id=722547</t>
  </si>
  <si>
    <t>HMOC11</t>
  </si>
  <si>
    <t>HOFC11</t>
  </si>
  <si>
    <t>https://fnet.bmfbovespa.com.br/fnet/publico/downloadDocumento?id=710686</t>
  </si>
  <si>
    <t>HOSI11</t>
  </si>
  <si>
    <t>Housi Gestão</t>
  </si>
  <si>
    <t>https://fnet.bmfbovespa.com.br/fnet/publico/downloadDocumento?id=715986</t>
  </si>
  <si>
    <t>HPDP11</t>
  </si>
  <si>
    <t>https://fnet.bmfbovespa.com.br/fnet/publico/downloadDocumento?id=717130</t>
  </si>
  <si>
    <t>HRDF11</t>
  </si>
  <si>
    <t>https://fnet.bmfbovespa.com.br/fnet/publico/downloadDocumento?id=703264</t>
  </si>
  <si>
    <t>HREC11</t>
  </si>
  <si>
    <t>https://fnet.bmfbovespa.com.br/fnet/publico/downloadDocumento?id=718589</t>
  </si>
  <si>
    <t>HSAF11</t>
  </si>
  <si>
    <t>Hemisfério Sul</t>
  </si>
  <si>
    <t>https://fnet.bmfbovespa.com.br/fnet/publico/downloadDocumento?id=713319</t>
  </si>
  <si>
    <t>HSLG11</t>
  </si>
  <si>
    <t>https://fnet.bmfbovespa.com.br/fnet/publico/downloadDocumento?id=713321</t>
  </si>
  <si>
    <t>HSML11</t>
  </si>
  <si>
    <t>https://fnet.bmfbovespa.com.br/fnet/publico/downloadDocumento?id=713197</t>
  </si>
  <si>
    <t>HSRE11</t>
  </si>
  <si>
    <t>https://fnet.bmfbovespa.com.br/fnet/publico/downloadDocumento?id=713324</t>
  </si>
  <si>
    <t>HTMX11</t>
  </si>
  <si>
    <t>https://fnet.bmfbovespa.com.br/fnet/publico/downloadDocumento?id=709704</t>
  </si>
  <si>
    <t>HUCG11</t>
  </si>
  <si>
    <t>https://fnet.bmfbovespa.com.br/fnet/publico/downloadDocumento?id=705088</t>
  </si>
  <si>
    <t>HUSC11</t>
  </si>
  <si>
    <t>https://fnet.bmfbovespa.com.br/fnet/publico/downloadDocumento?id=709584</t>
  </si>
  <si>
    <t>HUSI11</t>
  </si>
  <si>
    <t>IBCR11</t>
  </si>
  <si>
    <t>https://fnet.bmfbovespa.com.br/fnet/publico/downloadDocumento?id=700622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</si>
  <si>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</si>
  <si>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</si>
  <si>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</si>
  <si>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</si>
  <si>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</si>
  <si>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</si>
  <si>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https://fnet.bmfbovespa.com.br/fnet/publico/downloadDocumento?id=714617</t>
  </si>
  <si>
    <t>IRIM11</t>
  </si>
  <si>
    <t>https://fnet.bmfbovespa.com.br/fnet/publico/downloadDocumento?id=714618</t>
  </si>
  <si>
    <t>ITIP11</t>
  </si>
  <si>
    <t>https://fnet.bmfbovespa.com.br/fnet/publico/downloadDocumento?id=723386</t>
  </si>
  <si>
    <t>ITIT11</t>
  </si>
  <si>
    <t>https://fnet.bmfbovespa.com.br/fnet/publico/downloadDocumento?id=723385</t>
  </si>
  <si>
    <t>JASC11</t>
  </si>
  <si>
    <t>https://fnet.bmfbovespa.com.br/fnet/publico/downloadDocumento?id=720867</t>
  </si>
  <si>
    <t>JBFO11</t>
  </si>
  <si>
    <t>JCDA11</t>
  </si>
  <si>
    <t>JCDB11</t>
  </si>
  <si>
    <t>JFLL11</t>
  </si>
  <si>
    <t>Brpp Gestão</t>
  </si>
  <si>
    <t>https://fnet.bmfbovespa.com.br/fnet/publico/downloadDocumento?id=709695</t>
  </si>
  <si>
    <t>JPPA11</t>
  </si>
  <si>
    <t>Jpp Capital</t>
  </si>
  <si>
    <t>https://fnet.bmfbovespa.com.br/fnet/publico/downloadDocumento?id=714006</t>
  </si>
  <si>
    <t>JPPC11</t>
  </si>
  <si>
    <t>https://fnet.bmfbovespa.com.br/fnet/publico/downloadDocumento?id=702549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</si>
  <si>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</si>
  <si>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</si>
  <si>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</si>
  <si>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</si>
  <si>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https://fnet.bmfbovespa.com.br/fnet/publico/downloadDocumento?id=718744</t>
  </si>
  <si>
    <t>JSRE11</t>
  </si>
  <si>
    <t>https://fnet.bmfbovespa.com.br/fnet/publico/downloadDocumento?id=721088</t>
  </si>
  <si>
    <t>JTPR11</t>
  </si>
  <si>
    <t>Ouro Preto Gestão</t>
  </si>
  <si>
    <t>KCRE11</t>
  </si>
  <si>
    <t>Kinea Investimentos</t>
  </si>
  <si>
    <t>https://fnet.bmfbovespa.com.br/fnet/publico/downloadDocumento?id=712470</t>
  </si>
  <si>
    <t>KEVE11</t>
  </si>
  <si>
    <t>https://fnet.bmfbovespa.com.br/fnet/publico/downloadDocumento?id=720732</t>
  </si>
  <si>
    <t>KFOF11</t>
  </si>
  <si>
    <t>https://fnet.bmfbovespa.com.br/fnet/publico/downloadDocumento?id=710134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</si>
  <si>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</si>
  <si>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</si>
  <si>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</si>
  <si>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</si>
  <si>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https://fnet.bmfbovespa.com.br/fnet/publico/downloadDocumento?id=718555</t>
  </si>
  <si>
    <t>KIVO11</t>
  </si>
  <si>
    <t>Kilima</t>
  </si>
  <si>
    <t>https://fnet.bmfbovespa.com.br/fnet/publico/downloadDocumento?id=718551</t>
  </si>
  <si>
    <t>KNCR11</t>
  </si>
  <si>
    <t>https://fnet.bmfbovespa.com.br/fnet/publico/downloadDocumento?id=712508</t>
  </si>
  <si>
    <t>KNHY11</t>
  </si>
  <si>
    <t>https://fnet.bmfbovespa.com.br/fnet/publico/downloadDocumento?id=712516</t>
  </si>
  <si>
    <t>KNIP11</t>
  </si>
  <si>
    <t>https://fnet.bmfbovespa.com.br/fnet/publico/downloadDocumento?id=712510</t>
  </si>
  <si>
    <t>KNPR11</t>
  </si>
  <si>
    <t>KNRE11</t>
  </si>
  <si>
    <t>https://fnet.bmfbovespa.com.br/fnet/publico/downloadDocumento?id=720746</t>
  </si>
  <si>
    <t>KNRI11</t>
  </si>
  <si>
    <t>https://fnet.bmfbovespa.com.br/fnet/publico/downloadDocumento?id=713879</t>
  </si>
  <si>
    <t>KNSC11</t>
  </si>
  <si>
    <t>https://fnet.bmfbovespa.com.br/fnet/publico/downloadDocumento?id=712513</t>
  </si>
  <si>
    <t>LASC11</t>
  </si>
  <si>
    <t>Legatus</t>
  </si>
  <si>
    <t>https://fnet.bmfbovespa.com.br/fnet/publico/downloadDocumento?id=713209</t>
  </si>
  <si>
    <t>LATR11B</t>
  </si>
  <si>
    <t>Dynamo Vc</t>
  </si>
  <si>
    <t>LAVF11</t>
  </si>
  <si>
    <t>LFTT11</t>
  </si>
  <si>
    <t>LGCP11</t>
  </si>
  <si>
    <t>https://fnet.bmfbovespa.com.br/fnet/publico/downloadDocumento?id=695957</t>
  </si>
  <si>
    <t>LIFE11</t>
  </si>
  <si>
    <t>https://fnet.bmfbovespa.com.br/fnet/publico/downloadDocumento?id=710232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</si>
  <si>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</si>
  <si>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</si>
  <si>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</si>
  <si>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</si>
  <si>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</si>
  <si>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</si>
  <si>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</si>
  <si>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https://fnet.bmfbovespa.com.br/fnet/publico/downloadDocumento?id=699927</t>
  </si>
  <si>
    <t>LVBI11</t>
  </si>
  <si>
    <t>https://fnet.bmfbovespa.com.br/fnet/publico/downloadDocumento?id=724185</t>
  </si>
  <si>
    <t>MADS11</t>
  </si>
  <si>
    <t>MALL11</t>
  </si>
  <si>
    <t>Genial Investimentos</t>
  </si>
  <si>
    <t>https://fnet.bmfbovespa.com.br/fnet/publico/downloadDocumento?id=709699</t>
  </si>
  <si>
    <t>MANA11</t>
  </si>
  <si>
    <t>https://fnet.bmfbovespa.com.br/fnet/publico/downloadDocumento?id=724260</t>
  </si>
  <si>
    <t>MATV11</t>
  </si>
  <si>
    <t>https://fnet.bmfbovespa.com.br/fnet/publico/downloadDocumento?id=437777</t>
  </si>
  <si>
    <t>MAXR11</t>
  </si>
  <si>
    <t>https://fnet.bmfbovespa.com.br/fnet/publico/downloadDocumento?id=691847</t>
  </si>
  <si>
    <t>MCCI11</t>
  </si>
  <si>
    <t>Mauá Capital</t>
  </si>
  <si>
    <t>https://fnet.bmfbovespa.com.br/fnet/publico/downloadDocumento?id=710094</t>
  </si>
  <si>
    <t>MCHF11</t>
  </si>
  <si>
    <t>https://fnet.bmfbovespa.com.br/fnet/publico/downloadDocumento?id=612392</t>
  </si>
  <si>
    <t>MCHY11</t>
  </si>
  <si>
    <t>https://fnet.bmfbovespa.com.br/fnet/publico/downloadDocumento?id=709435</t>
  </si>
  <si>
    <t>MFAI11</t>
  </si>
  <si>
    <t>Mérito Investimentos</t>
  </si>
  <si>
    <t>https://fnet.bmfbovespa.com.br/fnet/publico/downloadDocumento?id=722569</t>
  </si>
  <si>
    <t>MFCR11</t>
  </si>
  <si>
    <t>https://fnet.bmfbovespa.com.br/fnet/publico/downloadDocumento?id=722143</t>
  </si>
  <si>
    <t>MFII11</t>
  </si>
  <si>
    <t>https://fnet.bmfbovespa.com.br/fnet/publico/downloadDocumento?id=713305</t>
  </si>
  <si>
    <t>MGCR11</t>
  </si>
  <si>
    <t>Mogno Capital</t>
  </si>
  <si>
    <t>https://fnet.bmfbovespa.com.br/fnet/publico/downloadDocumento?id=515849</t>
  </si>
  <si>
    <t>MGFF11</t>
  </si>
  <si>
    <t>Valora Gestão</t>
  </si>
  <si>
    <t>https://fnet.bmfbovespa.com.br/fnet/publico/downloadDocumento?id=560214</t>
  </si>
  <si>
    <t>MGHT11</t>
  </si>
  <si>
    <t>https://fnet.bmfbovespa.com.br/fnet/publico/downloadDocumento?id=718530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</si>
  <si>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</si>
  <si>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</si>
  <si>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</si>
  <si>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</si>
  <si>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</si>
  <si>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</si>
  <si>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</si>
  <si>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</si>
  <si>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</si>
  <si>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</si>
  <si>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</si>
  <si>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</si>
  <si>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</si>
  <si>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</si>
  <si>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</si>
  <si>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</si>
  <si>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</si>
  <si>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</si>
  <si>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</si>
  <si>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</si>
  <si>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</si>
  <si>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</si>
  <si>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https://fnet.bmfbovespa.com.br/fnet/publico/downloadDocumento?id=710720</t>
  </si>
  <si>
    <t>NAVT11</t>
  </si>
  <si>
    <t>Navi Real Estate</t>
  </si>
  <si>
    <t>https://fnet.bmfbovespa.com.br/fnet/publico/downloadDocumento?id=708400</t>
  </si>
  <si>
    <t>NCHB11</t>
  </si>
  <si>
    <t>Nch Capital</t>
  </si>
  <si>
    <t>https://fnet.bmfbovespa.com.br/fnet/publico/downloadDocumento?id=704913</t>
  </si>
  <si>
    <t>NCRI11</t>
  </si>
  <si>
    <t>NEWL11</t>
  </si>
  <si>
    <t>Newport Real State</t>
  </si>
  <si>
    <t>https://fnet.bmfbovespa.com.br/fnet/publico/downloadDocumento?id=721019</t>
  </si>
  <si>
    <t>NEWU11</t>
  </si>
  <si>
    <t>https://fnet.bmfbovespa.com.br/fnet/publico/downloadDocumento?id=721027</t>
  </si>
  <si>
    <t>NPAR11</t>
  </si>
  <si>
    <t>Exploração de Imóveis</t>
  </si>
  <si>
    <t>Tc Consultoria</t>
  </si>
  <si>
    <t>NSLU11</t>
  </si>
  <si>
    <t>https://fnet.bmfbovespa.com.br/fnet/publico/downloadDocumento?id=680596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</si>
  <si>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</si>
  <si>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</si>
  <si>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</si>
  <si>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</si>
  <si>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</si>
  <si>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</si>
  <si>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</si>
  <si>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</si>
  <si>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https://fnet.bmfbovespa.com.br/fnet/publico/downloadDocumento?id=724140</t>
  </si>
  <si>
    <t>OUJP11</t>
  </si>
  <si>
    <t>https://fnet.bmfbovespa.com.br/fnet/publico/downloadDocumento?id=714005</t>
  </si>
  <si>
    <t>OULG11</t>
  </si>
  <si>
    <t>https://fnet.bmfbovespa.com.br/fnet/publico/downloadDocumento?id=723793</t>
  </si>
  <si>
    <t>OURE11</t>
  </si>
  <si>
    <t>https://fnet.bmfbovespa.com.br/fnet/publico/downloadDocumento?id=724138</t>
  </si>
  <si>
    <t>PABY11</t>
  </si>
  <si>
    <t>PATB11</t>
  </si>
  <si>
    <t>PATC11</t>
  </si>
  <si>
    <t>Pátria Investimentos</t>
  </si>
  <si>
    <t>https://fnet.bmfbovespa.com.br/fnet/publico/downloadDocumento?id=717077</t>
  </si>
  <si>
    <t>PATL11</t>
  </si>
  <si>
    <t>https://fnet.bmfbovespa.com.br/fnet/publico/downloadDocumento?id=722593</t>
  </si>
  <si>
    <t>PBLV11</t>
  </si>
  <si>
    <t>PCAS11</t>
  </si>
  <si>
    <t>PEMA11</t>
  </si>
  <si>
    <t>https://fnet.bmfbovespa.com.br/fnet/publico/downloadDocumento?id=715737</t>
  </si>
  <si>
    <t>PLCR11</t>
  </si>
  <si>
    <t>https://fnet.bmfbovespa.com.br/fnet/publico/downloadDocumento?id=713334</t>
  </si>
  <si>
    <t>PLOG11</t>
  </si>
  <si>
    <t>PLRI11</t>
  </si>
  <si>
    <t>PNDL11</t>
  </si>
  <si>
    <t>https://fnet.bmfbovespa.com.br/fnet/publico/downloadDocumento?id=717038</t>
  </si>
  <si>
    <t>PNLN11</t>
  </si>
  <si>
    <t>PNPR11</t>
  </si>
  <si>
    <t>https://fnet.bmfbovespa.com.br/fnet/publico/downloadDocumento?id=618544</t>
  </si>
  <si>
    <t>PORD11</t>
  </si>
  <si>
    <t>https://fnet.bmfbovespa.com.br/fnet/publico/downloadDocumento?id=720412</t>
  </si>
  <si>
    <t>PQAG11</t>
  </si>
  <si>
    <t>Petra Capital</t>
  </si>
  <si>
    <t>https://fnet.bmfbovespa.com.br/fnet/publico/downloadDocumento?id=717115</t>
  </si>
  <si>
    <t>PQDP11</t>
  </si>
  <si>
    <t>https://fnet.bmfbovespa.com.br/fnet/publico/downloadDocumento?id=680595</t>
  </si>
  <si>
    <t>PRSN11B</t>
  </si>
  <si>
    <t>órama Dtvm</t>
  </si>
  <si>
    <t>PRSV11</t>
  </si>
  <si>
    <t>Latour Capital</t>
  </si>
  <si>
    <t>https://fnet.bmfbovespa.com.br/fnet/publico/downloadDocumento?id=720961</t>
  </si>
  <si>
    <t>PRTS11</t>
  </si>
  <si>
    <t>PRZS11</t>
  </si>
  <si>
    <t>PVBI11</t>
  </si>
  <si>
    <t>https://fnet.bmfbovespa.com.br/fnet/publico/downloadDocumento?id=724184</t>
  </si>
  <si>
    <t>QAGR11</t>
  </si>
  <si>
    <t>Quasar Asset</t>
  </si>
  <si>
    <t>https://fnet.bmfbovespa.com.br/fnet/publico/downloadDocumento?id=724183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</si>
  <si>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</si>
  <si>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</si>
  <si>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</si>
  <si>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</si>
  <si>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</si>
  <si>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</si>
  <si>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</si>
  <si>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</si>
  <si>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https://fnet.bmfbovespa.com.br/fnet/publico/downloadDocumento?id=724673</t>
  </si>
  <si>
    <t>RBED11</t>
  </si>
  <si>
    <t>RBFF11</t>
  </si>
  <si>
    <t>https://fnet.bmfbovespa.com.br/fnet/publico/downloadDocumento?id=713875</t>
  </si>
  <si>
    <t>RBGS11</t>
  </si>
  <si>
    <t>https://fnet.bmfbovespa.com.br/fnet/publico/downloadDocumento?id=251218</t>
  </si>
  <si>
    <t>RBHG11</t>
  </si>
  <si>
    <t>https://fnet.bmfbovespa.com.br/fnet/publico/downloadDocumento?id=723594</t>
  </si>
  <si>
    <t>RBHY11</t>
  </si>
  <si>
    <t>https://fnet.bmfbovespa.com.br/fnet/publico/downloadDocumento?id=723590</t>
  </si>
  <si>
    <t>RBIR11</t>
  </si>
  <si>
    <t>https://fnet.bmfbovespa.com.br/fnet/publico/downloadDocumento?id=709749</t>
  </si>
  <si>
    <t>RBLG11</t>
  </si>
  <si>
    <t>https://fnet.bmfbovespa.com.br/fnet/publico/downloadDocumento?id=701243</t>
  </si>
  <si>
    <t>RBOP11</t>
  </si>
  <si>
    <t>https://fnet.bmfbovespa.com.br/fnet/publico/downloadDocumento?id=723646</t>
  </si>
  <si>
    <t>RBRD11</t>
  </si>
  <si>
    <t>https://fnet.bmfbovespa.com.br/fnet/publico/downloadDocumento?id=701097</t>
  </si>
  <si>
    <t>RBRF11</t>
  </si>
  <si>
    <t>Rbr Gestão</t>
  </si>
  <si>
    <t>https://fnet.bmfbovespa.com.br/fnet/publico/downloadDocumento?id=699891</t>
  </si>
  <si>
    <t>RBRI11</t>
  </si>
  <si>
    <t>RBRL11</t>
  </si>
  <si>
    <t>https://fnet.bmfbovespa.com.br/fnet/publico/downloadDocumento?id=709627</t>
  </si>
  <si>
    <t>RBRM11</t>
  </si>
  <si>
    <t>RBRP11</t>
  </si>
  <si>
    <t>https://fnet.bmfbovespa.com.br/fnet/publico/downloadDocumento?id=709625</t>
  </si>
  <si>
    <t>RBRR11</t>
  </si>
  <si>
    <t>https://fnet.bmfbovespa.com.br/fnet/publico/downloadDocumento?id=703265</t>
  </si>
  <si>
    <t>RBRS11</t>
  </si>
  <si>
    <t>https://fnet.bmfbovespa.com.br/fnet/publico/downloadDocumento?id=702566</t>
  </si>
  <si>
    <t>RBRU11</t>
  </si>
  <si>
    <t>RBRX11</t>
  </si>
  <si>
    <t>https://fnet.bmfbovespa.com.br/fnet/publico/downloadDocumento?id=702659</t>
  </si>
  <si>
    <t>RBRY11</t>
  </si>
  <si>
    <t>https://fnet.bmfbovespa.com.br/fnet/publico/downloadDocumento?id=710104</t>
  </si>
  <si>
    <t>RBTS11</t>
  </si>
  <si>
    <t>https://fnet.bmfbovespa.com.br/fnet/publico/downloadDocumento?id=712440</t>
  </si>
  <si>
    <t>RBVA11</t>
  </si>
  <si>
    <t>RBVO11</t>
  </si>
  <si>
    <t>https://fnet.bmfbovespa.com.br/fnet/publico/downloadDocumento?id=676971</t>
  </si>
  <si>
    <t>RCFA11</t>
  </si>
  <si>
    <t>Fram Capital</t>
  </si>
  <si>
    <t>RCFF11</t>
  </si>
  <si>
    <t>RCRB11</t>
  </si>
  <si>
    <t>https://fnet.bmfbovespa.com.br/fnet/publico/downloadDocumento?id=713938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</si>
  <si>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</si>
  <si>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</si>
  <si>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</si>
  <si>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</si>
  <si>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</si>
  <si>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</si>
  <si>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https://fnet.bmfbovespa.com.br/fnet/publico/downloadDocumento?id=713337</t>
  </si>
  <si>
    <t>RECT11</t>
  </si>
  <si>
    <t>https://fnet.bmfbovespa.com.br/fnet/publico/downloadDocumento?id=713335</t>
  </si>
  <si>
    <t>RECX11</t>
  </si>
  <si>
    <t>https://fnet.bmfbovespa.com.br/fnet/publico/downloadDocumento?id=718157</t>
  </si>
  <si>
    <t>REIT11</t>
  </si>
  <si>
    <t>Socopa</t>
  </si>
  <si>
    <t>RELG11</t>
  </si>
  <si>
    <t>https://fnet.bmfbovespa.com.br/fnet/publico/downloadDocumento?id=713336</t>
  </si>
  <si>
    <t>RFOF11</t>
  </si>
  <si>
    <t>https://fnet.bmfbovespa.com.br/fnet/publico/downloadDocumento?id=705137</t>
  </si>
  <si>
    <t>RINV11</t>
  </si>
  <si>
    <t>https://fnet.bmfbovespa.com.br/fnet/publico/downloadDocumento?id=718517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</si>
  <si>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</si>
  <si>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</si>
  <si>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</si>
  <si>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</si>
  <si>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https://fnet.bmfbovespa.com.br/fnet/publico/downloadDocumento?id=723126</t>
  </si>
  <si>
    <t>ROOF11</t>
  </si>
  <si>
    <t>https://fnet.bmfbovespa.com.br/fnet/publico/downloadDocumento?id=701967</t>
  </si>
  <si>
    <t>RPRI11</t>
  </si>
  <si>
    <t>https://fnet.bmfbovespa.com.br/fnet/publico/downloadDocumento?id=724650</t>
  </si>
  <si>
    <t>RRCI11</t>
  </si>
  <si>
    <t>https://fnet.bmfbovespa.com.br/fnet/publico/downloadDocumento?id=701317</t>
  </si>
  <si>
    <t>RSPD11</t>
  </si>
  <si>
    <t>https://fnet.bmfbovespa.com.br/fnet/publico/downloadDocumento?id=709373</t>
  </si>
  <si>
    <t>RVBI11</t>
  </si>
  <si>
    <t>https://fnet.bmfbovespa.com.br/fnet/publico/downloadDocumento?id=722580</t>
  </si>
  <si>
    <t>RZAK11</t>
  </si>
  <si>
    <t>Riza Gestora</t>
  </si>
  <si>
    <t>https://fnet.bmfbovespa.com.br/fnet/publico/downloadDocumento?id=708754</t>
  </si>
  <si>
    <t>RZTR11</t>
  </si>
  <si>
    <t>https://fnet.bmfbovespa.com.br/fnet/publico/downloadDocumento?id=723055</t>
  </si>
  <si>
    <t>SAAG11</t>
  </si>
  <si>
    <t>SACL11</t>
  </si>
  <si>
    <t>SADI11</t>
  </si>
  <si>
    <t>Santander</t>
  </si>
  <si>
    <t>https://fnet.bmfbovespa.com.br/fnet/publico/downloadDocumento?id=718550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</si>
  <si>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</si>
  <si>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</si>
  <si>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</si>
  <si>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</si>
  <si>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</si>
  <si>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https://fnet.bmfbovespa.com.br/fnet/publico/downloadDocumento?id=718539</t>
  </si>
  <si>
    <t>SBCL11</t>
  </si>
  <si>
    <t>SCPF11</t>
  </si>
  <si>
    <t>https://fnet.bmfbovespa.com.br/fnet/publico/downloadDocumento?id=714715</t>
  </si>
  <si>
    <t>SDIL11</t>
  </si>
  <si>
    <t>SEED11</t>
  </si>
  <si>
    <t>https://fnet.bmfbovespa.com.br/fnet/publico/downloadDocumento?id=718594</t>
  </si>
  <si>
    <t>SEQR11</t>
  </si>
  <si>
    <t>Sequóia</t>
  </si>
  <si>
    <t>https://fnet.bmfbovespa.com.br/fnet/publico/downloadDocumento?id=702581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</si>
  <si>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</si>
  <si>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</si>
  <si>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</si>
  <si>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</si>
  <si>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</si>
  <si>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</si>
  <si>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</si>
  <si>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</si>
  <si>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https://fnet.bmfbovespa.com.br/fnet/publico/downloadDocumento?id=720103</t>
  </si>
  <si>
    <t>SHSO11</t>
  </si>
  <si>
    <t>SIGR11</t>
  </si>
  <si>
    <t>https://fnet.bmfbovespa.com.br/fnet/publico/downloadDocumento?id=722546</t>
  </si>
  <si>
    <t>SJAU11</t>
  </si>
  <si>
    <t>https://fnet.bmfbovespa.com.br/fnet/publico/downloadDocumento?id=538663</t>
  </si>
  <si>
    <t>SNCI11</t>
  </si>
  <si>
    <t>Suno Gestora</t>
  </si>
  <si>
    <t>https://fnet.bmfbovespa.com.br/fnet/publico/downloadDocumento?id=702509</t>
  </si>
  <si>
    <t>SNEL11</t>
  </si>
  <si>
    <t>https://fnet.bmfbovespa.com.br/fnet/publico/downloadDocumento?id=705297</t>
  </si>
  <si>
    <t>SNFF11</t>
  </si>
  <si>
    <t>https://fnet.bmfbovespa.com.br/fnet/publico/downloadDocumento?id=703236</t>
  </si>
  <si>
    <t>SOLR11</t>
  </si>
  <si>
    <t>SPAF11</t>
  </si>
  <si>
    <t>SPMO11</t>
  </si>
  <si>
    <t>SPTW11</t>
  </si>
  <si>
    <t>https://fnet.bmfbovespa.com.br/fnet/publico/downloadDocumento?id=709696</t>
  </si>
  <si>
    <t>SPVJ11</t>
  </si>
  <si>
    <t>SPXS11</t>
  </si>
  <si>
    <t>https://fnet.bmfbovespa.com.br/fnet/publico/downloadDocumento?id=720763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</si>
  <si>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</si>
  <si>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</si>
  <si>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</si>
  <si>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</si>
  <si>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</si>
  <si>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</si>
  <si>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</si>
  <si>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</si>
  <si>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</si>
  <si>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</si>
  <si>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</si>
  <si>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https://fnet.bmfbovespa.com.br/fnet/publico/downloadDocumento?id=711232</t>
  </si>
  <si>
    <t>TFOF11</t>
  </si>
  <si>
    <t>TGAR11</t>
  </si>
  <si>
    <t>Tg Core Asset</t>
  </si>
  <si>
    <t>https://fnet.bmfbovespa.com.br/fnet/publico/downloadDocumento?id=709442</t>
  </si>
  <si>
    <t>THRA11</t>
  </si>
  <si>
    <t>https://fnet.bmfbovespa.com.br/fnet/publico/downloadDocumento?id=175454</t>
  </si>
  <si>
    <t>TJKB11</t>
  </si>
  <si>
    <t>https://fnet.bmfbovespa.com.br/fnet/publico/downloadDocumento?id=724357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</si>
  <si>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</si>
  <si>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</si>
  <si>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</si>
  <si>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</si>
  <si>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</si>
  <si>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</si>
  <si>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https://fnet.bmfbovespa.com.br/fnet/publico/downloadDocumento?id=724182</t>
  </si>
  <si>
    <t>TRXB11</t>
  </si>
  <si>
    <t>Trx Gestora</t>
  </si>
  <si>
    <t>TRXF11</t>
  </si>
  <si>
    <t>https://fnet.bmfbovespa.com.br/fnet/publico/downloadDocumento?id=711205</t>
  </si>
  <si>
    <t>TSER11</t>
  </si>
  <si>
    <t>https://fnet.bmfbovespa.com.br/fnet/publico/downloadDocumento?id=720954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</si>
  <si>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</si>
  <si>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</si>
  <si>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</si>
  <si>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</si>
  <si>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</si>
  <si>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</si>
  <si>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</si>
  <si>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https://fnet.bmfbovespa.com.br/fnet/publico/downloadDocumento?id=713231</t>
  </si>
  <si>
    <t>VCRI11</t>
  </si>
  <si>
    <t>Vinci Real Estate</t>
  </si>
  <si>
    <t>https://fnet.bmfbovespa.com.br/fnet/publico/downloadDocumento?id=713309</t>
  </si>
  <si>
    <t>VCRR11</t>
  </si>
  <si>
    <t>Vectis</t>
  </si>
  <si>
    <t>https://fnet.bmfbovespa.com.br/fnet/publico/downloadDocumento?id=720964</t>
  </si>
  <si>
    <t>VDSV11</t>
  </si>
  <si>
    <t>VERE11</t>
  </si>
  <si>
    <t>VGHF11</t>
  </si>
  <si>
    <t>https://fnet.bmfbovespa.com.br/fnet/publico/downloadDocumento?id=724219</t>
  </si>
  <si>
    <t>VGIP11</t>
  </si>
  <si>
    <t>https://fnet.bmfbovespa.com.br/fnet/publico/downloadDocumento?id=724007</t>
  </si>
  <si>
    <t>VGIR11</t>
  </si>
  <si>
    <t>https://fnet.bmfbovespa.com.br/fnet/publico/downloadDocumento?id=722171</t>
  </si>
  <si>
    <t>VIDS11</t>
  </si>
  <si>
    <t>VIFI11</t>
  </si>
  <si>
    <t>https://fnet.bmfbovespa.com.br/fnet/publico/downloadDocumento?id=713311</t>
  </si>
  <si>
    <t>VILG11</t>
  </si>
  <si>
    <t>https://fnet.bmfbovespa.com.br/fnet/publico/downloadDocumento?id=713312</t>
  </si>
  <si>
    <t>VINO11</t>
  </si>
  <si>
    <t>https://fnet.bmfbovespa.com.br/fnet/publico/downloadDocumento?id=713313</t>
  </si>
  <si>
    <t>VISC11</t>
  </si>
  <si>
    <t>https://fnet.bmfbovespa.com.br/fnet/publico/downloadDocumento?id=713314</t>
  </si>
  <si>
    <t>VIUR11</t>
  </si>
  <si>
    <t>https://fnet.bmfbovespa.com.br/fnet/publico/downloadDocumento?id=713316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</si>
  <si>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</si>
  <si>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</si>
  <si>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</si>
  <si>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</si>
  <si>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</si>
  <si>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</si>
  <si>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</si>
  <si>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https://fnet.bmfbovespa.com.br/fnet/publico/downloadDocumento?id=688664</t>
  </si>
  <si>
    <t>VPSI11</t>
  </si>
  <si>
    <t>VRTA11</t>
  </si>
  <si>
    <t>Fator Adm</t>
  </si>
  <si>
    <t>https://fnet.bmfbovespa.com.br/fnet/publico/downloadDocumento?id=723090</t>
  </si>
  <si>
    <t>VSEC11</t>
  </si>
  <si>
    <t>https://fnet.bmfbovespa.com.br/fnet/publico/downloadDocumento?id=197549</t>
  </si>
  <si>
    <t>VSHO11</t>
  </si>
  <si>
    <t>https://fnet.bmfbovespa.com.br/fnet/publico/downloadDocumento?id=709492</t>
  </si>
  <si>
    <t>VSLH11</t>
  </si>
  <si>
    <t>https://fnet.bmfbovespa.com.br/fnet/publico/downloadDocumento?id=723129</t>
  </si>
  <si>
    <t>VTLT11</t>
  </si>
  <si>
    <t>https://fnet.bmfbovespa.com.br/fnet/publico/downloadDocumento?id=720397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</si>
  <si>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</si>
  <si>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</si>
  <si>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</si>
  <si>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</si>
  <si>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</si>
  <si>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</si>
  <si>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</si>
  <si>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</si>
  <si>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</si>
  <si>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</si>
  <si>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</si>
  <si>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</si>
  <si>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https://fnet.bmfbovespa.com.br/fnet/publico/downloadDocumento?id=722619</t>
  </si>
  <si>
    <t>WPLZ11</t>
  </si>
  <si>
    <t>https://fnet.bmfbovespa.com.br/fnet/publico/downloadDocumento?id=717134</t>
  </si>
  <si>
    <t>WSEC11</t>
  </si>
  <si>
    <t>https://fnet.bmfbovespa.com.br/fnet/publico/downloadDocumento?id=723610</t>
  </si>
  <si>
    <t>WTSP11B</t>
  </si>
  <si>
    <t>https://fnet.bmfbovespa.com.br/fnet/publico/downloadDocumento?id=723784</t>
  </si>
  <si>
    <t>XBXO11</t>
  </si>
  <si>
    <t>XPCI11</t>
  </si>
  <si>
    <t>https://fnet.bmfbovespa.com.br/fnet/publico/downloadDocumento?id=703549</t>
  </si>
  <si>
    <t>XPCM11</t>
  </si>
  <si>
    <t>https://fnet.bmfbovespa.com.br/fnet/publico/downloadDocumento?id=703260</t>
  </si>
  <si>
    <t>XPHT11</t>
  </si>
  <si>
    <t>https://fnet.bmfbovespa.com.br/fnet/publico/downloadDocumento?id=709705</t>
  </si>
  <si>
    <t>XPHT12</t>
  </si>
  <si>
    <t>XPIN11</t>
  </si>
  <si>
    <t>https://fnet.bmfbovespa.com.br/fnet/publico/downloadDocumento?id=703297</t>
  </si>
  <si>
    <t>XPLG11</t>
  </si>
  <si>
    <t>https://fnet.bmfbovespa.com.br/fnet/publico/downloadDocumento?id=713242</t>
  </si>
  <si>
    <t>XPML11</t>
  </si>
  <si>
    <t>https://fnet.bmfbovespa.com.br/fnet/publico/downloadDocumento?id=713234</t>
  </si>
  <si>
    <t>XPPR11</t>
  </si>
  <si>
    <t>https://fnet.bmfbovespa.com.br/fnet/publico/downloadDocumento?id=713245</t>
  </si>
  <si>
    <t>XPSF11</t>
  </si>
  <si>
    <t>https://fnet.bmfbovespa.com.br/fnet/publico/downloadDocumento?id=702977</t>
  </si>
  <si>
    <t>YUFI11</t>
  </si>
  <si>
    <t>https://fnet.bmfbovespa.com.br/fnet/publico/downloadDocumento?id=471633</t>
  </si>
  <si>
    <t>ZAVI11</t>
  </si>
  <si>
    <t>https://fnet.bmfbovespa.com.br/fnet/publico/downloadDocumento?id=705273</t>
  </si>
  <si>
    <t>ZIFI11</t>
  </si>
  <si>
    <t>https://fnet.bmfbovespa.com.br/fnet/publico/downloadDocumento?id=595135</t>
  </si>
  <si>
    <t>AGRX11</t>
  </si>
  <si>
    <t>FIAGRO</t>
  </si>
  <si>
    <t>Exes</t>
  </si>
  <si>
    <t>10,05</t>
  </si>
  <si>
    <t>https://fnet.bmfbovespa.com.br/fnet/publico/downloadDocumento?id=703343</t>
  </si>
  <si>
    <t>BBGO11</t>
  </si>
  <si>
    <t>97,83</t>
  </si>
  <si>
    <t>https://fnet.bmfbovespa.com.br/fnet/publico/downloadDocumento?id=693403</t>
  </si>
  <si>
    <t>CCFA11</t>
  </si>
  <si>
    <t>CPTR11</t>
  </si>
  <si>
    <t>9,80</t>
  </si>
  <si>
    <t>https://fnet.bmfbovespa.com.br/fnet/publico/downloadDocumento?id=718512</t>
  </si>
  <si>
    <t>DCRA11</t>
  </si>
  <si>
    <t>9,52</t>
  </si>
  <si>
    <t>https://fnet.bmfbovespa.com.br/fnet/publico/downloadDocumento?id=704014</t>
  </si>
  <si>
    <t>EGAF11</t>
  </si>
  <si>
    <t>Eco Gestão</t>
  </si>
  <si>
    <t>98,82</t>
  </si>
  <si>
    <t>https://fnet.bmfbovespa.com.br/fnet/publico/downloadDocumento?id=703284</t>
  </si>
  <si>
    <t>FARM11</t>
  </si>
  <si>
    <t>FGAA11</t>
  </si>
  <si>
    <t>Fg/a</t>
  </si>
  <si>
    <t>9,60</t>
  </si>
  <si>
    <t>https://fnet.bmfbovespa.com.br/fnet/publico/downloadDocumento?id=714628</t>
  </si>
  <si>
    <t>FZDA11</t>
  </si>
  <si>
    <t>171,73</t>
  </si>
  <si>
    <t>https://fnet.bmfbovespa.com.br/fnet/publico/downloadDocumento?id=697413</t>
  </si>
  <si>
    <t>GCRA11</t>
  </si>
  <si>
    <t>86,88</t>
  </si>
  <si>
    <t>https://fnet.bmfbovespa.com.br/fnet/publico/downloadDocumento?id=706904</t>
  </si>
  <si>
    <t>HGAG11</t>
  </si>
  <si>
    <t>Hgi Capital</t>
  </si>
  <si>
    <t>23,91</t>
  </si>
  <si>
    <t>https://fnet.bmfbovespa.com.br/fnet/publico/downloadDocumento?id=722544</t>
  </si>
  <si>
    <t>JGPX11</t>
  </si>
  <si>
    <t>Jgp Asset</t>
  </si>
  <si>
    <t>95,14</t>
  </si>
  <si>
    <t>https://fnet.bmfbovespa.com.br/fnet/publico/downloadDocumento?id=714077</t>
  </si>
  <si>
    <t>KNCA11</t>
  </si>
  <si>
    <t>102,72</t>
  </si>
  <si>
    <t>https://fnet.bmfbovespa.com.br/fnet/publico/downloadDocumento?id=713232</t>
  </si>
  <si>
    <t>LSAG11</t>
  </si>
  <si>
    <t>Leste Credit</t>
  </si>
  <si>
    <t>97,98</t>
  </si>
  <si>
    <t>https://fnet.bmfbovespa.com.br/fnet/publico/downloadDocumento?id=679683</t>
  </si>
  <si>
    <t>MAVC11</t>
  </si>
  <si>
    <t>NCRA11</t>
  </si>
  <si>
    <t>Nch Brasil</t>
  </si>
  <si>
    <t>10,56</t>
  </si>
  <si>
    <t>https://fnet.bmfbovespa.com.br/fnet/publico/downloadDocumento?id=707989</t>
  </si>
  <si>
    <t>OIAG11</t>
  </si>
  <si>
    <t>Fator Ore</t>
  </si>
  <si>
    <t>9,81</t>
  </si>
  <si>
    <t>https://fnet.bmfbovespa.com.br/fnet/publico/downloadDocumento?id=723604</t>
  </si>
  <si>
    <t>PLCA11</t>
  </si>
  <si>
    <t>Plural</t>
  </si>
  <si>
    <t>94,97</t>
  </si>
  <si>
    <t>https://fnet.bmfbovespa.com.br/fnet/publico/downloadDocumento?id=713332</t>
  </si>
  <si>
    <t>RURA11</t>
  </si>
  <si>
    <t>Itaú Asset</t>
  </si>
  <si>
    <t>10,01</t>
  </si>
  <si>
    <t>https://fnet.bmfbovespa.com.br/fnet/publico/downloadDocumento?id=713855</t>
  </si>
  <si>
    <t>RZAG11</t>
  </si>
  <si>
    <t>9,58</t>
  </si>
  <si>
    <t>https://fnet.bmfbovespa.com.br/fnet/publico/downloadDocumento?id=723057</t>
  </si>
  <si>
    <t>SNAG11</t>
  </si>
  <si>
    <t>10,09</t>
  </si>
  <si>
    <t>https://fnet.bmfbovespa.com.br/fnet/publico/downloadDocumento?id=721032</t>
  </si>
  <si>
    <t>VCRA11</t>
  </si>
  <si>
    <t>104,43</t>
  </si>
  <si>
    <t>https://fnet.bmfbovespa.com.br/fnet/publico/downloadDocumento?id=712463</t>
  </si>
  <si>
    <t>VGIA11</t>
  </si>
  <si>
    <t>https://fnet.bmfbovespa.com.br/fnet/publico/downloadDocumento?id=715810</t>
  </si>
  <si>
    <t>XPCA11</t>
  </si>
  <si>
    <t>9,48</t>
  </si>
  <si>
    <t>https://fnet.bmfbovespa.com.br/fnet/publico/downloadDocumento?id=724458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</si>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</sst>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71.239999999999995</v>
      </c>
      <c r="F2" s="16">
        <v>0.62</v>
      </c>
      <c r="G2" s="14">
        <f>Tabela1[[#This Row],[Divid.]]*12/Tabela1[[#This Row],[Preço atual]]</f>
        <v>0.10443571027512634</v>
      </c>
      <c r="H2" s="16">
        <v>6.68</v>
      </c>
      <c r="I2" s="16">
        <v>101.92</v>
      </c>
      <c r="J2" s="15">
        <f>Tabela1[[#This Row],[Preço atual]]/Tabela1[[#This Row],[VP]]</f>
        <v>0.69897959183673464</v>
      </c>
      <c r="K2" s="14">
        <v>0.02</v>
      </c>
      <c r="L2" s="14">
        <v>8.0000000000000002E-3</v>
      </c>
      <c r="M2" s="13">
        <v>2.29</v>
      </c>
      <c r="N2" s="13">
        <v>15924</v>
      </c>
      <c r="O2" s="13">
        <v>4670</v>
      </c>
      <c r="P2" s="13">
        <v>511</v>
      </c>
      <c r="Q2" s="30">
        <f>Tabela1[[#This Row],[Divid.]]</f>
        <v>0.62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" s="17">
        <f>Tabela1[[#This Row],[Preço Calculado]]/Tabela1[[#This Row],[Preço atual]]-1</f>
        <v>-0.22925675073707508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145.27000000000001</v>
      </c>
      <c r="J3" s="15">
        <f>Tabela1[[#This Row],[Preço atual]]/Tabela1[[#This Row],[VP]]</f>
        <v>1.2039650306326151</v>
      </c>
      <c r="K3" s="14"/>
      <c r="L3" s="14"/>
      <c r="M3" s="13">
        <v>4.2</v>
      </c>
      <c r="N3" s="13">
        <v>13065</v>
      </c>
      <c r="O3" s="13">
        <v>4320</v>
      </c>
      <c r="P3" s="13">
        <v>394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96.8</v>
      </c>
      <c r="F4" s="16">
        <v>0.95</v>
      </c>
      <c r="G4" s="14">
        <f>Tabela1[[#This Row],[Divid.]]*12/Tabela1[[#This Row],[Preço atual]]</f>
        <v>0.1177685950413223</v>
      </c>
      <c r="H4" s="16">
        <v>11.78</v>
      </c>
      <c r="I4" s="16">
        <v>96.31</v>
      </c>
      <c r="J4" s="15">
        <f>Tabela1[[#This Row],[Preço atual]]/Tabela1[[#This Row],[VP]]</f>
        <v>1.0050877375142768</v>
      </c>
      <c r="K4" s="14"/>
      <c r="L4" s="14"/>
      <c r="M4" s="13">
        <v>8.17</v>
      </c>
      <c r="N4" s="13">
        <v>40791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-0.13085907718581336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108.05</v>
      </c>
      <c r="J5" s="15">
        <f>Tabela1[[#This Row],[Preço atual]]/Tabela1[[#This Row],[VP]]</f>
        <v>11.434521055067099</v>
      </c>
      <c r="K5" s="14"/>
      <c r="L5" s="14"/>
      <c r="M5" s="13">
        <v>5.19</v>
      </c>
      <c r="N5" s="13">
        <v>63287</v>
      </c>
      <c r="O5" s="13">
        <v>76294</v>
      </c>
      <c r="P5" s="13">
        <v>757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55.03</v>
      </c>
      <c r="F6" s="16">
        <v>0.73</v>
      </c>
      <c r="G6" s="25">
        <f>Tabela1[[#This Row],[Divid.]]*12/Tabela1[[#This Row],[Preço atual]]</f>
        <v>0.15918589860076321</v>
      </c>
      <c r="H6" s="16">
        <v>8.8800000000000008</v>
      </c>
      <c r="I6" s="16">
        <v>84.51</v>
      </c>
      <c r="J6" s="15">
        <f>Tabela1[[#This Row],[Preço atual]]/Tabela1[[#This Row],[VP]]</f>
        <v>0.65116554253934444</v>
      </c>
      <c r="K6" s="14">
        <v>0</v>
      </c>
      <c r="L6" s="14">
        <v>0</v>
      </c>
      <c r="M6" s="13">
        <v>2.7</v>
      </c>
      <c r="N6" s="13">
        <v>17908</v>
      </c>
      <c r="O6" s="13">
        <v>11066</v>
      </c>
      <c r="P6" s="13">
        <v>1935</v>
      </c>
      <c r="Q6" s="30">
        <f>Tabela1[[#This Row],[Divid.]]</f>
        <v>0.73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" s="17">
        <f>Tabela1[[#This Row],[Preço Calculado]]/Tabela1[[#This Row],[Preço atual]]-1</f>
        <v>0.17480367971042954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631</v>
      </c>
      <c r="F7" s="16">
        <v>6.2678000000000003</v>
      </c>
      <c r="G7" s="14">
        <f>Tabela1[[#This Row],[Divid.]]*12/Tabela1[[#This Row],[Preço atual]]</f>
        <v>0.11919746434231379</v>
      </c>
      <c r="H7" s="16">
        <v>6.2678000000000003</v>
      </c>
      <c r="I7" s="16">
        <v>2166.5100000000002</v>
      </c>
      <c r="J7" s="15">
        <f>Tabela1[[#This Row],[Preço atual]]/Tabela1[[#This Row],[VP]]</f>
        <v>0.29125182897840302</v>
      </c>
      <c r="K7" s="14">
        <v>0.55399999999999994</v>
      </c>
      <c r="L7" s="14">
        <v>0</v>
      </c>
      <c r="M7" s="13">
        <v>3.75</v>
      </c>
      <c r="N7" s="13">
        <v>2130</v>
      </c>
      <c r="O7" s="13">
        <v>1531</v>
      </c>
      <c r="P7" s="13">
        <v>212</v>
      </c>
      <c r="Q7" s="30">
        <f>Tabela1[[#This Row],[Divid.]]</f>
        <v>6.2678000000000003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555.0819188191881</v>
      </c>
      <c r="T7" s="17">
        <f>Tabela1[[#This Row],[Preço Calculado]]/Tabela1[[#This Row],[Preço atual]]-1</f>
        <v>-0.12031391629288735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96</v>
      </c>
      <c r="F8" s="16">
        <v>1.18</v>
      </c>
      <c r="G8" s="25">
        <f>Tabela1[[#This Row],[Divid.]]*12/Tabela1[[#This Row],[Preço atual]]</f>
        <v>0.14749999999999999</v>
      </c>
      <c r="H8" s="16">
        <v>5.83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>
        <f>Tabela1[[#This Row],[Divid.]]</f>
        <v>1.18</v>
      </c>
      <c r="R8" s="31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8" s="17">
        <f>Tabela1[[#This Row],[Preço Calculado]]/Tabela1[[#This Row],[Preço atual]]-1</f>
        <v>8.8560885608855999E-2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7.78</v>
      </c>
      <c r="F9" s="16">
        <v>8.5000000000000006E-2</v>
      </c>
      <c r="G9" s="14">
        <f>Tabela1[[#This Row],[Divid.]]*12/Tabela1[[#This Row],[Preço atual]]</f>
        <v>0.13110539845758354</v>
      </c>
      <c r="H9" s="16">
        <v>1.0488999999999999</v>
      </c>
      <c r="I9" s="16">
        <v>8.25</v>
      </c>
      <c r="J9" s="15">
        <f>Tabela1[[#This Row],[Preço atual]]/Tabela1[[#This Row],[VP]]</f>
        <v>0.94303030303030311</v>
      </c>
      <c r="K9" s="14"/>
      <c r="L9" s="14"/>
      <c r="M9" s="13">
        <v>3.16</v>
      </c>
      <c r="N9" s="13">
        <v>11037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-3.2432483707870663E-2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107.47</v>
      </c>
      <c r="F10" s="16">
        <v>0.75749999999999995</v>
      </c>
      <c r="G10" s="25">
        <f>Tabela1[[#This Row],[Divid.]]*12/Tabela1[[#This Row],[Preço atual]]</f>
        <v>8.4581743742439749E-2</v>
      </c>
      <c r="H10" s="16">
        <v>9.3983000000000008</v>
      </c>
      <c r="I10" s="16">
        <v>106.93</v>
      </c>
      <c r="J10" s="15">
        <f>Tabela1[[#This Row],[Preço atual]]/Tabela1[[#This Row],[VP]]</f>
        <v>1.0050500327316936</v>
      </c>
      <c r="K10" s="14">
        <v>0</v>
      </c>
      <c r="L10" s="14">
        <v>0</v>
      </c>
      <c r="M10" s="13">
        <v>24.68</v>
      </c>
      <c r="N10" s="13">
        <v>153681</v>
      </c>
      <c r="O10" s="13">
        <v>4839</v>
      </c>
      <c r="P10" s="13">
        <v>331</v>
      </c>
      <c r="Q10" s="30">
        <f>Tabela1[[#This Row],[Divid.]]</f>
        <v>0.75749999999999995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67.084870848708476</v>
      </c>
      <c r="T10" s="17">
        <f>Tabela1[[#This Row],[Preço Calculado]]/Tabela1[[#This Row],[Preço atual]]-1</f>
        <v>-0.37578048898568461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1.758</v>
      </c>
      <c r="G11" s="25">
        <f>Tabela1[[#This Row],[Divid.]]*12/Tabela1[[#This Row],[Preço atual]]</f>
        <v>6.5495187829866502E-3</v>
      </c>
      <c r="H11" s="16">
        <v>42.416200000000003</v>
      </c>
      <c r="I11" s="16">
        <v>107.67</v>
      </c>
      <c r="J11" s="15">
        <f>Tabela1[[#This Row],[Preço atual]]/Tabela1[[#This Row],[VP]]</f>
        <v>29.915482492802081</v>
      </c>
      <c r="K11" s="14">
        <v>4.3999999999999997E-2</v>
      </c>
      <c r="L11" s="14">
        <v>0.313</v>
      </c>
      <c r="M11" s="13">
        <v>1.27</v>
      </c>
      <c r="N11" s="13">
        <v>102</v>
      </c>
      <c r="O11" s="13">
        <v>10896</v>
      </c>
      <c r="P11" s="13">
        <v>1394</v>
      </c>
      <c r="Q11" s="30">
        <f>Tabela1[[#This Row],[Divid.]]</f>
        <v>1.758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155.69003690036899</v>
      </c>
      <c r="T11" s="17">
        <f>Tabela1[[#This Row],[Preço Calculado]]/Tabela1[[#This Row],[Preço atual]]-1</f>
        <v>-0.9516640680222388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9.59</v>
      </c>
      <c r="F12" s="16">
        <v>0.09</v>
      </c>
      <c r="G12" s="25">
        <f>Tabela1[[#This Row],[Divid.]]*12/Tabela1[[#This Row],[Preço atual]]</f>
        <v>0.11261730969760168</v>
      </c>
      <c r="H12" s="16">
        <v>1.1000000000000001</v>
      </c>
      <c r="I12" s="16">
        <v>10.06</v>
      </c>
      <c r="J12" s="15">
        <f>Tabela1[[#This Row],[Preço atual]]/Tabela1[[#This Row],[VP]]</f>
        <v>0.9532803180914512</v>
      </c>
      <c r="K12" s="14">
        <v>0</v>
      </c>
      <c r="L12" s="14">
        <v>0</v>
      </c>
      <c r="M12" s="13">
        <v>3.34</v>
      </c>
      <c r="N12" s="13">
        <v>9449</v>
      </c>
      <c r="O12" s="13">
        <v>17968</v>
      </c>
      <c r="P12" s="13">
        <v>1129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-0.16887594319113153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100.5</v>
      </c>
      <c r="F13" s="16">
        <v>0.46300000000000002</v>
      </c>
      <c r="G13" s="25">
        <f>Tabela1[[#This Row],[Divid.]]*12/Tabela1[[#This Row],[Preço atual]]</f>
        <v>5.5283582089552238E-2</v>
      </c>
      <c r="H13" s="16">
        <v>6.9428000000000001</v>
      </c>
      <c r="I13" s="16">
        <v>95.9</v>
      </c>
      <c r="J13" s="15">
        <f>Tabela1[[#This Row],[Preço atual]]/Tabela1[[#This Row],[VP]]</f>
        <v>1.0479666319082377</v>
      </c>
      <c r="K13" s="14"/>
      <c r="L13" s="14"/>
      <c r="M13" s="13">
        <v>3.35</v>
      </c>
      <c r="N13" s="13">
        <v>374</v>
      </c>
      <c r="O13" s="13">
        <v>1752</v>
      </c>
      <c r="P13" s="13">
        <v>151</v>
      </c>
      <c r="Q13" s="30">
        <f>Tabela1[[#This Row],[Divid.]]</f>
        <v>0.46300000000000002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41.003690036900366</v>
      </c>
      <c r="T13" s="17">
        <f>Tabela1[[#This Row],[Preço Calculado]]/Tabela1[[#This Row],[Preço atual]]-1</f>
        <v>-0.59200308420994663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967.64</v>
      </c>
      <c r="J14" s="15">
        <f>Tabela1[[#This Row],[Preço atual]]/Tabela1[[#This Row],[VP]]</f>
        <v>0.39790624612459174</v>
      </c>
      <c r="K14" s="14"/>
      <c r="L14" s="14"/>
      <c r="M14" s="13">
        <v>0.04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9.09</v>
      </c>
      <c r="F17" s="16">
        <v>0.1</v>
      </c>
      <c r="G17" s="14">
        <f>Tabela1[[#This Row],[Divid.]]*12/Tabela1[[#This Row],[Preço atual]]</f>
        <v>0.13201320132013203</v>
      </c>
      <c r="H17" s="16">
        <v>1.2</v>
      </c>
      <c r="I17" s="16">
        <v>8.58</v>
      </c>
      <c r="J17" s="15">
        <f>Tabela1[[#This Row],[Preço atual]]/Tabela1[[#This Row],[VP]]</f>
        <v>1.0594405594405594</v>
      </c>
      <c r="K17" s="14"/>
      <c r="L17" s="14"/>
      <c r="M17" s="13">
        <v>13.21</v>
      </c>
      <c r="N17" s="13">
        <v>26768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-2.5732831585741467E-2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36.299999999999997</v>
      </c>
      <c r="F18" s="16">
        <v>0.77</v>
      </c>
      <c r="G18" s="14">
        <f>Tabela1[[#This Row],[Divid.]]*12/Tabela1[[#This Row],[Preço atual]]</f>
        <v>0.25454545454545457</v>
      </c>
      <c r="H18" s="16">
        <v>0</v>
      </c>
      <c r="I18" s="16">
        <v>90.88</v>
      </c>
      <c r="J18" s="15">
        <f>Tabela1[[#This Row],[Preço atual]]/Tabela1[[#This Row],[VP]]</f>
        <v>0.39942781690140844</v>
      </c>
      <c r="K18" s="14">
        <v>0</v>
      </c>
      <c r="L18" s="14">
        <v>0</v>
      </c>
      <c r="M18" s="13">
        <v>3.08</v>
      </c>
      <c r="N18" s="13">
        <v>477</v>
      </c>
      <c r="O18" s="13">
        <v>3374</v>
      </c>
      <c r="P18" s="13">
        <v>749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0.87856424018785662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0.30640000000000001</v>
      </c>
      <c r="G19" s="14" t="e">
        <f>Tabela1[[#This Row],[Divid.]]*12/Tabela1[[#This Row],[Preço atual]]</f>
        <v>#DIV/0!</v>
      </c>
      <c r="H19" s="16">
        <v>6.1695000000000002</v>
      </c>
      <c r="I19" s="16">
        <v>73.77</v>
      </c>
      <c r="J19" s="15">
        <f>Tabela1[[#This Row],[Preço atual]]/Tabela1[[#This Row],[VP]]</f>
        <v>0</v>
      </c>
      <c r="K19" s="14">
        <v>0.42299999999999999</v>
      </c>
      <c r="L19" s="14">
        <v>0</v>
      </c>
      <c r="M19" s="13">
        <v>1.02</v>
      </c>
      <c r="N19" s="13">
        <v>33</v>
      </c>
      <c r="O19" s="13"/>
      <c r="P19" s="13"/>
      <c r="Q19" s="30">
        <f>Tabela1[[#This Row],[Divid.]]</f>
        <v>0.30640000000000001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27.135055350553504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</v>
      </c>
      <c r="F20" s="16">
        <v>0.72</v>
      </c>
      <c r="G20" s="14">
        <f>Tabela1[[#This Row],[Divid.]]*12/Tabela1[[#This Row],[Preço atual]]</f>
        <v>0.1542857142857143</v>
      </c>
      <c r="H20" s="16">
        <v>0.72</v>
      </c>
      <c r="I20" s="16">
        <v>76.31</v>
      </c>
      <c r="J20" s="15">
        <f>Tabela1[[#This Row],[Preço atual]]/Tabela1[[#This Row],[VP]]</f>
        <v>0.73384877473463506</v>
      </c>
      <c r="K20" s="14">
        <v>0.186</v>
      </c>
      <c r="L20" s="14">
        <v>0.17599999999999999</v>
      </c>
      <c r="M20" s="13">
        <v>0.8</v>
      </c>
      <c r="N20" s="13">
        <v>280</v>
      </c>
      <c r="O20" s="13">
        <v>2894</v>
      </c>
      <c r="P20" s="13">
        <v>56</v>
      </c>
      <c r="Q20" s="30">
        <f>Tabela1[[#This Row],[Divid.]]</f>
        <v>0.72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0" s="17">
        <f>Tabela1[[#This Row],[Preço Calculado]]/Tabela1[[#This Row],[Preço atual]]-1</f>
        <v>0.13863995782814986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2057.37</v>
      </c>
      <c r="J21" s="15">
        <f>Tabela1[[#This Row],[Preço atual]]/Tabela1[[#This Row],[VP]]</f>
        <v>0</v>
      </c>
      <c r="K21" s="14"/>
      <c r="L21" s="14"/>
      <c r="M21" s="13">
        <v>0.43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85.11</v>
      </c>
      <c r="F22" s="16">
        <v>0.2</v>
      </c>
      <c r="G22" s="14">
        <f>Tabela1[[#This Row],[Divid.]]*12/Tabela1[[#This Row],[Preço atual]]</f>
        <v>2.8198801550934089E-2</v>
      </c>
      <c r="H22" s="16">
        <v>1.1000000000000001</v>
      </c>
      <c r="I22" s="16">
        <v>77.2</v>
      </c>
      <c r="J22" s="15">
        <f>Tabela1[[#This Row],[Preço atual]]/Tabela1[[#This Row],[VP]]</f>
        <v>1.1024611398963731</v>
      </c>
      <c r="K22" s="14">
        <v>0.48399999999999999</v>
      </c>
      <c r="L22" s="14">
        <v>2.3E-2</v>
      </c>
      <c r="M22" s="13">
        <v>1.61</v>
      </c>
      <c r="N22" s="13">
        <v>20</v>
      </c>
      <c r="O22" s="13">
        <v>2242</v>
      </c>
      <c r="P22" s="13">
        <v>124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-0.79189076346174103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80</v>
      </c>
      <c r="F23" s="16">
        <v>0.88</v>
      </c>
      <c r="G23" s="14">
        <f>Tabela1[[#This Row],[Divid.]]*12/Tabela1[[#This Row],[Preço atual]]</f>
        <v>0.13200000000000001</v>
      </c>
      <c r="H23" s="16">
        <v>8.7708999999999993</v>
      </c>
      <c r="I23" s="16">
        <v>92.35</v>
      </c>
      <c r="J23" s="15">
        <f>Tabela1[[#This Row],[Preço atual]]/Tabela1[[#This Row],[VP]]</f>
        <v>0.86626962642122363</v>
      </c>
      <c r="K23" s="14"/>
      <c r="L23" s="14"/>
      <c r="M23" s="13">
        <v>8.6999999999999993</v>
      </c>
      <c r="N23" s="13">
        <v>40129</v>
      </c>
      <c r="O23" s="13">
        <v>3450</v>
      </c>
      <c r="P23" s="13">
        <v>0</v>
      </c>
      <c r="Q23" s="30">
        <f>Tabela1[[#This Row],[Divid.]]</f>
        <v>0.88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23" s="17">
        <f>Tabela1[[#This Row],[Preço Calculado]]/Tabela1[[#This Row],[Preço atual]]-1</f>
        <v>-2.583025830258312E-2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625.5</v>
      </c>
      <c r="F24" s="16">
        <v>100.4145</v>
      </c>
      <c r="G24" s="14">
        <f>Tabela1[[#This Row],[Divid.]]*12/Tabela1[[#This Row],[Preço atual]]</f>
        <v>1.9264172661870507</v>
      </c>
      <c r="H24" s="16">
        <v>317.47280000000001</v>
      </c>
      <c r="I24" s="16">
        <v>1506.7</v>
      </c>
      <c r="J24" s="15">
        <f>Tabela1[[#This Row],[Preço atual]]/Tabela1[[#This Row],[VP]]</f>
        <v>0.41514568261764118</v>
      </c>
      <c r="K24" s="14">
        <v>0.46500000000000002</v>
      </c>
      <c r="L24" s="14">
        <v>0</v>
      </c>
      <c r="M24" s="13">
        <v>58.12</v>
      </c>
      <c r="N24" s="13">
        <v>7564</v>
      </c>
      <c r="O24" s="13">
        <v>415</v>
      </c>
      <c r="P24" s="13">
        <v>1193</v>
      </c>
      <c r="Q24" s="30">
        <f>Tabela1[[#This Row],[Divid.]]</f>
        <v>100.4145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4" s="17">
        <f>Tabela1[[#This Row],[Preço Calculado]]/Tabela1[[#This Row],[Preço atual]]-1</f>
        <v>13.217101595476388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73.06</v>
      </c>
      <c r="F25" s="16">
        <v>0.67</v>
      </c>
      <c r="G25" s="14">
        <f>Tabela1[[#This Row],[Divid.]]*12/Tabela1[[#This Row],[Preço atual]]</f>
        <v>0.11004653709280045</v>
      </c>
      <c r="H25" s="16">
        <v>7.74</v>
      </c>
      <c r="I25" s="16">
        <v>80.13</v>
      </c>
      <c r="J25" s="15">
        <f>Tabela1[[#This Row],[Preço atual]]/Tabela1[[#This Row],[VP]]</f>
        <v>0.91176837638836894</v>
      </c>
      <c r="K25" s="14"/>
      <c r="L25" s="14"/>
      <c r="M25" s="13">
        <v>0.27</v>
      </c>
      <c r="N25" s="13">
        <v>6777</v>
      </c>
      <c r="O25" s="13"/>
      <c r="P25" s="13"/>
      <c r="Q25" s="30">
        <f>Tabela1[[#This Row],[Divid.]]</f>
        <v>0.67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5" s="17">
        <f>Tabela1[[#This Row],[Preço Calculado]]/Tabela1[[#This Row],[Preço atual]]-1</f>
        <v>-0.1878484347394801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0.05</v>
      </c>
      <c r="G26" s="14" t="e">
        <f>Tabela1[[#This Row],[Divid.]]*12/Tabela1[[#This Row],[Preço atual]]</f>
        <v>#DIV/0!</v>
      </c>
      <c r="H26" s="16">
        <v>2.34</v>
      </c>
      <c r="I26" s="16">
        <v>12.12</v>
      </c>
      <c r="J26" s="15">
        <f>Tabela1[[#This Row],[Preço atual]]/Tabela1[[#This Row],[VP]]</f>
        <v>0</v>
      </c>
      <c r="K26" s="14"/>
      <c r="L26" s="14"/>
      <c r="M26" s="13">
        <v>26.78</v>
      </c>
      <c r="N26" s="13">
        <v>20</v>
      </c>
      <c r="O26" s="13"/>
      <c r="P26" s="13"/>
      <c r="Q26" s="30">
        <f>Tabela1[[#This Row],[Divid.]]</f>
        <v>0.05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0.98</v>
      </c>
      <c r="G27" s="25">
        <f>Tabela1[[#This Row],[Divid.]]*12/Tabela1[[#This Row],[Preço atual]]</f>
        <v>0.12155038759689922</v>
      </c>
      <c r="H27" s="16">
        <v>11.33</v>
      </c>
      <c r="I27" s="16">
        <v>101.62</v>
      </c>
      <c r="J27" s="15">
        <f>Tabela1[[#This Row],[Preço atual]]/Tabela1[[#This Row],[VP]]</f>
        <v>0.95207636292068487</v>
      </c>
      <c r="K27" s="14"/>
      <c r="L27" s="14"/>
      <c r="M27" s="13">
        <v>3.99</v>
      </c>
      <c r="N27" s="13">
        <v>67235</v>
      </c>
      <c r="O27" s="13">
        <v>3823</v>
      </c>
      <c r="P27" s="13">
        <v>502</v>
      </c>
      <c r="Q27" s="30">
        <f>Tabela1[[#This Row],[Divid.]]</f>
        <v>0.98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" s="17">
        <f>Tabela1[[#This Row],[Preço Calculado]]/Tabela1[[#This Row],[Preço atual]]-1</f>
        <v>-0.10294916902657403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115.21</v>
      </c>
      <c r="F28" s="16">
        <v>1.1100000000000001</v>
      </c>
      <c r="G28" s="14">
        <f>Tabela1[[#This Row],[Divid.]]*12/Tabela1[[#This Row],[Preço atual]]</f>
        <v>0.11561496397882129</v>
      </c>
      <c r="H28" s="16">
        <v>13.41</v>
      </c>
      <c r="I28" s="16">
        <v>102.79</v>
      </c>
      <c r="J28" s="15">
        <f>Tabela1[[#This Row],[Preço atual]]/Tabela1[[#This Row],[VP]]</f>
        <v>1.1208288744041248</v>
      </c>
      <c r="K28" s="14">
        <v>0</v>
      </c>
      <c r="L28" s="14">
        <v>0</v>
      </c>
      <c r="M28" s="13">
        <v>5.78</v>
      </c>
      <c r="N28" s="13">
        <v>9559</v>
      </c>
      <c r="O28" s="13">
        <v>11419</v>
      </c>
      <c r="P28" s="13">
        <v>1522</v>
      </c>
      <c r="Q28" s="30">
        <f>Tabela1[[#This Row],[Divid.]]</f>
        <v>1.1100000000000001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8" s="17">
        <f>Tabela1[[#This Row],[Preço Calculado]]/Tabela1[[#This Row],[Preço atual]]-1</f>
        <v>-0.14675303336663259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8.4</v>
      </c>
      <c r="F29" s="16">
        <v>7.0000000000000007E-2</v>
      </c>
      <c r="G29" s="14">
        <f>Tabela1[[#This Row],[Divid.]]*12/Tabela1[[#This Row],[Preço atual]]</f>
        <v>0.1</v>
      </c>
      <c r="H29" s="16">
        <v>0.84950000000000003</v>
      </c>
      <c r="I29" s="16">
        <v>9.34</v>
      </c>
      <c r="J29" s="15">
        <f>Tabela1[[#This Row],[Preço atual]]/Tabela1[[#This Row],[VP]]</f>
        <v>0.89935760171306212</v>
      </c>
      <c r="K29" s="14"/>
      <c r="L29" s="14"/>
      <c r="M29" s="13">
        <v>4.07</v>
      </c>
      <c r="N29" s="13">
        <v>356388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-0.26199261992619927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103.43</v>
      </c>
      <c r="F30" s="16">
        <v>0.87</v>
      </c>
      <c r="G30" s="14">
        <f>Tabela1[[#This Row],[Divid.]]*12/Tabela1[[#This Row],[Preço atual]]</f>
        <v>0.1009378323503819</v>
      </c>
      <c r="H30" s="16">
        <v>10.3</v>
      </c>
      <c r="I30" s="16">
        <v>105.83</v>
      </c>
      <c r="J30" s="15">
        <f>Tabela1[[#This Row],[Preço atual]]/Tabela1[[#This Row],[VP]]</f>
        <v>0.97732212038174437</v>
      </c>
      <c r="K30" s="14"/>
      <c r="L30" s="14"/>
      <c r="M30" s="13">
        <v>0.69</v>
      </c>
      <c r="N30" s="13">
        <v>29228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-0.2550713479676614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68.56</v>
      </c>
      <c r="F31" s="16">
        <v>0.81</v>
      </c>
      <c r="G31" s="14">
        <f>Tabela1[[#This Row],[Divid.]]*12/Tabela1[[#This Row],[Preço atual]]</f>
        <v>0.14177362893815637</v>
      </c>
      <c r="H31" s="16">
        <v>10.3499</v>
      </c>
      <c r="I31" s="16">
        <v>86.83</v>
      </c>
      <c r="J31" s="15">
        <f>Tabela1[[#This Row],[Preço atual]]/Tabela1[[#This Row],[VP]]</f>
        <v>0.78958885177933902</v>
      </c>
      <c r="K31" s="14"/>
      <c r="L31" s="14"/>
      <c r="M31" s="13">
        <v>7.6</v>
      </c>
      <c r="N31" s="13">
        <v>44428</v>
      </c>
      <c r="O31" s="13"/>
      <c r="P31" s="13"/>
      <c r="Q31" s="30">
        <f>Tabela1[[#This Row],[Divid.]]</f>
        <v>0.81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1" s="17">
        <f>Tabela1[[#This Row],[Preço Calculado]]/Tabela1[[#This Row],[Preço atual]]-1</f>
        <v>4.6299844562039505E-2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930</v>
      </c>
      <c r="F32" s="16">
        <v>8.9700000000000006</v>
      </c>
      <c r="G32" s="25">
        <f>Tabela1[[#This Row],[Divid.]]*12/Tabela1[[#This Row],[Preço atual]]</f>
        <v>0.11574193548387099</v>
      </c>
      <c r="H32" s="16">
        <v>96.38</v>
      </c>
      <c r="I32" s="16">
        <v>1009.93</v>
      </c>
      <c r="J32" s="15">
        <f>Tabela1[[#This Row],[Preço atual]]/Tabela1[[#This Row],[VP]]</f>
        <v>0.92085590090402314</v>
      </c>
      <c r="K32" s="14"/>
      <c r="L32" s="14"/>
      <c r="M32" s="13">
        <v>3.21</v>
      </c>
      <c r="N32" s="13">
        <v>114</v>
      </c>
      <c r="O32" s="13"/>
      <c r="P32" s="13"/>
      <c r="Q32" s="30">
        <f>Tabela1[[#This Row],[Divid.]]</f>
        <v>8.9700000000000006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794.39114391143914</v>
      </c>
      <c r="T32" s="17">
        <f>Tabela1[[#This Row],[Preço Calculado]]/Tabela1[[#This Row],[Preço atual]]-1</f>
        <v>-0.14581597428877513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44.15</v>
      </c>
      <c r="F33" s="16">
        <v>0.27</v>
      </c>
      <c r="G33" s="14">
        <f>Tabela1[[#This Row],[Divid.]]*12/Tabela1[[#This Row],[Preço atual]]</f>
        <v>7.3386183465458665E-2</v>
      </c>
      <c r="H33" s="16">
        <v>3.32</v>
      </c>
      <c r="I33" s="16">
        <v>44.48</v>
      </c>
      <c r="J33" s="15">
        <f>Tabela1[[#This Row],[Preço atual]]/Tabela1[[#This Row],[VP]]</f>
        <v>0.99258093525179858</v>
      </c>
      <c r="K33" s="14"/>
      <c r="L33" s="14"/>
      <c r="M33" s="13">
        <v>32.270000000000003</v>
      </c>
      <c r="N33" s="13">
        <v>562</v>
      </c>
      <c r="O33" s="13"/>
      <c r="P33" s="13"/>
      <c r="Q33" s="30">
        <f>Tabela1[[#This Row],[Divid.]]</f>
        <v>0.27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3" s="17">
        <f>Tabela1[[#This Row],[Preço Calculado]]/Tabela1[[#This Row],[Preço atual]]-1</f>
        <v>-0.45840455007041581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7.24</v>
      </c>
      <c r="F34" s="16">
        <v>8.5000000000000006E-2</v>
      </c>
      <c r="G34" s="14">
        <f>Tabela1[[#This Row],[Divid.]]*12/Tabela1[[#This Row],[Preço atual]]</f>
        <v>0.14088397790055249</v>
      </c>
      <c r="H34" s="16">
        <v>0.96499999999999997</v>
      </c>
      <c r="I34" s="16">
        <v>8.5399999999999991</v>
      </c>
      <c r="J34" s="15">
        <f>Tabela1[[#This Row],[Preço atual]]/Tabela1[[#This Row],[VP]]</f>
        <v>0.84777517564402827</v>
      </c>
      <c r="K34" s="14"/>
      <c r="L34" s="14"/>
      <c r="M34" s="13">
        <v>9.49</v>
      </c>
      <c r="N34" s="13">
        <v>8808</v>
      </c>
      <c r="O34" s="13">
        <v>185</v>
      </c>
      <c r="P34" s="13">
        <v>0</v>
      </c>
      <c r="Q34" s="30">
        <f>Tabela1[[#This Row],[Divid.]]</f>
        <v>8.5000000000000006E-2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34" s="17">
        <f>Tabela1[[#This Row],[Preço Calculado]]/Tabela1[[#This Row],[Preço atual]]-1</f>
        <v>3.9734154247619724E-2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915.1</v>
      </c>
      <c r="F35" s="16">
        <v>73.069999999999993</v>
      </c>
      <c r="G35" s="14">
        <f>Tabela1[[#This Row],[Divid.]]*12/Tabela1[[#This Row],[Preço atual]]</f>
        <v>0.95819036170910277</v>
      </c>
      <c r="H35" s="16">
        <v>73.069999999999993</v>
      </c>
      <c r="I35" s="16">
        <v>1005.07</v>
      </c>
      <c r="J35" s="15">
        <f>Tabela1[[#This Row],[Preço atual]]/Tabela1[[#This Row],[VP]]</f>
        <v>0.91048384689623607</v>
      </c>
      <c r="K35" s="14"/>
      <c r="L35" s="14"/>
      <c r="M35" s="13">
        <v>9.52</v>
      </c>
      <c r="N35" s="13">
        <v>111</v>
      </c>
      <c r="O35" s="13">
        <v>7433</v>
      </c>
      <c r="P35" s="13">
        <v>0</v>
      </c>
      <c r="Q35" s="30">
        <f>Tabela1[[#This Row],[Divid.]]</f>
        <v>73.069999999999993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35" s="17">
        <f>Tabela1[[#This Row],[Preço Calculado]]/Tabela1[[#This Row],[Preço atual]]-1</f>
        <v>6.0715155845690232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100.99</v>
      </c>
      <c r="F36" s="16">
        <v>0.55000000000000004</v>
      </c>
      <c r="G36" s="25">
        <f>Tabela1[[#This Row],[Divid.]]*12/Tabela1[[#This Row],[Preço atual]]</f>
        <v>6.5353005248044369E-2</v>
      </c>
      <c r="H36" s="16">
        <v>18.8</v>
      </c>
      <c r="I36" s="16">
        <v>120.96</v>
      </c>
      <c r="J36" s="15">
        <f>Tabela1[[#This Row],[Preço atual]]/Tabela1[[#This Row],[VP]]</f>
        <v>0.83490410052910058</v>
      </c>
      <c r="K36" s="14">
        <v>0</v>
      </c>
      <c r="L36" s="14">
        <v>0</v>
      </c>
      <c r="M36" s="13">
        <v>5.07</v>
      </c>
      <c r="N36" s="13">
        <v>470</v>
      </c>
      <c r="O36" s="13">
        <v>37894</v>
      </c>
      <c r="P36" s="13">
        <v>2988</v>
      </c>
      <c r="Q36" s="30">
        <f>Tabela1[[#This Row],[Divid.]]</f>
        <v>0.55000000000000004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6" s="17">
        <f>Tabela1[[#This Row],[Preço Calculado]]/Tabela1[[#This Row],[Preço atual]]-1</f>
        <v>-0.5176899981694143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4.4581</v>
      </c>
      <c r="I38" s="16">
        <v>0</v>
      </c>
      <c r="J38" s="15" t="e">
        <f>Tabela1[[#This Row],[Preço atual]]/Tabela1[[#This Row],[VP]]</f>
        <v>#DIV/0!</v>
      </c>
      <c r="K38" s="14"/>
      <c r="L38" s="14"/>
      <c r="M38" s="13" t="s">
        <v>50</v>
      </c>
      <c r="N38" s="13">
        <v>0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39.119999999999997</v>
      </c>
      <c r="F39" s="16">
        <v>0.5</v>
      </c>
      <c r="G39" s="14">
        <f>Tabela1[[#This Row],[Divid.]]*12/Tabela1[[#This Row],[Preço atual]]</f>
        <v>0.15337423312883436</v>
      </c>
      <c r="H39" s="16">
        <v>5.5</v>
      </c>
      <c r="I39" s="16">
        <v>72.239999999999995</v>
      </c>
      <c r="J39" s="15">
        <f>Tabela1[[#This Row],[Preço atual]]/Tabela1[[#This Row],[VP]]</f>
        <v>0.5415282392026578</v>
      </c>
      <c r="K39" s="14">
        <v>0.58399999999999996</v>
      </c>
      <c r="L39" s="14">
        <v>0</v>
      </c>
      <c r="M39" s="13">
        <v>0.12</v>
      </c>
      <c r="N39" s="13">
        <v>14115</v>
      </c>
      <c r="O39" s="13">
        <v>90</v>
      </c>
      <c r="P39" s="13">
        <v>16</v>
      </c>
      <c r="Q39" s="30">
        <f>Tabela1[[#This Row],[Divid.]]</f>
        <v>0.5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9" s="17">
        <f>Tabela1[[#This Row],[Preço Calculado]]/Tabela1[[#This Row],[Preço atual]]-1</f>
        <v>0.13191315962239369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74.989999999999995</v>
      </c>
      <c r="F40" s="16">
        <v>0.45</v>
      </c>
      <c r="G40" s="14">
        <f>Tabela1[[#This Row],[Divid.]]*12/Tabela1[[#This Row],[Preço atual]]</f>
        <v>7.2009601280170699E-2</v>
      </c>
      <c r="H40" s="16">
        <v>423.53</v>
      </c>
      <c r="I40" s="16">
        <v>104.09</v>
      </c>
      <c r="J40" s="15">
        <f>Tabela1[[#This Row],[Preço atual]]/Tabela1[[#This Row],[VP]]</f>
        <v>0.7204342396003458</v>
      </c>
      <c r="K40" s="14">
        <v>0</v>
      </c>
      <c r="L40" s="14">
        <v>0</v>
      </c>
      <c r="M40" s="13">
        <v>2.83</v>
      </c>
      <c r="N40" s="13">
        <v>394</v>
      </c>
      <c r="O40" s="13">
        <v>8914</v>
      </c>
      <c r="P40" s="13">
        <v>814</v>
      </c>
      <c r="Q40" s="30">
        <f>Tabela1[[#This Row],[Divid.]]</f>
        <v>0.45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" s="17">
        <f>Tabela1[[#This Row],[Preço Calculado]]/Tabela1[[#This Row],[Preço atual]]-1</f>
        <v>-0.46856382819062226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0.16600000000000001</v>
      </c>
      <c r="I41" s="16">
        <v>0</v>
      </c>
      <c r="J41" s="15" t="e">
        <f>Tabela1[[#This Row],[Preço atual]]/Tabela1[[#This Row],[VP]]</f>
        <v>#DIV/0!</v>
      </c>
      <c r="K41" s="14"/>
      <c r="L41" s="14"/>
      <c r="M41" s="13" t="s">
        <v>50</v>
      </c>
      <c r="N41" s="13">
        <v>0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85.53</v>
      </c>
      <c r="F42" s="16">
        <v>0.71</v>
      </c>
      <c r="G42" s="14">
        <f>Tabela1[[#This Row],[Divid.]]*12/Tabela1[[#This Row],[Preço atual]]</f>
        <v>9.9614170466502977E-2</v>
      </c>
      <c r="H42" s="16">
        <v>10.199999999999999</v>
      </c>
      <c r="I42" s="16">
        <v>85.19</v>
      </c>
      <c r="J42" s="15">
        <f>Tabela1[[#This Row],[Preço atual]]/Tabela1[[#This Row],[VP]]</f>
        <v>1.0039910787651134</v>
      </c>
      <c r="K42" s="14"/>
      <c r="L42" s="14"/>
      <c r="M42" s="13">
        <v>4.75</v>
      </c>
      <c r="N42" s="13">
        <v>136</v>
      </c>
      <c r="O42" s="13"/>
      <c r="P42" s="13"/>
      <c r="Q42" s="30">
        <f>Tabela1[[#This Row],[Divid.]]</f>
        <v>0.71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2" s="17">
        <f>Tabela1[[#This Row],[Preço Calculado]]/Tabela1[[#This Row],[Preço atual]]-1</f>
        <v>-0.26484007035791168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455.85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0.45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98</v>
      </c>
      <c r="F44" s="16">
        <v>0.65</v>
      </c>
      <c r="G44" s="14">
        <f>Tabela1[[#This Row],[Divid.]]*12/Tabela1[[#This Row],[Preço atual]]</f>
        <v>7.9591836734693888E-2</v>
      </c>
      <c r="H44" s="16">
        <v>8.89</v>
      </c>
      <c r="I44" s="16">
        <v>98.82</v>
      </c>
      <c r="J44" s="15">
        <f>Tabela1[[#This Row],[Preço atual]]/Tabela1[[#This Row],[VP]]</f>
        <v>0.99170208459825948</v>
      </c>
      <c r="K44" s="14">
        <v>0</v>
      </c>
      <c r="L44" s="14">
        <v>0</v>
      </c>
      <c r="M44" s="13">
        <v>5.48</v>
      </c>
      <c r="N44" s="13">
        <v>1417</v>
      </c>
      <c r="O44" s="13">
        <v>16055</v>
      </c>
      <c r="P44" s="13">
        <v>1443</v>
      </c>
      <c r="Q44" s="30">
        <f>Tabela1[[#This Row],[Divid.]]</f>
        <v>0.65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" s="17">
        <f>Tabela1[[#This Row],[Preço Calculado]]/Tabela1[[#This Row],[Preço atual]]-1</f>
        <v>-0.41260637096166886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118.99</v>
      </c>
      <c r="F45" s="16">
        <v>1.3682000000000001</v>
      </c>
      <c r="G45" s="14">
        <f>Tabela1[[#This Row],[Divid.]]*12/Tabela1[[#This Row],[Preço atual]]</f>
        <v>0.13798134296999751</v>
      </c>
      <c r="H45" s="16">
        <v>16.526399999999999</v>
      </c>
      <c r="I45" s="16">
        <v>84.59</v>
      </c>
      <c r="J45" s="15">
        <f>Tabela1[[#This Row],[Preço atual]]/Tabela1[[#This Row],[VP]]</f>
        <v>1.4066674547818889</v>
      </c>
      <c r="K45" s="14">
        <v>2E-3</v>
      </c>
      <c r="L45" s="14">
        <v>0</v>
      </c>
      <c r="M45" s="13">
        <v>6.85</v>
      </c>
      <c r="N45" s="13">
        <v>5385</v>
      </c>
      <c r="O45" s="13">
        <v>7612</v>
      </c>
      <c r="P45" s="13">
        <v>1280</v>
      </c>
      <c r="Q45" s="30">
        <f>Tabela1[[#This Row],[Divid.]]</f>
        <v>1.3682000000000001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121.1690036900369</v>
      </c>
      <c r="T45" s="17">
        <f>Tabela1[[#This Row],[Preço Calculado]]/Tabela1[[#This Row],[Preço atual]]-1</f>
        <v>1.8312494243523991E-2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69.05</v>
      </c>
      <c r="F46" s="16">
        <v>0.62</v>
      </c>
      <c r="G46" s="14">
        <f>Tabela1[[#This Row],[Divid.]]*12/Tabela1[[#This Row],[Preço atual]]</f>
        <v>0.10774800868935554</v>
      </c>
      <c r="H46" s="16">
        <v>7.44</v>
      </c>
      <c r="I46" s="16">
        <v>75.39</v>
      </c>
      <c r="J46" s="15">
        <f>Tabela1[[#This Row],[Preço atual]]/Tabela1[[#This Row],[VP]]</f>
        <v>0.91590396604324176</v>
      </c>
      <c r="K46" s="14"/>
      <c r="L46" s="14"/>
      <c r="M46" s="13">
        <v>5.85</v>
      </c>
      <c r="N46" s="13">
        <v>21107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-0.20481174398999602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10275.01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0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86.29</v>
      </c>
      <c r="F48" s="16">
        <v>1.07</v>
      </c>
      <c r="G48" s="14">
        <f>Tabela1[[#This Row],[Divid.]]*12/Tabela1[[#This Row],[Preço atual]]</f>
        <v>0.14880055626376171</v>
      </c>
      <c r="H48" s="16">
        <v>8.0299999999999994</v>
      </c>
      <c r="I48" s="16">
        <v>128.79</v>
      </c>
      <c r="J48" s="15">
        <f>Tabela1[[#This Row],[Preço atual]]/Tabela1[[#This Row],[VP]]</f>
        <v>0.67000543520459677</v>
      </c>
      <c r="K48" s="14">
        <v>7.0999999999999994E-2</v>
      </c>
      <c r="L48" s="14">
        <v>2.4E-2</v>
      </c>
      <c r="M48" s="13">
        <v>23.03</v>
      </c>
      <c r="N48" s="13">
        <v>6333</v>
      </c>
      <c r="O48" s="13">
        <v>4870</v>
      </c>
      <c r="P48" s="13">
        <v>796</v>
      </c>
      <c r="Q48" s="30">
        <f>Tabela1[[#This Row],[Divid.]]</f>
        <v>1.07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8" s="17">
        <f>Tabela1[[#This Row],[Preço Calculado]]/Tabela1[[#This Row],[Preço atual]]-1</f>
        <v>9.8159086817429575E-2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106.88</v>
      </c>
      <c r="F49" s="16">
        <v>0.92500000000000004</v>
      </c>
      <c r="G49" s="14">
        <f>Tabela1[[#This Row],[Divid.]]*12/Tabela1[[#This Row],[Preço atual]]</f>
        <v>0.10385479041916169</v>
      </c>
      <c r="H49" s="16">
        <v>10.975</v>
      </c>
      <c r="I49" s="16">
        <v>125.54</v>
      </c>
      <c r="J49" s="15">
        <f>Tabela1[[#This Row],[Preço atual]]/Tabela1[[#This Row],[VP]]</f>
        <v>0.85136211566034725</v>
      </c>
      <c r="K49" s="14">
        <v>0</v>
      </c>
      <c r="L49" s="14">
        <v>0</v>
      </c>
      <c r="M49" s="13">
        <v>0.16</v>
      </c>
      <c r="N49" s="13">
        <v>172</v>
      </c>
      <c r="O49" s="13">
        <v>6217</v>
      </c>
      <c r="P49" s="13">
        <v>692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-0.23354398214640815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116.63</v>
      </c>
      <c r="F50" s="16">
        <v>0.87</v>
      </c>
      <c r="G50" s="14">
        <f>Tabela1[[#This Row],[Divid.]]*12/Tabela1[[#This Row],[Preço atual]]</f>
        <v>8.9513847209122865E-2</v>
      </c>
      <c r="H50" s="16">
        <v>10.67</v>
      </c>
      <c r="I50" s="16">
        <v>119.03</v>
      </c>
      <c r="J50" s="15">
        <f>Tabela1[[#This Row],[Preço atual]]/Tabela1[[#This Row],[VP]]</f>
        <v>0.97983701587834993</v>
      </c>
      <c r="K50" s="14">
        <v>0</v>
      </c>
      <c r="L50" s="14">
        <v>0</v>
      </c>
      <c r="M50" s="13">
        <v>1.03</v>
      </c>
      <c r="N50" s="13">
        <v>124021</v>
      </c>
      <c r="O50" s="13">
        <v>3616</v>
      </c>
      <c r="P50" s="13">
        <v>313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-0.33938120140868744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50.58</v>
      </c>
      <c r="F51" s="16">
        <v>0.5</v>
      </c>
      <c r="G51" s="25">
        <f>Tabela1[[#This Row],[Divid.]]*12/Tabela1[[#This Row],[Preço atual]]</f>
        <v>0.11862396204033215</v>
      </c>
      <c r="H51" s="16">
        <v>5.37</v>
      </c>
      <c r="I51" s="16">
        <v>89.5</v>
      </c>
      <c r="J51" s="15">
        <f>Tabela1[[#This Row],[Preço atual]]/Tabela1[[#This Row],[VP]]</f>
        <v>0.5651396648044692</v>
      </c>
      <c r="K51" s="14">
        <v>6.0999999999999999E-2</v>
      </c>
      <c r="L51" s="14">
        <v>0</v>
      </c>
      <c r="M51" s="13">
        <v>1.31</v>
      </c>
      <c r="N51" s="13">
        <v>137495</v>
      </c>
      <c r="O51" s="13">
        <v>11593</v>
      </c>
      <c r="P51" s="13">
        <v>1612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-0.12454640560640484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0.57999999999999996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67.39</v>
      </c>
      <c r="J53" s="15">
        <f>Tabela1[[#This Row],[Preço atual]]/Tabela1[[#This Row],[VP]]</f>
        <v>1.2880249295147648</v>
      </c>
      <c r="K53" s="14"/>
      <c r="L53" s="14"/>
      <c r="M53" s="13">
        <v>3.35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1037.4000000000001</v>
      </c>
      <c r="F54" s="16">
        <v>40.98</v>
      </c>
      <c r="G54" s="14">
        <f>Tabela1[[#This Row],[Divid.]]*12/Tabela1[[#This Row],[Preço atual]]</f>
        <v>0.47403123192596874</v>
      </c>
      <c r="H54" s="16">
        <v>271.97000000000003</v>
      </c>
      <c r="I54" s="16">
        <v>840.88</v>
      </c>
      <c r="J54" s="15">
        <f>Tabela1[[#This Row],[Preço atual]]/Tabela1[[#This Row],[VP]]</f>
        <v>1.2337075444772145</v>
      </c>
      <c r="K54" s="14"/>
      <c r="L54" s="14"/>
      <c r="M54" s="13">
        <v>7.65</v>
      </c>
      <c r="N54" s="13">
        <v>304</v>
      </c>
      <c r="O54" s="13">
        <v>136585</v>
      </c>
      <c r="P54" s="13">
        <v>0</v>
      </c>
      <c r="Q54" s="30">
        <f>Tabela1[[#This Row],[Divid.]]</f>
        <v>40.98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3629.225092250922</v>
      </c>
      <c r="T54" s="17">
        <f>Tabela1[[#This Row],[Preço Calculado]]/Tabela1[[#This Row],[Preço atual]]-1</f>
        <v>2.4983854754684032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979.5</v>
      </c>
      <c r="F55" s="16">
        <v>11.21</v>
      </c>
      <c r="G55" s="14">
        <f>Tabela1[[#This Row],[Divid.]]*12/Tabela1[[#This Row],[Preço atual]]</f>
        <v>0.13733537519142422</v>
      </c>
      <c r="H55" s="16">
        <v>253.1</v>
      </c>
      <c r="I55" s="16">
        <v>1036.49</v>
      </c>
      <c r="J55" s="15">
        <f>Tabela1[[#This Row],[Preço atual]]/Tabela1[[#This Row],[VP]]</f>
        <v>0.94501635326920663</v>
      </c>
      <c r="K55" s="14"/>
      <c r="L55" s="14"/>
      <c r="M55" s="13">
        <v>1.64</v>
      </c>
      <c r="N55" s="13">
        <v>287</v>
      </c>
      <c r="O55" s="13"/>
      <c r="P55" s="13"/>
      <c r="Q55" s="30">
        <f>Tabela1[[#This Row],[Divid.]]</f>
        <v>11.21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992.76752767527671</v>
      </c>
      <c r="T55" s="17">
        <f>Tabela1[[#This Row],[Preço Calculado]]/Tabela1[[#This Row],[Preço atual]]-1</f>
        <v>1.3545204364754149E-2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1673.35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1032.0999999999999</v>
      </c>
      <c r="J56" s="15">
        <f>Tabela1[[#This Row],[Preço atual]]/Tabela1[[#This Row],[VP]]</f>
        <v>1.6213060749927333</v>
      </c>
      <c r="K56" s="14"/>
      <c r="L56" s="14"/>
      <c r="M56" s="13">
        <v>7.9</v>
      </c>
      <c r="N56" s="13">
        <v>101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152</v>
      </c>
      <c r="F57" s="16">
        <v>1.1359999999999999</v>
      </c>
      <c r="G57" s="14">
        <f>Tabela1[[#This Row],[Divid.]]*12/Tabela1[[#This Row],[Preço atual]]</f>
        <v>8.9684210526315769E-2</v>
      </c>
      <c r="H57" s="16">
        <v>13.5312</v>
      </c>
      <c r="I57" s="16">
        <v>169.07</v>
      </c>
      <c r="J57" s="15">
        <f>Tabela1[[#This Row],[Preço atual]]/Tabela1[[#This Row],[VP]]</f>
        <v>0.89903590228899277</v>
      </c>
      <c r="K57" s="14">
        <v>0</v>
      </c>
      <c r="L57" s="14">
        <v>0</v>
      </c>
      <c r="M57" s="13">
        <v>1.45</v>
      </c>
      <c r="N57" s="13">
        <v>329</v>
      </c>
      <c r="O57" s="13">
        <v>1319</v>
      </c>
      <c r="P57" s="13">
        <v>111</v>
      </c>
      <c r="Q57" s="30">
        <f>Tabela1[[#This Row],[Divid.]]</f>
        <v>1.1359999999999999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100.60516605166049</v>
      </c>
      <c r="T57" s="17">
        <f>Tabela1[[#This Row],[Preço Calculado]]/Tabela1[[#This Row],[Preço atual]]-1</f>
        <v>-0.33812390755486521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47.5</v>
      </c>
      <c r="F58" s="16">
        <v>0.42</v>
      </c>
      <c r="G58" s="14">
        <f>Tabela1[[#This Row],[Divid.]]*12/Tabela1[[#This Row],[Preço atual]]</f>
        <v>0.10610526315789474</v>
      </c>
      <c r="H58" s="16">
        <v>6.3147000000000002</v>
      </c>
      <c r="I58" s="16">
        <v>108.53</v>
      </c>
      <c r="J58" s="15">
        <f>Tabela1[[#This Row],[Preço atual]]/Tabela1[[#This Row],[VP]]</f>
        <v>0.43766700451488066</v>
      </c>
      <c r="K58" s="14"/>
      <c r="L58" s="14"/>
      <c r="M58" s="13">
        <v>0.51</v>
      </c>
      <c r="N58" s="13">
        <v>10336</v>
      </c>
      <c r="O58" s="13">
        <v>5977</v>
      </c>
      <c r="P58" s="13">
        <v>1041</v>
      </c>
      <c r="Q58" s="30">
        <f>Tabela1[[#This Row],[Divid.]]</f>
        <v>0.42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58" s="17">
        <f>Tabela1[[#This Row],[Preço Calculado]]/Tabela1[[#This Row],[Preço atual]]-1</f>
        <v>-0.21693532724800935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79.08</v>
      </c>
      <c r="F60" s="16">
        <v>0.84</v>
      </c>
      <c r="G60" s="14">
        <f>Tabela1[[#This Row],[Divid.]]*12/Tabela1[[#This Row],[Preço atual]]</f>
        <v>0.12746585735963581</v>
      </c>
      <c r="H60" s="16">
        <v>8.6999999999999993</v>
      </c>
      <c r="I60" s="16">
        <v>112.78</v>
      </c>
      <c r="J60" s="15">
        <f>Tabela1[[#This Row],[Preço atual]]/Tabela1[[#This Row],[VP]]</f>
        <v>0.70118815392800138</v>
      </c>
      <c r="K60" s="14">
        <v>0</v>
      </c>
      <c r="L60" s="14">
        <v>0</v>
      </c>
      <c r="M60" s="13">
        <v>2.56</v>
      </c>
      <c r="N60" s="13">
        <v>42565</v>
      </c>
      <c r="O60" s="13">
        <v>1350</v>
      </c>
      <c r="P60" s="13">
        <v>174</v>
      </c>
      <c r="Q60" s="30">
        <f>Tabela1[[#This Row],[Divid.]]</f>
        <v>0.84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0" s="17">
        <f>Tabela1[[#This Row],[Preço Calculado]]/Tabela1[[#This Row],[Preço atual]]-1</f>
        <v>-5.9292565611543835E-2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102.5</v>
      </c>
      <c r="F62" s="16">
        <v>0.76</v>
      </c>
      <c r="G62" s="14">
        <f>Tabela1[[#This Row],[Divid.]]*12/Tabela1[[#This Row],[Preço atual]]</f>
        <v>8.8975609756097571E-2</v>
      </c>
      <c r="H62" s="16">
        <v>9.19</v>
      </c>
      <c r="I62" s="16">
        <v>104.53</v>
      </c>
      <c r="J62" s="15">
        <f>Tabela1[[#This Row],[Preço atual]]/Tabela1[[#This Row],[VP]]</f>
        <v>0.98057973787429442</v>
      </c>
      <c r="K62" s="14">
        <v>2.4E-2</v>
      </c>
      <c r="L62" s="14">
        <v>0</v>
      </c>
      <c r="M62" s="13">
        <v>40.82</v>
      </c>
      <c r="N62" s="13">
        <v>345561</v>
      </c>
      <c r="O62" s="13">
        <v>3473</v>
      </c>
      <c r="P62" s="13">
        <v>236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-0.34335343353433534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48</v>
      </c>
      <c r="F63" s="16">
        <v>0.38</v>
      </c>
      <c r="G63" s="14">
        <f>Tabela1[[#This Row],[Divid.]]*12/Tabela1[[#This Row],[Preço atual]]</f>
        <v>9.5000000000000015E-2</v>
      </c>
      <c r="H63" s="16">
        <v>5.58</v>
      </c>
      <c r="I63" s="16">
        <v>110.49</v>
      </c>
      <c r="J63" s="15">
        <f>Tabela1[[#This Row],[Preço atual]]/Tabela1[[#This Row],[VP]]</f>
        <v>0.43442845506380667</v>
      </c>
      <c r="K63" s="14">
        <v>0.30299999999999999</v>
      </c>
      <c r="L63" s="14">
        <v>0</v>
      </c>
      <c r="M63" s="13">
        <v>6.64</v>
      </c>
      <c r="N63" s="13">
        <v>15694</v>
      </c>
      <c r="O63" s="13">
        <v>2</v>
      </c>
      <c r="P63" s="13">
        <v>0</v>
      </c>
      <c r="Q63" s="30">
        <f>Tabela1[[#This Row],[Divid.]]</f>
        <v>0.38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63" s="17">
        <f>Tabela1[[#This Row],[Preço Calculado]]/Tabela1[[#This Row],[Preço atual]]-1</f>
        <v>-0.29889298892988936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160</v>
      </c>
      <c r="F64" s="16">
        <v>0.95</v>
      </c>
      <c r="G64" s="14">
        <f>Tabela1[[#This Row],[Divid.]]*12/Tabela1[[#This Row],[Preço atual]]</f>
        <v>7.1249999999999994E-2</v>
      </c>
      <c r="H64" s="16">
        <v>11.02</v>
      </c>
      <c r="I64" s="16">
        <v>145.27000000000001</v>
      </c>
      <c r="J64" s="15">
        <f>Tabela1[[#This Row],[Preço atual]]/Tabela1[[#This Row],[VP]]</f>
        <v>1.1013973979486473</v>
      </c>
      <c r="K64" s="14">
        <v>0</v>
      </c>
      <c r="L64" s="14">
        <v>0</v>
      </c>
      <c r="M64" s="13">
        <v>0.8</v>
      </c>
      <c r="N64" s="13">
        <v>109</v>
      </c>
      <c r="O64" s="13">
        <v>6574</v>
      </c>
      <c r="P64" s="13">
        <v>736</v>
      </c>
      <c r="Q64" s="30">
        <f>Tabela1[[#This Row],[Divid.]]</f>
        <v>0.95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4" s="17">
        <f>Tabela1[[#This Row],[Preço Calculado]]/Tabela1[[#This Row],[Preço atual]]-1</f>
        <v>-0.4741697416974171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113.85</v>
      </c>
      <c r="F65" s="16">
        <v>0.74</v>
      </c>
      <c r="G65" s="14">
        <f>Tabela1[[#This Row],[Divid.]]*12/Tabela1[[#This Row],[Preço atual]]</f>
        <v>7.7997364953886691E-2</v>
      </c>
      <c r="H65" s="16">
        <v>9.59</v>
      </c>
      <c r="I65" s="16">
        <v>107.91</v>
      </c>
      <c r="J65" s="15">
        <f>Tabela1[[#This Row],[Preço atual]]/Tabela1[[#This Row],[VP]]</f>
        <v>1.0550458715596329</v>
      </c>
      <c r="K65" s="14">
        <v>0</v>
      </c>
      <c r="L65" s="14">
        <v>0</v>
      </c>
      <c r="M65" s="13">
        <v>7.0000000000000007E-2</v>
      </c>
      <c r="N65" s="13">
        <v>118</v>
      </c>
      <c r="O65" s="13">
        <v>950</v>
      </c>
      <c r="P65" s="13">
        <v>81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-0.42437369037722006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120</v>
      </c>
      <c r="F66" s="16">
        <v>0.55000000000000004</v>
      </c>
      <c r="G66" s="14">
        <f>Tabela1[[#This Row],[Divid.]]*12/Tabela1[[#This Row],[Preço atual]]</f>
        <v>5.5000000000000007E-2</v>
      </c>
      <c r="H66" s="16">
        <v>7.3300999999999998</v>
      </c>
      <c r="I66" s="16">
        <v>113.75</v>
      </c>
      <c r="J66" s="15">
        <f>Tabela1[[#This Row],[Preço atual]]/Tabela1[[#This Row],[VP]]</f>
        <v>1.054945054945055</v>
      </c>
      <c r="K66" s="14">
        <v>0.04</v>
      </c>
      <c r="L66" s="14">
        <v>1.0999999999999999E-2</v>
      </c>
      <c r="M66" s="13">
        <v>1.02</v>
      </c>
      <c r="N66" s="13">
        <v>120</v>
      </c>
      <c r="O66" s="13">
        <v>2605</v>
      </c>
      <c r="P66" s="13">
        <v>226</v>
      </c>
      <c r="Q66" s="30">
        <f>Tabela1[[#This Row],[Divid.]]</f>
        <v>0.55000000000000004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66" s="17">
        <f>Tabela1[[#This Row],[Preço Calculado]]/Tabela1[[#This Row],[Preço atual]]-1</f>
        <v>-0.59409594095940954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1369.61</v>
      </c>
      <c r="F67" s="16">
        <v>7.42</v>
      </c>
      <c r="G67" s="25">
        <f>Tabela1[[#This Row],[Divid.]]*12/Tabela1[[#This Row],[Preço atual]]</f>
        <v>6.5011207570038185E-2</v>
      </c>
      <c r="H67" s="16">
        <v>194.64</v>
      </c>
      <c r="I67" s="16">
        <v>868.52</v>
      </c>
      <c r="J67" s="15">
        <f>Tabela1[[#This Row],[Preço atual]]/Tabela1[[#This Row],[VP]]</f>
        <v>1.5769469902823192</v>
      </c>
      <c r="K67" s="14">
        <v>0.23200000000000001</v>
      </c>
      <c r="L67" s="14">
        <v>0.03</v>
      </c>
      <c r="M67" s="13">
        <v>0.88</v>
      </c>
      <c r="N67" s="13">
        <v>130</v>
      </c>
      <c r="O67" s="13">
        <v>8500</v>
      </c>
      <c r="P67" s="13">
        <v>606</v>
      </c>
      <c r="Q67" s="30">
        <f>Tabela1[[#This Row],[Divid.]]</f>
        <v>7.42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657.12177121771208</v>
      </c>
      <c r="T67" s="17">
        <f>Tabela1[[#This Row],[Preço Calculado]]/Tabela1[[#This Row],[Preço atual]]-1</f>
        <v>-0.52021249025802074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0</v>
      </c>
      <c r="I68" s="16">
        <v>143.41999999999999</v>
      </c>
      <c r="J68" s="15">
        <f>Tabela1[[#This Row],[Preço atual]]/Tabela1[[#This Row],[VP]]</f>
        <v>0</v>
      </c>
      <c r="K68" s="14"/>
      <c r="L68" s="14"/>
      <c r="M68" s="13">
        <v>0.06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18.27</v>
      </c>
      <c r="J69" s="15">
        <f>Tabela1[[#This Row],[Preço atual]]/Tabela1[[#This Row],[VP]]</f>
        <v>1.082649151614669</v>
      </c>
      <c r="K69" s="14"/>
      <c r="L69" s="14"/>
      <c r="M69" s="13">
        <v>0.02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106.96</v>
      </c>
      <c r="F70" s="16">
        <v>1.3</v>
      </c>
      <c r="G70" s="14">
        <f>Tabela1[[#This Row],[Divid.]]*12/Tabela1[[#This Row],[Preço atual]]</f>
        <v>0.14584891548242335</v>
      </c>
      <c r="H70" s="16">
        <v>16.78</v>
      </c>
      <c r="I70" s="16">
        <v>98.98</v>
      </c>
      <c r="J70" s="15">
        <f>Tabela1[[#This Row],[Preço atual]]/Tabela1[[#This Row],[VP]]</f>
        <v>1.0806223479490804</v>
      </c>
      <c r="K70" s="14"/>
      <c r="L70" s="14"/>
      <c r="M70" s="13">
        <v>17.18</v>
      </c>
      <c r="N70" s="13">
        <v>24226</v>
      </c>
      <c r="O70" s="13"/>
      <c r="P70" s="13"/>
      <c r="Q70" s="30">
        <f>Tabela1[[#This Row],[Divid.]]</f>
        <v>1.3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70" s="17">
        <f>Tabela1[[#This Row],[Preço Calculado]]/Tabela1[[#This Row],[Preço atual]]-1</f>
        <v>7.6375760017884486E-2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1.58</v>
      </c>
      <c r="F71" s="16">
        <v>8.3999999999999995E-3</v>
      </c>
      <c r="G71" s="14">
        <f>Tabela1[[#This Row],[Divid.]]*12/Tabela1[[#This Row],[Preço atual]]</f>
        <v>6.3797468354430384E-2</v>
      </c>
      <c r="H71" s="16">
        <v>0</v>
      </c>
      <c r="I71" s="16">
        <v>7.01</v>
      </c>
      <c r="J71" s="15">
        <f>Tabela1[[#This Row],[Preço atual]]/Tabela1[[#This Row],[VP]]</f>
        <v>0.2253922967189729</v>
      </c>
      <c r="K71" s="14"/>
      <c r="L71" s="14"/>
      <c r="M71" s="13">
        <v>2.4500000000000002</v>
      </c>
      <c r="N71" s="13">
        <v>11476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-0.52916997524405629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28.05</v>
      </c>
      <c r="F72" s="16">
        <v>0.05</v>
      </c>
      <c r="G72" s="14">
        <f>Tabela1[[#This Row],[Divid.]]*12/Tabela1[[#This Row],[Preço atual]]</f>
        <v>2.1390374331550804E-2</v>
      </c>
      <c r="H72" s="16">
        <v>1.44</v>
      </c>
      <c r="I72" s="16">
        <v>71.92</v>
      </c>
      <c r="J72" s="15">
        <f>Tabela1[[#This Row],[Preço atual]]/Tabela1[[#This Row],[VP]]</f>
        <v>0.3900166852057842</v>
      </c>
      <c r="K72" s="14">
        <v>0.53400000000000003</v>
      </c>
      <c r="L72" s="14">
        <v>0</v>
      </c>
      <c r="M72" s="13">
        <v>0.8</v>
      </c>
      <c r="N72" s="13">
        <v>2766</v>
      </c>
      <c r="O72" s="13">
        <v>2435</v>
      </c>
      <c r="P72" s="13">
        <v>328</v>
      </c>
      <c r="Q72" s="30">
        <f>Tabela1[[#This Row],[Divid.]]</f>
        <v>0.05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72" s="17">
        <f>Tabela1[[#This Row],[Preço Calculado]]/Tabela1[[#This Row],[Preço atual]]-1</f>
        <v>-0.84213745880774316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10.53</v>
      </c>
      <c r="F73" s="16">
        <v>0.08</v>
      </c>
      <c r="G73" s="14">
        <f>Tabela1[[#This Row],[Divid.]]*12/Tabela1[[#This Row],[Preço atual]]</f>
        <v>9.1168091168091173E-2</v>
      </c>
      <c r="H73" s="16">
        <v>1.05</v>
      </c>
      <c r="I73" s="16">
        <v>10.63</v>
      </c>
      <c r="J73" s="15">
        <f>Tabela1[[#This Row],[Preço atual]]/Tabela1[[#This Row],[VP]]</f>
        <v>0.99059266227657561</v>
      </c>
      <c r="K73" s="14">
        <v>0.13200000000000001</v>
      </c>
      <c r="L73" s="14">
        <v>0</v>
      </c>
      <c r="M73" s="13">
        <v>9.1</v>
      </c>
      <c r="N73" s="13">
        <v>4574</v>
      </c>
      <c r="O73" s="13">
        <v>6804</v>
      </c>
      <c r="P73" s="13">
        <v>438</v>
      </c>
      <c r="Q73" s="30">
        <f>Tabela1[[#This Row],[Divid.]]</f>
        <v>0.08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3" s="17">
        <f>Tabela1[[#This Row],[Preço Calculado]]/Tabela1[[#This Row],[Preço atual]]-1</f>
        <v>-0.32717275890707631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1.0994999999999999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44.5</v>
      </c>
      <c r="F75" s="16">
        <v>0.43149999999999999</v>
      </c>
      <c r="G75" s="14">
        <f>Tabela1[[#This Row],[Divid.]]*12/Tabela1[[#This Row],[Preço atual]]</f>
        <v>0.11635955056179775</v>
      </c>
      <c r="H75" s="16">
        <v>5.1795999999999998</v>
      </c>
      <c r="I75" s="16">
        <v>72.53</v>
      </c>
      <c r="J75" s="15">
        <f>Tabela1[[#This Row],[Preço atual]]/Tabela1[[#This Row],[VP]]</f>
        <v>0.61353922514821457</v>
      </c>
      <c r="K75" s="14">
        <v>0</v>
      </c>
      <c r="L75" s="14">
        <v>0</v>
      </c>
      <c r="M75" s="13">
        <v>2.4300000000000002</v>
      </c>
      <c r="N75" s="13">
        <v>4676</v>
      </c>
      <c r="O75" s="13">
        <v>5079</v>
      </c>
      <c r="P75" s="13">
        <v>730</v>
      </c>
      <c r="Q75" s="30">
        <f>Tabela1[[#This Row],[Divid.]]</f>
        <v>0.43149999999999999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38.214022140221402</v>
      </c>
      <c r="T75" s="17">
        <f>Tabela1[[#This Row],[Preço Calculado]]/Tabela1[[#This Row],[Preço atual]]-1</f>
        <v>-0.1412579294332269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636</v>
      </c>
      <c r="F76" s="16">
        <v>14</v>
      </c>
      <c r="G76" s="14">
        <f>Tabela1[[#This Row],[Divid.]]*12/Tabela1[[#This Row],[Preço atual]]</f>
        <v>0.26415094339622641</v>
      </c>
      <c r="H76" s="16">
        <v>180.64689999999999</v>
      </c>
      <c r="I76" s="16">
        <v>637.78</v>
      </c>
      <c r="J76" s="15">
        <f>Tabela1[[#This Row],[Preço atual]]/Tabela1[[#This Row],[VP]]</f>
        <v>0.99720906895794792</v>
      </c>
      <c r="K76" s="14"/>
      <c r="L76" s="14"/>
      <c r="M76" s="13">
        <v>4.38</v>
      </c>
      <c r="N76" s="13">
        <v>103</v>
      </c>
      <c r="O76" s="13">
        <v>4735</v>
      </c>
      <c r="P76" s="13">
        <v>0</v>
      </c>
      <c r="Q76" s="30">
        <f>Tabela1[[#This Row],[Divid.]]</f>
        <v>14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76" s="17">
        <f>Tabela1[[#This Row],[Preço Calculado]]/Tabela1[[#This Row],[Preço atual]]-1</f>
        <v>0.94945345679871873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952.6</v>
      </c>
      <c r="F77" s="16">
        <v>47.4</v>
      </c>
      <c r="G77" s="14">
        <f>Tabela1[[#This Row],[Divid.]]*12/Tabela1[[#This Row],[Preço atual]]</f>
        <v>0.59710266638673104</v>
      </c>
      <c r="H77" s="16">
        <v>112</v>
      </c>
      <c r="I77" s="16">
        <v>1034.3800000000001</v>
      </c>
      <c r="J77" s="15">
        <f>Tabela1[[#This Row],[Preço atual]]/Tabela1[[#This Row],[VP]]</f>
        <v>0.92093814652255446</v>
      </c>
      <c r="K77" s="14"/>
      <c r="L77" s="14"/>
      <c r="M77" s="13">
        <v>4.34</v>
      </c>
      <c r="N77" s="13">
        <v>105</v>
      </c>
      <c r="O77" s="13">
        <v>7206</v>
      </c>
      <c r="P77" s="13">
        <v>264</v>
      </c>
      <c r="Q77" s="30">
        <f>Tabela1[[#This Row],[Divid.]]</f>
        <v>47.4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4197.7859778597776</v>
      </c>
      <c r="T77" s="17">
        <f>Tabela1[[#This Row],[Preço Calculado]]/Tabela1[[#This Row],[Preço atual]]-1</f>
        <v>3.4066617445515197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62.51</v>
      </c>
      <c r="F78" s="16">
        <v>0.09</v>
      </c>
      <c r="G78" s="14">
        <f>Tabela1[[#This Row],[Divid.]]*12/Tabela1[[#This Row],[Preço atual]]</f>
        <v>1.7277235642297235E-2</v>
      </c>
      <c r="H78" s="16">
        <v>1.67</v>
      </c>
      <c r="I78" s="16">
        <v>71.83</v>
      </c>
      <c r="J78" s="15">
        <f>Tabela1[[#This Row],[Preço atual]]/Tabela1[[#This Row],[VP]]</f>
        <v>0.87024919949881663</v>
      </c>
      <c r="K78" s="14">
        <v>0.45</v>
      </c>
      <c r="L78" s="14">
        <v>0</v>
      </c>
      <c r="M78" s="13">
        <v>0.44</v>
      </c>
      <c r="N78" s="13">
        <v>1021</v>
      </c>
      <c r="O78" s="13">
        <v>10017</v>
      </c>
      <c r="P78" s="13">
        <v>587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-0.87249272588710525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1.49</v>
      </c>
      <c r="F80" s="16">
        <v>8.6E-3</v>
      </c>
      <c r="G80" s="25">
        <f>Tabela1[[#This Row],[Divid.]]*12/Tabela1[[#This Row],[Preço atual]]</f>
        <v>6.9261744966442954E-2</v>
      </c>
      <c r="H80" s="16">
        <v>9.4200000000000006E-2</v>
      </c>
      <c r="I80" s="16">
        <v>7.68</v>
      </c>
      <c r="J80" s="15">
        <f>Tabela1[[#This Row],[Preço atual]]/Tabela1[[#This Row],[VP]]</f>
        <v>0.19401041666666669</v>
      </c>
      <c r="K80" s="14">
        <v>0.54600000000000004</v>
      </c>
      <c r="L80" s="14">
        <v>0</v>
      </c>
      <c r="M80" s="13">
        <v>5.32</v>
      </c>
      <c r="N80" s="13">
        <v>119687</v>
      </c>
      <c r="O80" s="13">
        <v>732</v>
      </c>
      <c r="P80" s="13">
        <v>176</v>
      </c>
      <c r="Q80" s="30">
        <f>Tabela1[[#This Row],[Divid.]]</f>
        <v>8.6E-3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0.76162361623616226</v>
      </c>
      <c r="T80" s="17">
        <f>Tabela1[[#This Row],[Preço Calculado]]/Tabela1[[#This Row],[Preço atual]]-1</f>
        <v>-0.48884321057975688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71.349999999999994</v>
      </c>
      <c r="F81" s="16">
        <v>0.65</v>
      </c>
      <c r="G81" s="14">
        <f>Tabela1[[#This Row],[Divid.]]*12/Tabela1[[#This Row],[Preço atual]]</f>
        <v>0.10932025227750528</v>
      </c>
      <c r="H81" s="16">
        <v>7.91</v>
      </c>
      <c r="I81" s="16">
        <v>79.599999999999994</v>
      </c>
      <c r="J81" s="15">
        <f>Tabela1[[#This Row],[Preço atual]]/Tabela1[[#This Row],[VP]]</f>
        <v>0.89635678391959794</v>
      </c>
      <c r="K81" s="14"/>
      <c r="L81" s="14"/>
      <c r="M81" s="13">
        <v>0.13</v>
      </c>
      <c r="N81" s="13">
        <v>8608</v>
      </c>
      <c r="O81" s="13"/>
      <c r="P81" s="13"/>
      <c r="Q81" s="30">
        <f>Tabela1[[#This Row],[Divid.]]</f>
        <v>0.65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1" s="17">
        <f>Tabela1[[#This Row],[Preço Calculado]]/Tabela1[[#This Row],[Preço atual]]-1</f>
        <v>-0.19320847027671395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8.3000000000000007</v>
      </c>
      <c r="F82" s="16">
        <v>8.1000000000000003E-2</v>
      </c>
      <c r="G82" s="25">
        <f>Tabela1[[#This Row],[Divid.]]*12/Tabela1[[#This Row],[Preço atual]]</f>
        <v>0.11710843373493975</v>
      </c>
      <c r="H82" s="16">
        <v>0.86099999999999999</v>
      </c>
      <c r="I82" s="16">
        <v>8.89</v>
      </c>
      <c r="J82" s="15">
        <f>Tabela1[[#This Row],[Preço atual]]/Tabela1[[#This Row],[VP]]</f>
        <v>0.93363329583802024</v>
      </c>
      <c r="K82" s="14"/>
      <c r="L82" s="14"/>
      <c r="M82" s="13">
        <v>0.64</v>
      </c>
      <c r="N82" s="13">
        <v>387928</v>
      </c>
      <c r="O82" s="13"/>
      <c r="P82" s="13"/>
      <c r="Q82" s="30">
        <f>Tabela1[[#This Row],[Divid.]]</f>
        <v>8.1000000000000003E-2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82" s="17">
        <f>Tabela1[[#This Row],[Preço Calculado]]/Tabela1[[#This Row],[Preço atual]]-1</f>
        <v>-0.13573111634730817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77.64</v>
      </c>
      <c r="F83" s="16">
        <v>0.61</v>
      </c>
      <c r="G83" s="14">
        <f>Tabela1[[#This Row],[Divid.]]*12/Tabela1[[#This Row],[Preço atual]]</f>
        <v>9.428129829984544E-2</v>
      </c>
      <c r="H83" s="16">
        <v>7.84</v>
      </c>
      <c r="I83" s="16">
        <v>87.29</v>
      </c>
      <c r="J83" s="15">
        <f>Tabela1[[#This Row],[Preço atual]]/Tabela1[[#This Row],[VP]]</f>
        <v>0.88944896322602818</v>
      </c>
      <c r="K83" s="14"/>
      <c r="L83" s="14"/>
      <c r="M83" s="13">
        <v>3.45</v>
      </c>
      <c r="N83" s="13">
        <v>1398</v>
      </c>
      <c r="O83" s="13"/>
      <c r="P83" s="13"/>
      <c r="Q83" s="30">
        <f>Tabela1[[#This Row],[Divid.]]</f>
        <v>0.61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3" s="17">
        <f>Tabela1[[#This Row],[Preço Calculado]]/Tabela1[[#This Row],[Preço atual]]-1</f>
        <v>-0.30419706051774587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8.14</v>
      </c>
      <c r="F85" s="16">
        <v>0.01</v>
      </c>
      <c r="G85" s="25">
        <f>Tabela1[[#This Row],[Divid.]]*12/Tabela1[[#This Row],[Preço atual]]</f>
        <v>1.4742014742014741E-2</v>
      </c>
      <c r="H85" s="16">
        <v>0</v>
      </c>
      <c r="I85" s="16">
        <v>27.51</v>
      </c>
      <c r="J85" s="15">
        <f>Tabela1[[#This Row],[Preço atual]]/Tabela1[[#This Row],[VP]]</f>
        <v>0.29589240276263179</v>
      </c>
      <c r="K85" s="14">
        <v>1</v>
      </c>
      <c r="L85" s="14">
        <v>0</v>
      </c>
      <c r="M85" s="13">
        <v>5.71</v>
      </c>
      <c r="N85" s="13">
        <v>2526</v>
      </c>
      <c r="O85" s="13">
        <v>676</v>
      </c>
      <c r="P85" s="13">
        <v>10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-0.89120284323236354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94.05</v>
      </c>
      <c r="F86" s="16">
        <v>0.97</v>
      </c>
      <c r="G86" s="14">
        <f>Tabela1[[#This Row],[Divid.]]*12/Tabela1[[#This Row],[Preço atual]]</f>
        <v>0.12376395534290272</v>
      </c>
      <c r="H86" s="16">
        <v>10.89</v>
      </c>
      <c r="I86" s="16">
        <v>94.38</v>
      </c>
      <c r="J86" s="15">
        <f>Tabela1[[#This Row],[Preço atual]]/Tabela1[[#This Row],[VP]]</f>
        <v>0.99650349650349657</v>
      </c>
      <c r="K86" s="14"/>
      <c r="L86" s="14"/>
      <c r="M86" s="13">
        <v>6.72</v>
      </c>
      <c r="N86" s="13">
        <v>97096</v>
      </c>
      <c r="O86" s="13"/>
      <c r="P86" s="13"/>
      <c r="Q86" s="30">
        <f>Tabela1[[#This Row],[Divid.]]</f>
        <v>0.97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86" s="17">
        <f>Tabela1[[#This Row],[Preço Calculado]]/Tabela1[[#This Row],[Preço atual]]-1</f>
        <v>-8.6612875698134917E-2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0.3</v>
      </c>
      <c r="G87" s="14" t="e">
        <f>Tabela1[[#This Row],[Divid.]]*12/Tabela1[[#This Row],[Preço atual]]</f>
        <v>#DIV/0!</v>
      </c>
      <c r="H87" s="16">
        <v>6.25</v>
      </c>
      <c r="I87" s="16">
        <v>103.14</v>
      </c>
      <c r="J87" s="15">
        <f>Tabela1[[#This Row],[Preço atual]]/Tabela1[[#This Row],[VP]]</f>
        <v>0</v>
      </c>
      <c r="K87" s="14"/>
      <c r="L87" s="14"/>
      <c r="M87" s="13">
        <v>25.34</v>
      </c>
      <c r="N87" s="13">
        <v>2</v>
      </c>
      <c r="O87" s="13"/>
      <c r="P87" s="13"/>
      <c r="Q87" s="30">
        <f>Tabela1[[#This Row],[Divid.]]</f>
        <v>0.3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77.099999999999994</v>
      </c>
      <c r="F88" s="16">
        <v>0.69</v>
      </c>
      <c r="G88" s="14">
        <f>Tabela1[[#This Row],[Divid.]]*12/Tabela1[[#This Row],[Preço atual]]</f>
        <v>0.10739299610894941</v>
      </c>
      <c r="H88" s="16">
        <v>9.1300000000000008</v>
      </c>
      <c r="I88" s="16">
        <v>115.47</v>
      </c>
      <c r="J88" s="15">
        <f>Tabela1[[#This Row],[Preço atual]]/Tabela1[[#This Row],[VP]]</f>
        <v>0.6677058976357495</v>
      </c>
      <c r="K88" s="14">
        <v>0</v>
      </c>
      <c r="L88" s="14">
        <v>0</v>
      </c>
      <c r="M88" s="13">
        <v>1.64</v>
      </c>
      <c r="N88" s="13">
        <v>12469</v>
      </c>
      <c r="O88" s="13">
        <v>2802</v>
      </c>
      <c r="P88" s="13">
        <v>356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-0.20743176303358368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44.01</v>
      </c>
      <c r="F89" s="16">
        <v>0.42709999999999998</v>
      </c>
      <c r="G89" s="14">
        <f>Tabela1[[#This Row],[Divid.]]*12/Tabela1[[#This Row],[Preço atual]]</f>
        <v>0.11645535105657805</v>
      </c>
      <c r="H89" s="16">
        <v>4.9908000000000001</v>
      </c>
      <c r="I89" s="16">
        <v>64.459999999999994</v>
      </c>
      <c r="J89" s="15">
        <f>Tabela1[[#This Row],[Preço atual]]/Tabela1[[#This Row],[VP]]</f>
        <v>0.68274899162271174</v>
      </c>
      <c r="K89" s="14">
        <v>0</v>
      </c>
      <c r="L89" s="14">
        <v>0</v>
      </c>
      <c r="M89" s="13">
        <v>6.61</v>
      </c>
      <c r="N89" s="13">
        <v>3390</v>
      </c>
      <c r="O89" s="13">
        <v>3276</v>
      </c>
      <c r="P89" s="13">
        <v>467</v>
      </c>
      <c r="Q89" s="30">
        <f>Tabela1[[#This Row],[Divid.]]</f>
        <v>0.42709999999999998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37.82435424354243</v>
      </c>
      <c r="T89" s="17">
        <f>Tabela1[[#This Row],[Preço Calculado]]/Tabela1[[#This Row],[Preço atual]]-1</f>
        <v>-0.14055091471160119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81.69</v>
      </c>
      <c r="F90" s="16">
        <v>0.75</v>
      </c>
      <c r="G90" s="14">
        <f>Tabela1[[#This Row],[Divid.]]*12/Tabela1[[#This Row],[Preço atual]]</f>
        <v>0.11017260374586853</v>
      </c>
      <c r="H90" s="16">
        <v>9.5399999999999991</v>
      </c>
      <c r="I90" s="16">
        <v>92.41</v>
      </c>
      <c r="J90" s="15">
        <f>Tabela1[[#This Row],[Preço atual]]/Tabela1[[#This Row],[VP]]</f>
        <v>0.88399523861053997</v>
      </c>
      <c r="K90" s="14"/>
      <c r="L90" s="14"/>
      <c r="M90" s="13">
        <v>4.3</v>
      </c>
      <c r="N90" s="13">
        <v>5357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-0.18691805353602575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71.45</v>
      </c>
      <c r="F91" s="16">
        <v>0.68</v>
      </c>
      <c r="G91" s="14">
        <f>Tabela1[[#This Row],[Divid.]]*12/Tabela1[[#This Row],[Preço atual]]</f>
        <v>0.11420573827851645</v>
      </c>
      <c r="H91" s="16">
        <v>8.6646000000000001</v>
      </c>
      <c r="I91" s="16">
        <v>101.77</v>
      </c>
      <c r="J91" s="15">
        <f>Tabela1[[#This Row],[Preço atual]]/Tabela1[[#This Row],[VP]]</f>
        <v>0.70207330254495437</v>
      </c>
      <c r="K91" s="14">
        <v>0</v>
      </c>
      <c r="L91" s="14">
        <v>0</v>
      </c>
      <c r="M91" s="13">
        <v>0.8</v>
      </c>
      <c r="N91" s="13">
        <v>14246</v>
      </c>
      <c r="O91" s="13">
        <v>3030</v>
      </c>
      <c r="P91" s="13">
        <v>409</v>
      </c>
      <c r="Q91" s="30">
        <f>Tabela1[[#This Row],[Divid.]]</f>
        <v>0.68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91" s="17">
        <f>Tabela1[[#This Row],[Preço Calculado]]/Tabela1[[#This Row],[Preço atual]]-1</f>
        <v>-0.15715322303677914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78.180000000000007</v>
      </c>
      <c r="F92" s="16">
        <v>0.59</v>
      </c>
      <c r="G92" s="14">
        <f>Tabela1[[#This Row],[Divid.]]*12/Tabela1[[#This Row],[Preço atual]]</f>
        <v>9.0560245587106666E-2</v>
      </c>
      <c r="H92" s="16">
        <v>7.58</v>
      </c>
      <c r="I92" s="16">
        <v>88.16</v>
      </c>
      <c r="J92" s="15">
        <f>Tabela1[[#This Row],[Preço atual]]/Tabela1[[#This Row],[VP]]</f>
        <v>0.88679673321234131</v>
      </c>
      <c r="K92" s="14"/>
      <c r="L92" s="14"/>
      <c r="M92" s="13">
        <v>3.92</v>
      </c>
      <c r="N92" s="13">
        <v>2044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-0.33165870415419429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220</v>
      </c>
      <c r="F93" s="16">
        <v>2.2448999999999999</v>
      </c>
      <c r="G93" s="14">
        <f>Tabela1[[#This Row],[Divid.]]*12/Tabela1[[#This Row],[Preço atual]]</f>
        <v>0.12244909090909091</v>
      </c>
      <c r="H93" s="16">
        <v>25.376000000000001</v>
      </c>
      <c r="I93" s="16">
        <v>398.87</v>
      </c>
      <c r="J93" s="15">
        <f>Tabela1[[#This Row],[Preço atual]]/Tabela1[[#This Row],[VP]]</f>
        <v>0.55155815177877499</v>
      </c>
      <c r="K93" s="14">
        <v>0</v>
      </c>
      <c r="L93" s="14">
        <v>0</v>
      </c>
      <c r="M93" s="13">
        <v>3.88</v>
      </c>
      <c r="N93" s="13">
        <v>698</v>
      </c>
      <c r="O93" s="13">
        <v>1694</v>
      </c>
      <c r="P93" s="13">
        <v>338</v>
      </c>
      <c r="Q93" s="30">
        <f>Tabela1[[#This Row],[Divid.]]</f>
        <v>2.2448999999999999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198.81033210332103</v>
      </c>
      <c r="T93" s="17">
        <f>Tabela1[[#This Row],[Preço Calculado]]/Tabela1[[#This Row],[Preço atual]]-1</f>
        <v>-9.631667225763163E-2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9.9</v>
      </c>
      <c r="F94" s="16">
        <v>0.12</v>
      </c>
      <c r="G94" s="14">
        <f>Tabela1[[#This Row],[Divid.]]*12/Tabela1[[#This Row],[Preço atual]]</f>
        <v>0.14545454545454545</v>
      </c>
      <c r="H94" s="16">
        <v>1.28</v>
      </c>
      <c r="I94" s="16">
        <v>9.5299999999999994</v>
      </c>
      <c r="J94" s="15">
        <f>Tabela1[[#This Row],[Preço atual]]/Tabela1[[#This Row],[VP]]</f>
        <v>1.0388247639034629</v>
      </c>
      <c r="K94" s="14"/>
      <c r="L94" s="14"/>
      <c r="M94" s="13">
        <v>1.61</v>
      </c>
      <c r="N94" s="13">
        <v>18089</v>
      </c>
      <c r="O94" s="13"/>
      <c r="P94" s="13"/>
      <c r="Q94" s="30">
        <f>Tabela1[[#This Row],[Divid.]]</f>
        <v>0.12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94" s="17">
        <f>Tabela1[[#This Row],[Preço Calculado]]/Tabela1[[#This Row],[Preço atual]]-1</f>
        <v>7.346528010734632E-2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100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117.55</v>
      </c>
      <c r="J95" s="15">
        <f>Tabela1[[#This Row],[Preço atual]]/Tabela1[[#This Row],[VP]]</f>
        <v>0.85070182900893243</v>
      </c>
      <c r="K95" s="14"/>
      <c r="L95" s="14"/>
      <c r="M95" s="13">
        <v>11.81</v>
      </c>
      <c r="N95" s="13">
        <v>108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11.45</v>
      </c>
      <c r="F96" s="16">
        <v>4.2500000000000003E-2</v>
      </c>
      <c r="G96" s="25">
        <f>Tabela1[[#This Row],[Divid.]]*12/Tabela1[[#This Row],[Preço atual]]</f>
        <v>4.4541484716157209E-2</v>
      </c>
      <c r="H96" s="16">
        <v>0.30769999999999997</v>
      </c>
      <c r="I96" s="16">
        <v>13.47</v>
      </c>
      <c r="J96" s="15">
        <f>Tabela1[[#This Row],[Preço atual]]/Tabela1[[#This Row],[VP]]</f>
        <v>0.85003711952487004</v>
      </c>
      <c r="K96" s="14">
        <v>0.13600000000000001</v>
      </c>
      <c r="L96" s="14">
        <v>5.2999999999999999E-2</v>
      </c>
      <c r="M96" s="13">
        <v>5.08</v>
      </c>
      <c r="N96" s="13">
        <v>559</v>
      </c>
      <c r="O96" s="13">
        <v>3023</v>
      </c>
      <c r="P96" s="13">
        <v>107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-0.67128055560031585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37.770000000000003</v>
      </c>
      <c r="F97" s="16">
        <v>0.46</v>
      </c>
      <c r="G97" s="14">
        <f>Tabela1[[#This Row],[Divid.]]*12/Tabela1[[#This Row],[Preço atual]]</f>
        <v>0.14614773629864972</v>
      </c>
      <c r="H97" s="16">
        <v>6.29</v>
      </c>
      <c r="I97" s="16">
        <v>98.59</v>
      </c>
      <c r="J97" s="15">
        <f>Tabela1[[#This Row],[Preço atual]]/Tabela1[[#This Row],[VP]]</f>
        <v>0.38310173445582718</v>
      </c>
      <c r="K97" s="14"/>
      <c r="L97" s="14"/>
      <c r="M97" s="13">
        <v>1.72</v>
      </c>
      <c r="N97" s="13">
        <v>106646</v>
      </c>
      <c r="O97" s="13"/>
      <c r="P97" s="13"/>
      <c r="Q97" s="30">
        <f>Tabela1[[#This Row],[Divid.]]</f>
        <v>0.46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97" s="17">
        <f>Tabela1[[#This Row],[Preço Calculado]]/Tabela1[[#This Row],[Preço atual]]-1</f>
        <v>7.8581079694831857E-2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4.7000000000000002E-3</v>
      </c>
      <c r="G98" s="14" t="e">
        <f>Tabela1[[#This Row],[Divid.]]*12/Tabela1[[#This Row],[Preço atual]]</f>
        <v>#DIV/0!</v>
      </c>
      <c r="H98" s="16">
        <v>6.4399999999999999E-2</v>
      </c>
      <c r="I98" s="16">
        <v>0.59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9.99</v>
      </c>
      <c r="N98" s="13">
        <v>9</v>
      </c>
      <c r="O98" s="13"/>
      <c r="P98" s="13"/>
      <c r="Q98" s="30">
        <f>Tabela1[[#This Row],[Divid.]]</f>
        <v>4.7000000000000002E-3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0.41623616236162364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102.1</v>
      </c>
      <c r="J100" s="15">
        <f>Tabela1[[#This Row],[Preço atual]]/Tabela1[[#This Row],[VP]]</f>
        <v>4.2997061704211559</v>
      </c>
      <c r="K100" s="14">
        <v>0.183</v>
      </c>
      <c r="L100" s="14">
        <v>0</v>
      </c>
      <c r="M100" s="13">
        <v>0.27</v>
      </c>
      <c r="N100" s="13">
        <v>1112</v>
      </c>
      <c r="O100" s="13">
        <v>25746</v>
      </c>
      <c r="P100" s="13">
        <v>93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6.226</v>
      </c>
      <c r="G101" s="14">
        <f>Tabela1[[#This Row],[Divid.]]*12/Tabela1[[#This Row],[Preço atual]]</f>
        <v>6.2224221072883092E-2</v>
      </c>
      <c r="H101" s="16">
        <v>93.201300000000003</v>
      </c>
      <c r="I101" s="16">
        <v>804.87</v>
      </c>
      <c r="J101" s="15">
        <f>Tabela1[[#This Row],[Preço atual]]/Tabela1[[#This Row],[VP]]</f>
        <v>1.4917812814491782</v>
      </c>
      <c r="K101" s="14">
        <v>0</v>
      </c>
      <c r="L101" s="14">
        <v>0</v>
      </c>
      <c r="M101" s="13">
        <v>4.96</v>
      </c>
      <c r="N101" s="13">
        <v>100</v>
      </c>
      <c r="O101" s="13">
        <v>2498</v>
      </c>
      <c r="P101" s="13">
        <v>620</v>
      </c>
      <c r="Q101" s="30">
        <f>Tabela1[[#This Row],[Divid.]]</f>
        <v>6.226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551.38007380073805</v>
      </c>
      <c r="T101" s="17">
        <f>Tabela1[[#This Row],[Preço Calculado]]/Tabela1[[#This Row],[Preço atual]]-1</f>
        <v>-0.54078065628868566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6.5</v>
      </c>
      <c r="F102" s="16">
        <v>0.05</v>
      </c>
      <c r="G102" s="14">
        <f>Tabela1[[#This Row],[Divid.]]*12/Tabela1[[#This Row],[Preço atual]]</f>
        <v>9.2307692307692327E-2</v>
      </c>
      <c r="H102" s="16">
        <v>0.64700000000000002</v>
      </c>
      <c r="I102" s="16">
        <v>9.27</v>
      </c>
      <c r="J102" s="15">
        <f>Tabela1[[#This Row],[Preço atual]]/Tabela1[[#This Row],[VP]]</f>
        <v>0.70118662351672068</v>
      </c>
      <c r="K102" s="14">
        <v>0</v>
      </c>
      <c r="L102" s="14">
        <v>0</v>
      </c>
      <c r="M102" s="13">
        <v>2.0099999999999998</v>
      </c>
      <c r="N102" s="13">
        <v>1</v>
      </c>
      <c r="O102" s="13">
        <v>1960</v>
      </c>
      <c r="P102" s="13">
        <v>243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-0.31876241839341468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1.29</v>
      </c>
      <c r="G103" s="14">
        <f>Tabela1[[#This Row],[Divid.]]*12/Tabela1[[#This Row],[Preço atual]]</f>
        <v>0.1858343337334934</v>
      </c>
      <c r="H103" s="16">
        <v>13.61</v>
      </c>
      <c r="I103" s="16">
        <v>128.11000000000001</v>
      </c>
      <c r="J103" s="15">
        <f>Tabela1[[#This Row],[Preço atual]]/Tabela1[[#This Row],[VP]]</f>
        <v>0.65022246506908121</v>
      </c>
      <c r="K103" s="14">
        <v>0.39100000000000001</v>
      </c>
      <c r="L103" s="14">
        <v>0</v>
      </c>
      <c r="M103" s="13">
        <v>31.59</v>
      </c>
      <c r="N103" s="13">
        <v>353</v>
      </c>
      <c r="O103" s="13">
        <v>7678</v>
      </c>
      <c r="P103" s="13">
        <v>640</v>
      </c>
      <c r="Q103" s="30">
        <f>Tabela1[[#This Row],[Divid.]]</f>
        <v>1.29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114.24354243542435</v>
      </c>
      <c r="T103" s="17">
        <f>Tabela1[[#This Row],[Preço Calculado]]/Tabela1[[#This Row],[Preço atual]]-1</f>
        <v>0.37147109766415776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7.52</v>
      </c>
      <c r="F104" s="16">
        <v>7.0000000000000007E-2</v>
      </c>
      <c r="G104" s="14">
        <f>Tabela1[[#This Row],[Divid.]]*12/Tabela1[[#This Row],[Preço atual]]</f>
        <v>0.11170212765957449</v>
      </c>
      <c r="H104" s="16">
        <v>0.876</v>
      </c>
      <c r="I104" s="16">
        <v>8.89</v>
      </c>
      <c r="J104" s="15">
        <f>Tabela1[[#This Row],[Preço atual]]/Tabela1[[#This Row],[VP]]</f>
        <v>0.84589426321709771</v>
      </c>
      <c r="K104" s="14"/>
      <c r="L104" s="14"/>
      <c r="M104" s="13">
        <v>7.54</v>
      </c>
      <c r="N104" s="13">
        <v>1701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-0.17563005417288202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1.8207</v>
      </c>
      <c r="G105" s="14">
        <f>Tabela1[[#This Row],[Divid.]]*12/Tabela1[[#This Row],[Preço atual]]</f>
        <v>9.5001304461257499E-2</v>
      </c>
      <c r="H105" s="16">
        <v>21.222000000000001</v>
      </c>
      <c r="I105" s="16">
        <v>223.52</v>
      </c>
      <c r="J105" s="15">
        <f>Tabela1[[#This Row],[Preço atual]]/Tabela1[[#This Row],[VP]]</f>
        <v>1.0289012168933427</v>
      </c>
      <c r="K105" s="14">
        <v>7.0000000000000007E-2</v>
      </c>
      <c r="L105" s="14">
        <v>0</v>
      </c>
      <c r="M105" s="13">
        <v>1.45</v>
      </c>
      <c r="N105" s="13">
        <v>522</v>
      </c>
      <c r="O105" s="13">
        <v>119516</v>
      </c>
      <c r="P105" s="13">
        <v>15442</v>
      </c>
      <c r="Q105" s="30">
        <f>Tabela1[[#This Row],[Divid.]]</f>
        <v>1.8207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161.24280442804425</v>
      </c>
      <c r="T105" s="17">
        <f>Tabela1[[#This Row],[Preço Calculado]]/Tabela1[[#This Row],[Preço atual]]-1</f>
        <v>-0.29888336190953879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19</v>
      </c>
      <c r="F106" s="16">
        <v>7.5300000000000006E-2</v>
      </c>
      <c r="G106" s="25">
        <f>Tabela1[[#This Row],[Divid.]]*12/Tabela1[[#This Row],[Preço atual]]</f>
        <v>4.7557894736842111E-2</v>
      </c>
      <c r="H106" s="16">
        <v>0.98719999999999997</v>
      </c>
      <c r="I106" s="16">
        <v>62.61</v>
      </c>
      <c r="J106" s="15">
        <f>Tabela1[[#This Row],[Preço atual]]/Tabela1[[#This Row],[VP]]</f>
        <v>0.3034659000159719</v>
      </c>
      <c r="K106" s="14">
        <v>0.246</v>
      </c>
      <c r="L106" s="14">
        <v>0</v>
      </c>
      <c r="M106" s="13">
        <v>0.8</v>
      </c>
      <c r="N106" s="13">
        <v>4616</v>
      </c>
      <c r="O106" s="13">
        <v>2887</v>
      </c>
      <c r="P106" s="13">
        <v>270</v>
      </c>
      <c r="Q106" s="30">
        <f>Tabela1[[#This Row],[Divid.]]</f>
        <v>7.5300000000000006E-2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6.6686346863468637</v>
      </c>
      <c r="T106" s="17">
        <f>Tabela1[[#This Row],[Preço Calculado]]/Tabela1[[#This Row],[Preço atual]]-1</f>
        <v>-0.64901922703437553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3.88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122.94</v>
      </c>
      <c r="J107" s="15">
        <f>Tabela1[[#This Row],[Preço atual]]/Tabela1[[#This Row],[VP]]</f>
        <v>3.1560110623068162E-2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7.6</v>
      </c>
      <c r="G108" s="14">
        <f>Tabela1[[#This Row],[Divid.]]*12/Tabela1[[#This Row],[Preço atual]]</f>
        <v>0.11962538366693773</v>
      </c>
      <c r="H108" s="16">
        <v>125.5</v>
      </c>
      <c r="I108" s="16">
        <v>1616.74</v>
      </c>
      <c r="J108" s="15">
        <f>Tabela1[[#This Row],[Preço atual]]/Tabela1[[#This Row],[VP]]</f>
        <v>0.47155386765961133</v>
      </c>
      <c r="K108" s="14">
        <v>1.2999999999999999E-2</v>
      </c>
      <c r="L108" s="14">
        <v>2.4E-2</v>
      </c>
      <c r="M108" s="13">
        <v>0.13</v>
      </c>
      <c r="N108" s="13">
        <v>113</v>
      </c>
      <c r="O108" s="13">
        <v>11445</v>
      </c>
      <c r="P108" s="13">
        <v>1354</v>
      </c>
      <c r="Q108" s="30">
        <f>Tabela1[[#This Row],[Divid.]]</f>
        <v>7.6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673.06273062730611</v>
      </c>
      <c r="T108" s="17">
        <f>Tabela1[[#This Row],[Preço Calculado]]/Tabela1[[#This Row],[Preço atual]]-1</f>
        <v>-0.11715584009640057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8.98</v>
      </c>
      <c r="F109" s="16">
        <v>9.4799999999999995E-2</v>
      </c>
      <c r="G109" s="14">
        <f>Tabela1[[#This Row],[Divid.]]*12/Tabela1[[#This Row],[Preço atual]]</f>
        <v>0.12668151447661469</v>
      </c>
      <c r="H109" s="16">
        <v>1.1711</v>
      </c>
      <c r="I109" s="16">
        <v>9.8800000000000008</v>
      </c>
      <c r="J109" s="15">
        <f>Tabela1[[#This Row],[Preço atual]]/Tabela1[[#This Row],[VP]]</f>
        <v>0.90890688259109309</v>
      </c>
      <c r="K109" s="14"/>
      <c r="L109" s="14"/>
      <c r="M109" s="13">
        <v>6.21</v>
      </c>
      <c r="N109" s="13">
        <v>11768</v>
      </c>
      <c r="O109" s="13"/>
      <c r="P109" s="13"/>
      <c r="Q109" s="30">
        <f>Tabela1[[#This Row],[Divid.]]</f>
        <v>9.4799999999999995E-2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8.3955719557195554</v>
      </c>
      <c r="T109" s="17">
        <f>Tabela1[[#This Row],[Preço Calculado]]/Tabela1[[#This Row],[Preço atual]]-1</f>
        <v>-6.5081073973323522E-2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20926.3</v>
      </c>
      <c r="F110" s="16">
        <v>1868.75</v>
      </c>
      <c r="G110" s="14">
        <f>Tabela1[[#This Row],[Divid.]]*12/Tabela1[[#This Row],[Preço atual]]</f>
        <v>1.0716180117842142</v>
      </c>
      <c r="H110" s="16">
        <v>868.75</v>
      </c>
      <c r="I110" s="16">
        <v>30443.27</v>
      </c>
      <c r="J110" s="15">
        <f>Tabela1[[#This Row],[Preço atual]]/Tabela1[[#This Row],[VP]]</f>
        <v>0.68738673605036515</v>
      </c>
      <c r="K110" s="14"/>
      <c r="L110" s="14"/>
      <c r="M110" s="13">
        <v>0.37</v>
      </c>
      <c r="N110" s="13">
        <v>11</v>
      </c>
      <c r="O110" s="13"/>
      <c r="P110" s="13"/>
      <c r="Q110" s="30">
        <f>Tabela1[[#This Row],[Divid.]]</f>
        <v>1868.75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10" s="17">
        <f>Tabela1[[#This Row],[Preço Calculado]]/Tabela1[[#This Row],[Preço atual]]-1</f>
        <v>6.9086200131676314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134</v>
      </c>
      <c r="F111" s="16">
        <v>0.84</v>
      </c>
      <c r="G111" s="14">
        <f>Tabela1[[#This Row],[Divid.]]*12/Tabela1[[#This Row],[Preço atual]]</f>
        <v>7.522388059701493E-2</v>
      </c>
      <c r="H111" s="16">
        <v>9.19</v>
      </c>
      <c r="I111" s="16">
        <v>141.9</v>
      </c>
      <c r="J111" s="15">
        <f>Tabela1[[#This Row],[Preço atual]]/Tabela1[[#This Row],[VP]]</f>
        <v>0.94432699083861871</v>
      </c>
      <c r="K111" s="14">
        <v>0</v>
      </c>
      <c r="L111" s="14">
        <v>0</v>
      </c>
      <c r="M111" s="13">
        <v>1.1100000000000001</v>
      </c>
      <c r="N111" s="13">
        <v>418</v>
      </c>
      <c r="O111" s="13">
        <v>19838</v>
      </c>
      <c r="P111" s="13">
        <v>1526</v>
      </c>
      <c r="Q111" s="30">
        <f>Tabela1[[#This Row],[Divid.]]</f>
        <v>0.84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11" s="17">
        <f>Tabela1[[#This Row],[Preço Calculado]]/Tabela1[[#This Row],[Preço atual]]-1</f>
        <v>-0.44484220961612597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101.65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245.16</v>
      </c>
      <c r="F113" s="16">
        <v>1.88</v>
      </c>
      <c r="G113" s="14">
        <f>Tabela1[[#This Row],[Divid.]]*12/Tabela1[[#This Row],[Preço atual]]</f>
        <v>9.2021536955457658E-2</v>
      </c>
      <c r="H113" s="16">
        <v>22.56</v>
      </c>
      <c r="I113" s="16">
        <v>337.86</v>
      </c>
      <c r="J113" s="15">
        <f>Tabela1[[#This Row],[Preço atual]]/Tabela1[[#This Row],[VP]]</f>
        <v>0.72562599893446988</v>
      </c>
      <c r="K113" s="14">
        <v>0</v>
      </c>
      <c r="L113" s="14">
        <v>0</v>
      </c>
      <c r="M113" s="13">
        <v>1.64</v>
      </c>
      <c r="N113" s="13">
        <v>2266</v>
      </c>
      <c r="O113" s="13">
        <v>796</v>
      </c>
      <c r="P113" s="13">
        <v>84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-0.32087426601138269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9.99</v>
      </c>
      <c r="F114" s="16">
        <v>7.4999999999999997E-2</v>
      </c>
      <c r="G114" s="25">
        <f>Tabela1[[#This Row],[Divid.]]*12/Tabela1[[#This Row],[Preço atual]]</f>
        <v>9.0090090090090086E-2</v>
      </c>
      <c r="H114" s="16">
        <v>0.90549999999999997</v>
      </c>
      <c r="I114" s="16">
        <v>9.9600000000000009</v>
      </c>
      <c r="J114" s="15">
        <f>Tabela1[[#This Row],[Preço atual]]/Tabela1[[#This Row],[VP]]</f>
        <v>1.0030120481927711</v>
      </c>
      <c r="K114" s="14">
        <v>5.0000000000000001E-3</v>
      </c>
      <c r="L114" s="14">
        <v>0</v>
      </c>
      <c r="M114" s="13">
        <v>0.27</v>
      </c>
      <c r="N114" s="13">
        <v>1197</v>
      </c>
      <c r="O114" s="13">
        <v>8039</v>
      </c>
      <c r="P114" s="13">
        <v>754</v>
      </c>
      <c r="Q114" s="30">
        <f>Tabela1[[#This Row],[Divid.]]</f>
        <v>7.4999999999999997E-2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14" s="17">
        <f>Tabela1[[#This Row],[Preço Calculado]]/Tabela1[[#This Row],[Preço atual]]-1</f>
        <v>-0.33512848641999948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9.69</v>
      </c>
      <c r="F115" s="16">
        <v>0.12</v>
      </c>
      <c r="G115" s="25">
        <f>Tabela1[[#This Row],[Divid.]]*12/Tabela1[[#This Row],[Preço atual]]</f>
        <v>0.14860681114551083</v>
      </c>
      <c r="H115" s="16">
        <v>1.004</v>
      </c>
      <c r="I115" s="16">
        <v>9.2200000000000006</v>
      </c>
      <c r="J115" s="15">
        <f>Tabela1[[#This Row],[Preço atual]]/Tabela1[[#This Row],[VP]]</f>
        <v>1.0509761388286334</v>
      </c>
      <c r="K115" s="14"/>
      <c r="L115" s="14"/>
      <c r="M115" s="13">
        <v>9.56</v>
      </c>
      <c r="N115" s="13">
        <v>164</v>
      </c>
      <c r="O115" s="13"/>
      <c r="P115" s="13"/>
      <c r="Q115" s="30">
        <f>Tabela1[[#This Row],[Divid.]]</f>
        <v>0.12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15" s="17">
        <f>Tabela1[[#This Row],[Preço Calculado]]/Tabela1[[#This Row],[Preço atual]]-1</f>
        <v>9.6729233546205329E-2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152.4</v>
      </c>
      <c r="F116" s="16">
        <v>1.5824</v>
      </c>
      <c r="G116" s="14">
        <f>Tabela1[[#This Row],[Divid.]]*12/Tabela1[[#This Row],[Preço atual]]</f>
        <v>0.1245984251968504</v>
      </c>
      <c r="H116" s="16">
        <v>18.2927</v>
      </c>
      <c r="I116" s="16">
        <v>219.85</v>
      </c>
      <c r="J116" s="15">
        <f>Tabela1[[#This Row],[Preço atual]]/Tabela1[[#This Row],[VP]]</f>
        <v>0.6931999090288834</v>
      </c>
      <c r="K116" s="14">
        <v>0</v>
      </c>
      <c r="L116" s="14">
        <v>0</v>
      </c>
      <c r="M116" s="13">
        <v>1.81</v>
      </c>
      <c r="N116" s="13">
        <v>4554</v>
      </c>
      <c r="O116" s="13">
        <v>2287</v>
      </c>
      <c r="P116" s="13">
        <v>282</v>
      </c>
      <c r="Q116" s="30">
        <f>Tabela1[[#This Row],[Divid.]]</f>
        <v>1.5824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140.13874538745387</v>
      </c>
      <c r="T116" s="17">
        <f>Tabela1[[#This Row],[Preço Calculado]]/Tabela1[[#This Row],[Preço atual]]-1</f>
        <v>-8.0454426591510142E-2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609.99</v>
      </c>
      <c r="F118" s="16">
        <v>9.16</v>
      </c>
      <c r="G118" s="14">
        <f>Tabela1[[#This Row],[Divid.]]*12/Tabela1[[#This Row],[Preço atual]]</f>
        <v>0.18019967540451484</v>
      </c>
      <c r="H118" s="16">
        <v>0</v>
      </c>
      <c r="I118" s="16">
        <v>2160.46</v>
      </c>
      <c r="J118" s="15">
        <f>Tabela1[[#This Row],[Preço atual]]/Tabela1[[#This Row],[VP]]</f>
        <v>0.28234264925062258</v>
      </c>
      <c r="K118" s="14">
        <v>0.89300000000000002</v>
      </c>
      <c r="L118" s="14">
        <v>0</v>
      </c>
      <c r="M118" s="13">
        <v>2.2200000000000002</v>
      </c>
      <c r="N118" s="13">
        <v>2398</v>
      </c>
      <c r="O118" s="13">
        <v>2718</v>
      </c>
      <c r="P118" s="13">
        <v>54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0.32988690335435278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91.8</v>
      </c>
      <c r="F119" s="16">
        <v>0.85</v>
      </c>
      <c r="G119" s="14">
        <f>Tabela1[[#This Row],[Divid.]]*12/Tabela1[[#This Row],[Preço atual]]</f>
        <v>0.1111111111111111</v>
      </c>
      <c r="H119" s="16">
        <v>10.199999999999999</v>
      </c>
      <c r="I119" s="16">
        <v>102.83</v>
      </c>
      <c r="J119" s="15">
        <f>Tabela1[[#This Row],[Preço atual]]/Tabela1[[#This Row],[VP]]</f>
        <v>0.8927355830010697</v>
      </c>
      <c r="K119" s="14">
        <v>3.2000000000000001E-2</v>
      </c>
      <c r="L119" s="14">
        <v>0</v>
      </c>
      <c r="M119" s="13">
        <v>9.52</v>
      </c>
      <c r="N119" s="13">
        <v>17668</v>
      </c>
      <c r="O119" s="13">
        <v>23121</v>
      </c>
      <c r="P119" s="13">
        <v>1692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-0.17999179991799918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117.29</v>
      </c>
      <c r="F121" s="16">
        <v>0.83</v>
      </c>
      <c r="G121" s="14">
        <f>Tabela1[[#This Row],[Divid.]]*12/Tabela1[[#This Row],[Preço atual]]</f>
        <v>8.4917725296274185E-2</v>
      </c>
      <c r="H121" s="16">
        <v>10.1419</v>
      </c>
      <c r="I121" s="16">
        <v>122.85</v>
      </c>
      <c r="J121" s="15">
        <f>Tabela1[[#This Row],[Preço atual]]/Tabela1[[#This Row],[VP]]</f>
        <v>0.95474155474155487</v>
      </c>
      <c r="K121" s="14">
        <v>0</v>
      </c>
      <c r="L121" s="14">
        <v>0</v>
      </c>
      <c r="M121" s="13">
        <v>0.71</v>
      </c>
      <c r="N121" s="13">
        <v>3986</v>
      </c>
      <c r="O121" s="13">
        <v>13031</v>
      </c>
      <c r="P121" s="13">
        <v>1184</v>
      </c>
      <c r="Q121" s="30">
        <f>Tabela1[[#This Row],[Divid.]]</f>
        <v>0.83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21" s="17">
        <f>Tabela1[[#This Row],[Preço Calculado]]/Tabela1[[#This Row],[Preço atual]]-1</f>
        <v>-0.3733009203226999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54.24</v>
      </c>
      <c r="F124" s="16">
        <v>0.43</v>
      </c>
      <c r="G124" s="14">
        <f>Tabela1[[#This Row],[Divid.]]*12/Tabela1[[#This Row],[Preço atual]]</f>
        <v>9.5132743362831854E-2</v>
      </c>
      <c r="H124" s="16">
        <v>5.26</v>
      </c>
      <c r="I124" s="16">
        <v>81.31</v>
      </c>
      <c r="J124" s="15">
        <f>Tabela1[[#This Row],[Preço atual]]/Tabela1[[#This Row],[VP]]</f>
        <v>0.66707662034190141</v>
      </c>
      <c r="K124" s="14">
        <v>5.8000000000000003E-2</v>
      </c>
      <c r="L124" s="14">
        <v>2.1000000000000001E-2</v>
      </c>
      <c r="M124" s="13">
        <v>0.9</v>
      </c>
      <c r="N124" s="13">
        <v>13831</v>
      </c>
      <c r="O124" s="13">
        <v>2389</v>
      </c>
      <c r="P124" s="13">
        <v>247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-0.29791333311563206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509.98</v>
      </c>
      <c r="F125" s="16">
        <v>3.6</v>
      </c>
      <c r="G125" s="14">
        <f>Tabela1[[#This Row],[Divid.]]*12/Tabela1[[#This Row],[Preço atual]]</f>
        <v>8.4709204282520892E-2</v>
      </c>
      <c r="H125" s="16">
        <v>42.85</v>
      </c>
      <c r="I125" s="16">
        <v>472.24</v>
      </c>
      <c r="J125" s="15">
        <f>Tabela1[[#This Row],[Preço atual]]/Tabela1[[#This Row],[VP]]</f>
        <v>1.0799169913603253</v>
      </c>
      <c r="K125" s="14">
        <v>0</v>
      </c>
      <c r="L125" s="14">
        <v>9.0000000000000011E-3</v>
      </c>
      <c r="M125" s="13">
        <v>1.18</v>
      </c>
      <c r="N125" s="13">
        <v>15971</v>
      </c>
      <c r="O125" s="13">
        <v>629</v>
      </c>
      <c r="P125" s="13">
        <v>61</v>
      </c>
      <c r="Q125" s="30">
        <f>Tabela1[[#This Row],[Divid.]]</f>
        <v>3.6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318.81918819188189</v>
      </c>
      <c r="T125" s="17">
        <f>Tabela1[[#This Row],[Preço Calculado]]/Tabela1[[#This Row],[Preço atual]]-1</f>
        <v>-0.37483982079320388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171.85</v>
      </c>
      <c r="F126" s="16">
        <v>1.44</v>
      </c>
      <c r="G126" s="14">
        <f>Tabela1[[#This Row],[Divid.]]*12/Tabela1[[#This Row],[Preço atual]]</f>
        <v>0.10055280768111727</v>
      </c>
      <c r="H126" s="16">
        <v>17.28</v>
      </c>
      <c r="I126" s="16">
        <v>200.97</v>
      </c>
      <c r="J126" s="15">
        <f>Tabela1[[#This Row],[Preço atual]]/Tabela1[[#This Row],[VP]]</f>
        <v>0.8551027516544758</v>
      </c>
      <c r="K126" s="14">
        <v>0</v>
      </c>
      <c r="L126" s="14">
        <v>0</v>
      </c>
      <c r="M126" s="13">
        <v>1.6</v>
      </c>
      <c r="N126" s="13">
        <v>7344</v>
      </c>
      <c r="O126" s="13">
        <v>2260</v>
      </c>
      <c r="P126" s="13">
        <v>261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-0.25791285844193901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0.29049999999999998</v>
      </c>
      <c r="G127" s="14" t="e">
        <f>Tabela1[[#This Row],[Divid.]]*12/Tabela1[[#This Row],[Preço atual]]</f>
        <v>#DIV/0!</v>
      </c>
      <c r="H127" s="16">
        <v>3.4771000000000001</v>
      </c>
      <c r="I127" s="16">
        <v>39.69</v>
      </c>
      <c r="J127" s="15">
        <f>Tabela1[[#This Row],[Preço atual]]/Tabela1[[#This Row],[VP]]</f>
        <v>0</v>
      </c>
      <c r="K127" s="14"/>
      <c r="L127" s="14"/>
      <c r="M127" s="13">
        <v>2.9</v>
      </c>
      <c r="N127" s="13">
        <v>4</v>
      </c>
      <c r="O127" s="13"/>
      <c r="P127" s="13"/>
      <c r="Q127" s="30">
        <f>Tabela1[[#This Row],[Divid.]]</f>
        <v>0.29049999999999998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25.726937269372691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60</v>
      </c>
      <c r="F128" s="16">
        <v>0.47</v>
      </c>
      <c r="G128" s="14">
        <f>Tabela1[[#This Row],[Divid.]]*12/Tabela1[[#This Row],[Preço atual]]</f>
        <v>9.4E-2</v>
      </c>
      <c r="H128" s="16">
        <v>4.46</v>
      </c>
      <c r="I128" s="16">
        <v>120.64</v>
      </c>
      <c r="J128" s="15">
        <f>Tabela1[[#This Row],[Preço atual]]/Tabela1[[#This Row],[VP]]</f>
        <v>0.4973474801061008</v>
      </c>
      <c r="K128" s="14">
        <v>6.6000000000000003E-2</v>
      </c>
      <c r="L128" s="14">
        <v>0</v>
      </c>
      <c r="M128" s="13">
        <v>0.78</v>
      </c>
      <c r="N128" s="13">
        <v>155</v>
      </c>
      <c r="O128" s="13">
        <v>8081</v>
      </c>
      <c r="P128" s="13">
        <v>777</v>
      </c>
      <c r="Q128" s="30">
        <f>Tabela1[[#This Row],[Divid.]]</f>
        <v>0.47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28" s="17">
        <f>Tabela1[[#This Row],[Preço Calculado]]/Tabela1[[#This Row],[Preço atual]]-1</f>
        <v>-0.30627306273062738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149.33000000000001</v>
      </c>
      <c r="F129" s="16">
        <v>6.5263</v>
      </c>
      <c r="G129" s="25">
        <f>Tabela1[[#This Row],[Divid.]]*12/Tabela1[[#This Row],[Preço atual]]</f>
        <v>0.52444652782428181</v>
      </c>
      <c r="H129" s="16">
        <v>0</v>
      </c>
      <c r="I129" s="16">
        <v>59.94</v>
      </c>
      <c r="J129" s="15">
        <f>Tabela1[[#This Row],[Preço atual]]/Tabela1[[#This Row],[VP]]</f>
        <v>2.4913246579913251</v>
      </c>
      <c r="K129" s="14"/>
      <c r="L129" s="14"/>
      <c r="M129" s="13">
        <v>2.91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>
        <f>Tabela1[[#This Row],[Preço Calculado]]/Tabela1[[#This Row],[Preço atual]]-1</f>
        <v>2.8704540798839981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2.81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6.92</v>
      </c>
      <c r="J130" s="15">
        <f>Tabela1[[#This Row],[Preço atual]]/Tabela1[[#This Row],[VP]]</f>
        <v>0.40606936416184974</v>
      </c>
      <c r="K130" s="14">
        <v>0.79</v>
      </c>
      <c r="L130" s="14">
        <v>0.72</v>
      </c>
      <c r="M130" s="13">
        <v>0</v>
      </c>
      <c r="N130" s="13">
        <v>3667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97.71</v>
      </c>
      <c r="F131" s="16">
        <v>1.1000000000000001</v>
      </c>
      <c r="G131" s="14">
        <f>Tabela1[[#This Row],[Divid.]]*12/Tabela1[[#This Row],[Preço atual]]</f>
        <v>0.13509364445809027</v>
      </c>
      <c r="H131" s="16">
        <v>13.08</v>
      </c>
      <c r="I131" s="16">
        <v>95.17</v>
      </c>
      <c r="J131" s="15">
        <f>Tabela1[[#This Row],[Preço atual]]/Tabela1[[#This Row],[VP]]</f>
        <v>1.0266890826941262</v>
      </c>
      <c r="K131" s="14"/>
      <c r="L131" s="14"/>
      <c r="M131" s="13">
        <v>10.4</v>
      </c>
      <c r="N131" s="13">
        <v>3240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-2.9989338886327044E-3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142.47999999999999</v>
      </c>
      <c r="F132" s="16">
        <v>1.22</v>
      </c>
      <c r="G132" s="14">
        <f>Tabela1[[#This Row],[Divid.]]*12/Tabela1[[#This Row],[Preço atual]]</f>
        <v>0.10275126333520496</v>
      </c>
      <c r="H132" s="16">
        <v>11.75</v>
      </c>
      <c r="I132" s="16">
        <v>217.1</v>
      </c>
      <c r="J132" s="15">
        <f>Tabela1[[#This Row],[Preço atual]]/Tabela1[[#This Row],[VP]]</f>
        <v>0.65628742514970062</v>
      </c>
      <c r="K132" s="14">
        <v>2.3E-2</v>
      </c>
      <c r="L132" s="14">
        <v>0</v>
      </c>
      <c r="M132" s="13">
        <v>1.19</v>
      </c>
      <c r="N132" s="13">
        <v>13756</v>
      </c>
      <c r="O132" s="13">
        <v>17011</v>
      </c>
      <c r="P132" s="13">
        <v>1806</v>
      </c>
      <c r="Q132" s="30">
        <f>Tabela1[[#This Row],[Divid.]]</f>
        <v>1.22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132" s="17">
        <f>Tabela1[[#This Row],[Preço Calculado]]/Tabela1[[#This Row],[Preço atual]]-1</f>
        <v>-0.24168809346712217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2020</v>
      </c>
      <c r="F133" s="16">
        <v>13</v>
      </c>
      <c r="G133" s="25">
        <f>Tabela1[[#This Row],[Divid.]]*12/Tabela1[[#This Row],[Preço atual]]</f>
        <v>7.7227722772277227E-2</v>
      </c>
      <c r="H133" s="16">
        <v>164.5</v>
      </c>
      <c r="I133" s="16">
        <v>2290.42</v>
      </c>
      <c r="J133" s="15">
        <f>Tabela1[[#This Row],[Preço atual]]/Tabela1[[#This Row],[VP]]</f>
        <v>0.88193431772338693</v>
      </c>
      <c r="K133" s="14">
        <v>2.9000000000000001E-2</v>
      </c>
      <c r="L133" s="14">
        <v>-8.0000000000000002E-3</v>
      </c>
      <c r="M133" s="13">
        <v>1.59</v>
      </c>
      <c r="N133" s="13">
        <v>806</v>
      </c>
      <c r="O133" s="13">
        <v>2831</v>
      </c>
      <c r="P133" s="13">
        <v>231</v>
      </c>
      <c r="Q133" s="30">
        <f>Tabela1[[#This Row],[Divid.]]</f>
        <v>13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3" s="17">
        <f>Tabela1[[#This Row],[Preço Calculado]]/Tabela1[[#This Row],[Preço atual]]-1</f>
        <v>-0.43005370647765895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47.99</v>
      </c>
      <c r="F134" s="16">
        <v>0.5</v>
      </c>
      <c r="G134" s="14">
        <f>Tabela1[[#This Row],[Divid.]]*12/Tabela1[[#This Row],[Preço atual]]</f>
        <v>0.12502604709314441</v>
      </c>
      <c r="H134" s="16">
        <v>0.96</v>
      </c>
      <c r="I134" s="16">
        <v>117.07</v>
      </c>
      <c r="J134" s="15">
        <f>Tabela1[[#This Row],[Preço atual]]/Tabela1[[#This Row],[VP]]</f>
        <v>0.40992568548731534</v>
      </c>
      <c r="K134" s="14">
        <v>0.38600000000000001</v>
      </c>
      <c r="L134" s="14">
        <v>0</v>
      </c>
      <c r="M134" s="13">
        <v>1.46</v>
      </c>
      <c r="N134" s="13">
        <v>255</v>
      </c>
      <c r="O134" s="13">
        <v>1442</v>
      </c>
      <c r="P134" s="13">
        <v>163</v>
      </c>
      <c r="Q134" s="30">
        <f>Tabela1[[#This Row],[Divid.]]</f>
        <v>0.5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4" s="17">
        <f>Tabela1[[#This Row],[Preço Calculado]]/Tabela1[[#This Row],[Preço atual]]-1</f>
        <v>-7.7298545438048816E-2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239.99</v>
      </c>
      <c r="F136" s="16">
        <v>0.9</v>
      </c>
      <c r="G136" s="25">
        <f>Tabela1[[#This Row],[Divid.]]*12/Tabela1[[#This Row],[Preço atual]]</f>
        <v>4.5001875078128258E-2</v>
      </c>
      <c r="H136" s="16">
        <v>10.93</v>
      </c>
      <c r="I136" s="16">
        <v>341.43</v>
      </c>
      <c r="J136" s="15">
        <f>Tabela1[[#This Row],[Preço atual]]/Tabela1[[#This Row],[VP]]</f>
        <v>0.70289664059983015</v>
      </c>
      <c r="K136" s="14">
        <v>0.29899999999999999</v>
      </c>
      <c r="L136" s="14">
        <v>0</v>
      </c>
      <c r="M136" s="13">
        <v>5.0999999999999996</v>
      </c>
      <c r="N136" s="13">
        <v>830</v>
      </c>
      <c r="O136" s="13">
        <v>4933</v>
      </c>
      <c r="P136" s="13">
        <v>347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-0.66788284075182103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200</v>
      </c>
      <c r="F137" s="16">
        <v>0.5</v>
      </c>
      <c r="G137" s="14">
        <f>Tabela1[[#This Row],[Divid.]]*12/Tabela1[[#This Row],[Preço atual]]</f>
        <v>0.03</v>
      </c>
      <c r="H137" s="16">
        <v>3.17</v>
      </c>
      <c r="I137" s="16">
        <v>172.52</v>
      </c>
      <c r="J137" s="15">
        <f>Tabela1[[#This Row],[Preço atual]]/Tabela1[[#This Row],[VP]]</f>
        <v>1.1592858798979828</v>
      </c>
      <c r="K137" s="14">
        <v>3.5000000000000003E-2</v>
      </c>
      <c r="L137" s="14">
        <v>1E-3</v>
      </c>
      <c r="M137" s="13">
        <v>0.69</v>
      </c>
      <c r="N137" s="13">
        <v>108</v>
      </c>
      <c r="O137" s="13">
        <v>36031</v>
      </c>
      <c r="P137" s="13">
        <v>1168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-0.77859778597785978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18.2</v>
      </c>
      <c r="J138" s="15">
        <f>Tabela1[[#This Row],[Preço atual]]/Tabela1[[#This Row],[VP]]</f>
        <v>0</v>
      </c>
      <c r="K138" s="14"/>
      <c r="L138" s="14"/>
      <c r="M138" s="13">
        <v>100.64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91.904499999999999</v>
      </c>
      <c r="I139" s="16">
        <v>2817.55</v>
      </c>
      <c r="J139" s="15">
        <f>Tabela1[[#This Row],[Preço atual]]/Tabela1[[#This Row],[VP]]</f>
        <v>1.0295788894607016</v>
      </c>
      <c r="K139" s="14">
        <v>0.35199999999999998</v>
      </c>
      <c r="L139" s="14">
        <v>5.8999999999999997E-2</v>
      </c>
      <c r="M139" s="13">
        <v>2.9</v>
      </c>
      <c r="N139" s="13">
        <v>126</v>
      </c>
      <c r="O139" s="13">
        <v>1647</v>
      </c>
      <c r="P139" s="13">
        <v>45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70.91</v>
      </c>
      <c r="F141" s="16">
        <v>0.32</v>
      </c>
      <c r="G141" s="14">
        <f>Tabela1[[#This Row],[Divid.]]*12/Tabela1[[#This Row],[Preço atual]]</f>
        <v>5.4153151882668171E-2</v>
      </c>
      <c r="H141" s="16">
        <v>9.7100000000000009</v>
      </c>
      <c r="I141" s="16">
        <v>191.62</v>
      </c>
      <c r="J141" s="15">
        <f>Tabela1[[#This Row],[Preço atual]]/Tabela1[[#This Row],[VP]]</f>
        <v>0.3700553178165118</v>
      </c>
      <c r="K141" s="14">
        <v>0.13600000000000001</v>
      </c>
      <c r="L141" s="14">
        <v>0.218</v>
      </c>
      <c r="M141" s="13">
        <v>1.35</v>
      </c>
      <c r="N141" s="13">
        <v>4253</v>
      </c>
      <c r="O141" s="13">
        <v>3457</v>
      </c>
      <c r="P141" s="13">
        <v>915</v>
      </c>
      <c r="Q141" s="30">
        <f>Tabela1[[#This Row],[Divid.]]</f>
        <v>0.32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141" s="17">
        <f>Tabela1[[#This Row],[Preço Calculado]]/Tabela1[[#This Row],[Preço atual]]-1</f>
        <v>-0.60034574256333451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1.0249999999999999</v>
      </c>
      <c r="I142" s="16">
        <v>9.2799999999999994</v>
      </c>
      <c r="J142" s="15">
        <f>Tabela1[[#This Row],[Preço atual]]/Tabela1[[#This Row],[VP]]</f>
        <v>0.97844827586206906</v>
      </c>
      <c r="K142" s="14">
        <v>0</v>
      </c>
      <c r="L142" s="14">
        <v>0</v>
      </c>
      <c r="M142" s="13">
        <v>0.76</v>
      </c>
      <c r="N142" s="13">
        <v>225374</v>
      </c>
      <c r="O142" s="13">
        <v>309</v>
      </c>
      <c r="P142" s="13">
        <v>35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9.16</v>
      </c>
      <c r="F143" s="16">
        <v>0.09</v>
      </c>
      <c r="G143" s="14">
        <f>Tabela1[[#This Row],[Divid.]]*12/Tabela1[[#This Row],[Preço atual]]</f>
        <v>0.11790393013100438</v>
      </c>
      <c r="H143" s="16">
        <v>1.1299999999999999</v>
      </c>
      <c r="I143" s="16">
        <v>9.76</v>
      </c>
      <c r="J143" s="15">
        <f>Tabela1[[#This Row],[Preço atual]]/Tabela1[[#This Row],[VP]]</f>
        <v>0.93852459016393441</v>
      </c>
      <c r="K143" s="14"/>
      <c r="L143" s="14"/>
      <c r="M143" s="13">
        <v>0.36</v>
      </c>
      <c r="N143" s="13">
        <v>24892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-0.1298602942361301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70.400000000000006</v>
      </c>
      <c r="F145" s="16">
        <v>0.85</v>
      </c>
      <c r="G145" s="25">
        <f>Tabela1[[#This Row],[Divid.]]*12/Tabela1[[#This Row],[Preço atual]]</f>
        <v>0.14488636363636362</v>
      </c>
      <c r="H145" s="16">
        <v>11.05</v>
      </c>
      <c r="I145" s="16">
        <v>86.85</v>
      </c>
      <c r="J145" s="15">
        <f>Tabela1[[#This Row],[Preço atual]]/Tabela1[[#This Row],[VP]]</f>
        <v>0.8105929763960853</v>
      </c>
      <c r="K145" s="14"/>
      <c r="L145" s="14"/>
      <c r="M145" s="13">
        <v>0.19</v>
      </c>
      <c r="N145" s="13">
        <v>4531</v>
      </c>
      <c r="O145" s="13"/>
      <c r="P145" s="13"/>
      <c r="Q145" s="30">
        <f>Tabela1[[#This Row],[Divid.]]</f>
        <v>0.85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45" s="17">
        <f>Tabela1[[#This Row],[Preço Calculado]]/Tabela1[[#This Row],[Preço atual]]-1</f>
        <v>6.9272056356927125E-2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224.38839999999999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10.86</v>
      </c>
      <c r="F147" s="16">
        <v>9.0999999999999998E-2</v>
      </c>
      <c r="G147" s="25">
        <f>Tabela1[[#This Row],[Divid.]]*12/Tabela1[[#This Row],[Preço atual]]</f>
        <v>0.10055248618784532</v>
      </c>
      <c r="H147" s="16">
        <v>1.099</v>
      </c>
      <c r="I147" s="16">
        <v>11.3</v>
      </c>
      <c r="J147" s="15">
        <f>Tabela1[[#This Row],[Preço atual]]/Tabela1[[#This Row],[VP]]</f>
        <v>0.96106194690265478</v>
      </c>
      <c r="K147" s="14">
        <v>0</v>
      </c>
      <c r="L147" s="14">
        <v>0</v>
      </c>
      <c r="M147" s="13">
        <v>4.54</v>
      </c>
      <c r="N147" s="13">
        <v>122089</v>
      </c>
      <c r="O147" s="13">
        <v>1377</v>
      </c>
      <c r="P147" s="13">
        <v>144</v>
      </c>
      <c r="Q147" s="30">
        <f>Tabela1[[#This Row],[Divid.]]</f>
        <v>9.0999999999999998E-2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147" s="17">
        <f>Tabela1[[#This Row],[Preço Calculado]]/Tabela1[[#This Row],[Preço atual]]-1</f>
        <v>-0.25791523108601255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7.83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13.61</v>
      </c>
      <c r="J150" s="15">
        <f>Tabela1[[#This Row],[Preço atual]]/Tabela1[[#This Row],[VP]]</f>
        <v>0.57531227038941957</v>
      </c>
      <c r="K150" s="14">
        <v>0.10199999999999999</v>
      </c>
      <c r="L150" s="14">
        <v>2.9000000000000001E-2</v>
      </c>
      <c r="M150" s="13">
        <v>0.44</v>
      </c>
      <c r="N150" s="13">
        <v>7566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0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82.16</v>
      </c>
      <c r="F152" s="16">
        <v>0.79</v>
      </c>
      <c r="G152" s="14">
        <f>Tabela1[[#This Row],[Divid.]]*12/Tabela1[[#This Row],[Preço atual]]</f>
        <v>0.11538461538461539</v>
      </c>
      <c r="H152" s="16">
        <v>9.48</v>
      </c>
      <c r="I152" s="16">
        <v>101.33</v>
      </c>
      <c r="J152" s="15">
        <f>Tabela1[[#This Row],[Preço atual]]/Tabela1[[#This Row],[VP]]</f>
        <v>0.81081614526793644</v>
      </c>
      <c r="K152" s="14">
        <v>0</v>
      </c>
      <c r="L152" s="14">
        <v>0</v>
      </c>
      <c r="M152" s="13">
        <v>1.52</v>
      </c>
      <c r="N152" s="13">
        <v>43617</v>
      </c>
      <c r="O152" s="13">
        <v>10889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-0.14845302299176832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3.5</v>
      </c>
      <c r="I153" s="16">
        <v>115.6</v>
      </c>
      <c r="J153" s="15">
        <f>Tabela1[[#This Row],[Preço atual]]/Tabela1[[#This Row],[VP]]</f>
        <v>0.93425605536332179</v>
      </c>
      <c r="K153" s="14"/>
      <c r="L153" s="14"/>
      <c r="M153" s="13">
        <v>4.4400000000000004</v>
      </c>
      <c r="N153" s="13">
        <v>1</v>
      </c>
      <c r="O153" s="13">
        <v>21692</v>
      </c>
      <c r="P153" s="13">
        <v>2691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57</v>
      </c>
      <c r="F155" s="16">
        <v>0.78</v>
      </c>
      <c r="G155" s="14">
        <f>Tabela1[[#This Row],[Divid.]]*12/Tabela1[[#This Row],[Preço atual]]</f>
        <v>0.16421052631578947</v>
      </c>
      <c r="H155" s="16">
        <v>8.7554999999999996</v>
      </c>
      <c r="I155" s="16">
        <v>95.18</v>
      </c>
      <c r="J155" s="15">
        <f>Tabela1[[#This Row],[Preço atual]]/Tabela1[[#This Row],[VP]]</f>
        <v>0.59886530783778102</v>
      </c>
      <c r="K155" s="14"/>
      <c r="L155" s="14"/>
      <c r="M155" s="13">
        <v>1.46</v>
      </c>
      <c r="N155" s="13">
        <v>5705</v>
      </c>
      <c r="O155" s="13">
        <v>8845</v>
      </c>
      <c r="P155" s="13">
        <v>994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0.21188580306855687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34.54</v>
      </c>
      <c r="F156" s="16">
        <v>0.08</v>
      </c>
      <c r="G156" s="14">
        <f>Tabela1[[#This Row],[Divid.]]*12/Tabela1[[#This Row],[Preço atual]]</f>
        <v>2.7793862188766647E-2</v>
      </c>
      <c r="H156" s="16">
        <v>2.83</v>
      </c>
      <c r="I156" s="16">
        <v>74.87</v>
      </c>
      <c r="J156" s="15">
        <f>Tabela1[[#This Row],[Preço atual]]/Tabela1[[#This Row],[VP]]</f>
        <v>0.46133297716041133</v>
      </c>
      <c r="K156" s="14">
        <v>0.19800000000000001</v>
      </c>
      <c r="L156" s="14">
        <v>0</v>
      </c>
      <c r="M156" s="13">
        <v>0.3</v>
      </c>
      <c r="N156" s="13">
        <v>267</v>
      </c>
      <c r="O156" s="13">
        <v>9071</v>
      </c>
      <c r="P156" s="13">
        <v>1252</v>
      </c>
      <c r="Q156" s="30">
        <f>Tabela1[[#This Row],[Divid.]]</f>
        <v>0.08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56" s="17">
        <f>Tabela1[[#This Row],[Preço Calculado]]/Tabela1[[#This Row],[Preço atual]]-1</f>
        <v>-0.79487924583936054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89.03</v>
      </c>
      <c r="F157" s="16">
        <v>1</v>
      </c>
      <c r="G157" s="14">
        <f>Tabela1[[#This Row],[Divid.]]*12/Tabela1[[#This Row],[Preço atual]]</f>
        <v>0.13478602718184882</v>
      </c>
      <c r="H157" s="16">
        <v>12.31</v>
      </c>
      <c r="I157" s="16">
        <v>95.67</v>
      </c>
      <c r="J157" s="15">
        <f>Tabela1[[#This Row],[Preço atual]]/Tabela1[[#This Row],[VP]]</f>
        <v>0.93059475279606985</v>
      </c>
      <c r="K157" s="14"/>
      <c r="L157" s="14"/>
      <c r="M157" s="13">
        <v>4.4000000000000004</v>
      </c>
      <c r="N157" s="13">
        <v>69180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-5.2691720896766991E-3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134.86000000000001</v>
      </c>
      <c r="F158" s="16">
        <v>0.82310000000000005</v>
      </c>
      <c r="G158" s="25">
        <f>Tabela1[[#This Row],[Divid.]]*12/Tabela1[[#This Row],[Preço atual]]</f>
        <v>7.3240397449206573E-2</v>
      </c>
      <c r="H158" s="16">
        <v>9.1925000000000008</v>
      </c>
      <c r="I158" s="16">
        <v>109.55</v>
      </c>
      <c r="J158" s="15">
        <f>Tabela1[[#This Row],[Preço atual]]/Tabela1[[#This Row],[VP]]</f>
        <v>1.2310360565951621</v>
      </c>
      <c r="K158" s="14">
        <v>0</v>
      </c>
      <c r="L158" s="14">
        <v>0</v>
      </c>
      <c r="M158" s="13">
        <v>1.79</v>
      </c>
      <c r="N158" s="13">
        <v>38</v>
      </c>
      <c r="O158" s="13">
        <v>5028</v>
      </c>
      <c r="P158" s="13">
        <v>277</v>
      </c>
      <c r="Q158" s="30">
        <f>Tabela1[[#This Row],[Divid.]]</f>
        <v>0.82310000000000005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72.894464944649442</v>
      </c>
      <c r="T158" s="17">
        <f>Tabela1[[#This Row],[Preço Calculado]]/Tabela1[[#This Row],[Preço atual]]-1</f>
        <v>-0.45948046162947176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89.98</v>
      </c>
      <c r="F159" s="16">
        <v>0.05</v>
      </c>
      <c r="G159" s="14">
        <f>Tabela1[[#This Row],[Divid.]]*12/Tabela1[[#This Row],[Preço atual]]</f>
        <v>6.6681484774394314E-3</v>
      </c>
      <c r="H159" s="16">
        <v>9.2402999999999995</v>
      </c>
      <c r="I159" s="16">
        <v>112.77</v>
      </c>
      <c r="J159" s="15">
        <f>Tabela1[[#This Row],[Preço atual]]/Tabela1[[#This Row],[VP]]</f>
        <v>0.79790724483461917</v>
      </c>
      <c r="K159" s="14">
        <v>2.8000000000000001E-2</v>
      </c>
      <c r="L159" s="14">
        <v>0</v>
      </c>
      <c r="M159" s="13">
        <v>0.49</v>
      </c>
      <c r="N159" s="13">
        <v>818</v>
      </c>
      <c r="O159" s="13">
        <v>8301</v>
      </c>
      <c r="P159" s="13">
        <v>670</v>
      </c>
      <c r="Q159" s="30">
        <f>Tabela1[[#This Row],[Divid.]]</f>
        <v>0.05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59" s="17">
        <f>Tabela1[[#This Row],[Preço Calculado]]/Tabela1[[#This Row],[Preço atual]]-1</f>
        <v>-0.95078857212221823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70.349999999999994</v>
      </c>
      <c r="F161" s="16">
        <v>0.75</v>
      </c>
      <c r="G161" s="14">
        <f>Tabela1[[#This Row],[Divid.]]*12/Tabela1[[#This Row],[Preço atual]]</f>
        <v>0.1279317697228145</v>
      </c>
      <c r="H161" s="16">
        <v>8.0500000000000007</v>
      </c>
      <c r="I161" s="16">
        <v>96.25</v>
      </c>
      <c r="J161" s="15">
        <f>Tabela1[[#This Row],[Preço atual]]/Tabela1[[#This Row],[VP]]</f>
        <v>0.73090909090909084</v>
      </c>
      <c r="K161" s="14"/>
      <c r="L161" s="14"/>
      <c r="M161" s="13">
        <v>7.77</v>
      </c>
      <c r="N161" s="13">
        <v>859</v>
      </c>
      <c r="O161" s="13"/>
      <c r="P161" s="13"/>
      <c r="Q161" s="30">
        <f>Tabela1[[#This Row],[Divid.]]</f>
        <v>0.75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61" s="17">
        <f>Tabela1[[#This Row],[Preço Calculado]]/Tabela1[[#This Row],[Preço atual]]-1</f>
        <v>-5.5854097986608897E-2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283.02</v>
      </c>
      <c r="F163" s="16">
        <v>2.5718999999999999</v>
      </c>
      <c r="G163" s="14">
        <f>Tabela1[[#This Row],[Divid.]]*12/Tabela1[[#This Row],[Preço atual]]</f>
        <v>0.10904812380750478</v>
      </c>
      <c r="H163" s="16">
        <v>32.668500000000002</v>
      </c>
      <c r="I163" s="16">
        <v>321.33999999999997</v>
      </c>
      <c r="J163" s="15">
        <f>Tabela1[[#This Row],[Preço atual]]/Tabela1[[#This Row],[VP]]</f>
        <v>0.88074936204643062</v>
      </c>
      <c r="K163" s="14">
        <v>0</v>
      </c>
      <c r="L163" s="14">
        <v>0</v>
      </c>
      <c r="M163" s="13">
        <v>2.0499999999999998</v>
      </c>
      <c r="N163" s="13">
        <v>3165</v>
      </c>
      <c r="O163" s="13">
        <v>10176</v>
      </c>
      <c r="P163" s="13">
        <v>1253</v>
      </c>
      <c r="Q163" s="30">
        <f>Tabela1[[#This Row],[Divid.]]</f>
        <v>2.5718999999999999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227.76974169741695</v>
      </c>
      <c r="T163" s="17">
        <f>Tabela1[[#This Row],[Preço Calculado]]/Tabela1[[#This Row],[Preço atual]]-1</f>
        <v>-0.19521679846859952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49.11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100.89</v>
      </c>
      <c r="J164" s="15">
        <f>Tabela1[[#This Row],[Preço atual]]/Tabela1[[#This Row],[VP]]</f>
        <v>0.48676776687481416</v>
      </c>
      <c r="K164" s="14"/>
      <c r="L164" s="14"/>
      <c r="M164" s="13">
        <v>0</v>
      </c>
      <c r="N164" s="13">
        <v>62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29.37</v>
      </c>
      <c r="F165" s="16">
        <v>0.36</v>
      </c>
      <c r="G165" s="25">
        <f>Tabela1[[#This Row],[Divid.]]*12/Tabela1[[#This Row],[Preço atual]]</f>
        <v>0.14708886618998979</v>
      </c>
      <c r="H165" s="16">
        <v>4.1085000000000003</v>
      </c>
      <c r="I165" s="16">
        <v>114.3</v>
      </c>
      <c r="J165" s="15">
        <f>Tabela1[[#This Row],[Preço atual]]/Tabela1[[#This Row],[VP]]</f>
        <v>0.25695538057742784</v>
      </c>
      <c r="K165" s="14"/>
      <c r="L165" s="14"/>
      <c r="M165" s="13">
        <v>0.36</v>
      </c>
      <c r="N165" s="13">
        <v>163620</v>
      </c>
      <c r="O165" s="13"/>
      <c r="P165" s="13"/>
      <c r="Q165" s="30">
        <f>Tabela1[[#This Row],[Divid.]]</f>
        <v>0.36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65" s="17">
        <f>Tabela1[[#This Row],[Preço Calculado]]/Tabela1[[#This Row],[Preço atual]]-1</f>
        <v>8.5526687749002184E-2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111</v>
      </c>
      <c r="F166" s="16">
        <v>10.1</v>
      </c>
      <c r="G166" s="25">
        <f>Tabela1[[#This Row],[Divid.]]*12/Tabela1[[#This Row],[Preço atual]]</f>
        <v>1.0918918918918918</v>
      </c>
      <c r="H166" s="16">
        <v>21.7</v>
      </c>
      <c r="I166" s="16">
        <v>78.37</v>
      </c>
      <c r="J166" s="15">
        <f>Tabela1[[#This Row],[Preço atual]]/Tabela1[[#This Row],[VP]]</f>
        <v>1.4163583003700395</v>
      </c>
      <c r="K166" s="14"/>
      <c r="L166" s="14"/>
      <c r="M166" s="13">
        <v>1.28</v>
      </c>
      <c r="N166" s="13">
        <v>103</v>
      </c>
      <c r="O166" s="13"/>
      <c r="P166" s="13"/>
      <c r="Q166" s="30">
        <f>Tabela1[[#This Row],[Divid.]]</f>
        <v>10.1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894.46494464944635</v>
      </c>
      <c r="T166" s="17">
        <f>Tabela1[[#This Row],[Preço Calculado]]/Tabela1[[#This Row],[Preço atual]]-1</f>
        <v>7.0582427445896077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96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96.89</v>
      </c>
      <c r="J167" s="15">
        <f>Tabela1[[#This Row],[Preço atual]]/Tabela1[[#This Row],[VP]]</f>
        <v>0.9908143255237899</v>
      </c>
      <c r="K167" s="14"/>
      <c r="L167" s="14"/>
      <c r="M167" s="13">
        <v>0.26</v>
      </c>
      <c r="N167" s="13">
        <v>113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70</v>
      </c>
      <c r="F168" s="16">
        <v>0.63</v>
      </c>
      <c r="G168" s="25">
        <f>Tabela1[[#This Row],[Divid.]]*12/Tabela1[[#This Row],[Preço atual]]</f>
        <v>0.10800000000000001</v>
      </c>
      <c r="H168" s="16">
        <v>7.56</v>
      </c>
      <c r="I168" s="16">
        <v>76.8</v>
      </c>
      <c r="J168" s="15">
        <f>Tabela1[[#This Row],[Preço atual]]/Tabela1[[#This Row],[VP]]</f>
        <v>0.91145833333333337</v>
      </c>
      <c r="K168" s="14"/>
      <c r="L168" s="14"/>
      <c r="M168" s="13">
        <v>2.41</v>
      </c>
      <c r="N168" s="13">
        <v>74898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-0.20295202952029523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213.1</v>
      </c>
      <c r="F169" s="16">
        <v>1.6</v>
      </c>
      <c r="G169" s="25">
        <f>Tabela1[[#This Row],[Divid.]]*12/Tabela1[[#This Row],[Preço atual]]</f>
        <v>9.0098545283904291E-2</v>
      </c>
      <c r="H169" s="16">
        <v>22.1</v>
      </c>
      <c r="I169" s="16">
        <v>226.11</v>
      </c>
      <c r="J169" s="15">
        <f>Tabela1[[#This Row],[Preço atual]]/Tabela1[[#This Row],[VP]]</f>
        <v>0.94246163371810177</v>
      </c>
      <c r="K169" s="14">
        <v>5.5E-2</v>
      </c>
      <c r="L169" s="14">
        <v>1.6E-2</v>
      </c>
      <c r="M169" s="13">
        <v>0.74</v>
      </c>
      <c r="N169" s="13">
        <v>122323</v>
      </c>
      <c r="O169" s="13">
        <v>4736</v>
      </c>
      <c r="P169" s="13">
        <v>350</v>
      </c>
      <c r="Q169" s="30">
        <f>Tabela1[[#This Row],[Divid.]]</f>
        <v>1.6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69" s="17">
        <f>Tabela1[[#This Row],[Preço Calculado]]/Tabela1[[#This Row],[Preço atual]]-1</f>
        <v>-0.33506608646565106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104</v>
      </c>
      <c r="F170" s="16">
        <v>0.95</v>
      </c>
      <c r="G170" s="25">
        <f>Tabela1[[#This Row],[Divid.]]*12/Tabela1[[#This Row],[Preço atual]]</f>
        <v>0.1096153846153846</v>
      </c>
      <c r="H170" s="16">
        <v>11.85</v>
      </c>
      <c r="I170" s="16">
        <v>100.46</v>
      </c>
      <c r="J170" s="15">
        <f>Tabela1[[#This Row],[Preço atual]]/Tabela1[[#This Row],[VP]]</f>
        <v>1.0352379056340832</v>
      </c>
      <c r="K170" s="14"/>
      <c r="L170" s="14"/>
      <c r="M170" s="13">
        <v>2.44</v>
      </c>
      <c r="N170" s="13">
        <v>100979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-0.19103037184218019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84.42</v>
      </c>
      <c r="F171" s="16">
        <v>0.7</v>
      </c>
      <c r="G171" s="25">
        <f>Tabela1[[#This Row],[Divid.]]*12/Tabela1[[#This Row],[Preço atual]]</f>
        <v>9.9502487562189032E-2</v>
      </c>
      <c r="H171" s="16">
        <v>8.4</v>
      </c>
      <c r="I171" s="16">
        <v>89.72</v>
      </c>
      <c r="J171" s="15">
        <f>Tabela1[[#This Row],[Preço atual]]/Tabela1[[#This Row],[VP]]</f>
        <v>0.94092732946946056</v>
      </c>
      <c r="K171" s="14"/>
      <c r="L171" s="14"/>
      <c r="M171" s="13">
        <v>4.75</v>
      </c>
      <c r="N171" s="13">
        <v>15840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-0.26566429843402928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95.19</v>
      </c>
      <c r="F172" s="16">
        <v>1</v>
      </c>
      <c r="G172" s="14">
        <f>Tabela1[[#This Row],[Divid.]]*12/Tabela1[[#This Row],[Preço atual]]</f>
        <v>0.12606366214938544</v>
      </c>
      <c r="H172" s="16">
        <v>11.2752</v>
      </c>
      <c r="I172" s="16">
        <v>114.06</v>
      </c>
      <c r="J172" s="15">
        <f>Tabela1[[#This Row],[Preço atual]]/Tabela1[[#This Row],[VP]]</f>
        <v>0.83456075749605463</v>
      </c>
      <c r="K172" s="14"/>
      <c r="L172" s="14"/>
      <c r="M172" s="13">
        <v>3.72</v>
      </c>
      <c r="N172" s="13">
        <v>430</v>
      </c>
      <c r="O172" s="13">
        <v>2620</v>
      </c>
      <c r="P172" s="13">
        <v>0</v>
      </c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-6.9640869746232958E-2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344.73</v>
      </c>
      <c r="J173" s="15">
        <f>Tabela1[[#This Row],[Preço atual]]/Tabela1[[#This Row],[VP]]</f>
        <v>0.55489803614422872</v>
      </c>
      <c r="K173" s="14"/>
      <c r="L173" s="14"/>
      <c r="M173" s="13">
        <v>0.43</v>
      </c>
      <c r="N173" s="13">
        <v>13904</v>
      </c>
      <c r="O173" s="13">
        <v>26275</v>
      </c>
      <c r="P173" s="13">
        <v>2782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162.30000000000001</v>
      </c>
      <c r="F174" s="16">
        <v>1.1000000000000001</v>
      </c>
      <c r="G174" s="14">
        <f>Tabela1[[#This Row],[Divid.]]*12/Tabela1[[#This Row],[Preço atual]]</f>
        <v>8.1330868761552683E-2</v>
      </c>
      <c r="H174" s="16">
        <v>13.2</v>
      </c>
      <c r="I174" s="16">
        <v>157.94999999999999</v>
      </c>
      <c r="J174" s="15">
        <f>Tabela1[[#This Row],[Preço atual]]/Tabela1[[#This Row],[VP]]</f>
        <v>1.0275403608736944</v>
      </c>
      <c r="K174" s="14">
        <v>9.1999999999999998E-2</v>
      </c>
      <c r="L174" s="14">
        <v>0</v>
      </c>
      <c r="M174" s="13">
        <v>2.3199999999999998</v>
      </c>
      <c r="N174" s="13">
        <v>481964</v>
      </c>
      <c r="O174" s="13">
        <v>3265</v>
      </c>
      <c r="P174" s="13">
        <v>232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-0.39977218626160393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301.27999999999997</v>
      </c>
      <c r="F175" s="16">
        <v>1.7</v>
      </c>
      <c r="G175" s="14">
        <f>Tabela1[[#This Row],[Divid.]]*12/Tabela1[[#This Row],[Preço atual]]</f>
        <v>6.7711099309612319E-2</v>
      </c>
      <c r="H175" s="16">
        <v>18.7</v>
      </c>
      <c r="I175" s="16">
        <v>344.73</v>
      </c>
      <c r="J175" s="15">
        <f>Tabela1[[#This Row],[Preço atual]]/Tabela1[[#This Row],[VP]]</f>
        <v>0.87395933049052865</v>
      </c>
      <c r="K175" s="14">
        <v>3.4000000000000002E-2</v>
      </c>
      <c r="L175" s="14">
        <v>6.9999999999999993E-3</v>
      </c>
      <c r="M175" s="13">
        <v>0.43</v>
      </c>
      <c r="N175" s="13">
        <v>13904</v>
      </c>
      <c r="O175" s="13">
        <v>41382</v>
      </c>
      <c r="P175" s="13">
        <v>2782</v>
      </c>
      <c r="Q175" s="30">
        <f>Tabela1[[#This Row],[Divid.]]</f>
        <v>1.7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75" s="17">
        <f>Tabela1[[#This Row],[Preço Calculado]]/Tabela1[[#This Row],[Preço atual]]-1</f>
        <v>-0.50028708996596072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114.07</v>
      </c>
      <c r="F176" s="16">
        <v>0.78</v>
      </c>
      <c r="G176" s="25">
        <f>Tabela1[[#This Row],[Divid.]]*12/Tabela1[[#This Row],[Preço atual]]</f>
        <v>8.2054878583326024E-2</v>
      </c>
      <c r="H176" s="16">
        <v>10.5</v>
      </c>
      <c r="I176" s="16">
        <v>152.22</v>
      </c>
      <c r="J176" s="15">
        <f>Tabela1[[#This Row],[Preço atual]]/Tabela1[[#This Row],[VP]]</f>
        <v>0.7493759032978583</v>
      </c>
      <c r="K176" s="14">
        <v>0.26300000000000001</v>
      </c>
      <c r="L176" s="14">
        <v>3.0000000000000001E-3</v>
      </c>
      <c r="M176" s="13">
        <v>0.4</v>
      </c>
      <c r="N176" s="13">
        <v>150149</v>
      </c>
      <c r="O176" s="13">
        <v>7213</v>
      </c>
      <c r="P176" s="13">
        <v>669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-0.39442894034445741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127.75</v>
      </c>
      <c r="F178" s="16">
        <v>0.85</v>
      </c>
      <c r="G178" s="14">
        <f>Tabela1[[#This Row],[Divid.]]*12/Tabela1[[#This Row],[Preço atual]]</f>
        <v>7.9843444227005872E-2</v>
      </c>
      <c r="H178" s="16">
        <v>12.05</v>
      </c>
      <c r="I178" s="16">
        <v>125.6</v>
      </c>
      <c r="J178" s="15">
        <f>Tabela1[[#This Row],[Preço atual]]/Tabela1[[#This Row],[VP]]</f>
        <v>1.0171178343949046</v>
      </c>
      <c r="K178" s="14">
        <v>0.01</v>
      </c>
      <c r="L178" s="14">
        <v>0</v>
      </c>
      <c r="M178" s="13">
        <v>0.7</v>
      </c>
      <c r="N178" s="13">
        <v>203636</v>
      </c>
      <c r="O178" s="13">
        <v>4573</v>
      </c>
      <c r="P178" s="13">
        <v>421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-0.41074948909958775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83.85</v>
      </c>
      <c r="F179" s="16">
        <v>0.4</v>
      </c>
      <c r="G179" s="14">
        <f>Tabela1[[#This Row],[Divid.]]*12/Tabela1[[#This Row],[Preço atual]]</f>
        <v>5.7245080500894469E-2</v>
      </c>
      <c r="H179" s="16">
        <v>6.47</v>
      </c>
      <c r="I179" s="16">
        <v>115.95</v>
      </c>
      <c r="J179" s="15">
        <f>Tabela1[[#This Row],[Preço atual]]/Tabela1[[#This Row],[VP]]</f>
        <v>0.72315653298835703</v>
      </c>
      <c r="K179" s="14">
        <v>0.23100000000000001</v>
      </c>
      <c r="L179" s="14">
        <v>0</v>
      </c>
      <c r="M179" s="13">
        <v>0.76</v>
      </c>
      <c r="N179" s="13">
        <v>3978</v>
      </c>
      <c r="O179" s="13">
        <v>1888</v>
      </c>
      <c r="P179" s="13">
        <v>210</v>
      </c>
      <c r="Q179" s="30">
        <f>Tabela1[[#This Row],[Divid.]]</f>
        <v>0.4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79" s="17">
        <f>Tabela1[[#This Row],[Preço Calculado]]/Tabela1[[#This Row],[Preço atual]]-1</f>
        <v>-0.57752708117421059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30.3</v>
      </c>
      <c r="F181" s="16">
        <v>0.21</v>
      </c>
      <c r="G181" s="25">
        <f>Tabela1[[#This Row],[Divid.]]*12/Tabela1[[#This Row],[Preço atual]]</f>
        <v>8.3168316831683173E-2</v>
      </c>
      <c r="H181" s="16">
        <v>0.9</v>
      </c>
      <c r="I181" s="16">
        <v>69.849999999999994</v>
      </c>
      <c r="J181" s="15">
        <f>Tabela1[[#This Row],[Preço atual]]/Tabela1[[#This Row],[VP]]</f>
        <v>0.43378668575518975</v>
      </c>
      <c r="K181" s="14"/>
      <c r="L181" s="14"/>
      <c r="M181" s="13">
        <v>0.1</v>
      </c>
      <c r="N181" s="13">
        <v>5727</v>
      </c>
      <c r="O181" s="13">
        <v>2689</v>
      </c>
      <c r="P181" s="13">
        <v>464</v>
      </c>
      <c r="Q181" s="30">
        <f>Tabela1[[#This Row],[Divid.]]</f>
        <v>0.21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181" s="17">
        <f>Tabela1[[#This Row],[Preço Calculado]]/Tabela1[[#This Row],[Preço atual]]-1</f>
        <v>-0.38621168389901717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94.62</v>
      </c>
      <c r="F182" s="16">
        <v>0.73680000000000001</v>
      </c>
      <c r="G182" s="25">
        <f>Tabela1[[#This Row],[Divid.]]*12/Tabela1[[#This Row],[Preço atual]]</f>
        <v>9.3443246670894098E-2</v>
      </c>
      <c r="H182" s="16">
        <v>8.4832000000000001</v>
      </c>
      <c r="I182" s="16">
        <v>91.81</v>
      </c>
      <c r="J182" s="15">
        <f>Tabela1[[#This Row],[Preço atual]]/Tabela1[[#This Row],[VP]]</f>
        <v>1.0306066877246487</v>
      </c>
      <c r="K182" s="14"/>
      <c r="L182" s="14"/>
      <c r="M182" s="13">
        <v>2.59</v>
      </c>
      <c r="N182" s="13">
        <v>1411</v>
      </c>
      <c r="O182" s="13">
        <v>0</v>
      </c>
      <c r="P182" s="13">
        <v>0</v>
      </c>
      <c r="Q182" s="30">
        <f>Tabela1[[#This Row],[Divid.]]</f>
        <v>0.73680000000000001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65.251660516605156</v>
      </c>
      <c r="T182" s="17">
        <f>Tabela1[[#This Row],[Preço Calculado]]/Tabela1[[#This Row],[Preço atual]]-1</f>
        <v>-0.31038194338823555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89</v>
      </c>
      <c r="F183" s="16">
        <v>0.53</v>
      </c>
      <c r="G183" s="14">
        <f>Tabela1[[#This Row],[Divid.]]*12/Tabela1[[#This Row],[Preço atual]]</f>
        <v>7.146067415730338E-2</v>
      </c>
      <c r="H183" s="16">
        <v>6.36</v>
      </c>
      <c r="I183" s="16">
        <v>95.51</v>
      </c>
      <c r="J183" s="15">
        <f>Tabela1[[#This Row],[Preço atual]]/Tabela1[[#This Row],[VP]]</f>
        <v>0.93183959794785887</v>
      </c>
      <c r="K183" s="14">
        <v>1.9E-2</v>
      </c>
      <c r="L183" s="14">
        <v>1.0999999999999999E-2</v>
      </c>
      <c r="M183" s="13">
        <v>0.76</v>
      </c>
      <c r="N183" s="13">
        <v>425</v>
      </c>
      <c r="O183" s="13">
        <v>2136</v>
      </c>
      <c r="P183" s="13">
        <v>159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-0.47261495086860983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</v>
      </c>
      <c r="F184" s="16">
        <v>6.8</v>
      </c>
      <c r="G184" s="14">
        <f>Tabela1[[#This Row],[Divid.]]*12/Tabela1[[#This Row],[Preço atual]]</f>
        <v>27.2</v>
      </c>
      <c r="H184" s="16">
        <v>0</v>
      </c>
      <c r="I184" s="16">
        <v>7.77</v>
      </c>
      <c r="J184" s="15">
        <f>Tabela1[[#This Row],[Preço atual]]/Tabela1[[#This Row],[VP]]</f>
        <v>0.38610038610038611</v>
      </c>
      <c r="K184" s="14"/>
      <c r="L184" s="14"/>
      <c r="M184" s="13">
        <v>27.1</v>
      </c>
      <c r="N184" s="13">
        <v>1091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199.73800738007378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8.74</v>
      </c>
      <c r="F185" s="16">
        <v>0.08</v>
      </c>
      <c r="G185" s="14">
        <f>Tabela1[[#This Row],[Divid.]]*12/Tabela1[[#This Row],[Preço atual]]</f>
        <v>0.10983981693363844</v>
      </c>
      <c r="H185" s="16">
        <v>0.98499999999999999</v>
      </c>
      <c r="I185" s="16">
        <v>9</v>
      </c>
      <c r="J185" s="15">
        <f>Tabela1[[#This Row],[Preço atual]]/Tabela1[[#This Row],[VP]]</f>
        <v>0.97111111111111115</v>
      </c>
      <c r="K185" s="14"/>
      <c r="L185" s="14"/>
      <c r="M185" s="13">
        <v>1.49</v>
      </c>
      <c r="N185" s="13">
        <v>2799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-0.18937404477019615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84.58</v>
      </c>
      <c r="F186" s="16">
        <v>0.8</v>
      </c>
      <c r="G186" s="25">
        <f>Tabela1[[#This Row],[Divid.]]*12/Tabela1[[#This Row],[Preço atual]]</f>
        <v>0.11350200993142588</v>
      </c>
      <c r="H186" s="16">
        <v>10.3</v>
      </c>
      <c r="I186" s="16">
        <v>89.3</v>
      </c>
      <c r="J186" s="15">
        <f>Tabela1[[#This Row],[Preço atual]]/Tabela1[[#This Row],[VP]]</f>
        <v>0.94714445688689808</v>
      </c>
      <c r="K186" s="14"/>
      <c r="L186" s="14"/>
      <c r="M186" s="13">
        <v>12.21</v>
      </c>
      <c r="N186" s="13">
        <v>11157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-0.16234679017397868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85.39</v>
      </c>
      <c r="F187" s="16">
        <v>0.74</v>
      </c>
      <c r="G187" s="25">
        <f>Tabela1[[#This Row],[Divid.]]*12/Tabela1[[#This Row],[Preço atual]]</f>
        <v>0.10399344185501815</v>
      </c>
      <c r="H187" s="16">
        <v>8.8699999999999992</v>
      </c>
      <c r="I187" s="16">
        <v>104.7</v>
      </c>
      <c r="J187" s="15">
        <f>Tabela1[[#This Row],[Preço atual]]/Tabela1[[#This Row],[VP]]</f>
        <v>0.81556829035339062</v>
      </c>
      <c r="K187" s="14">
        <v>0.05</v>
      </c>
      <c r="L187" s="14">
        <v>0</v>
      </c>
      <c r="M187" s="13">
        <v>3.53</v>
      </c>
      <c r="N187" s="13">
        <v>40016</v>
      </c>
      <c r="O187" s="13">
        <v>2560</v>
      </c>
      <c r="P187" s="13">
        <v>276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-0.23252072431720938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96.65</v>
      </c>
      <c r="F188" s="16">
        <v>0.8</v>
      </c>
      <c r="G188" s="25">
        <f>Tabela1[[#This Row],[Divid.]]*12/Tabela1[[#This Row],[Preço atual]]</f>
        <v>9.9327470253491992E-2</v>
      </c>
      <c r="H188" s="16">
        <v>9.2799999999999994</v>
      </c>
      <c r="I188" s="16">
        <v>108.23</v>
      </c>
      <c r="J188" s="15">
        <f>Tabela1[[#This Row],[Preço atual]]/Tabela1[[#This Row],[VP]]</f>
        <v>0.89300563614524631</v>
      </c>
      <c r="K188" s="14">
        <v>4.3999999999999997E-2</v>
      </c>
      <c r="L188" s="14">
        <v>2.5000000000000001E-2</v>
      </c>
      <c r="M188" s="13">
        <v>6.11</v>
      </c>
      <c r="N188" s="13">
        <v>195981</v>
      </c>
      <c r="O188" s="13">
        <v>9774</v>
      </c>
      <c r="P188" s="13">
        <v>916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-0.26695593908862003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101.48</v>
      </c>
      <c r="F189" s="16">
        <v>0.96</v>
      </c>
      <c r="G189" s="25">
        <f>Tabela1[[#This Row],[Divid.]]*12/Tabela1[[#This Row],[Preço atual]]</f>
        <v>0.11351990540007882</v>
      </c>
      <c r="H189" s="16">
        <v>7.95</v>
      </c>
      <c r="I189" s="16">
        <v>95.36</v>
      </c>
      <c r="J189" s="15">
        <f>Tabela1[[#This Row],[Preço atual]]/Tabela1[[#This Row],[VP]]</f>
        <v>1.0641778523489933</v>
      </c>
      <c r="K189" s="14"/>
      <c r="L189" s="14"/>
      <c r="M189" s="13">
        <v>2.96</v>
      </c>
      <c r="N189" s="13">
        <v>308</v>
      </c>
      <c r="O189" s="13">
        <v>7618</v>
      </c>
      <c r="P189" s="13">
        <v>664</v>
      </c>
      <c r="Q189" s="30">
        <f>Tabela1[[#This Row],[Divid.]]</f>
        <v>0.96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189" s="17">
        <f>Tabela1[[#This Row],[Preço Calculado]]/Tabela1[[#This Row],[Preço atual]]-1</f>
        <v>-0.16221472029462136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186.65</v>
      </c>
      <c r="F190" s="16">
        <v>2.2999999999999998</v>
      </c>
      <c r="G190" s="14">
        <f>Tabela1[[#This Row],[Divid.]]*12/Tabela1[[#This Row],[Preço atual]]</f>
        <v>0.14787034556656842</v>
      </c>
      <c r="H190" s="16">
        <v>28.520399999999999</v>
      </c>
      <c r="I190" s="16">
        <v>135.4</v>
      </c>
      <c r="J190" s="15">
        <f>Tabela1[[#This Row],[Preço atual]]/Tabela1[[#This Row],[VP]]</f>
        <v>1.3785081240768093</v>
      </c>
      <c r="K190" s="14">
        <v>0</v>
      </c>
      <c r="L190" s="14">
        <v>0</v>
      </c>
      <c r="M190" s="13">
        <v>4.12</v>
      </c>
      <c r="N190" s="13">
        <v>35041</v>
      </c>
      <c r="O190" s="13">
        <v>193180</v>
      </c>
      <c r="P190" s="13">
        <v>13943</v>
      </c>
      <c r="Q190" s="30">
        <f>Tabela1[[#This Row],[Divid.]]</f>
        <v>2.2999999999999998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190" s="17">
        <f>Tabela1[[#This Row],[Preço Calculado]]/Tabela1[[#This Row],[Preço atual]]-1</f>
        <v>9.1294063221907029E-2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82.99</v>
      </c>
      <c r="F191" s="16">
        <v>0.22</v>
      </c>
      <c r="G191" s="25">
        <f>Tabela1[[#This Row],[Divid.]]*12/Tabela1[[#This Row],[Preço atual]]</f>
        <v>3.1811061573683581E-2</v>
      </c>
      <c r="H191" s="16">
        <v>1.02</v>
      </c>
      <c r="I191" s="16">
        <v>103.84</v>
      </c>
      <c r="J191" s="15">
        <f>Tabela1[[#This Row],[Preço atual]]/Tabela1[[#This Row],[VP]]</f>
        <v>0.79921032357473032</v>
      </c>
      <c r="K191" s="14"/>
      <c r="L191" s="14"/>
      <c r="M191" s="13">
        <v>5.76</v>
      </c>
      <c r="N191" s="13">
        <v>244</v>
      </c>
      <c r="O191" s="13">
        <v>3140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-0.76523201790639428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107.6</v>
      </c>
      <c r="F192" s="16">
        <v>0.9</v>
      </c>
      <c r="G192" s="14">
        <f>Tabela1[[#This Row],[Divid.]]*12/Tabela1[[#This Row],[Preço atual]]</f>
        <v>0.10037174721189593</v>
      </c>
      <c r="H192" s="16">
        <v>10.7</v>
      </c>
      <c r="I192" s="16">
        <v>154.86000000000001</v>
      </c>
      <c r="J192" s="15">
        <f>Tabela1[[#This Row],[Preço atual]]/Tabela1[[#This Row],[VP]]</f>
        <v>0.69482112876146185</v>
      </c>
      <c r="K192" s="14">
        <v>0</v>
      </c>
      <c r="L192" s="14">
        <v>0</v>
      </c>
      <c r="M192" s="13">
        <v>0.72</v>
      </c>
      <c r="N192" s="13">
        <v>774</v>
      </c>
      <c r="O192" s="13">
        <v>1232</v>
      </c>
      <c r="P192" s="13">
        <v>150</v>
      </c>
      <c r="Q192" s="30">
        <f>Tabela1[[#This Row],[Divid.]]</f>
        <v>0.9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2" s="17">
        <f>Tabela1[[#This Row],[Preço Calculado]]/Tabela1[[#This Row],[Preço atual]]-1</f>
        <v>-0.25924909806718888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248</v>
      </c>
      <c r="E193" s="16">
        <v>1200</v>
      </c>
      <c r="F193" s="16">
        <v>7.798</v>
      </c>
      <c r="G193" s="25">
        <f>Tabela1[[#This Row],[Divid.]]*12/Tabela1[[#This Row],[Preço atual]]</f>
        <v>7.7979999999999994E-2</v>
      </c>
      <c r="H193" s="16">
        <v>97.923699999999997</v>
      </c>
      <c r="I193" s="16">
        <v>1188.51</v>
      </c>
      <c r="J193" s="15">
        <f>Tabela1[[#This Row],[Preço atual]]/Tabela1[[#This Row],[VP]]</f>
        <v>1.0096675669535806</v>
      </c>
      <c r="K193" s="14"/>
      <c r="L193" s="14"/>
      <c r="M193" s="13">
        <v>1.84</v>
      </c>
      <c r="N193" s="13">
        <v>105</v>
      </c>
      <c r="O193" s="13">
        <v>6835</v>
      </c>
      <c r="P193" s="13">
        <v>613</v>
      </c>
      <c r="Q193" s="30">
        <f>Tabela1[[#This Row],[Divid.]]</f>
        <v>7.798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690.59778597785964</v>
      </c>
      <c r="T193" s="17">
        <f>Tabela1[[#This Row],[Preço Calculado]]/Tabela1[[#This Row],[Preço atual]]-1</f>
        <v>-0.42450184501845034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67.61</v>
      </c>
      <c r="F194" s="16">
        <v>0.8</v>
      </c>
      <c r="G194" s="25">
        <f>Tabela1[[#This Row],[Divid.]]*12/Tabela1[[#This Row],[Preço atual]]</f>
        <v>0.14199082975891142</v>
      </c>
      <c r="H194" s="16">
        <v>11.16</v>
      </c>
      <c r="I194" s="16">
        <v>90.21</v>
      </c>
      <c r="J194" s="15">
        <f>Tabela1[[#This Row],[Preço atual]]/Tabela1[[#This Row],[VP]]</f>
        <v>0.74947345083693606</v>
      </c>
      <c r="K194" s="14"/>
      <c r="L194" s="14"/>
      <c r="M194" s="13">
        <v>3.18</v>
      </c>
      <c r="N194" s="13">
        <v>3954</v>
      </c>
      <c r="O194" s="13"/>
      <c r="P194" s="13"/>
      <c r="Q194" s="30">
        <f>Tabela1[[#This Row],[Divid.]]</f>
        <v>0.8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4" s="17">
        <f>Tabela1[[#This Row],[Preço Calculado]]/Tabela1[[#This Row],[Preço atual]]-1</f>
        <v>4.7902802648792653E-2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8.73</v>
      </c>
      <c r="F196" s="16">
        <v>8.9899999999999994E-2</v>
      </c>
      <c r="G196" s="25">
        <f>Tabela1[[#This Row],[Divid.]]*12/Tabela1[[#This Row],[Preço atual]]</f>
        <v>0.12357388316151202</v>
      </c>
      <c r="H196" s="16">
        <v>1.9059999999999999</v>
      </c>
      <c r="I196" s="16">
        <v>13.29</v>
      </c>
      <c r="J196" s="15">
        <f>Tabela1[[#This Row],[Preço atual]]/Tabela1[[#This Row],[VP]]</f>
        <v>0.65688487584650124</v>
      </c>
      <c r="K196" s="14"/>
      <c r="L196" s="14"/>
      <c r="M196" s="13">
        <v>59.04</v>
      </c>
      <c r="N196" s="13">
        <v>468</v>
      </c>
      <c r="O196" s="13">
        <v>2133</v>
      </c>
      <c r="P196" s="13">
        <v>0</v>
      </c>
      <c r="Q196" s="30">
        <f>Tabela1[[#This Row],[Divid.]]</f>
        <v>8.9899999999999994E-2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7.961623616236162</v>
      </c>
      <c r="T196" s="17">
        <f>Tabela1[[#This Row],[Preço Calculado]]/Tabela1[[#This Row],[Preço atual]]-1</f>
        <v>-8.8015622424265527E-2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71.760000000000005</v>
      </c>
      <c r="F197" s="16">
        <v>0.74</v>
      </c>
      <c r="G197" s="14">
        <f>Tabela1[[#This Row],[Divid.]]*12/Tabela1[[#This Row],[Preço atual]]</f>
        <v>0.12374581939799328</v>
      </c>
      <c r="H197" s="16">
        <v>9.0825999999999993</v>
      </c>
      <c r="I197" s="16">
        <v>85.18</v>
      </c>
      <c r="J197" s="15">
        <f>Tabela1[[#This Row],[Preço atual]]/Tabela1[[#This Row],[VP]]</f>
        <v>0.84245127964310873</v>
      </c>
      <c r="K197" s="14"/>
      <c r="L197" s="14"/>
      <c r="M197" s="13">
        <v>1.42</v>
      </c>
      <c r="N197" s="13">
        <v>288936</v>
      </c>
      <c r="O197" s="13"/>
      <c r="P197" s="13"/>
      <c r="Q197" s="30">
        <f>Tabela1[[#This Row],[Divid.]]</f>
        <v>0.74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7" s="17">
        <f>Tabela1[[#This Row],[Preço Calculado]]/Tabela1[[#This Row],[Preço atual]]-1</f>
        <v>-8.6746720310012737E-2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73.48</v>
      </c>
      <c r="F198" s="16">
        <v>0.76</v>
      </c>
      <c r="G198" s="25">
        <f>Tabela1[[#This Row],[Divid.]]*12/Tabela1[[#This Row],[Preço atual]]</f>
        <v>0.12411540555253131</v>
      </c>
      <c r="H198" s="16">
        <v>9.8596000000000004</v>
      </c>
      <c r="I198" s="16">
        <v>87.26</v>
      </c>
      <c r="J198" s="15">
        <f>Tabela1[[#This Row],[Preço atual]]/Tabela1[[#This Row],[VP]]</f>
        <v>0.84208113683245478</v>
      </c>
      <c r="K198" s="14"/>
      <c r="L198" s="14"/>
      <c r="M198" s="13">
        <v>2.54</v>
      </c>
      <c r="N198" s="13">
        <v>2634</v>
      </c>
      <c r="O198" s="13"/>
      <c r="P198" s="13"/>
      <c r="Q198" s="30">
        <f>Tabela1[[#This Row],[Divid.]]</f>
        <v>0.76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98" s="17">
        <f>Tabela1[[#This Row],[Preço Calculado]]/Tabela1[[#This Row],[Preço atual]]-1</f>
        <v>-8.4019147213791223E-2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77.459999999999994</v>
      </c>
      <c r="F199" s="16">
        <v>0.7</v>
      </c>
      <c r="G199" s="25">
        <f>Tabela1[[#This Row],[Divid.]]*12/Tabela1[[#This Row],[Preço atual]]</f>
        <v>0.10844306738962044</v>
      </c>
      <c r="H199" s="16">
        <v>8.36</v>
      </c>
      <c r="I199" s="16">
        <v>74.47</v>
      </c>
      <c r="J199" s="15">
        <f>Tabela1[[#This Row],[Preço atual]]/Tabela1[[#This Row],[VP]]</f>
        <v>1.0401503961326708</v>
      </c>
      <c r="K199" s="14"/>
      <c r="L199" s="14"/>
      <c r="M199" s="13">
        <v>1.23</v>
      </c>
      <c r="N199" s="13">
        <v>4382</v>
      </c>
      <c r="O199" s="13"/>
      <c r="P199" s="13"/>
      <c r="Q199" s="30">
        <f>Tabela1[[#This Row],[Divid.]]</f>
        <v>0.7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9" s="17">
        <f>Tabela1[[#This Row],[Preço Calculado]]/Tabela1[[#This Row],[Preço atual]]-1</f>
        <v>-0.19968215948619605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75.709999999999994</v>
      </c>
      <c r="F200" s="16">
        <v>0.64</v>
      </c>
      <c r="G200" s="14">
        <f>Tabela1[[#This Row],[Divid.]]*12/Tabela1[[#This Row],[Preço atual]]</f>
        <v>0.10143970413419628</v>
      </c>
      <c r="H200" s="16">
        <v>7.39</v>
      </c>
      <c r="I200" s="16">
        <v>81.86</v>
      </c>
      <c r="J200" s="15">
        <f>Tabela1[[#This Row],[Preço atual]]/Tabela1[[#This Row],[VP]]</f>
        <v>0.92487173222575125</v>
      </c>
      <c r="K200" s="14"/>
      <c r="L200" s="14"/>
      <c r="M200" s="13">
        <v>1.1000000000000001</v>
      </c>
      <c r="N200" s="13">
        <v>9686</v>
      </c>
      <c r="O200" s="13"/>
      <c r="P200" s="13"/>
      <c r="Q200" s="30">
        <f>Tabela1[[#This Row],[Divid.]]</f>
        <v>0.64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00" s="17">
        <f>Tabela1[[#This Row],[Preço Calculado]]/Tabela1[[#This Row],[Preço atual]]-1</f>
        <v>-0.25136749716460316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113.93</v>
      </c>
      <c r="F201" s="16">
        <v>0.61</v>
      </c>
      <c r="G201" s="25">
        <f>Tabela1[[#This Row],[Divid.]]*12/Tabela1[[#This Row],[Preço atual]]</f>
        <v>6.4249978056701476E-2</v>
      </c>
      <c r="H201" s="16">
        <v>6.82</v>
      </c>
      <c r="I201" s="16">
        <v>107.26</v>
      </c>
      <c r="J201" s="15">
        <f>Tabela1[[#This Row],[Preço atual]]/Tabela1[[#This Row],[VP]]</f>
        <v>1.0621853440238673</v>
      </c>
      <c r="K201" s="14">
        <v>1.2999999999999999E-2</v>
      </c>
      <c r="L201" s="14">
        <v>8.199999999999999E-2</v>
      </c>
      <c r="M201" s="13">
        <v>4.1399999999999997</v>
      </c>
      <c r="N201" s="13">
        <v>171</v>
      </c>
      <c r="O201" s="13">
        <v>4811</v>
      </c>
      <c r="P201" s="13">
        <v>309</v>
      </c>
      <c r="Q201" s="30">
        <f>Tabela1[[#This Row],[Divid.]]</f>
        <v>0.61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1" s="17">
        <f>Tabela1[[#This Row],[Preço Calculado]]/Tabela1[[#This Row],[Preço atual]]-1</f>
        <v>-0.52583042024574556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81.489999999999995</v>
      </c>
      <c r="F202" s="16">
        <v>0.51600000000000001</v>
      </c>
      <c r="G202" s="25">
        <f>Tabela1[[#This Row],[Divid.]]*12/Tabela1[[#This Row],[Preço atual]]</f>
        <v>7.5984783409007245E-2</v>
      </c>
      <c r="H202" s="16">
        <v>3.2324999999999999</v>
      </c>
      <c r="I202" s="16">
        <v>81.040000000000006</v>
      </c>
      <c r="J202" s="15">
        <f>Tabela1[[#This Row],[Preço atual]]/Tabela1[[#This Row],[VP]]</f>
        <v>1.0055528134254688</v>
      </c>
      <c r="K202" s="14"/>
      <c r="L202" s="14"/>
      <c r="M202" s="13">
        <v>3.13</v>
      </c>
      <c r="N202" s="13">
        <v>366</v>
      </c>
      <c r="O202" s="13"/>
      <c r="P202" s="13"/>
      <c r="Q202" s="30">
        <f>Tabela1[[#This Row],[Divid.]]</f>
        <v>0.51600000000000001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02" s="17">
        <f>Tabela1[[#This Row],[Preço Calculado]]/Tabela1[[#This Row],[Preço atual]]-1</f>
        <v>-0.43922669070843368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17.489999999999998</v>
      </c>
      <c r="J203" s="15">
        <f>Tabela1[[#This Row],[Preço atual]]/Tabela1[[#This Row],[VP]]</f>
        <v>0</v>
      </c>
      <c r="K203" s="14"/>
      <c r="L203" s="14"/>
      <c r="M203" s="13">
        <v>0.64</v>
      </c>
      <c r="N203" s="13">
        <v>50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197.66</v>
      </c>
      <c r="J204" s="15">
        <f>Tabela1[[#This Row],[Preço atual]]/Tabela1[[#This Row],[VP]]</f>
        <v>0</v>
      </c>
      <c r="K204" s="14"/>
      <c r="L204" s="14"/>
      <c r="M204" s="13">
        <v>1.73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71</v>
      </c>
      <c r="F205" s="16">
        <v>0.6</v>
      </c>
      <c r="G205" s="25">
        <f>Tabela1[[#This Row],[Divid.]]*12/Tabela1[[#This Row],[Preço atual]]</f>
        <v>0.10140845070422534</v>
      </c>
      <c r="H205" s="16">
        <v>7.42</v>
      </c>
      <c r="I205" s="16">
        <v>103.97</v>
      </c>
      <c r="J205" s="15">
        <f>Tabela1[[#This Row],[Preço atual]]/Tabela1[[#This Row],[VP]]</f>
        <v>0.68288929498893913</v>
      </c>
      <c r="K205" s="14">
        <v>0.09</v>
      </c>
      <c r="L205" s="14">
        <v>0</v>
      </c>
      <c r="M205" s="13">
        <v>1.98</v>
      </c>
      <c r="N205" s="13">
        <v>3400</v>
      </c>
      <c r="O205" s="13">
        <v>7210</v>
      </c>
      <c r="P205" s="13">
        <v>1284</v>
      </c>
      <c r="Q205" s="30">
        <f>Tabela1[[#This Row],[Divid.]]</f>
        <v>0.6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5" s="17">
        <f>Tabela1[[#This Row],[Preço Calculado]]/Tabela1[[#This Row],[Preço atual]]-1</f>
        <v>-0.25159814978431483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83.19</v>
      </c>
      <c r="F206" s="16">
        <v>1</v>
      </c>
      <c r="G206" s="14">
        <f>Tabela1[[#This Row],[Divid.]]*12/Tabela1[[#This Row],[Preço atual]]</f>
        <v>0.144248106743599</v>
      </c>
      <c r="H206" s="16">
        <v>12.37</v>
      </c>
      <c r="I206" s="16">
        <v>97.21</v>
      </c>
      <c r="J206" s="15">
        <f>Tabela1[[#This Row],[Preço atual]]/Tabela1[[#This Row],[VP]]</f>
        <v>0.85577615471659296</v>
      </c>
      <c r="K206" s="14"/>
      <c r="L206" s="14"/>
      <c r="M206" s="13">
        <v>2.17</v>
      </c>
      <c r="N206" s="13">
        <v>8006</v>
      </c>
      <c r="O206" s="13"/>
      <c r="P206" s="13"/>
      <c r="Q206" s="30">
        <f>Tabela1[[#This Row],[Divid.]]</f>
        <v>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6" s="17">
        <f>Tabela1[[#This Row],[Preço Calculado]]/Tabela1[[#This Row],[Preço atual]]-1</f>
        <v>6.4561673384494256E-2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0</v>
      </c>
      <c r="F207" s="16">
        <v>0.17</v>
      </c>
      <c r="G207" s="25" t="e">
        <f>Tabela1[[#This Row],[Divid.]]*12/Tabela1[[#This Row],[Preço atual]]</f>
        <v>#DIV/0!</v>
      </c>
      <c r="H207" s="16">
        <v>0</v>
      </c>
      <c r="I207" s="16">
        <v>513.23</v>
      </c>
      <c r="J207" s="15">
        <f>Tabela1[[#This Row],[Preço atual]]/Tabela1[[#This Row],[VP]]</f>
        <v>0</v>
      </c>
      <c r="K207" s="14"/>
      <c r="L207" s="14"/>
      <c r="M207" s="13">
        <v>3.81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 t="e">
        <f>Tabela1[[#This Row],[Preço Calculado]]/Tabela1[[#This Row],[Preço atual]]-1</f>
        <v>#DIV/0!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0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99.85</v>
      </c>
      <c r="F209" s="16">
        <v>1</v>
      </c>
      <c r="G209" s="14">
        <f>Tabela1[[#This Row],[Divid.]]*12/Tabela1[[#This Row],[Preço atual]]</f>
        <v>0.12018027040560841</v>
      </c>
      <c r="H209" s="16">
        <v>11.93</v>
      </c>
      <c r="I209" s="16">
        <v>96.07</v>
      </c>
      <c r="J209" s="15">
        <f>Tabela1[[#This Row],[Preço atual]]/Tabela1[[#This Row],[VP]]</f>
        <v>1.0393463099823046</v>
      </c>
      <c r="K209" s="14"/>
      <c r="L209" s="14"/>
      <c r="M209" s="13">
        <v>5.34</v>
      </c>
      <c r="N209" s="13">
        <v>16065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-0.11306073501396008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65.37</v>
      </c>
      <c r="F210" s="16">
        <v>0.48</v>
      </c>
      <c r="G210" s="25">
        <f>Tabela1[[#This Row],[Divid.]]*12/Tabela1[[#This Row],[Preço atual]]</f>
        <v>8.8113813675998159E-2</v>
      </c>
      <c r="H210" s="16">
        <v>5.62</v>
      </c>
      <c r="I210" s="16">
        <v>109.66</v>
      </c>
      <c r="J210" s="15">
        <f>Tabela1[[#This Row],[Preço atual]]/Tabela1[[#This Row],[VP]]</f>
        <v>0.59611526536567583</v>
      </c>
      <c r="K210" s="14">
        <v>7.9000000000000001E-2</v>
      </c>
      <c r="L210" s="14">
        <v>0</v>
      </c>
      <c r="M210" s="13">
        <v>0.18</v>
      </c>
      <c r="N210" s="13">
        <v>100335</v>
      </c>
      <c r="O210" s="13">
        <v>11547</v>
      </c>
      <c r="P210" s="13">
        <v>1083</v>
      </c>
      <c r="Q210" s="30">
        <f>Tabela1[[#This Row],[Divid.]]</f>
        <v>0.48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10" s="17">
        <f>Tabela1[[#This Row],[Preço Calculado]]/Tabela1[[#This Row],[Preço atual]]-1</f>
        <v>-0.34971355220665579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73.2</v>
      </c>
      <c r="J211" s="15">
        <f>Tabela1[[#This Row],[Preço atual]]/Tabela1[[#This Row],[VP]]</f>
        <v>34.385245901639344</v>
      </c>
      <c r="K211" s="14"/>
      <c r="L211" s="14"/>
      <c r="M211" s="13">
        <v>6.37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9.76</v>
      </c>
      <c r="F212" s="16">
        <v>0.1</v>
      </c>
      <c r="G212" s="25">
        <f>Tabela1[[#This Row],[Divid.]]*12/Tabela1[[#This Row],[Preço atual]]</f>
        <v>0.12295081967213117</v>
      </c>
      <c r="H212" s="16">
        <v>0.27939999999999998</v>
      </c>
      <c r="I212" s="16">
        <v>10.01</v>
      </c>
      <c r="J212" s="15">
        <f>Tabela1[[#This Row],[Preço atual]]/Tabela1[[#This Row],[VP]]</f>
        <v>0.97502497502497498</v>
      </c>
      <c r="K212" s="14"/>
      <c r="L212" s="14"/>
      <c r="M212" s="13">
        <v>4.6399999999999997</v>
      </c>
      <c r="N212" s="13">
        <v>13746</v>
      </c>
      <c r="O212" s="13"/>
      <c r="P212" s="13"/>
      <c r="Q212" s="30">
        <f>Tabela1[[#This Row],[Divid.]]</f>
        <v>0.1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12" s="17">
        <f>Tabela1[[#This Row],[Preço Calculado]]/Tabela1[[#This Row],[Preço atual]]-1</f>
        <v>-9.2613876958441588E-2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1105</v>
      </c>
      <c r="F213" s="16">
        <v>1.0156000000000001</v>
      </c>
      <c r="G213" s="25">
        <f>Tabela1[[#This Row],[Divid.]]*12/Tabela1[[#This Row],[Preço atual]]</f>
        <v>1.1029140271493213E-2</v>
      </c>
      <c r="H213" s="16">
        <v>2.3696999999999999</v>
      </c>
      <c r="I213" s="16">
        <v>770.41</v>
      </c>
      <c r="J213" s="15">
        <f>Tabela1[[#This Row],[Preço atual]]/Tabela1[[#This Row],[VP]]</f>
        <v>1.4343012162355111</v>
      </c>
      <c r="K213" s="14"/>
      <c r="L213" s="14"/>
      <c r="M213" s="13">
        <v>5.9</v>
      </c>
      <c r="N213" s="13">
        <v>454</v>
      </c>
      <c r="O213" s="13"/>
      <c r="P213" s="13"/>
      <c r="Q213" s="30">
        <f>Tabela1[[#This Row],[Divid.]]</f>
        <v>1.0156000000000001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89.942435424354244</v>
      </c>
      <c r="T213" s="17">
        <f>Tabela1[[#This Row],[Preço Calculado]]/Tabela1[[#This Row],[Preço atual]]-1</f>
        <v>-0.91860413083768844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88.8</v>
      </c>
      <c r="F214" s="16">
        <v>0.75</v>
      </c>
      <c r="G214" s="14">
        <f>Tabela1[[#This Row],[Divid.]]*12/Tabela1[[#This Row],[Preço atual]]</f>
        <v>0.10135135135135136</v>
      </c>
      <c r="H214" s="16">
        <v>9.68</v>
      </c>
      <c r="I214" s="16">
        <v>93.84</v>
      </c>
      <c r="J214" s="15">
        <f>Tabela1[[#This Row],[Preço atual]]/Tabela1[[#This Row],[VP]]</f>
        <v>0.94629156010230175</v>
      </c>
      <c r="K214" s="14"/>
      <c r="L214" s="14"/>
      <c r="M214" s="13">
        <v>2.69</v>
      </c>
      <c r="N214" s="13">
        <v>23575</v>
      </c>
      <c r="O214" s="13"/>
      <c r="P214" s="13"/>
      <c r="Q214" s="30">
        <f>Tabela1[[#This Row],[Divid.]]</f>
        <v>0.75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14" s="17">
        <f>Tabela1[[#This Row],[Preço Calculado]]/Tabela1[[#This Row],[Preço atual]]-1</f>
        <v>-0.25201954722249931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0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8.18</v>
      </c>
      <c r="F216" s="16">
        <v>7.0000000000000007E-2</v>
      </c>
      <c r="G216" s="14">
        <f>Tabela1[[#This Row],[Divid.]]*12/Tabela1[[#This Row],[Preço atual]]</f>
        <v>0.10268948655256725</v>
      </c>
      <c r="H216" s="16">
        <v>0.89500000000000002</v>
      </c>
      <c r="I216" s="16">
        <v>8.66</v>
      </c>
      <c r="J216" s="15">
        <f>Tabela1[[#This Row],[Preço atual]]/Tabela1[[#This Row],[VP]]</f>
        <v>0.94457274826789839</v>
      </c>
      <c r="K216" s="14"/>
      <c r="L216" s="14"/>
      <c r="M216" s="13">
        <v>2.4900000000000002</v>
      </c>
      <c r="N216" s="13">
        <v>125532</v>
      </c>
      <c r="O216" s="13"/>
      <c r="P216" s="13"/>
      <c r="Q216" s="30">
        <f>Tabela1[[#This Row],[Divid.]]</f>
        <v>7.0000000000000007E-2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16" s="17">
        <f>Tabela1[[#This Row],[Preço Calculado]]/Tabela1[[#This Row],[Preço atual]]-1</f>
        <v>-0.24214401068216052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81.900000000000006</v>
      </c>
      <c r="F217" s="16">
        <v>0.95</v>
      </c>
      <c r="G217" s="25">
        <f>Tabela1[[#This Row],[Divid.]]*12/Tabela1[[#This Row],[Preço atual]]</f>
        <v>0.13919413919413917</v>
      </c>
      <c r="H217" s="16">
        <v>13.05</v>
      </c>
      <c r="I217" s="16">
        <v>89.74</v>
      </c>
      <c r="J217" s="15">
        <f>Tabela1[[#This Row],[Preço atual]]/Tabela1[[#This Row],[VP]]</f>
        <v>0.91263650546021857</v>
      </c>
      <c r="K217" s="14"/>
      <c r="L217" s="14"/>
      <c r="M217" s="13">
        <v>16.39</v>
      </c>
      <c r="N217" s="13">
        <v>7023</v>
      </c>
      <c r="O217" s="13"/>
      <c r="P217" s="13"/>
      <c r="Q217" s="30">
        <f>Tabela1[[#This Row],[Divid.]]</f>
        <v>0.95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7" s="17">
        <f>Tabela1[[#This Row],[Preço Calculado]]/Tabela1[[#This Row],[Preço atual]]-1</f>
        <v>2.7263019882945771E-2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104.99</v>
      </c>
      <c r="F218" s="16">
        <v>0.95</v>
      </c>
      <c r="G218" s="14">
        <f>Tabela1[[#This Row],[Divid.]]*12/Tabela1[[#This Row],[Preço atual]]</f>
        <v>0.10858176969235164</v>
      </c>
      <c r="H218" s="16">
        <v>12.35</v>
      </c>
      <c r="I218" s="16">
        <v>101.24</v>
      </c>
      <c r="J218" s="15">
        <f>Tabela1[[#This Row],[Preço atual]]/Tabela1[[#This Row],[VP]]</f>
        <v>1.0370406953773212</v>
      </c>
      <c r="K218" s="14"/>
      <c r="L218" s="14"/>
      <c r="M218" s="13">
        <v>10.37</v>
      </c>
      <c r="N218" s="13">
        <v>354867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-0.19865852625570757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106.07</v>
      </c>
      <c r="F219" s="16">
        <v>1.1200000000000001</v>
      </c>
      <c r="G219" s="25">
        <f>Tabela1[[#This Row],[Divid.]]*12/Tabela1[[#This Row],[Preço atual]]</f>
        <v>0.12670877722258889</v>
      </c>
      <c r="H219" s="16">
        <v>12.87</v>
      </c>
      <c r="I219" s="16">
        <v>101.04</v>
      </c>
      <c r="J219" s="15">
        <f>Tabela1[[#This Row],[Preço atual]]/Tabela1[[#This Row],[VP]]</f>
        <v>1.0497822644497228</v>
      </c>
      <c r="K219" s="14"/>
      <c r="L219" s="14"/>
      <c r="M219" s="13">
        <v>4.37</v>
      </c>
      <c r="N219" s="13">
        <v>31314</v>
      </c>
      <c r="O219" s="13"/>
      <c r="P219" s="13"/>
      <c r="Q219" s="30">
        <f>Tabela1[[#This Row],[Divid.]]</f>
        <v>1.1200000000000001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19" s="17">
        <f>Tabela1[[#This Row],[Preço Calculado]]/Tabela1[[#This Row],[Preço atual]]-1</f>
        <v>-6.4879872896023039E-2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95.9</v>
      </c>
      <c r="F220" s="16">
        <v>0.87</v>
      </c>
      <c r="G220" s="14">
        <f>Tabela1[[#This Row],[Divid.]]*12/Tabela1[[#This Row],[Preço atual]]</f>
        <v>0.10886339937434827</v>
      </c>
      <c r="H220" s="16">
        <v>9.68</v>
      </c>
      <c r="I220" s="16">
        <v>95.86</v>
      </c>
      <c r="J220" s="15">
        <f>Tabela1[[#This Row],[Preço atual]]/Tabela1[[#This Row],[VP]]</f>
        <v>1.0004172751929898</v>
      </c>
      <c r="K220" s="14"/>
      <c r="L220" s="14"/>
      <c r="M220" s="13">
        <v>3.19</v>
      </c>
      <c r="N220" s="13">
        <v>78618</v>
      </c>
      <c r="O220" s="13"/>
      <c r="P220" s="13"/>
      <c r="Q220" s="30">
        <f>Tabela1[[#This Row],[Divid.]]</f>
        <v>0.87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20" s="17">
        <f>Tabela1[[#This Row],[Preço Calculado]]/Tabela1[[#This Row],[Preço atual]]-1</f>
        <v>-0.196580078418094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5.17</v>
      </c>
      <c r="G221" s="14" t="e">
        <f>Tabela1[[#This Row],[Divid.]]*12/Tabela1[[#This Row],[Preço atual]]</f>
        <v>#DIV/0!</v>
      </c>
      <c r="H221" s="16">
        <v>9.82</v>
      </c>
      <c r="I221" s="16">
        <v>94.81</v>
      </c>
      <c r="J221" s="15">
        <f>Tabela1[[#This Row],[Preço atual]]/Tabela1[[#This Row],[VP]]</f>
        <v>0</v>
      </c>
      <c r="K221" s="14"/>
      <c r="L221" s="14"/>
      <c r="M221" s="13">
        <v>4.21</v>
      </c>
      <c r="N221" s="13">
        <v>593</v>
      </c>
      <c r="O221" s="13"/>
      <c r="P221" s="13"/>
      <c r="Q221" s="30">
        <f>Tabela1[[#This Row],[Divid.]]</f>
        <v>5.17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457.85977859778592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0.43</v>
      </c>
      <c r="F222" s="16">
        <v>3.7699999999999997E-2</v>
      </c>
      <c r="G222" s="25">
        <f>Tabela1[[#This Row],[Divid.]]*12/Tabela1[[#This Row],[Preço atual]]</f>
        <v>1.0520930232558139</v>
      </c>
      <c r="H222" s="16">
        <v>0</v>
      </c>
      <c r="I222" s="16">
        <v>0.79</v>
      </c>
      <c r="J222" s="15">
        <f>Tabela1[[#This Row],[Preço atual]]/Tabela1[[#This Row],[VP]]</f>
        <v>0.54430379746835444</v>
      </c>
      <c r="K222" s="14"/>
      <c r="L222" s="14"/>
      <c r="M222" s="13">
        <v>13.96</v>
      </c>
      <c r="N222" s="13">
        <v>6399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6.7645241568694745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155.47999999999999</v>
      </c>
      <c r="F223" s="16">
        <v>1</v>
      </c>
      <c r="G223" s="14">
        <f>Tabela1[[#This Row],[Divid.]]*12/Tabela1[[#This Row],[Preço atual]]</f>
        <v>7.7180344738873169E-2</v>
      </c>
      <c r="H223" s="16">
        <v>11.95</v>
      </c>
      <c r="I223" s="16">
        <v>161.76</v>
      </c>
      <c r="J223" s="15">
        <f>Tabela1[[#This Row],[Preço atual]]/Tabela1[[#This Row],[VP]]</f>
        <v>0.96117705242334317</v>
      </c>
      <c r="K223" s="14">
        <v>2E-3</v>
      </c>
      <c r="L223" s="14">
        <v>0</v>
      </c>
      <c r="M223" s="13">
        <v>11.79</v>
      </c>
      <c r="N223" s="13">
        <v>275746</v>
      </c>
      <c r="O223" s="13">
        <v>5022</v>
      </c>
      <c r="P223" s="13">
        <v>378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-0.43040335986071465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9.27</v>
      </c>
      <c r="F224" s="16">
        <v>0.09</v>
      </c>
      <c r="G224" s="14">
        <f>Tabela1[[#This Row],[Divid.]]*12/Tabela1[[#This Row],[Preço atual]]</f>
        <v>0.11650485436893206</v>
      </c>
      <c r="H224" s="16">
        <v>0.97499999999999998</v>
      </c>
      <c r="I224" s="16">
        <v>9</v>
      </c>
      <c r="J224" s="15">
        <f>Tabela1[[#This Row],[Preço atual]]/Tabela1[[#This Row],[VP]]</f>
        <v>1.03</v>
      </c>
      <c r="K224" s="14"/>
      <c r="L224" s="14"/>
      <c r="M224" s="13">
        <v>5.32</v>
      </c>
      <c r="N224" s="13">
        <v>157913</v>
      </c>
      <c r="O224" s="13"/>
      <c r="P224" s="13"/>
      <c r="Q224" s="30">
        <f>Tabela1[[#This Row],[Divid.]]</f>
        <v>0.09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24" s="17">
        <f>Tabela1[[#This Row],[Preço Calculado]]/Tabela1[[#This Row],[Preço atual]]-1</f>
        <v>-0.14018557661304765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111.15</v>
      </c>
      <c r="F225" s="16">
        <v>0.50219999999999998</v>
      </c>
      <c r="G225" s="14">
        <f>Tabela1[[#This Row],[Divid.]]*12/Tabela1[[#This Row],[Preço atual]]</f>
        <v>5.4218623481781372E-2</v>
      </c>
      <c r="H225" s="16">
        <v>7.3921999999999999</v>
      </c>
      <c r="I225" s="16">
        <v>125.68</v>
      </c>
      <c r="J225" s="15">
        <f>Tabela1[[#This Row],[Preço atual]]/Tabela1[[#This Row],[VP]]</f>
        <v>0.88438892425206872</v>
      </c>
      <c r="K225" s="14">
        <v>2.3E-2</v>
      </c>
      <c r="L225" s="14">
        <v>1.7999999999999999E-2</v>
      </c>
      <c r="M225" s="13">
        <v>0.92</v>
      </c>
      <c r="N225" s="13">
        <v>422</v>
      </c>
      <c r="O225" s="13">
        <v>15617</v>
      </c>
      <c r="P225" s="13">
        <v>1378</v>
      </c>
      <c r="Q225" s="30">
        <f>Tabela1[[#This Row],[Divid.]]</f>
        <v>0.50219999999999998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44.47527675276752</v>
      </c>
      <c r="T225" s="17">
        <f>Tabela1[[#This Row],[Preço Calculado]]/Tabela1[[#This Row],[Preço atual]]-1</f>
        <v>-0.5998625573300268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15.75</v>
      </c>
      <c r="F228" s="16">
        <v>3.6680999999999999</v>
      </c>
      <c r="G228" s="14">
        <f>Tabela1[[#This Row],[Divid.]]*12/Tabela1[[#This Row],[Preço atual]]</f>
        <v>2.7947428571428574</v>
      </c>
      <c r="H228" s="16">
        <v>0</v>
      </c>
      <c r="I228" s="16">
        <v>26.49</v>
      </c>
      <c r="J228" s="15">
        <f>Tabela1[[#This Row],[Preço atual]]/Tabela1[[#This Row],[VP]]</f>
        <v>0.59456398640996611</v>
      </c>
      <c r="K228" s="14"/>
      <c r="L228" s="14"/>
      <c r="M228" s="13">
        <v>11.41</v>
      </c>
      <c r="N228" s="13">
        <v>501</v>
      </c>
      <c r="O228" s="13">
        <v>4513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19.625408539799686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85.01</v>
      </c>
      <c r="F229" s="16">
        <v>0.73</v>
      </c>
      <c r="G229" s="14">
        <f>Tabela1[[#This Row],[Divid.]]*12/Tabela1[[#This Row],[Preço atual]]</f>
        <v>0.10304670038818961</v>
      </c>
      <c r="H229" s="16">
        <v>8.4700000000000006</v>
      </c>
      <c r="I229" s="16">
        <v>102.68</v>
      </c>
      <c r="J229" s="15">
        <f>Tabela1[[#This Row],[Preço atual]]/Tabela1[[#This Row],[VP]]</f>
        <v>0.82791195948578111</v>
      </c>
      <c r="K229" s="14">
        <v>8.0000000000000002E-3</v>
      </c>
      <c r="L229" s="14">
        <v>0</v>
      </c>
      <c r="M229" s="13">
        <v>8.7100000000000009</v>
      </c>
      <c r="N229" s="13">
        <v>16669</v>
      </c>
      <c r="O229" s="13">
        <v>3012</v>
      </c>
      <c r="P229" s="13">
        <v>375</v>
      </c>
      <c r="Q229" s="30">
        <f>Tabela1[[#This Row],[Divid.]]</f>
        <v>0.73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29" s="17">
        <f>Tabela1[[#This Row],[Preço Calculado]]/Tabela1[[#This Row],[Preço atual]]-1</f>
        <v>-0.23950774621262283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10.54</v>
      </c>
      <c r="F230" s="16">
        <v>0.13500000000000001</v>
      </c>
      <c r="G230" s="25">
        <f>Tabela1[[#This Row],[Divid.]]*12/Tabela1[[#This Row],[Preço atual]]</f>
        <v>0.1537001897533207</v>
      </c>
      <c r="H230" s="16">
        <v>1.532</v>
      </c>
      <c r="I230" s="16">
        <v>10.08</v>
      </c>
      <c r="J230" s="15">
        <f>Tabela1[[#This Row],[Preço atual]]/Tabela1[[#This Row],[VP]]</f>
        <v>1.0456349206349205</v>
      </c>
      <c r="K230" s="14"/>
      <c r="L230" s="14"/>
      <c r="M230" s="13">
        <v>2.73</v>
      </c>
      <c r="N230" s="13">
        <v>10794</v>
      </c>
      <c r="O230" s="13"/>
      <c r="P230" s="13"/>
      <c r="Q230" s="30">
        <f>Tabela1[[#This Row],[Divid.]]</f>
        <v>0.13500000000000001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30" s="17">
        <f>Tabela1[[#This Row],[Preço Calculado]]/Tabela1[[#This Row],[Preço atual]]-1</f>
        <v>0.1343187435669424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1102.07</v>
      </c>
      <c r="J231" s="15">
        <f>Tabela1[[#This Row],[Preço atual]]/Tabela1[[#This Row],[VP]]</f>
        <v>0.90486992659268473</v>
      </c>
      <c r="K231" s="14"/>
      <c r="L231" s="14"/>
      <c r="M231" s="13">
        <v>1.19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65.97</v>
      </c>
      <c r="F232" s="16">
        <v>1.7</v>
      </c>
      <c r="G232" s="25">
        <f>Tabela1[[#This Row],[Divid.]]*12/Tabela1[[#This Row],[Preço atual]]</f>
        <v>0.309231468849477</v>
      </c>
      <c r="H232" s="16">
        <v>1.7</v>
      </c>
      <c r="I232" s="16">
        <v>71.11</v>
      </c>
      <c r="J232" s="15">
        <f>Tabela1[[#This Row],[Preço atual]]/Tabela1[[#This Row],[VP]]</f>
        <v>0.9277176205878217</v>
      </c>
      <c r="K232" s="14"/>
      <c r="L232" s="14"/>
      <c r="M232" s="13">
        <v>18.190000000000001</v>
      </c>
      <c r="N232" s="13">
        <v>77</v>
      </c>
      <c r="O232" s="13">
        <v>5534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1.2821510616197567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7.28</v>
      </c>
      <c r="J233" s="15">
        <f>Tabela1[[#This Row],[Preço atual]]/Tabela1[[#This Row],[VP]]</f>
        <v>4.1071428571428568</v>
      </c>
      <c r="K233" s="14"/>
      <c r="L233" s="14"/>
      <c r="M233" s="13">
        <v>25.64</v>
      </c>
      <c r="N233" s="13">
        <v>1</v>
      </c>
      <c r="O233" s="13">
        <v>27957</v>
      </c>
      <c r="P233" s="13">
        <v>47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468.39</v>
      </c>
      <c r="F234" s="16">
        <v>6.7007000000000003</v>
      </c>
      <c r="G234" s="25">
        <f>Tabela1[[#This Row],[Divid.]]*12/Tabela1[[#This Row],[Preço atual]]</f>
        <v>0.17166976237750592</v>
      </c>
      <c r="H234" s="16">
        <v>85.277299999999997</v>
      </c>
      <c r="I234" s="16">
        <v>380.91</v>
      </c>
      <c r="J234" s="15">
        <f>Tabela1[[#This Row],[Preço atual]]/Tabela1[[#This Row],[VP]]</f>
        <v>1.2296605497361581</v>
      </c>
      <c r="K234" s="14"/>
      <c r="L234" s="14"/>
      <c r="M234" s="13">
        <v>0.09</v>
      </c>
      <c r="N234" s="13">
        <v>8</v>
      </c>
      <c r="O234" s="13"/>
      <c r="P234" s="13"/>
      <c r="Q234" s="30">
        <f>Tabela1[[#This Row],[Divid.]]</f>
        <v>6.7007000000000003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593.41992619926191</v>
      </c>
      <c r="T234" s="17">
        <f>Tabela1[[#This Row],[Preço Calculado]]/Tabela1[[#This Row],[Preço atual]]-1</f>
        <v>0.26693551570115059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100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96.44</v>
      </c>
      <c r="J235" s="15">
        <f>Tabela1[[#This Row],[Preço atual]]/Tabela1[[#This Row],[VP]]</f>
        <v>1.0369141435089175</v>
      </c>
      <c r="K235" s="14"/>
      <c r="L235" s="14"/>
      <c r="M235" s="13">
        <v>0.1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64.19</v>
      </c>
      <c r="F236" s="16">
        <v>19.45</v>
      </c>
      <c r="G236" s="25">
        <f>Tabela1[[#This Row],[Divid.]]*12/Tabela1[[#This Row],[Preço atual]]</f>
        <v>3.6360803863530142</v>
      </c>
      <c r="H236" s="16">
        <v>50.63</v>
      </c>
      <c r="I236" s="16">
        <v>52.14</v>
      </c>
      <c r="J236" s="15">
        <f>Tabela1[[#This Row],[Preço atual]]/Tabela1[[#This Row],[VP]]</f>
        <v>1.2311085538933639</v>
      </c>
      <c r="K236" s="14"/>
      <c r="L236" s="14"/>
      <c r="M236" s="13">
        <v>21.28</v>
      </c>
      <c r="N236" s="13">
        <v>535</v>
      </c>
      <c r="O236" s="13"/>
      <c r="P236" s="13"/>
      <c r="Q236" s="30">
        <f>Tabela1[[#This Row],[Divid.]]</f>
        <v>19.45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36" s="17">
        <f>Tabela1[[#This Row],[Preço Calculado]]/Tabela1[[#This Row],[Preço atual]]-1</f>
        <v>25.834541596701211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73.650000000000006</v>
      </c>
      <c r="F237" s="16">
        <v>0.62</v>
      </c>
      <c r="G237" s="14">
        <f>Tabela1[[#This Row],[Divid.]]*12/Tabela1[[#This Row],[Preço atual]]</f>
        <v>0.10101832993890018</v>
      </c>
      <c r="H237" s="16">
        <v>6.61</v>
      </c>
      <c r="I237" s="16">
        <v>117.5</v>
      </c>
      <c r="J237" s="15">
        <f>Tabela1[[#This Row],[Preço atual]]/Tabela1[[#This Row],[VP]]</f>
        <v>0.6268085106382979</v>
      </c>
      <c r="K237" s="14">
        <v>2.3E-2</v>
      </c>
      <c r="L237" s="14">
        <v>1.9E-2</v>
      </c>
      <c r="M237" s="13">
        <v>1.28</v>
      </c>
      <c r="N237" s="13">
        <v>5983</v>
      </c>
      <c r="O237" s="13">
        <v>3172</v>
      </c>
      <c r="P237" s="13">
        <v>600</v>
      </c>
      <c r="Q237" s="30">
        <f>Tabela1[[#This Row],[Divid.]]</f>
        <v>0.62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37" s="17">
        <f>Tabela1[[#This Row],[Preço Calculado]]/Tabela1[[#This Row],[Preço atual]]-1</f>
        <v>-0.25447726982361485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112.67</v>
      </c>
      <c r="F238" s="16">
        <v>0.9</v>
      </c>
      <c r="G238" s="14">
        <f>Tabela1[[#This Row],[Divid.]]*12/Tabela1[[#This Row],[Preço atual]]</f>
        <v>9.5855152214431527E-2</v>
      </c>
      <c r="H238" s="16">
        <v>10.7</v>
      </c>
      <c r="I238" s="16">
        <v>124.7</v>
      </c>
      <c r="J238" s="15">
        <f>Tabela1[[#This Row],[Preço atual]]/Tabela1[[#This Row],[VP]]</f>
        <v>0.90352846832397748</v>
      </c>
      <c r="K238" s="14">
        <v>0</v>
      </c>
      <c r="L238" s="14">
        <v>0</v>
      </c>
      <c r="M238" s="13">
        <v>7.87</v>
      </c>
      <c r="N238" s="13">
        <v>130206</v>
      </c>
      <c r="O238" s="13">
        <v>24</v>
      </c>
      <c r="P238" s="13">
        <v>2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-0.29258190247652016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108.47</v>
      </c>
      <c r="F240" s="16">
        <v>0.8</v>
      </c>
      <c r="G240" s="14">
        <f>Tabela1[[#This Row],[Divid.]]*12/Tabela1[[#This Row],[Preço atual]]</f>
        <v>8.8503733751267646E-2</v>
      </c>
      <c r="H240" s="16">
        <v>10.28</v>
      </c>
      <c r="I240" s="16">
        <v>119.48</v>
      </c>
      <c r="J240" s="15">
        <f>Tabela1[[#This Row],[Preço atual]]/Tabela1[[#This Row],[VP]]</f>
        <v>0.90785068630733168</v>
      </c>
      <c r="K240" s="14">
        <v>3.5999999999999997E-2</v>
      </c>
      <c r="L240" s="14">
        <v>3.7999999999999999E-2</v>
      </c>
      <c r="M240" s="13">
        <v>4.5</v>
      </c>
      <c r="N240" s="13">
        <v>137876</v>
      </c>
      <c r="O240" s="13">
        <v>4186</v>
      </c>
      <c r="P240" s="13">
        <v>519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-0.34683591327477759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9.3699999999999992</v>
      </c>
      <c r="F241" s="16">
        <v>0.1</v>
      </c>
      <c r="G241" s="25">
        <f>Tabela1[[#This Row],[Divid.]]*12/Tabela1[[#This Row],[Preço atual]]</f>
        <v>0.12806830309498402</v>
      </c>
      <c r="H241" s="16">
        <v>1.25</v>
      </c>
      <c r="I241" s="16">
        <v>9.5</v>
      </c>
      <c r="J241" s="15">
        <f>Tabela1[[#This Row],[Preço atual]]/Tabela1[[#This Row],[VP]]</f>
        <v>0.98631578947368415</v>
      </c>
      <c r="K241" s="14"/>
      <c r="L241" s="14"/>
      <c r="M241" s="13">
        <v>0.54</v>
      </c>
      <c r="N241" s="13">
        <v>8890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-5.4846471623734239E-2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79.150000000000006</v>
      </c>
      <c r="F243" s="16">
        <v>0.71809999999999996</v>
      </c>
      <c r="G243" s="14">
        <f>Tabela1[[#This Row],[Divid.]]*12/Tabela1[[#This Row],[Preço atual]]</f>
        <v>0.10887176247631079</v>
      </c>
      <c r="H243" s="16">
        <v>8.9722000000000008</v>
      </c>
      <c r="I243" s="16">
        <v>129.31</v>
      </c>
      <c r="J243" s="15">
        <f>Tabela1[[#This Row],[Preço atual]]/Tabela1[[#This Row],[VP]]</f>
        <v>0.61209496558657495</v>
      </c>
      <c r="K243" s="14">
        <v>0.23200000000000001</v>
      </c>
      <c r="L243" s="14">
        <v>0</v>
      </c>
      <c r="M243" s="13">
        <v>1.25</v>
      </c>
      <c r="N243" s="13">
        <v>4348</v>
      </c>
      <c r="O243" s="13">
        <v>1391</v>
      </c>
      <c r="P243" s="13">
        <v>162</v>
      </c>
      <c r="Q243" s="30">
        <f>Tabela1[[#This Row],[Divid.]]</f>
        <v>0.71809999999999996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63.595571955719556</v>
      </c>
      <c r="T243" s="17">
        <f>Tabela1[[#This Row],[Preço Calculado]]/Tabela1[[#This Row],[Preço atual]]-1</f>
        <v>-0.19651835810840745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89.94</v>
      </c>
      <c r="F244" s="16">
        <v>0.8</v>
      </c>
      <c r="G244" s="14">
        <f>Tabela1[[#This Row],[Divid.]]*12/Tabela1[[#This Row],[Preço atual]]</f>
        <v>0.10673782521681123</v>
      </c>
      <c r="H244" s="16">
        <v>10.1</v>
      </c>
      <c r="I244" s="16">
        <v>94.61</v>
      </c>
      <c r="J244" s="15">
        <f>Tabela1[[#This Row],[Preço atual]]/Tabela1[[#This Row],[VP]]</f>
        <v>0.95063946728675619</v>
      </c>
      <c r="K244" s="14"/>
      <c r="L244" s="14"/>
      <c r="M244" s="13">
        <v>9.11</v>
      </c>
      <c r="N244" s="13">
        <v>115149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-0.21226697256965887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0.48</v>
      </c>
      <c r="I245" s="16">
        <v>9.15</v>
      </c>
      <c r="J245" s="15">
        <f>Tabela1[[#This Row],[Preço atual]]/Tabela1[[#This Row],[VP]]</f>
        <v>0.99453551912568294</v>
      </c>
      <c r="K245" s="14"/>
      <c r="L245" s="14"/>
      <c r="M245" s="13">
        <v>28.3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9.42</v>
      </c>
      <c r="F246" s="16">
        <v>0.1</v>
      </c>
      <c r="G246" s="14">
        <f>Tabela1[[#This Row],[Divid.]]*12/Tabela1[[#This Row],[Preço atual]]</f>
        <v>0.12738853503184716</v>
      </c>
      <c r="H246" s="16">
        <v>1.41</v>
      </c>
      <c r="I246" s="16">
        <v>9.75</v>
      </c>
      <c r="J246" s="15">
        <f>Tabela1[[#This Row],[Preço atual]]/Tabela1[[#This Row],[VP]]</f>
        <v>0.96615384615384614</v>
      </c>
      <c r="K246" s="14"/>
      <c r="L246" s="14"/>
      <c r="M246" s="13">
        <v>17.46</v>
      </c>
      <c r="N246" s="13">
        <v>97250</v>
      </c>
      <c r="O246" s="13"/>
      <c r="P246" s="13"/>
      <c r="Q246" s="30">
        <f>Tabela1[[#This Row],[Divid.]]</f>
        <v>0.1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6" s="17">
        <f>Tabela1[[#This Row],[Preço Calculado]]/Tabela1[[#This Row],[Preço atual]]-1</f>
        <v>-5.9863210097069075E-2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66.010000000000005</v>
      </c>
      <c r="F247" s="16">
        <v>0.47</v>
      </c>
      <c r="G247" s="14">
        <f>Tabela1[[#This Row],[Divid.]]*12/Tabela1[[#This Row],[Preço atual]]</f>
        <v>8.5441599757612466E-2</v>
      </c>
      <c r="H247" s="16">
        <v>6.23</v>
      </c>
      <c r="I247" s="16">
        <v>70.94</v>
      </c>
      <c r="J247" s="15">
        <f>Tabela1[[#This Row],[Preço atual]]/Tabela1[[#This Row],[VP]]</f>
        <v>0.93050465181843822</v>
      </c>
      <c r="K247" s="14"/>
      <c r="L247" s="14"/>
      <c r="M247" s="13">
        <v>0.64</v>
      </c>
      <c r="N247" s="13">
        <v>2456</v>
      </c>
      <c r="O247" s="13"/>
      <c r="P247" s="13"/>
      <c r="Q247" s="30">
        <f>Tabela1[[#This Row],[Divid.]]</f>
        <v>0.47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47" s="17">
        <f>Tabela1[[#This Row],[Preço Calculado]]/Tabela1[[#This Row],[Preço atual]]-1</f>
        <v>-0.36943468813570135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26.65</v>
      </c>
      <c r="F248" s="16">
        <v>0.27</v>
      </c>
      <c r="G248" s="14">
        <f>Tabela1[[#This Row],[Divid.]]*12/Tabela1[[#This Row],[Preço atual]]</f>
        <v>0.12157598499061915</v>
      </c>
      <c r="H248" s="16">
        <v>8.06</v>
      </c>
      <c r="I248" s="16">
        <v>27.52</v>
      </c>
      <c r="J248" s="15">
        <f>Tabela1[[#This Row],[Preço atual]]/Tabela1[[#This Row],[VP]]</f>
        <v>0.96838662790697672</v>
      </c>
      <c r="K248" s="14"/>
      <c r="L248" s="14"/>
      <c r="M248" s="13">
        <v>2.65</v>
      </c>
      <c r="N248" s="13">
        <v>497</v>
      </c>
      <c r="O248" s="13"/>
      <c r="P248" s="13"/>
      <c r="Q248" s="30">
        <f>Tabela1[[#This Row],[Divid.]]</f>
        <v>0.27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248" s="17">
        <f>Tabela1[[#This Row],[Preço Calculado]]/Tabela1[[#This Row],[Preço atual]]-1</f>
        <v>-0.10276025837181446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102.65</v>
      </c>
      <c r="F249" s="16">
        <v>1.18</v>
      </c>
      <c r="G249" s="14">
        <f>Tabela1[[#This Row],[Divid.]]*12/Tabela1[[#This Row],[Preço atual]]</f>
        <v>0.13794447150511446</v>
      </c>
      <c r="H249" s="16">
        <v>13.79</v>
      </c>
      <c r="I249" s="16">
        <v>108.21</v>
      </c>
      <c r="J249" s="15">
        <f>Tabela1[[#This Row],[Preço atual]]/Tabela1[[#This Row],[VP]]</f>
        <v>0.94861842713242783</v>
      </c>
      <c r="K249" s="14"/>
      <c r="L249" s="14"/>
      <c r="M249" s="13">
        <v>0.47</v>
      </c>
      <c r="N249" s="13">
        <v>31965</v>
      </c>
      <c r="O249" s="13">
        <v>237</v>
      </c>
      <c r="P249" s="13">
        <v>0</v>
      </c>
      <c r="Q249" s="30">
        <f>Tabela1[[#This Row],[Divid.]]</f>
        <v>1.18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249" s="17">
        <f>Tabela1[[#This Row],[Preço Calculado]]/Tabela1[[#This Row],[Preço atual]]-1</f>
        <v>1.8040380111545851E-2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549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2.11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550</v>
      </c>
    </row>
    <row r="252" spans="1:22" x14ac:dyDescent="0.25">
      <c r="A252" s="12" t="s">
        <v>551</v>
      </c>
      <c r="B252" s="12" t="s">
        <v>28</v>
      </c>
      <c r="C252" s="13" t="s">
        <v>156</v>
      </c>
      <c r="D252" s="13" t="s">
        <v>546</v>
      </c>
      <c r="E252" s="16">
        <v>16.37</v>
      </c>
      <c r="F252" s="16">
        <v>0.13</v>
      </c>
      <c r="G252" s="14">
        <f>Tabela1[[#This Row],[Divid.]]*12/Tabela1[[#This Row],[Preço atual]]</f>
        <v>9.5296273671350032E-2</v>
      </c>
      <c r="H252" s="16">
        <v>5.16</v>
      </c>
      <c r="I252" s="16">
        <v>50.81</v>
      </c>
      <c r="J252" s="15">
        <f>Tabela1[[#This Row],[Preço atual]]/Tabela1[[#This Row],[VP]]</f>
        <v>0.3221806730958473</v>
      </c>
      <c r="K252" s="14">
        <v>0</v>
      </c>
      <c r="L252" s="14">
        <v>0</v>
      </c>
      <c r="M252" s="13">
        <v>7.68</v>
      </c>
      <c r="N252" s="13">
        <v>5149</v>
      </c>
      <c r="O252" s="13">
        <v>2049</v>
      </c>
      <c r="P252" s="13">
        <v>806</v>
      </c>
      <c r="Q252" s="30">
        <f>Tabela1[[#This Row],[Divid.]]</f>
        <v>0.13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52" s="17">
        <f>Tabela1[[#This Row],[Preço Calculado]]/Tabela1[[#This Row],[Preço atual]]-1</f>
        <v>-0.29670646737011053</v>
      </c>
      <c r="U252" s="29" t="str">
        <f>HYPERLINK("https://statusinvest.com.br/fundos-imobiliarios/"&amp;Tabela1[[#This Row],[Ticker]],"Link")</f>
        <v>Link</v>
      </c>
      <c r="V252" s="38" t="s">
        <v>552</v>
      </c>
    </row>
    <row r="253" spans="1:22" x14ac:dyDescent="0.25">
      <c r="A253" s="12" t="s">
        <v>553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554</v>
      </c>
    </row>
    <row r="254" spans="1:22" x14ac:dyDescent="0.25">
      <c r="A254" s="12" t="s">
        <v>555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556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557</v>
      </c>
      <c r="B256" s="12" t="s">
        <v>28</v>
      </c>
      <c r="C256" s="13" t="s">
        <v>82</v>
      </c>
      <c r="D256" s="13" t="s">
        <v>50</v>
      </c>
      <c r="E256" s="16">
        <v>63.36</v>
      </c>
      <c r="F256" s="16">
        <v>1.5</v>
      </c>
      <c r="G256" s="14">
        <f>Tabela1[[#This Row],[Divid.]]*12/Tabela1[[#This Row],[Preço atual]]</f>
        <v>0.28409090909090912</v>
      </c>
      <c r="H256" s="16">
        <v>16.23</v>
      </c>
      <c r="I256" s="16">
        <v>94.37</v>
      </c>
      <c r="J256" s="15">
        <f>Tabela1[[#This Row],[Preço atual]]/Tabela1[[#This Row],[VP]]</f>
        <v>0.67139980926141773</v>
      </c>
      <c r="K256" s="14">
        <v>0</v>
      </c>
      <c r="L256" s="14">
        <v>0</v>
      </c>
      <c r="M256" s="13">
        <v>3.2</v>
      </c>
      <c r="N256" s="13">
        <v>1</v>
      </c>
      <c r="O256" s="13"/>
      <c r="P256" s="13"/>
      <c r="Q256" s="30">
        <f>Tabela1[[#This Row],[Divid.]]</f>
        <v>1.5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56" s="17">
        <f>Tabela1[[#This Row],[Preço Calculado]]/Tabela1[[#This Row],[Preço atual]]-1</f>
        <v>1.096611875209661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558</v>
      </c>
      <c r="B257" s="12" t="s">
        <v>28</v>
      </c>
      <c r="C257" s="13" t="s">
        <v>33</v>
      </c>
      <c r="D257" s="13" t="s">
        <v>559</v>
      </c>
      <c r="E257" s="16">
        <v>95</v>
      </c>
      <c r="F257" s="16">
        <v>3.3555999999999999</v>
      </c>
      <c r="G257" s="14">
        <f>Tabela1[[#This Row],[Divid.]]*12/Tabela1[[#This Row],[Preço atual]]</f>
        <v>0.42386526315789474</v>
      </c>
      <c r="H257" s="16">
        <v>4.6555999999999997</v>
      </c>
      <c r="I257" s="16">
        <v>110</v>
      </c>
      <c r="J257" s="15">
        <f>Tabela1[[#This Row],[Preço atual]]/Tabela1[[#This Row],[VP]]</f>
        <v>0.86363636363636365</v>
      </c>
      <c r="K257" s="14">
        <v>0</v>
      </c>
      <c r="L257" s="14">
        <v>0</v>
      </c>
      <c r="M257" s="13">
        <v>2</v>
      </c>
      <c r="N257" s="13">
        <v>101</v>
      </c>
      <c r="O257" s="13">
        <v>4519</v>
      </c>
      <c r="P257" s="13">
        <v>503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2.1281569236744997</v>
      </c>
      <c r="U257" s="29" t="str">
        <f>HYPERLINK("https://statusinvest.com.br/fundos-imobiliarios/"&amp;Tabela1[[#This Row],[Ticker]],"Link")</f>
        <v>Link</v>
      </c>
      <c r="V257" s="38" t="s">
        <v>560</v>
      </c>
    </row>
    <row r="258" spans="1:22" x14ac:dyDescent="0.25">
      <c r="A258" s="12" t="s">
        <v>561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0.63890000000000002</v>
      </c>
      <c r="G258" s="14" t="e">
        <f>Tabela1[[#This Row],[Divid.]]*12/Tabela1[[#This Row],[Preço atual]]</f>
        <v>#DIV/0!</v>
      </c>
      <c r="H258" s="16">
        <v>9.5249000000000006</v>
      </c>
      <c r="I258" s="16">
        <v>111.97</v>
      </c>
      <c r="J258" s="15">
        <f>Tabela1[[#This Row],[Preço atual]]/Tabela1[[#This Row],[VP]]</f>
        <v>0</v>
      </c>
      <c r="K258" s="14"/>
      <c r="L258" s="14"/>
      <c r="M258" s="13">
        <v>3.59</v>
      </c>
      <c r="N258" s="13">
        <v>54</v>
      </c>
      <c r="O258" s="13"/>
      <c r="P258" s="13"/>
      <c r="Q258" s="30">
        <f>Tabela1[[#This Row],[Divid.]]</f>
        <v>0.63890000000000002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562</v>
      </c>
    </row>
    <row r="259" spans="1:22" x14ac:dyDescent="0.25">
      <c r="A259" s="12" t="s">
        <v>563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78.55</v>
      </c>
      <c r="J259" s="15">
        <f>Tabela1[[#This Row],[Preço atual]]/Tabela1[[#This Row],[VP]]</f>
        <v>2.0607256524506683</v>
      </c>
      <c r="K259" s="14"/>
      <c r="L259" s="14"/>
      <c r="M259" s="13">
        <v>0.21</v>
      </c>
      <c r="N259" s="13">
        <v>142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564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808.21</v>
      </c>
      <c r="J260" s="15">
        <f>Tabela1[[#This Row],[Preço atual]]/Tabela1[[#This Row],[VP]]</f>
        <v>0</v>
      </c>
      <c r="K260" s="14"/>
      <c r="L260" s="14"/>
      <c r="M260" s="13">
        <v>1.1499999999999999</v>
      </c>
      <c r="N260" s="13">
        <v>4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565</v>
      </c>
      <c r="B261" s="12" t="s">
        <v>28</v>
      </c>
      <c r="C261" s="13" t="s">
        <v>36</v>
      </c>
      <c r="D261" s="13" t="s">
        <v>566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5.57</v>
      </c>
      <c r="I261" s="16">
        <v>0</v>
      </c>
      <c r="J261" s="15" t="e">
        <f>Tabela1[[#This Row],[Preço atual]]/Tabela1[[#This Row],[VP]]</f>
        <v>#DIV/0!</v>
      </c>
      <c r="K261" s="14"/>
      <c r="L261" s="14"/>
      <c r="M261" s="13" t="s">
        <v>50</v>
      </c>
      <c r="N261" s="13">
        <v>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567</v>
      </c>
    </row>
    <row r="262" spans="1:22" x14ac:dyDescent="0.25">
      <c r="A262" s="12" t="s">
        <v>568</v>
      </c>
      <c r="B262" s="12" t="s">
        <v>28</v>
      </c>
      <c r="C262" s="13" t="s">
        <v>53</v>
      </c>
      <c r="D262" s="13" t="s">
        <v>566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1.95</v>
      </c>
      <c r="I262" s="16">
        <v>0</v>
      </c>
      <c r="J262" s="15" t="e">
        <f>Tabela1[[#This Row],[Preço atual]]/Tabela1[[#This Row],[VP]]</f>
        <v>#DIV/0!</v>
      </c>
      <c r="K262" s="14"/>
      <c r="L262" s="14"/>
      <c r="M262" s="13" t="s">
        <v>50</v>
      </c>
      <c r="N262" s="13">
        <v>0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569</v>
      </c>
    </row>
    <row r="263" spans="1:22" x14ac:dyDescent="0.25">
      <c r="A263" s="12" t="s">
        <v>570</v>
      </c>
      <c r="B263" s="12" t="s">
        <v>28</v>
      </c>
      <c r="C263" s="13" t="s">
        <v>43</v>
      </c>
      <c r="D263" s="13"/>
      <c r="E263" s="16">
        <v>103.37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72.67</v>
      </c>
      <c r="J263" s="15">
        <f>Tabela1[[#This Row],[Preço atual]]/Tabela1[[#This Row],[VP]]</f>
        <v>1.4224576854272739</v>
      </c>
      <c r="K263" s="14"/>
      <c r="L263" s="14"/>
      <c r="M263" s="13">
        <v>1.32</v>
      </c>
      <c r="N263" s="13">
        <v>10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571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572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1.33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2.65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573</v>
      </c>
      <c r="B266" s="12" t="s">
        <v>28</v>
      </c>
      <c r="C266" s="13" t="s">
        <v>36</v>
      </c>
      <c r="D266" s="13" t="s">
        <v>574</v>
      </c>
      <c r="E266" s="16">
        <v>10.1</v>
      </c>
      <c r="F266" s="16">
        <v>0.1</v>
      </c>
      <c r="G266" s="14">
        <f>Tabela1[[#This Row],[Divid.]]*12/Tabela1[[#This Row],[Preço atual]]</f>
        <v>0.11881188118811883</v>
      </c>
      <c r="H266" s="16">
        <v>1.25</v>
      </c>
      <c r="I266" s="16">
        <v>9.75</v>
      </c>
      <c r="J266" s="15">
        <f>Tabela1[[#This Row],[Preço atual]]/Tabela1[[#This Row],[VP]]</f>
        <v>1.0358974358974358</v>
      </c>
      <c r="K266" s="14"/>
      <c r="L266" s="14"/>
      <c r="M266" s="13">
        <v>22.24</v>
      </c>
      <c r="N266" s="13">
        <v>1142848</v>
      </c>
      <c r="O266" s="13">
        <v>100960</v>
      </c>
      <c r="P266" s="13">
        <v>0</v>
      </c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-0.12315954842716736</v>
      </c>
      <c r="U266" s="29" t="str">
        <f>HYPERLINK("https://statusinvest.com.br/fundos-imobiliarios/"&amp;Tabela1[[#This Row],[Ticker]],"Link")</f>
        <v>Link</v>
      </c>
      <c r="V266" s="38" t="s">
        <v>575</v>
      </c>
    </row>
    <row r="267" spans="1:22" x14ac:dyDescent="0.25">
      <c r="A267" s="12" t="s">
        <v>576</v>
      </c>
      <c r="B267" s="12" t="s">
        <v>28</v>
      </c>
      <c r="C267" s="13" t="s">
        <v>36</v>
      </c>
      <c r="D267" s="13" t="s">
        <v>577</v>
      </c>
      <c r="E267" s="16">
        <v>88.39</v>
      </c>
      <c r="F267" s="16">
        <v>1</v>
      </c>
      <c r="G267" s="14">
        <f>Tabela1[[#This Row],[Divid.]]*12/Tabela1[[#This Row],[Preço atual]]</f>
        <v>0.13576196402307952</v>
      </c>
      <c r="H267" s="16">
        <v>15.5403</v>
      </c>
      <c r="I267" s="16">
        <v>89.27</v>
      </c>
      <c r="J267" s="15">
        <f>Tabela1[[#This Row],[Preço atual]]/Tabela1[[#This Row],[VP]]</f>
        <v>0.99014226503864688</v>
      </c>
      <c r="K267" s="14"/>
      <c r="L267" s="14"/>
      <c r="M267" s="13">
        <v>23.31</v>
      </c>
      <c r="N267" s="13">
        <v>2981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1.933313823465177E-3</v>
      </c>
      <c r="U267" s="29" t="str">
        <f>HYPERLINK("https://statusinvest.com.br/fundos-imobiliarios/"&amp;Tabela1[[#This Row],[Ticker]],"Link")</f>
        <v>Link</v>
      </c>
      <c r="V267" s="38" t="s">
        <v>578</v>
      </c>
    </row>
    <row r="268" spans="1:22" x14ac:dyDescent="0.25">
      <c r="A268" s="12" t="s">
        <v>579</v>
      </c>
      <c r="B268" s="12" t="s">
        <v>28</v>
      </c>
      <c r="C268" s="13" t="s">
        <v>36</v>
      </c>
      <c r="D268" s="13" t="s">
        <v>580</v>
      </c>
      <c r="E268" s="16">
        <v>9.27</v>
      </c>
      <c r="F268" s="16">
        <v>0.1</v>
      </c>
      <c r="G268" s="25">
        <f>Tabela1[[#This Row],[Divid.]]*12/Tabela1[[#This Row],[Preço atual]]</f>
        <v>0.12944983818770228</v>
      </c>
      <c r="H268" s="16">
        <v>1.1939</v>
      </c>
      <c r="I268" s="16">
        <v>9.9600000000000009</v>
      </c>
      <c r="J268" s="15">
        <f>Tabela1[[#This Row],[Preço atual]]/Tabela1[[#This Row],[VP]]</f>
        <v>0.93072289156626498</v>
      </c>
      <c r="K268" s="14"/>
      <c r="L268" s="14"/>
      <c r="M268" s="13">
        <v>13.85</v>
      </c>
      <c r="N268" s="13">
        <v>11876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-4.4650640681163978E-2</v>
      </c>
      <c r="U268" s="29" t="str">
        <f>HYPERLINK("https://statusinvest.com.br/fundos-imobiliarios/"&amp;Tabela1[[#This Row],[Ticker]],"Link")</f>
        <v>Link</v>
      </c>
      <c r="V268" s="38" t="s">
        <v>581</v>
      </c>
    </row>
    <row r="269" spans="1:22" x14ac:dyDescent="0.25">
      <c r="A269" s="12" t="s">
        <v>582</v>
      </c>
      <c r="B269" s="12" t="s">
        <v>28</v>
      </c>
      <c r="C269" s="13" t="s">
        <v>36</v>
      </c>
      <c r="D269" s="13" t="s">
        <v>50</v>
      </c>
      <c r="E269" s="16">
        <v>8.77</v>
      </c>
      <c r="F269" s="16">
        <v>0.1</v>
      </c>
      <c r="G269" s="25">
        <f>Tabela1[[#This Row],[Divid.]]*12/Tabela1[[#This Row],[Preço atual]]</f>
        <v>0.136830102622577</v>
      </c>
      <c r="H269" s="16">
        <v>1.0786</v>
      </c>
      <c r="I269" s="16">
        <v>10.119999999999999</v>
      </c>
      <c r="J269" s="15">
        <f>Tabela1[[#This Row],[Preço atual]]/Tabela1[[#This Row],[VP]]</f>
        <v>0.86660079051383399</v>
      </c>
      <c r="K269" s="14"/>
      <c r="L269" s="14"/>
      <c r="M269" s="13">
        <v>6.37</v>
      </c>
      <c r="N269" s="13">
        <v>872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9.8162555171732446E-3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583</v>
      </c>
      <c r="B270" s="12" t="s">
        <v>28</v>
      </c>
      <c r="C270" s="13" t="s">
        <v>70</v>
      </c>
      <c r="D270" s="13" t="s">
        <v>584</v>
      </c>
      <c r="E270" s="16">
        <v>113.78</v>
      </c>
      <c r="F270" s="16">
        <v>0.95</v>
      </c>
      <c r="G270" s="14">
        <f>Tabela1[[#This Row],[Divid.]]*12/Tabela1[[#This Row],[Preço atual]]</f>
        <v>0.10019335559852345</v>
      </c>
      <c r="H270" s="16">
        <v>11.87</v>
      </c>
      <c r="I270" s="16">
        <v>184.65</v>
      </c>
      <c r="J270" s="15">
        <f>Tabela1[[#This Row],[Preço atual]]/Tabela1[[#This Row],[VP]]</f>
        <v>0.61619279718386133</v>
      </c>
      <c r="K270" s="14">
        <v>0</v>
      </c>
      <c r="L270" s="14">
        <v>0</v>
      </c>
      <c r="M270" s="13">
        <v>20.18</v>
      </c>
      <c r="N270" s="13">
        <v>8669</v>
      </c>
      <c r="O270" s="13">
        <v>2357</v>
      </c>
      <c r="P270" s="13">
        <v>487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-0.26056564133931037</v>
      </c>
      <c r="U270" s="29" t="str">
        <f>HYPERLINK("https://statusinvest.com.br/fundos-imobiliarios/"&amp;Tabela1[[#This Row],[Ticker]],"Link")</f>
        <v>Link</v>
      </c>
      <c r="V270" s="38" t="s">
        <v>585</v>
      </c>
    </row>
    <row r="271" spans="1:22" x14ac:dyDescent="0.25">
      <c r="A271" s="12" t="s">
        <v>586</v>
      </c>
      <c r="B271" s="12" t="s">
        <v>28</v>
      </c>
      <c r="C271" s="13" t="s">
        <v>43</v>
      </c>
      <c r="D271" s="13" t="s">
        <v>584</v>
      </c>
      <c r="E271" s="16">
        <v>79.900000000000006</v>
      </c>
      <c r="F271" s="16">
        <v>7.0000000000000007E-2</v>
      </c>
      <c r="G271" s="14">
        <f>Tabela1[[#This Row],[Divid.]]*12/Tabela1[[#This Row],[Preço atual]]</f>
        <v>1.051314142678348E-2</v>
      </c>
      <c r="H271" s="16">
        <v>2.04</v>
      </c>
      <c r="I271" s="16">
        <v>71.44</v>
      </c>
      <c r="J271" s="15">
        <f>Tabela1[[#This Row],[Preço atual]]/Tabela1[[#This Row],[VP]]</f>
        <v>1.118421052631579</v>
      </c>
      <c r="K271" s="14">
        <v>0.47</v>
      </c>
      <c r="L271" s="14">
        <v>0</v>
      </c>
      <c r="M271" s="13">
        <v>5.21</v>
      </c>
      <c r="N271" s="13">
        <v>1283</v>
      </c>
      <c r="O271" s="13">
        <v>4233</v>
      </c>
      <c r="P271" s="13">
        <v>423</v>
      </c>
      <c r="Q271" s="30">
        <f>Tabela1[[#This Row],[Divid.]]</f>
        <v>7.0000000000000007E-2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71" s="17">
        <f>Tabela1[[#This Row],[Preço Calculado]]/Tabela1[[#This Row],[Preço atual]]-1</f>
        <v>-0.92241224039274183</v>
      </c>
      <c r="U271" s="29" t="str">
        <f>HYPERLINK("https://statusinvest.com.br/fundos-imobiliarios/"&amp;Tabela1[[#This Row],[Ticker]],"Link")</f>
        <v>Link</v>
      </c>
      <c r="V271" s="38" t="s">
        <v>587</v>
      </c>
    </row>
    <row r="272" spans="1:22" x14ac:dyDescent="0.25">
      <c r="A272" s="12" t="s">
        <v>588</v>
      </c>
      <c r="B272" s="12" t="s">
        <v>28</v>
      </c>
      <c r="C272" s="13" t="s">
        <v>589</v>
      </c>
      <c r="D272" s="13" t="s">
        <v>590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9.59</v>
      </c>
      <c r="J272" s="15">
        <f>Tabela1[[#This Row],[Preço atual]]/Tabela1[[#This Row],[VP]]</f>
        <v>1.3368091762252348</v>
      </c>
      <c r="K272" s="14"/>
      <c r="L272" s="14"/>
      <c r="M272" s="13">
        <v>5.41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591</v>
      </c>
      <c r="B273" s="12" t="s">
        <v>28</v>
      </c>
      <c r="C273" s="13" t="s">
        <v>376</v>
      </c>
      <c r="D273" s="13" t="s">
        <v>47</v>
      </c>
      <c r="E273" s="16">
        <v>184.55</v>
      </c>
      <c r="F273" s="16">
        <v>1.5773999999999999</v>
      </c>
      <c r="G273" s="25">
        <f>Tabela1[[#This Row],[Divid.]]*12/Tabela1[[#This Row],[Preço atual]]</f>
        <v>0.1025673259279328</v>
      </c>
      <c r="H273" s="16">
        <v>18.736000000000001</v>
      </c>
      <c r="I273" s="16">
        <v>205.8</v>
      </c>
      <c r="J273" s="15">
        <f>Tabela1[[#This Row],[Preço atual]]/Tabela1[[#This Row],[VP]]</f>
        <v>0.89674441205053446</v>
      </c>
      <c r="K273" s="14">
        <v>0</v>
      </c>
      <c r="L273" s="14">
        <v>0</v>
      </c>
      <c r="M273" s="13">
        <v>3.4</v>
      </c>
      <c r="N273" s="13">
        <v>5861</v>
      </c>
      <c r="O273" s="13">
        <v>9735</v>
      </c>
      <c r="P273" s="13">
        <v>1083</v>
      </c>
      <c r="Q273" s="30">
        <f>Tabela1[[#This Row],[Divid.]]</f>
        <v>1.5773999999999999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139.69594095940957</v>
      </c>
      <c r="T273" s="17">
        <f>Tabela1[[#This Row],[Preço Calculado]]/Tabela1[[#This Row],[Preço atual]]-1</f>
        <v>-0.24304556510750708</v>
      </c>
      <c r="U273" s="29" t="str">
        <f>HYPERLINK("https://statusinvest.com.br/fundos-imobiliarios/"&amp;Tabela1[[#This Row],[Ticker]],"Link")</f>
        <v>Link</v>
      </c>
      <c r="V273" s="38" t="s">
        <v>592</v>
      </c>
    </row>
    <row r="274" spans="1:22" x14ac:dyDescent="0.25">
      <c r="A274" s="12" t="s">
        <v>593</v>
      </c>
      <c r="B274" s="12" t="s">
        <v>28</v>
      </c>
      <c r="C274" s="13" t="s">
        <v>376</v>
      </c>
      <c r="D274" s="13" t="s">
        <v>523</v>
      </c>
      <c r="E274" s="16">
        <v>13.03</v>
      </c>
      <c r="F274" s="16">
        <v>8.3500000000000005E-2</v>
      </c>
      <c r="G274" s="25">
        <f>Tabela1[[#This Row],[Divid.]]*12/Tabela1[[#This Row],[Preço atual]]</f>
        <v>7.6899462778204142E-2</v>
      </c>
      <c r="H274" s="16">
        <v>1.0041</v>
      </c>
      <c r="I274" s="16">
        <v>15.34</v>
      </c>
      <c r="J274" s="15">
        <f>Tabela1[[#This Row],[Preço atual]]/Tabela1[[#This Row],[VP]]</f>
        <v>0.84941329856584091</v>
      </c>
      <c r="K274" s="14">
        <v>0</v>
      </c>
      <c r="L274" s="14">
        <v>0</v>
      </c>
      <c r="M274" s="13">
        <v>2.13</v>
      </c>
      <c r="N274" s="13">
        <v>2072</v>
      </c>
      <c r="O274" s="13">
        <v>17506</v>
      </c>
      <c r="P274" s="13">
        <v>2193</v>
      </c>
      <c r="Q274" s="30">
        <f>Tabela1[[#This Row],[Divid.]]</f>
        <v>8.3500000000000005E-2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4" s="17">
        <f>Tabela1[[#This Row],[Preço Calculado]]/Tabela1[[#This Row],[Preço atual]]-1</f>
        <v>-0.43247628945974803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594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1.1113999999999999</v>
      </c>
      <c r="G275" s="14">
        <f>Tabela1[[#This Row],[Divid.]]*12/Tabela1[[#This Row],[Preço atual]]</f>
        <v>5.8623296703296704E-2</v>
      </c>
      <c r="H275" s="16">
        <v>10.892099999999999</v>
      </c>
      <c r="I275" s="16">
        <v>249.21</v>
      </c>
      <c r="J275" s="15">
        <f>Tabela1[[#This Row],[Preço atual]]/Tabela1[[#This Row],[VP]]</f>
        <v>0.91288471570161711</v>
      </c>
      <c r="K275" s="14">
        <v>0</v>
      </c>
      <c r="L275" s="14">
        <v>0</v>
      </c>
      <c r="M275" s="13">
        <v>8.52</v>
      </c>
      <c r="N275" s="13">
        <v>7</v>
      </c>
      <c r="O275" s="13"/>
      <c r="P275" s="13"/>
      <c r="Q275" s="30">
        <f>Tabela1[[#This Row],[Divid.]]</f>
        <v>1.1113999999999999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98.426568265682647</v>
      </c>
      <c r="T275" s="17">
        <f>Tabela1[[#This Row],[Preço Calculado]]/Tabela1[[#This Row],[Preço atual]]-1</f>
        <v>-0.5673557438871093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595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36.633000000000003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596</v>
      </c>
    </row>
    <row r="277" spans="1:22" x14ac:dyDescent="0.25">
      <c r="A277" s="12" t="s">
        <v>597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143.99</v>
      </c>
      <c r="J277" s="15">
        <f>Tabela1[[#This Row],[Preço atual]]/Tabela1[[#This Row],[VP]]</f>
        <v>0.6458781859851378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598</v>
      </c>
    </row>
    <row r="278" spans="1:22" x14ac:dyDescent="0.25">
      <c r="A278" s="12" t="s">
        <v>599</v>
      </c>
      <c r="B278" s="12" t="s">
        <v>28</v>
      </c>
      <c r="C278" s="13" t="s">
        <v>53</v>
      </c>
      <c r="D278" s="13" t="s">
        <v>600</v>
      </c>
      <c r="E278" s="16">
        <v>61.1</v>
      </c>
      <c r="F278" s="16">
        <v>0.75580000000000003</v>
      </c>
      <c r="G278" s="25">
        <f>Tabela1[[#This Row],[Divid.]]*12/Tabela1[[#This Row],[Preço atual]]</f>
        <v>0.14843862520458267</v>
      </c>
      <c r="H278" s="16">
        <v>7.4257999999999997</v>
      </c>
      <c r="I278" s="16">
        <v>78.55</v>
      </c>
      <c r="J278" s="15">
        <f>Tabela1[[#This Row],[Preço atual]]/Tabela1[[#This Row],[VP]]</f>
        <v>0.77784850413749207</v>
      </c>
      <c r="K278" s="14"/>
      <c r="L278" s="14"/>
      <c r="M278" s="13">
        <v>3.32</v>
      </c>
      <c r="N278" s="13">
        <v>7002</v>
      </c>
      <c r="O278" s="13"/>
      <c r="P278" s="13"/>
      <c r="Q278" s="30">
        <f>Tabela1[[#This Row],[Divid.]]</f>
        <v>0.75580000000000003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66.934317343173433</v>
      </c>
      <c r="T278" s="17">
        <f>Tabela1[[#This Row],[Preço Calculado]]/Tabela1[[#This Row],[Preço atual]]-1</f>
        <v>9.5488008889908826E-2</v>
      </c>
      <c r="U278" s="29" t="str">
        <f>HYPERLINK("https://statusinvest.com.br/fundos-imobiliarios/"&amp;Tabela1[[#This Row],[Ticker]],"Link")</f>
        <v>Link</v>
      </c>
      <c r="V278" s="38" t="s">
        <v>601</v>
      </c>
    </row>
    <row r="279" spans="1:22" x14ac:dyDescent="0.25">
      <c r="A279" s="12" t="s">
        <v>602</v>
      </c>
      <c r="B279" s="12" t="s">
        <v>28</v>
      </c>
      <c r="C279" s="13" t="s">
        <v>36</v>
      </c>
      <c r="D279" s="13" t="s">
        <v>459</v>
      </c>
      <c r="E279" s="16">
        <v>81</v>
      </c>
      <c r="F279" s="16">
        <v>0.82</v>
      </c>
      <c r="G279" s="25">
        <f>Tabela1[[#This Row],[Divid.]]*12/Tabela1[[#This Row],[Preço atual]]</f>
        <v>0.12148148148148148</v>
      </c>
      <c r="H279" s="16">
        <v>11.19</v>
      </c>
      <c r="I279" s="16">
        <v>98.7</v>
      </c>
      <c r="J279" s="15">
        <f>Tabela1[[#This Row],[Preço atual]]/Tabela1[[#This Row],[VP]]</f>
        <v>0.82066869300911849</v>
      </c>
      <c r="K279" s="14"/>
      <c r="L279" s="14"/>
      <c r="M279" s="13">
        <v>12.86</v>
      </c>
      <c r="N279" s="13">
        <v>29685</v>
      </c>
      <c r="O279" s="13"/>
      <c r="P279" s="13"/>
      <c r="Q279" s="30">
        <f>Tabela1[[#This Row],[Divid.]]</f>
        <v>0.82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79" s="17">
        <f>Tabela1[[#This Row],[Preço Calculado]]/Tabela1[[#This Row],[Preço atual]]-1</f>
        <v>-0.10345770124367926</v>
      </c>
      <c r="U279" s="29" t="str">
        <f>HYPERLINK("https://statusinvest.com.br/fundos-imobiliarios/"&amp;Tabela1[[#This Row],[Ticker]],"Link")</f>
        <v>Link</v>
      </c>
      <c r="V279" s="38" t="s">
        <v>603</v>
      </c>
    </row>
    <row r="280" spans="1:22" x14ac:dyDescent="0.25">
      <c r="A280" s="12" t="s">
        <v>604</v>
      </c>
      <c r="B280" s="12" t="s">
        <v>28</v>
      </c>
      <c r="C280" s="13" t="s">
        <v>70</v>
      </c>
      <c r="D280" s="13" t="s">
        <v>600</v>
      </c>
      <c r="E280" s="16">
        <v>30.01</v>
      </c>
      <c r="F280" s="16">
        <v>0.3</v>
      </c>
      <c r="G280" s="25">
        <f>Tabela1[[#This Row],[Divid.]]*12/Tabela1[[#This Row],[Preço atual]]</f>
        <v>0.11996001332889035</v>
      </c>
      <c r="H280" s="16">
        <v>1.86</v>
      </c>
      <c r="I280" s="16">
        <v>63.97</v>
      </c>
      <c r="J280" s="15">
        <f>Tabela1[[#This Row],[Preço atual]]/Tabela1[[#This Row],[VP]]</f>
        <v>0.46912615288416448</v>
      </c>
      <c r="K280" s="14">
        <v>0</v>
      </c>
      <c r="L280" s="14">
        <v>0</v>
      </c>
      <c r="M280" s="13">
        <v>8.32</v>
      </c>
      <c r="N280" s="13">
        <v>4605</v>
      </c>
      <c r="O280" s="13">
        <v>994</v>
      </c>
      <c r="P280" s="13">
        <v>219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-0.1146862484952742</v>
      </c>
      <c r="U280" s="29" t="str">
        <f>HYPERLINK("https://statusinvest.com.br/fundos-imobiliarios/"&amp;Tabela1[[#This Row],[Ticker]],"Link")</f>
        <v>Link</v>
      </c>
      <c r="V280" s="38" t="s">
        <v>605</v>
      </c>
    </row>
    <row r="281" spans="1:22" x14ac:dyDescent="0.25">
      <c r="A281" s="12" t="s">
        <v>606</v>
      </c>
      <c r="B281" s="12" t="s">
        <v>28</v>
      </c>
      <c r="C281" s="13" t="s">
        <v>57</v>
      </c>
      <c r="D281" s="13" t="s">
        <v>600</v>
      </c>
      <c r="E281" s="16">
        <v>78.2</v>
      </c>
      <c r="F281" s="16">
        <v>1.085</v>
      </c>
      <c r="G281" s="25">
        <f>Tabela1[[#This Row],[Divid.]]*12/Tabela1[[#This Row],[Preço atual]]</f>
        <v>0.16649616368286443</v>
      </c>
      <c r="H281" s="16">
        <v>9.6449999999999996</v>
      </c>
      <c r="I281" s="16">
        <v>100.43</v>
      </c>
      <c r="J281" s="15">
        <f>Tabela1[[#This Row],[Preço atual]]/Tabela1[[#This Row],[VP]]</f>
        <v>0.77865179727173151</v>
      </c>
      <c r="K281" s="14">
        <v>0</v>
      </c>
      <c r="L281" s="14">
        <v>0</v>
      </c>
      <c r="M281" s="13">
        <v>6.77</v>
      </c>
      <c r="N281" s="13">
        <v>6123</v>
      </c>
      <c r="O281" s="13">
        <v>0</v>
      </c>
      <c r="P281" s="13">
        <v>161</v>
      </c>
      <c r="Q281" s="30">
        <f>Tabela1[[#This Row],[Divid.]]</f>
        <v>1.085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96.088560885608842</v>
      </c>
      <c r="T281" s="17">
        <f>Tabela1[[#This Row],[Preço Calculado]]/Tabela1[[#This Row],[Preço atual]]-1</f>
        <v>0.22875397551929466</v>
      </c>
      <c r="U281" s="29" t="str">
        <f>HYPERLINK("https://statusinvest.com.br/fundos-imobiliarios/"&amp;Tabela1[[#This Row],[Ticker]],"Link")</f>
        <v>Link</v>
      </c>
      <c r="V281" s="38" t="s">
        <v>607</v>
      </c>
    </row>
    <row r="282" spans="1:22" x14ac:dyDescent="0.25">
      <c r="A282" s="12" t="s">
        <v>608</v>
      </c>
      <c r="B282" s="12" t="s">
        <v>28</v>
      </c>
      <c r="C282" s="13" t="s">
        <v>159</v>
      </c>
      <c r="D282" s="13" t="s">
        <v>209</v>
      </c>
      <c r="E282" s="16">
        <v>13.11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-24.01</v>
      </c>
      <c r="J282" s="15">
        <f>Tabela1[[#This Row],[Preço atual]]/Tabela1[[#This Row],[VP]]</f>
        <v>-0.54602249062890451</v>
      </c>
      <c r="K282" s="14"/>
      <c r="L282" s="14"/>
      <c r="M282" s="13" t="s">
        <v>50</v>
      </c>
      <c r="N282" s="13">
        <v>567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609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190.2</v>
      </c>
      <c r="J283" s="15">
        <f>Tabela1[[#This Row],[Preço atual]]/Tabela1[[#This Row],[VP]]</f>
        <v>0</v>
      </c>
      <c r="K283" s="14">
        <v>2.1000000000000001E-2</v>
      </c>
      <c r="L283" s="14">
        <v>0</v>
      </c>
      <c r="M283" s="13">
        <v>2.97</v>
      </c>
      <c r="N283" s="13">
        <v>56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610</v>
      </c>
      <c r="B284" s="12" t="s">
        <v>28</v>
      </c>
      <c r="C284" s="13" t="s">
        <v>159</v>
      </c>
      <c r="D284" s="13" t="s">
        <v>611</v>
      </c>
      <c r="E284" s="16">
        <v>36</v>
      </c>
      <c r="F284" s="16">
        <v>0.1</v>
      </c>
      <c r="G284" s="25">
        <f>Tabela1[[#This Row],[Divid.]]*12/Tabela1[[#This Row],[Preço atual]]</f>
        <v>3.333333333333334E-2</v>
      </c>
      <c r="H284" s="16">
        <v>6.17</v>
      </c>
      <c r="I284" s="16">
        <v>41.11</v>
      </c>
      <c r="J284" s="15">
        <f>Tabela1[[#This Row],[Preço atual]]/Tabela1[[#This Row],[VP]]</f>
        <v>0.87569934322549259</v>
      </c>
      <c r="K284" s="14">
        <v>0</v>
      </c>
      <c r="L284" s="14">
        <v>0</v>
      </c>
      <c r="M284" s="13">
        <v>0.77</v>
      </c>
      <c r="N284" s="13">
        <v>7649</v>
      </c>
      <c r="O284" s="13">
        <v>16060</v>
      </c>
      <c r="P284" s="13">
        <v>1215</v>
      </c>
      <c r="Q284" s="30">
        <f>Tabela1[[#This Row],[Divid.]]</f>
        <v>0.1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4" s="17">
        <f>Tabela1[[#This Row],[Preço Calculado]]/Tabela1[[#This Row],[Preço atual]]-1</f>
        <v>-0.75399753997539976</v>
      </c>
      <c r="U284" s="29" t="str">
        <f>HYPERLINK("https://statusinvest.com.br/fundos-imobiliarios/"&amp;Tabela1[[#This Row],[Ticker]],"Link")</f>
        <v>Link</v>
      </c>
      <c r="V284" s="38" t="s">
        <v>612</v>
      </c>
    </row>
    <row r="285" spans="1:22" x14ac:dyDescent="0.25">
      <c r="A285" s="12" t="s">
        <v>613</v>
      </c>
      <c r="B285" s="12" t="s">
        <v>28</v>
      </c>
      <c r="C285" s="13" t="s">
        <v>70</v>
      </c>
      <c r="D285" s="13" t="s">
        <v>611</v>
      </c>
      <c r="E285" s="16">
        <v>60.5</v>
      </c>
      <c r="F285" s="16">
        <v>0.56999999999999995</v>
      </c>
      <c r="G285" s="25">
        <f>Tabela1[[#This Row],[Divid.]]*12/Tabela1[[#This Row],[Preço atual]]</f>
        <v>0.11305785123966942</v>
      </c>
      <c r="H285" s="16">
        <v>7.11</v>
      </c>
      <c r="I285" s="16">
        <v>98.34</v>
      </c>
      <c r="J285" s="15">
        <f>Tabela1[[#This Row],[Preço atual]]/Tabela1[[#This Row],[VP]]</f>
        <v>0.61521252796420578</v>
      </c>
      <c r="K285" s="14">
        <v>0</v>
      </c>
      <c r="L285" s="14">
        <v>0</v>
      </c>
      <c r="M285" s="13">
        <v>1.19</v>
      </c>
      <c r="N285" s="13">
        <v>25904</v>
      </c>
      <c r="O285" s="13">
        <v>1944</v>
      </c>
      <c r="P285" s="13">
        <v>292</v>
      </c>
      <c r="Q285" s="30">
        <f>Tabela1[[#This Row],[Divid.]]</f>
        <v>0.56999999999999995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85" s="17">
        <f>Tabela1[[#This Row],[Preço Calculado]]/Tabela1[[#This Row],[Preço atual]]-1</f>
        <v>-0.16562471409838075</v>
      </c>
      <c r="U285" s="29" t="str">
        <f>HYPERLINK("https://statusinvest.com.br/fundos-imobiliarios/"&amp;Tabela1[[#This Row],[Ticker]],"Link")</f>
        <v>Link</v>
      </c>
      <c r="V285" s="38" t="s">
        <v>614</v>
      </c>
    </row>
    <row r="286" spans="1:22" x14ac:dyDescent="0.25">
      <c r="A286" s="12" t="s">
        <v>615</v>
      </c>
      <c r="B286" s="12" t="s">
        <v>28</v>
      </c>
      <c r="C286" s="13" t="s">
        <v>70</v>
      </c>
      <c r="D286" s="13" t="s">
        <v>368</v>
      </c>
      <c r="E286" s="16">
        <v>663.11</v>
      </c>
      <c r="F286" s="16">
        <v>45.642099999999999</v>
      </c>
      <c r="G286" s="14">
        <f>Tabela1[[#This Row],[Divid.]]*12/Tabela1[[#This Row],[Preço atual]]</f>
        <v>0.8259643196453077</v>
      </c>
      <c r="H286" s="16">
        <v>88.449799999999996</v>
      </c>
      <c r="I286" s="16">
        <v>1581.95</v>
      </c>
      <c r="J286" s="15">
        <f>Tabela1[[#This Row],[Preço atual]]/Tabela1[[#This Row],[VP]]</f>
        <v>0.41917254021934952</v>
      </c>
      <c r="K286" s="14">
        <v>3.0000000000000001E-3</v>
      </c>
      <c r="L286" s="14">
        <v>1E-3</v>
      </c>
      <c r="M286" s="13">
        <v>3.24</v>
      </c>
      <c r="N286" s="13">
        <v>2</v>
      </c>
      <c r="O286" s="13"/>
      <c r="P286" s="13"/>
      <c r="Q286" s="30">
        <f>Tabela1[[#This Row],[Divid.]]</f>
        <v>45.642099999999999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4042.1047970479704</v>
      </c>
      <c r="T286" s="17">
        <f>Tabela1[[#This Row],[Preço Calculado]]/Tabela1[[#This Row],[Preço atual]]-1</f>
        <v>5.0956776357587286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616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514.28570000000002</v>
      </c>
      <c r="G287" s="25" t="e">
        <f>Tabela1[[#This Row],[Divid.]]*12/Tabela1[[#This Row],[Preço atual]]</f>
        <v>#DIV/0!</v>
      </c>
      <c r="H287" s="16">
        <v>514.28570000000002</v>
      </c>
      <c r="I287" s="16">
        <v>4905.8599999999997</v>
      </c>
      <c r="J287" s="15">
        <f>Tabela1[[#This Row],[Preço atual]]/Tabela1[[#This Row],[VP]]</f>
        <v>0</v>
      </c>
      <c r="K287" s="14"/>
      <c r="L287" s="14"/>
      <c r="M287" s="13">
        <v>0.25</v>
      </c>
      <c r="N287" s="13">
        <v>100</v>
      </c>
      <c r="O287" s="13"/>
      <c r="P287" s="13"/>
      <c r="Q287" s="30">
        <f>Tabela1[[#This Row],[Divid.]]</f>
        <v>514.28570000000002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45545.597047970485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617</v>
      </c>
      <c r="B288" s="12" t="s">
        <v>28</v>
      </c>
      <c r="C288" s="13" t="s">
        <v>36</v>
      </c>
      <c r="D288" s="13" t="s">
        <v>50</v>
      </c>
      <c r="E288" s="16">
        <v>29.04</v>
      </c>
      <c r="F288" s="16">
        <v>0.85170000000000001</v>
      </c>
      <c r="G288" s="14">
        <f>Tabela1[[#This Row],[Divid.]]*12/Tabela1[[#This Row],[Preço atual]]</f>
        <v>0.35194214876033059</v>
      </c>
      <c r="H288" s="16">
        <v>5.6322999999999999</v>
      </c>
      <c r="I288" s="16">
        <v>68.16</v>
      </c>
      <c r="J288" s="15">
        <f>Tabela1[[#This Row],[Preço atual]]/Tabela1[[#This Row],[VP]]</f>
        <v>0.426056338028169</v>
      </c>
      <c r="K288" s="14"/>
      <c r="L288" s="14"/>
      <c r="M288" s="13">
        <v>0.51</v>
      </c>
      <c r="N288" s="13">
        <v>342</v>
      </c>
      <c r="O288" s="13"/>
      <c r="P288" s="13"/>
      <c r="Q288" s="30">
        <f>Tabela1[[#This Row],[Divid.]]</f>
        <v>0.85170000000000001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75.427306273062726</v>
      </c>
      <c r="T288" s="17">
        <f>Tabela1[[#This Row],[Preço Calculado]]/Tabela1[[#This Row],[Preço atual]]-1</f>
        <v>1.5973590314415538</v>
      </c>
      <c r="U288" s="29" t="str">
        <f>HYPERLINK("https://statusinvest.com.br/fundos-imobiliarios/"&amp;Tabela1[[#This Row],[Ticker]],"Link")</f>
        <v>Link</v>
      </c>
      <c r="V288" s="38" t="s">
        <v>618</v>
      </c>
    </row>
    <row r="289" spans="1:22" x14ac:dyDescent="0.25">
      <c r="A289" s="12" t="s">
        <v>619</v>
      </c>
      <c r="B289" s="12" t="s">
        <v>28</v>
      </c>
      <c r="C289" s="13" t="s">
        <v>36</v>
      </c>
      <c r="D289" s="13" t="s">
        <v>141</v>
      </c>
      <c r="E289" s="16">
        <v>85.53</v>
      </c>
      <c r="F289" s="16">
        <v>0.75</v>
      </c>
      <c r="G289" s="25">
        <f>Tabela1[[#This Row],[Divid.]]*12/Tabela1[[#This Row],[Preço atual]]</f>
        <v>0.1052262364082778</v>
      </c>
      <c r="H289" s="16">
        <v>9.82</v>
      </c>
      <c r="I289" s="16">
        <v>91.81</v>
      </c>
      <c r="J289" s="15">
        <f>Tabela1[[#This Row],[Preço atual]]/Tabela1[[#This Row],[VP]]</f>
        <v>0.93159786515630105</v>
      </c>
      <c r="K289" s="14"/>
      <c r="L289" s="14"/>
      <c r="M289" s="13">
        <v>13.64</v>
      </c>
      <c r="N289" s="13">
        <v>15703</v>
      </c>
      <c r="O289" s="13"/>
      <c r="P289" s="13"/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-0.2234226095330053</v>
      </c>
      <c r="U289" s="29" t="str">
        <f>HYPERLINK("https://statusinvest.com.br/fundos-imobiliarios/"&amp;Tabela1[[#This Row],[Ticker]],"Link")</f>
        <v>Link</v>
      </c>
      <c r="V289" s="38" t="s">
        <v>620</v>
      </c>
    </row>
    <row r="290" spans="1:22" x14ac:dyDescent="0.25">
      <c r="A290" s="12" t="s">
        <v>621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622</v>
      </c>
      <c r="B291" s="12" t="s">
        <v>28</v>
      </c>
      <c r="C291" s="13" t="s">
        <v>36</v>
      </c>
      <c r="D291" s="13" t="s">
        <v>276</v>
      </c>
      <c r="E291" s="16">
        <v>10</v>
      </c>
      <c r="F291" s="16">
        <v>3.5838000000000001</v>
      </c>
      <c r="G291" s="14">
        <f>Tabela1[[#This Row],[Divid.]]*12/Tabela1[[#This Row],[Preço atual]]</f>
        <v>4.3005599999999999</v>
      </c>
      <c r="H291" s="16">
        <v>4.1345000000000001</v>
      </c>
      <c r="I291" s="16">
        <v>20.73</v>
      </c>
      <c r="J291" s="15">
        <f>Tabela1[[#This Row],[Preço atual]]/Tabela1[[#This Row],[VP]]</f>
        <v>0.482392667631452</v>
      </c>
      <c r="K291" s="14"/>
      <c r="L291" s="14"/>
      <c r="M291" s="13">
        <v>32.69</v>
      </c>
      <c r="N291" s="13">
        <v>638</v>
      </c>
      <c r="O291" s="13"/>
      <c r="P291" s="13"/>
      <c r="Q291" s="30">
        <f>Tabela1[[#This Row],[Divid.]]</f>
        <v>3.5838000000000001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317.38450184501846</v>
      </c>
      <c r="T291" s="17">
        <f>Tabela1[[#This Row],[Preço Calculado]]/Tabela1[[#This Row],[Preço atual]]-1</f>
        <v>30.738450184501847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623</v>
      </c>
      <c r="B292" s="12" t="s">
        <v>28</v>
      </c>
      <c r="C292" s="13" t="s">
        <v>159</v>
      </c>
      <c r="D292" s="13"/>
      <c r="E292" s="16">
        <v>1190</v>
      </c>
      <c r="F292" s="16">
        <v>3.41</v>
      </c>
      <c r="G292" s="14">
        <f>Tabela1[[#This Row],[Divid.]]*12/Tabela1[[#This Row],[Preço atual]]</f>
        <v>3.4386554621848739E-2</v>
      </c>
      <c r="H292" s="16">
        <v>6.41</v>
      </c>
      <c r="I292" s="16">
        <v>1.06</v>
      </c>
      <c r="J292" s="15">
        <f>Tabela1[[#This Row],[Preço atual]]/Tabela1[[#This Row],[VP]]</f>
        <v>1122.6415094339623</v>
      </c>
      <c r="K292" s="14"/>
      <c r="L292" s="14"/>
      <c r="M292" s="13">
        <v>1.59</v>
      </c>
      <c r="N292" s="13">
        <v>62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-0.74622468913764761</v>
      </c>
      <c r="U292" s="29" t="str">
        <f>HYPERLINK("https://statusinvest.com.br/fundos-imobiliarios/"&amp;Tabela1[[#This Row],[Ticker]],"Link")</f>
        <v>Link</v>
      </c>
      <c r="V292" s="38" t="s">
        <v>624</v>
      </c>
    </row>
    <row r="293" spans="1:22" x14ac:dyDescent="0.25">
      <c r="A293" s="12" t="s">
        <v>625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99.97</v>
      </c>
      <c r="J293" s="15">
        <f>Tabela1[[#This Row],[Preço atual]]/Tabela1[[#This Row],[VP]]</f>
        <v>0</v>
      </c>
      <c r="K293" s="14"/>
      <c r="L293" s="14"/>
      <c r="M293" s="13">
        <v>4.17</v>
      </c>
      <c r="N293" s="13">
        <v>102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626</v>
      </c>
      <c r="B294" s="12" t="s">
        <v>28</v>
      </c>
      <c r="C294" s="13" t="s">
        <v>159</v>
      </c>
      <c r="D294" s="13"/>
      <c r="E294" s="16">
        <v>75.53</v>
      </c>
      <c r="F294" s="16">
        <v>1.23</v>
      </c>
      <c r="G294" s="14">
        <f>Tabela1[[#This Row],[Divid.]]*12/Tabela1[[#This Row],[Preço atual]]</f>
        <v>0.19541903879253275</v>
      </c>
      <c r="H294" s="16">
        <v>1.23</v>
      </c>
      <c r="I294" s="16">
        <v>75.87</v>
      </c>
      <c r="J294" s="15">
        <f>Tabela1[[#This Row],[Preço atual]]/Tabela1[[#This Row],[VP]]</f>
        <v>0.99551865032292075</v>
      </c>
      <c r="K294" s="14"/>
      <c r="L294" s="14"/>
      <c r="M294" s="13">
        <v>0.45</v>
      </c>
      <c r="N294" s="13">
        <v>29</v>
      </c>
      <c r="O294" s="13">
        <v>3864</v>
      </c>
      <c r="P294" s="13">
        <v>581</v>
      </c>
      <c r="Q294" s="30">
        <f>Tabela1[[#This Row],[Divid.]]</f>
        <v>1.23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294" s="17">
        <f>Tabela1[[#This Row],[Preço Calculado]]/Tabela1[[#This Row],[Preço atual]]-1</f>
        <v>0.4422069283581751</v>
      </c>
      <c r="U294" s="29" t="str">
        <f>HYPERLINK("https://statusinvest.com.br/fundos-imobiliarios/"&amp;Tabela1[[#This Row],[Ticker]],"Link")</f>
        <v>Link</v>
      </c>
      <c r="V294" s="38" t="s">
        <v>627</v>
      </c>
    </row>
    <row r="295" spans="1:22" x14ac:dyDescent="0.25">
      <c r="A295" s="12" t="s">
        <v>628</v>
      </c>
      <c r="B295" s="12" t="s">
        <v>28</v>
      </c>
      <c r="C295" s="13" t="s">
        <v>36</v>
      </c>
      <c r="D295" s="13" t="s">
        <v>276</v>
      </c>
      <c r="E295" s="16">
        <v>8.89</v>
      </c>
      <c r="F295" s="16">
        <v>8.8999999999999996E-2</v>
      </c>
      <c r="G295" s="25">
        <f>Tabela1[[#This Row],[Divid.]]*12/Tabela1[[#This Row],[Preço atual]]</f>
        <v>0.12013498312710912</v>
      </c>
      <c r="H295" s="16">
        <v>1.155</v>
      </c>
      <c r="I295" s="16">
        <v>9.61</v>
      </c>
      <c r="J295" s="15">
        <f>Tabela1[[#This Row],[Preço atual]]/Tabela1[[#This Row],[VP]]</f>
        <v>0.92507804370447466</v>
      </c>
      <c r="K295" s="14"/>
      <c r="L295" s="14"/>
      <c r="M295" s="13">
        <v>16.53</v>
      </c>
      <c r="N295" s="13">
        <v>35173</v>
      </c>
      <c r="O295" s="13"/>
      <c r="P295" s="13"/>
      <c r="Q295" s="30">
        <f>Tabela1[[#This Row],[Divid.]]</f>
        <v>8.8999999999999996E-2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7.8819188191881917</v>
      </c>
      <c r="T295" s="17">
        <f>Tabela1[[#This Row],[Preço Calculado]]/Tabela1[[#This Row],[Preço atual]]-1</f>
        <v>-0.11339495847151959</v>
      </c>
      <c r="U295" s="29" t="str">
        <f>HYPERLINK("https://statusinvest.com.br/fundos-imobiliarios/"&amp;Tabela1[[#This Row],[Ticker]],"Link")</f>
        <v>Link</v>
      </c>
      <c r="V295" s="38" t="s">
        <v>629</v>
      </c>
    </row>
    <row r="296" spans="1:22" x14ac:dyDescent="0.25">
      <c r="A296" s="12" t="s">
        <v>630</v>
      </c>
      <c r="B296" s="12" t="s">
        <v>28</v>
      </c>
      <c r="C296" s="13" t="s">
        <v>70</v>
      </c>
      <c r="D296" s="13" t="s">
        <v>631</v>
      </c>
      <c r="E296" s="16">
        <v>59.77</v>
      </c>
      <c r="F296" s="16">
        <v>0.46</v>
      </c>
      <c r="G296" s="25">
        <f>Tabela1[[#This Row],[Divid.]]*12/Tabela1[[#This Row],[Preço atual]]</f>
        <v>9.2354023757738005E-2</v>
      </c>
      <c r="H296" s="16">
        <v>5.44</v>
      </c>
      <c r="I296" s="16">
        <v>57.48</v>
      </c>
      <c r="J296" s="15">
        <f>Tabela1[[#This Row],[Preço atual]]/Tabela1[[#This Row],[VP]]</f>
        <v>1.0398399443284623</v>
      </c>
      <c r="K296" s="14">
        <v>0</v>
      </c>
      <c r="L296" s="14">
        <v>0</v>
      </c>
      <c r="M296" s="13">
        <v>1.41</v>
      </c>
      <c r="N296" s="13">
        <v>491</v>
      </c>
      <c r="O296" s="13">
        <v>13248</v>
      </c>
      <c r="P296" s="13">
        <v>1177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-0.31842048887278229</v>
      </c>
      <c r="U296" s="29" t="str">
        <f>HYPERLINK("https://statusinvest.com.br/fundos-imobiliarios/"&amp;Tabela1[[#This Row],[Ticker]],"Link")</f>
        <v>Link</v>
      </c>
      <c r="V296" s="38" t="s">
        <v>632</v>
      </c>
    </row>
    <row r="297" spans="1:22" x14ac:dyDescent="0.25">
      <c r="A297" s="12" t="s">
        <v>633</v>
      </c>
      <c r="B297" s="12" t="s">
        <v>28</v>
      </c>
      <c r="C297" s="13" t="s">
        <v>29</v>
      </c>
      <c r="D297" s="13" t="s">
        <v>47</v>
      </c>
      <c r="E297" s="16">
        <v>1906.01</v>
      </c>
      <c r="F297" s="16">
        <v>7.3655999999999997</v>
      </c>
      <c r="G297" s="14">
        <f>Tabela1[[#This Row],[Divid.]]*12/Tabela1[[#This Row],[Preço atual]]</f>
        <v>4.6372894161100936E-2</v>
      </c>
      <c r="H297" s="16">
        <v>200.15289999999999</v>
      </c>
      <c r="I297" s="16">
        <v>3461.48</v>
      </c>
      <c r="J297" s="15">
        <f>Tabela1[[#This Row],[Preço atual]]/Tabela1[[#This Row],[VP]]</f>
        <v>0.55063441071449204</v>
      </c>
      <c r="K297" s="14">
        <v>1.7000000000000001E-2</v>
      </c>
      <c r="L297" s="14">
        <v>-7.2000000000000008E-2</v>
      </c>
      <c r="M297" s="13">
        <v>3.05</v>
      </c>
      <c r="N297" s="13">
        <v>3735</v>
      </c>
      <c r="O297" s="13">
        <v>1448</v>
      </c>
      <c r="P297" s="13">
        <v>233</v>
      </c>
      <c r="Q297" s="30">
        <f>Tabela1[[#This Row],[Divid.]]</f>
        <v>7.3655999999999997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652.30405904059035</v>
      </c>
      <c r="T297" s="17">
        <f>Tabela1[[#This Row],[Preço Calculado]]/Tabela1[[#This Row],[Preço atual]]-1</f>
        <v>-0.65776461873726255</v>
      </c>
      <c r="U297" s="29" t="str">
        <f>HYPERLINK("https://statusinvest.com.br/fundos-imobiliarios/"&amp;Tabela1[[#This Row],[Ticker]],"Link")</f>
        <v>Link</v>
      </c>
      <c r="V297" s="38" t="s">
        <v>634</v>
      </c>
    </row>
    <row r="298" spans="1:22" x14ac:dyDescent="0.25">
      <c r="A298" s="12" t="s">
        <v>635</v>
      </c>
      <c r="B298" s="12" t="s">
        <v>28</v>
      </c>
      <c r="C298" s="13" t="s">
        <v>159</v>
      </c>
      <c r="D298" s="13" t="s">
        <v>636</v>
      </c>
      <c r="E298" s="16">
        <v>1.48</v>
      </c>
      <c r="F298" s="16">
        <v>0.17810000000000001</v>
      </c>
      <c r="G298" s="14">
        <f>Tabela1[[#This Row],[Divid.]]*12/Tabela1[[#This Row],[Preço atual]]</f>
        <v>1.4440540540540541</v>
      </c>
      <c r="H298" s="16">
        <v>0.17810000000000001</v>
      </c>
      <c r="I298" s="16">
        <v>3.42</v>
      </c>
      <c r="J298" s="15">
        <f>Tabela1[[#This Row],[Preço atual]]/Tabela1[[#This Row],[VP]]</f>
        <v>0.43274853801169594</v>
      </c>
      <c r="K298" s="14"/>
      <c r="L298" s="14"/>
      <c r="M298" s="13">
        <v>36.4</v>
      </c>
      <c r="N298" s="13">
        <v>1031</v>
      </c>
      <c r="O298" s="13">
        <v>9802</v>
      </c>
      <c r="P298" s="13">
        <v>0</v>
      </c>
      <c r="Q298" s="30">
        <f>Tabela1[[#This Row],[Divid.]]</f>
        <v>0.17810000000000001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15.772693726937268</v>
      </c>
      <c r="T298" s="17">
        <f>Tabela1[[#This Row],[Preço Calculado]]/Tabela1[[#This Row],[Preço atual]]-1</f>
        <v>9.6572254911738291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637</v>
      </c>
      <c r="B299" s="12" t="s">
        <v>28</v>
      </c>
      <c r="C299" s="13" t="s">
        <v>43</v>
      </c>
      <c r="D299" s="13" t="s">
        <v>638</v>
      </c>
      <c r="E299" s="16">
        <v>58</v>
      </c>
      <c r="F299" s="16">
        <v>1.62</v>
      </c>
      <c r="G299" s="25">
        <f>Tabela1[[#This Row],[Divid.]]*12/Tabela1[[#This Row],[Preço atual]]</f>
        <v>0.33517241379310347</v>
      </c>
      <c r="H299" s="16">
        <v>0</v>
      </c>
      <c r="I299" s="16">
        <v>173.3</v>
      </c>
      <c r="J299" s="15">
        <f>Tabela1[[#This Row],[Preço atual]]/Tabela1[[#This Row],[VP]]</f>
        <v>0.33467974610502016</v>
      </c>
      <c r="K299" s="14">
        <v>1</v>
      </c>
      <c r="L299" s="14">
        <v>0</v>
      </c>
      <c r="M299" s="13">
        <v>1.39</v>
      </c>
      <c r="N299" s="13">
        <v>892</v>
      </c>
      <c r="O299" s="13">
        <v>1130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1.473597149764601</v>
      </c>
      <c r="U299" s="29" t="str">
        <f>HYPERLINK("https://statusinvest.com.br/fundos-imobiliarios/"&amp;Tabela1[[#This Row],[Ticker]],"Link")</f>
        <v>Link</v>
      </c>
      <c r="V299" s="38" t="s">
        <v>639</v>
      </c>
    </row>
    <row r="300" spans="1:22" x14ac:dyDescent="0.25">
      <c r="A300" s="12" t="s">
        <v>640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641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135.18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642</v>
      </c>
      <c r="B302" s="12" t="s">
        <v>28</v>
      </c>
      <c r="C302" s="13" t="s">
        <v>43</v>
      </c>
      <c r="D302" s="13" t="s">
        <v>223</v>
      </c>
      <c r="E302" s="16">
        <v>92.85</v>
      </c>
      <c r="F302" s="16">
        <v>0.65</v>
      </c>
      <c r="G302" s="25">
        <f>Tabela1[[#This Row],[Divid.]]*12/Tabela1[[#This Row],[Preço atual]]</f>
        <v>8.4006462035541213E-2</v>
      </c>
      <c r="H302" s="16">
        <v>8.07</v>
      </c>
      <c r="I302" s="16">
        <v>105.09</v>
      </c>
      <c r="J302" s="15">
        <f>Tabela1[[#This Row],[Preço atual]]/Tabela1[[#This Row],[VP]]</f>
        <v>0.88352840422494994</v>
      </c>
      <c r="K302" s="14">
        <v>0.156</v>
      </c>
      <c r="L302" s="14">
        <v>0</v>
      </c>
      <c r="M302" s="13">
        <v>2.61</v>
      </c>
      <c r="N302" s="13">
        <v>167233</v>
      </c>
      <c r="O302" s="13">
        <v>24067</v>
      </c>
      <c r="P302" s="13">
        <v>1511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-0.38002611043881029</v>
      </c>
      <c r="U302" s="29" t="str">
        <f>HYPERLINK("https://statusinvest.com.br/fundos-imobiliarios/"&amp;Tabela1[[#This Row],[Ticker]],"Link")</f>
        <v>Link</v>
      </c>
      <c r="V302" s="38" t="s">
        <v>643</v>
      </c>
    </row>
    <row r="303" spans="1:22" x14ac:dyDescent="0.25">
      <c r="A303" s="12" t="s">
        <v>644</v>
      </c>
      <c r="B303" s="12" t="s">
        <v>28</v>
      </c>
      <c r="C303" s="13" t="s">
        <v>82</v>
      </c>
      <c r="D303" s="13" t="s">
        <v>645</v>
      </c>
      <c r="E303" s="16">
        <v>46.8</v>
      </c>
      <c r="F303" s="16">
        <v>0.44</v>
      </c>
      <c r="G303" s="14">
        <f>Tabela1[[#This Row],[Divid.]]*12/Tabela1[[#This Row],[Preço atual]]</f>
        <v>0.11282051282051284</v>
      </c>
      <c r="H303" s="16">
        <v>5.2320000000000002</v>
      </c>
      <c r="I303" s="16">
        <v>60.53</v>
      </c>
      <c r="J303" s="15">
        <f>Tabela1[[#This Row],[Preço atual]]/Tabela1[[#This Row],[VP]]</f>
        <v>0.77317032876259695</v>
      </c>
      <c r="K303" s="14">
        <v>0</v>
      </c>
      <c r="L303" s="14">
        <v>0</v>
      </c>
      <c r="M303" s="13">
        <v>1.23</v>
      </c>
      <c r="N303" s="13">
        <v>19556</v>
      </c>
      <c r="O303" s="13">
        <v>1632</v>
      </c>
      <c r="P303" s="13">
        <v>210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-0.16737628914750691</v>
      </c>
      <c r="U303" s="29" t="str">
        <f>HYPERLINK("https://statusinvest.com.br/fundos-imobiliarios/"&amp;Tabela1[[#This Row],[Ticker]],"Link")</f>
        <v>Link</v>
      </c>
      <c r="V303" s="38" t="s">
        <v>646</v>
      </c>
    </row>
    <row r="304" spans="1:22" x14ac:dyDescent="0.25">
      <c r="A304" s="12" t="s">
        <v>647</v>
      </c>
      <c r="B304" s="12" t="s">
        <v>28</v>
      </c>
      <c r="C304" s="13" t="s">
        <v>36</v>
      </c>
      <c r="D304" s="13" t="s">
        <v>645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1.7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648</v>
      </c>
    </row>
    <row r="305" spans="1:22" x14ac:dyDescent="0.25">
      <c r="A305" s="12" t="s">
        <v>649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650</v>
      </c>
    </row>
    <row r="306" spans="1:22" x14ac:dyDescent="0.25">
      <c r="A306" s="12" t="s">
        <v>651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652</v>
      </c>
    </row>
    <row r="307" spans="1:22" x14ac:dyDescent="0.25">
      <c r="A307" s="12" t="s">
        <v>653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654</v>
      </c>
      <c r="B308" s="12" t="s">
        <v>28</v>
      </c>
      <c r="C308" s="13" t="s">
        <v>159</v>
      </c>
      <c r="D308" s="13" t="s">
        <v>227</v>
      </c>
      <c r="E308" s="16">
        <v>2.52</v>
      </c>
      <c r="F308" s="16">
        <v>2.3540999999999999</v>
      </c>
      <c r="G308" s="14">
        <f>Tabela1[[#This Row],[Divid.]]*12/Tabela1[[#This Row],[Preço atual]]</f>
        <v>11.209999999999999</v>
      </c>
      <c r="H308" s="16">
        <v>0</v>
      </c>
      <c r="I308" s="16">
        <v>18.98</v>
      </c>
      <c r="J308" s="15">
        <f>Tabela1[[#This Row],[Preço atual]]/Tabela1[[#This Row],[VP]]</f>
        <v>0.13277133825079029</v>
      </c>
      <c r="K308" s="14"/>
      <c r="L308" s="14"/>
      <c r="M308" s="13">
        <v>22.97</v>
      </c>
      <c r="N308" s="13">
        <v>918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81.73062730627305</v>
      </c>
      <c r="U308" s="29" t="str">
        <f>HYPERLINK("https://statusinvest.com.br/fundos-imobiliarios/"&amp;Tabela1[[#This Row],[Ticker]],"Link")</f>
        <v>Link</v>
      </c>
      <c r="V308" s="38" t="s">
        <v>655</v>
      </c>
    </row>
    <row r="309" spans="1:22" x14ac:dyDescent="0.25">
      <c r="A309" s="12" t="s">
        <v>656</v>
      </c>
      <c r="B309" s="12" t="s">
        <v>28</v>
      </c>
      <c r="C309" s="13" t="s">
        <v>33</v>
      </c>
      <c r="D309" s="13" t="s">
        <v>30</v>
      </c>
      <c r="E309" s="16">
        <v>137.47999999999999</v>
      </c>
      <c r="F309" s="16">
        <v>1.33</v>
      </c>
      <c r="G309" s="14">
        <f>Tabela1[[#This Row],[Divid.]]*12/Tabela1[[#This Row],[Preço atual]]</f>
        <v>0.11608961303462323</v>
      </c>
      <c r="H309" s="16">
        <v>16.52</v>
      </c>
      <c r="I309" s="16">
        <v>145.27000000000001</v>
      </c>
      <c r="J309" s="15">
        <f>Tabela1[[#This Row],[Preço atual]]/Tabela1[[#This Row],[VP]]</f>
        <v>0.94637571418737509</v>
      </c>
      <c r="K309" s="14">
        <v>0</v>
      </c>
      <c r="L309" s="14">
        <v>0</v>
      </c>
      <c r="M309" s="13">
        <v>4.2</v>
      </c>
      <c r="N309" s="13">
        <v>13065</v>
      </c>
      <c r="O309" s="13">
        <v>3396</v>
      </c>
      <c r="P309" s="13">
        <v>394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-0.14325008830536368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657</v>
      </c>
      <c r="B310" s="12" t="s">
        <v>28</v>
      </c>
      <c r="C310" s="13" t="s">
        <v>53</v>
      </c>
      <c r="D310" s="13" t="s">
        <v>30</v>
      </c>
      <c r="E310" s="16">
        <v>61.11</v>
      </c>
      <c r="F310" s="16">
        <v>0.51</v>
      </c>
      <c r="G310" s="14">
        <f>Tabela1[[#This Row],[Divid.]]*12/Tabela1[[#This Row],[Preço atual]]</f>
        <v>0.10014727540500737</v>
      </c>
      <c r="H310" s="16">
        <v>6.09</v>
      </c>
      <c r="I310" s="16">
        <v>65.73</v>
      </c>
      <c r="J310" s="15">
        <f>Tabela1[[#This Row],[Preço atual]]/Tabela1[[#This Row],[VP]]</f>
        <v>0.92971246006389774</v>
      </c>
      <c r="K310" s="14"/>
      <c r="L310" s="14"/>
      <c r="M310" s="13">
        <v>5.45</v>
      </c>
      <c r="N310" s="13">
        <v>23569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-0.26090571656821138</v>
      </c>
      <c r="U310" s="29" t="str">
        <f>HYPERLINK("https://statusinvest.com.br/fundos-imobiliarios/"&amp;Tabela1[[#This Row],[Ticker]],"Link")</f>
        <v>Link</v>
      </c>
      <c r="V310" s="38" t="s">
        <v>658</v>
      </c>
    </row>
    <row r="311" spans="1:22" x14ac:dyDescent="0.25">
      <c r="A311" s="12" t="s">
        <v>659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660</v>
      </c>
    </row>
    <row r="312" spans="1:22" x14ac:dyDescent="0.25">
      <c r="A312" s="12" t="s">
        <v>661</v>
      </c>
      <c r="B312" s="12" t="s">
        <v>28</v>
      </c>
      <c r="C312" s="13" t="s">
        <v>36</v>
      </c>
      <c r="D312" s="13" t="s">
        <v>30</v>
      </c>
      <c r="E312" s="16">
        <v>83.2</v>
      </c>
      <c r="F312" s="16">
        <v>0.85</v>
      </c>
      <c r="G312" s="14">
        <f>Tabela1[[#This Row],[Divid.]]*12/Tabela1[[#This Row],[Preço atual]]</f>
        <v>0.12259615384615383</v>
      </c>
      <c r="H312" s="16">
        <v>11.75</v>
      </c>
      <c r="I312" s="16">
        <v>88.63</v>
      </c>
      <c r="J312" s="15">
        <f>Tabela1[[#This Row],[Preço atual]]/Tabela1[[#This Row],[VP]]</f>
        <v>0.93873406295836637</v>
      </c>
      <c r="K312" s="14"/>
      <c r="L312" s="14"/>
      <c r="M312" s="13">
        <v>1.59</v>
      </c>
      <c r="N312" s="13">
        <v>11021</v>
      </c>
      <c r="O312" s="13"/>
      <c r="P312" s="13"/>
      <c r="Q312" s="30">
        <f>Tabela1[[#This Row],[Divid.]]</f>
        <v>0.85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12" s="17">
        <f>Tabela1[[#This Row],[Preço Calculado]]/Tabela1[[#This Row],[Preço atual]]-1</f>
        <v>-9.5231336928754073E-2</v>
      </c>
      <c r="U312" s="29" t="str">
        <f>HYPERLINK("https://statusinvest.com.br/fundos-imobiliarios/"&amp;Tabela1[[#This Row],[Ticker]],"Link")</f>
        <v>Link</v>
      </c>
      <c r="V312" s="38" t="s">
        <v>662</v>
      </c>
    </row>
    <row r="313" spans="1:22" x14ac:dyDescent="0.25">
      <c r="A313" s="12" t="s">
        <v>663</v>
      </c>
      <c r="B313" s="12" t="s">
        <v>28</v>
      </c>
      <c r="C313" s="13" t="s">
        <v>36</v>
      </c>
      <c r="D313" s="13" t="s">
        <v>30</v>
      </c>
      <c r="E313" s="16">
        <v>89.9</v>
      </c>
      <c r="F313" s="16">
        <v>1</v>
      </c>
      <c r="G313" s="25">
        <f>Tabela1[[#This Row],[Divid.]]*12/Tabela1[[#This Row],[Preço atual]]</f>
        <v>0.13348164627363737</v>
      </c>
      <c r="H313" s="16">
        <v>13.64</v>
      </c>
      <c r="I313" s="16">
        <v>93.4</v>
      </c>
      <c r="J313" s="15">
        <f>Tabela1[[#This Row],[Preço atual]]/Tabela1[[#This Row],[VP]]</f>
        <v>0.96252676659528913</v>
      </c>
      <c r="K313" s="14"/>
      <c r="L313" s="14"/>
      <c r="M313" s="13">
        <v>6.31</v>
      </c>
      <c r="N313" s="13">
        <v>3545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-1.4895599456550834E-2</v>
      </c>
      <c r="U313" s="29" t="str">
        <f>HYPERLINK("https://statusinvest.com.br/fundos-imobiliarios/"&amp;Tabela1[[#This Row],[Ticker]],"Link")</f>
        <v>Link</v>
      </c>
      <c r="V313" s="38" t="s">
        <v>664</v>
      </c>
    </row>
    <row r="314" spans="1:22" x14ac:dyDescent="0.25">
      <c r="A314" s="12" t="s">
        <v>665</v>
      </c>
      <c r="B314" s="12" t="s">
        <v>28</v>
      </c>
      <c r="C314" s="13" t="s">
        <v>159</v>
      </c>
      <c r="D314" s="13" t="s">
        <v>227</v>
      </c>
      <c r="E314" s="16">
        <v>84.16</v>
      </c>
      <c r="F314" s="16">
        <v>0.26169999999999999</v>
      </c>
      <c r="G314" s="25">
        <f>Tabela1[[#This Row],[Divid.]]*12/Tabela1[[#This Row],[Preço atual]]</f>
        <v>3.731463878326996E-2</v>
      </c>
      <c r="H314" s="16">
        <v>2.7363</v>
      </c>
      <c r="I314" s="16">
        <v>101.9</v>
      </c>
      <c r="J314" s="15">
        <f>Tabela1[[#This Row],[Preço atual]]/Tabela1[[#This Row],[VP]]</f>
        <v>0.82590775269872418</v>
      </c>
      <c r="K314" s="14"/>
      <c r="L314" s="14"/>
      <c r="M314" s="13">
        <v>0.28000000000000003</v>
      </c>
      <c r="N314" s="13">
        <v>1585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-0.72461521193158696</v>
      </c>
      <c r="U314" s="29" t="str">
        <f>HYPERLINK("https://statusinvest.com.br/fundos-imobiliarios/"&amp;Tabela1[[#This Row],[Ticker]],"Link")</f>
        <v>Link</v>
      </c>
      <c r="V314" s="38" t="s">
        <v>666</v>
      </c>
    </row>
    <row r="315" spans="1:22" x14ac:dyDescent="0.25">
      <c r="A315" s="12" t="s">
        <v>667</v>
      </c>
      <c r="B315" s="12" t="s">
        <v>28</v>
      </c>
      <c r="C315" s="13" t="s">
        <v>70</v>
      </c>
      <c r="D315" s="13" t="s">
        <v>227</v>
      </c>
      <c r="E315" s="16">
        <v>68.099999999999994</v>
      </c>
      <c r="F315" s="16">
        <v>0.95</v>
      </c>
      <c r="G315" s="25">
        <f>Tabela1[[#This Row],[Divid.]]*12/Tabela1[[#This Row],[Preço atual]]</f>
        <v>0.16740088105726872</v>
      </c>
      <c r="H315" s="16">
        <v>11.4</v>
      </c>
      <c r="I315" s="16">
        <v>108.86</v>
      </c>
      <c r="J315" s="15">
        <f>Tabela1[[#This Row],[Preço atual]]/Tabela1[[#This Row],[VP]]</f>
        <v>0.62557413191254818</v>
      </c>
      <c r="K315" s="14">
        <v>0</v>
      </c>
      <c r="L315" s="14">
        <v>0</v>
      </c>
      <c r="M315" s="13">
        <v>34.380000000000003</v>
      </c>
      <c r="N315" s="13">
        <v>236</v>
      </c>
      <c r="O315" s="13">
        <v>259</v>
      </c>
      <c r="P315" s="13">
        <v>34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0.23543085651120799</v>
      </c>
      <c r="U315" s="29" t="str">
        <f>HYPERLINK("https://statusinvest.com.br/fundos-imobiliarios/"&amp;Tabela1[[#This Row],[Ticker]],"Link")</f>
        <v>Link</v>
      </c>
      <c r="V315" s="38" t="s">
        <v>668</v>
      </c>
    </row>
    <row r="316" spans="1:22" x14ac:dyDescent="0.25">
      <c r="A316" s="12" t="s">
        <v>669</v>
      </c>
      <c r="B316" s="12" t="s">
        <v>28</v>
      </c>
      <c r="C316" s="13" t="s">
        <v>43</v>
      </c>
      <c r="D316" s="13"/>
      <c r="E316" s="16">
        <v>370</v>
      </c>
      <c r="F316" s="16">
        <v>2.85</v>
      </c>
      <c r="G316" s="14">
        <f>Tabela1[[#This Row],[Divid.]]*12/Tabela1[[#This Row],[Preço atual]]</f>
        <v>9.2432432432432446E-2</v>
      </c>
      <c r="H316" s="16">
        <v>54.14</v>
      </c>
      <c r="I316" s="16">
        <v>768.59</v>
      </c>
      <c r="J316" s="15">
        <f>Tabela1[[#This Row],[Preço atual]]/Tabela1[[#This Row],[VP]]</f>
        <v>0.48140100703886335</v>
      </c>
      <c r="K316" s="14"/>
      <c r="L316" s="14"/>
      <c r="M316" s="13">
        <v>6.68</v>
      </c>
      <c r="N316" s="13">
        <v>3555</v>
      </c>
      <c r="O316" s="13">
        <v>1991</v>
      </c>
      <c r="P316" s="13">
        <v>213</v>
      </c>
      <c r="Q316" s="30">
        <f>Tabela1[[#This Row],[Divid.]]</f>
        <v>2.85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252.39852398523985</v>
      </c>
      <c r="T316" s="17">
        <f>Tabela1[[#This Row],[Preço Calculado]]/Tabela1[[#This Row],[Preço atual]]-1</f>
        <v>-0.31784182706691932</v>
      </c>
      <c r="U316" s="29" t="str">
        <f>HYPERLINK("https://statusinvest.com.br/fundos-imobiliarios/"&amp;Tabela1[[#This Row],[Ticker]],"Link")</f>
        <v>Link</v>
      </c>
      <c r="V316" s="38" t="s">
        <v>670</v>
      </c>
    </row>
    <row r="317" spans="1:22" x14ac:dyDescent="0.25">
      <c r="A317" s="12" t="s">
        <v>671</v>
      </c>
      <c r="B317" s="12" t="s">
        <v>28</v>
      </c>
      <c r="C317" s="13" t="s">
        <v>184</v>
      </c>
      <c r="D317" s="13" t="s">
        <v>227</v>
      </c>
      <c r="E317" s="16">
        <v>40.99</v>
      </c>
      <c r="F317" s="16">
        <v>0.38</v>
      </c>
      <c r="G317" s="14">
        <f>Tabela1[[#This Row],[Divid.]]*12/Tabela1[[#This Row],[Preço atual]]</f>
        <v>0.11124664552329837</v>
      </c>
      <c r="H317" s="16">
        <v>4.24</v>
      </c>
      <c r="I317" s="16">
        <v>67.89</v>
      </c>
      <c r="J317" s="15">
        <f>Tabela1[[#This Row],[Preço atual]]/Tabela1[[#This Row],[VP]]</f>
        <v>0.60377080571512742</v>
      </c>
      <c r="K317" s="14">
        <v>0.28000000000000003</v>
      </c>
      <c r="L317" s="14">
        <v>0</v>
      </c>
      <c r="M317" s="13">
        <v>3.39</v>
      </c>
      <c r="N317" s="13">
        <v>8162</v>
      </c>
      <c r="O317" s="13">
        <v>2748</v>
      </c>
      <c r="P317" s="13">
        <v>363</v>
      </c>
      <c r="Q317" s="30">
        <f>Tabela1[[#This Row],[Divid.]]</f>
        <v>0.38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17" s="17">
        <f>Tabela1[[#This Row],[Preço Calculado]]/Tabela1[[#This Row],[Preço atual]]-1</f>
        <v>-0.17899154595351763</v>
      </c>
      <c r="U317" s="29" t="str">
        <f>HYPERLINK("https://statusinvest.com.br/fundos-imobiliarios/"&amp;Tabela1[[#This Row],[Ticker]],"Link")</f>
        <v>Link</v>
      </c>
      <c r="V317" s="38" t="s">
        <v>672</v>
      </c>
    </row>
    <row r="318" spans="1:22" x14ac:dyDescent="0.25">
      <c r="A318" s="12" t="s">
        <v>673</v>
      </c>
      <c r="B318" s="12" t="s">
        <v>28</v>
      </c>
      <c r="C318" s="13" t="s">
        <v>53</v>
      </c>
      <c r="D318" s="13" t="s">
        <v>674</v>
      </c>
      <c r="E318" s="16">
        <v>7.64</v>
      </c>
      <c r="F318" s="16">
        <v>5.5E-2</v>
      </c>
      <c r="G318" s="25">
        <f>Tabela1[[#This Row],[Divid.]]*12/Tabela1[[#This Row],[Preço atual]]</f>
        <v>8.638743455497383E-2</v>
      </c>
      <c r="H318" s="16">
        <v>0.67320000000000002</v>
      </c>
      <c r="I318" s="16">
        <v>8.73</v>
      </c>
      <c r="J318" s="15">
        <f>Tabela1[[#This Row],[Preço atual]]/Tabela1[[#This Row],[VP]]</f>
        <v>0.87514318442153483</v>
      </c>
      <c r="K318" s="14"/>
      <c r="L318" s="14"/>
      <c r="M318" s="13">
        <v>5.44</v>
      </c>
      <c r="N318" s="13">
        <v>129747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-0.36245435752786848</v>
      </c>
      <c r="U318" s="29" t="str">
        <f>HYPERLINK("https://statusinvest.com.br/fundos-imobiliarios/"&amp;Tabela1[[#This Row],[Ticker]],"Link")</f>
        <v>Link</v>
      </c>
      <c r="V318" s="38" t="s">
        <v>675</v>
      </c>
    </row>
    <row r="319" spans="1:22" x14ac:dyDescent="0.25">
      <c r="A319" s="12" t="s">
        <v>676</v>
      </c>
      <c r="B319" s="12" t="s">
        <v>28</v>
      </c>
      <c r="C319" s="13" t="s">
        <v>159</v>
      </c>
      <c r="D319" s="13" t="s">
        <v>50</v>
      </c>
      <c r="E319" s="16">
        <v>1275</v>
      </c>
      <c r="F319" s="16">
        <v>36</v>
      </c>
      <c r="G319" s="25">
        <f>Tabela1[[#This Row],[Divid.]]*12/Tabela1[[#This Row],[Preço atual]]</f>
        <v>0.33882352941176469</v>
      </c>
      <c r="H319" s="16">
        <v>36</v>
      </c>
      <c r="I319" s="16">
        <v>1167.53</v>
      </c>
      <c r="J319" s="15">
        <f>Tabela1[[#This Row],[Preço atual]]/Tabela1[[#This Row],[VP]]</f>
        <v>1.0920490265774756</v>
      </c>
      <c r="K319" s="14"/>
      <c r="L319" s="14"/>
      <c r="M319" s="13">
        <v>3.61</v>
      </c>
      <c r="N319" s="13">
        <v>101</v>
      </c>
      <c r="O319" s="13"/>
      <c r="P319" s="13"/>
      <c r="Q319" s="30">
        <f>Tabela1[[#This Row],[Divid.]]</f>
        <v>36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3188.191881918819</v>
      </c>
      <c r="T319" s="17">
        <f>Tabela1[[#This Row],[Preço Calculado]]/Tabela1[[#This Row],[Preço atual]]-1</f>
        <v>1.5005426524853482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677</v>
      </c>
      <c r="B320" s="12" t="s">
        <v>28</v>
      </c>
      <c r="C320" s="13" t="s">
        <v>70</v>
      </c>
      <c r="D320" s="13" t="s">
        <v>674</v>
      </c>
      <c r="E320" s="16">
        <v>80.010000000000005</v>
      </c>
      <c r="F320" s="16">
        <v>0.65</v>
      </c>
      <c r="G320" s="14">
        <f>Tabela1[[#This Row],[Divid.]]*12/Tabela1[[#This Row],[Preço atual]]</f>
        <v>9.7487814023247091E-2</v>
      </c>
      <c r="H320" s="16">
        <v>8.15</v>
      </c>
      <c r="I320" s="16">
        <v>101.73</v>
      </c>
      <c r="J320" s="15">
        <f>Tabela1[[#This Row],[Preço atual]]/Tabela1[[#This Row],[VP]]</f>
        <v>0.78649365968740781</v>
      </c>
      <c r="K320" s="14">
        <v>0</v>
      </c>
      <c r="L320" s="14">
        <v>0</v>
      </c>
      <c r="M320" s="13">
        <v>0.95</v>
      </c>
      <c r="N320" s="13">
        <v>1581</v>
      </c>
      <c r="O320" s="13">
        <v>2384</v>
      </c>
      <c r="P320" s="13">
        <v>264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-0.28053273783581489</v>
      </c>
      <c r="U320" s="29" t="str">
        <f>HYPERLINK("https://statusinvest.com.br/fundos-imobiliarios/"&amp;Tabela1[[#This Row],[Ticker]],"Link")</f>
        <v>Link</v>
      </c>
      <c r="V320" s="38" t="s">
        <v>678</v>
      </c>
    </row>
    <row r="321" spans="1:22" x14ac:dyDescent="0.25">
      <c r="A321" s="12" t="s">
        <v>679</v>
      </c>
      <c r="B321" s="12" t="s">
        <v>28</v>
      </c>
      <c r="C321" s="13" t="s">
        <v>159</v>
      </c>
      <c r="D321" s="13" t="s">
        <v>674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0</v>
      </c>
      <c r="I321" s="16">
        <v>6667.24</v>
      </c>
      <c r="J321" s="15">
        <f>Tabela1[[#This Row],[Preço atual]]/Tabela1[[#This Row],[VP]]</f>
        <v>14.217998752107318</v>
      </c>
      <c r="K321" s="14"/>
      <c r="L321" s="14"/>
      <c r="M321" s="13">
        <v>45.1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680</v>
      </c>
      <c r="B322" s="12" t="s">
        <v>28</v>
      </c>
      <c r="C322" s="13" t="s">
        <v>43</v>
      </c>
      <c r="D322" s="13" t="s">
        <v>674</v>
      </c>
      <c r="E322" s="16">
        <v>58.78</v>
      </c>
      <c r="F322" s="16">
        <v>0.55000000000000004</v>
      </c>
      <c r="G322" s="25">
        <f>Tabela1[[#This Row],[Divid.]]*12/Tabela1[[#This Row],[Preço atual]]</f>
        <v>0.1122830894862198</v>
      </c>
      <c r="H322" s="16">
        <v>4.91</v>
      </c>
      <c r="I322" s="16">
        <v>79.02</v>
      </c>
      <c r="J322" s="15">
        <f>Tabela1[[#This Row],[Preço atual]]/Tabela1[[#This Row],[VP]]</f>
        <v>0.74386231333839536</v>
      </c>
      <c r="K322" s="14">
        <v>0</v>
      </c>
      <c r="L322" s="14">
        <v>0</v>
      </c>
      <c r="M322" s="13">
        <v>5.01</v>
      </c>
      <c r="N322" s="13">
        <v>83091</v>
      </c>
      <c r="O322" s="13">
        <v>10818</v>
      </c>
      <c r="P322" s="13">
        <v>650</v>
      </c>
      <c r="Q322" s="30">
        <f>Tabela1[[#This Row],[Divid.]]</f>
        <v>0.55000000000000004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22" s="17">
        <f>Tabela1[[#This Row],[Preço Calculado]]/Tabela1[[#This Row],[Preço atual]]-1</f>
        <v>-0.17134251301682812</v>
      </c>
      <c r="U322" s="29" t="str">
        <f>HYPERLINK("https://statusinvest.com.br/fundos-imobiliarios/"&amp;Tabela1[[#This Row],[Ticker]],"Link")</f>
        <v>Link</v>
      </c>
      <c r="V322" s="38" t="s">
        <v>681</v>
      </c>
    </row>
    <row r="323" spans="1:22" x14ac:dyDescent="0.25">
      <c r="A323" s="12" t="s">
        <v>682</v>
      </c>
      <c r="B323" s="12" t="s">
        <v>28</v>
      </c>
      <c r="C323" s="13" t="s">
        <v>36</v>
      </c>
      <c r="D323" s="13" t="s">
        <v>674</v>
      </c>
      <c r="E323" s="16">
        <v>91.25</v>
      </c>
      <c r="F323" s="16">
        <v>0.85</v>
      </c>
      <c r="G323" s="25">
        <f>Tabela1[[#This Row],[Divid.]]*12/Tabela1[[#This Row],[Preço atual]]</f>
        <v>0.11178082191780821</v>
      </c>
      <c r="H323" s="16">
        <v>9.2810000000000006</v>
      </c>
      <c r="I323" s="16">
        <v>94.44</v>
      </c>
      <c r="J323" s="15">
        <f>Tabela1[[#This Row],[Preço atual]]/Tabela1[[#This Row],[VP]]</f>
        <v>0.96622193985599325</v>
      </c>
      <c r="K323" s="14"/>
      <c r="L323" s="14"/>
      <c r="M323" s="13">
        <v>5.57</v>
      </c>
      <c r="N323" s="13">
        <v>132461</v>
      </c>
      <c r="O323" s="13"/>
      <c r="P323" s="13"/>
      <c r="Q323" s="30">
        <f>Tabela1[[#This Row],[Divid.]]</f>
        <v>0.85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23" s="17">
        <f>Tabela1[[#This Row],[Preço Calculado]]/Tabela1[[#This Row],[Preço atual]]-1</f>
        <v>-0.17504928473942283</v>
      </c>
      <c r="U323" s="29" t="str">
        <f>HYPERLINK("https://statusinvest.com.br/fundos-imobiliarios/"&amp;Tabela1[[#This Row],[Ticker]],"Link")</f>
        <v>Link</v>
      </c>
      <c r="V323" s="38" t="s">
        <v>683</v>
      </c>
    </row>
    <row r="324" spans="1:22" x14ac:dyDescent="0.25">
      <c r="A324" s="12" t="s">
        <v>684</v>
      </c>
      <c r="B324" s="12" t="s">
        <v>28</v>
      </c>
      <c r="C324" s="13" t="s">
        <v>159</v>
      </c>
      <c r="D324" s="13" t="s">
        <v>30</v>
      </c>
      <c r="E324" s="16">
        <v>44.7</v>
      </c>
      <c r="F324" s="16">
        <v>7.0000000000000007E-2</v>
      </c>
      <c r="G324" s="25">
        <f>Tabela1[[#This Row],[Divid.]]*12/Tabela1[[#This Row],[Preço atual]]</f>
        <v>1.8791946308724834E-2</v>
      </c>
      <c r="H324" s="16">
        <v>1.62</v>
      </c>
      <c r="I324" s="16">
        <v>91.69</v>
      </c>
      <c r="J324" s="15">
        <f>Tabela1[[#This Row],[Preço atual]]/Tabela1[[#This Row],[VP]]</f>
        <v>0.48751226960410082</v>
      </c>
      <c r="K324" s="14">
        <v>0.80799999999999994</v>
      </c>
      <c r="L324" s="14">
        <v>0</v>
      </c>
      <c r="M324" s="13">
        <v>2.68</v>
      </c>
      <c r="N324" s="13">
        <v>1150</v>
      </c>
      <c r="O324" s="13">
        <v>7403</v>
      </c>
      <c r="P324" s="13">
        <v>558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-0.86131404938210454</v>
      </c>
      <c r="U324" s="29" t="str">
        <f>HYPERLINK("https://statusinvest.com.br/fundos-imobiliarios/"&amp;Tabela1[[#This Row],[Ticker]],"Link")</f>
        <v>Link</v>
      </c>
      <c r="V324" s="38" t="s">
        <v>685</v>
      </c>
    </row>
    <row r="325" spans="1:22" x14ac:dyDescent="0.25">
      <c r="A325" s="12" t="s">
        <v>686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687</v>
      </c>
      <c r="B326" s="12" t="s">
        <v>28</v>
      </c>
      <c r="C326" s="13" t="s">
        <v>82</v>
      </c>
      <c r="D326" s="13" t="s">
        <v>674</v>
      </c>
      <c r="E326" s="16">
        <v>9.08</v>
      </c>
      <c r="F326" s="16">
        <v>0.09</v>
      </c>
      <c r="G326" s="25">
        <f>Tabela1[[#This Row],[Divid.]]*12/Tabela1[[#This Row],[Preço atual]]</f>
        <v>0.11894273127753305</v>
      </c>
      <c r="H326" s="16">
        <v>1.2150000000000001</v>
      </c>
      <c r="I326" s="16">
        <v>9.64</v>
      </c>
      <c r="J326" s="15">
        <f>Tabela1[[#This Row],[Preço atual]]/Tabela1[[#This Row],[VP]]</f>
        <v>0.94190871369294604</v>
      </c>
      <c r="K326" s="14"/>
      <c r="L326" s="14"/>
      <c r="M326" s="13">
        <v>4.25</v>
      </c>
      <c r="N326" s="13">
        <v>13832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-0.12219386511045727</v>
      </c>
      <c r="U326" s="29" t="str">
        <f>HYPERLINK("https://statusinvest.com.br/fundos-imobiliarios/"&amp;Tabela1[[#This Row],[Ticker]],"Link")</f>
        <v>Link</v>
      </c>
      <c r="V326" s="38" t="s">
        <v>688</v>
      </c>
    </row>
    <row r="327" spans="1:22" x14ac:dyDescent="0.25">
      <c r="A327" s="12" t="s">
        <v>689</v>
      </c>
      <c r="B327" s="12" t="s">
        <v>28</v>
      </c>
      <c r="C327" s="13" t="s">
        <v>36</v>
      </c>
      <c r="D327" s="13" t="s">
        <v>674</v>
      </c>
      <c r="E327" s="16">
        <v>96.39</v>
      </c>
      <c r="F327" s="16">
        <v>1</v>
      </c>
      <c r="G327" s="14">
        <f>Tabela1[[#This Row],[Divid.]]*12/Tabela1[[#This Row],[Preço atual]]</f>
        <v>0.12449424214130096</v>
      </c>
      <c r="H327" s="16">
        <v>12.36</v>
      </c>
      <c r="I327" s="16">
        <v>97.89</v>
      </c>
      <c r="J327" s="15">
        <f>Tabela1[[#This Row],[Preço atual]]/Tabela1[[#This Row],[VP]]</f>
        <v>0.98467667790376956</v>
      </c>
      <c r="K327" s="14"/>
      <c r="L327" s="14"/>
      <c r="M327" s="13">
        <v>8.3699999999999992</v>
      </c>
      <c r="N327" s="13">
        <v>59987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-8.122330523025123E-2</v>
      </c>
      <c r="U327" s="29" t="str">
        <f>HYPERLINK("https://statusinvest.com.br/fundos-imobiliarios/"&amp;Tabela1[[#This Row],[Ticker]],"Link")</f>
        <v>Link</v>
      </c>
      <c r="V327" s="38" t="s">
        <v>690</v>
      </c>
    </row>
    <row r="328" spans="1:22" x14ac:dyDescent="0.25">
      <c r="A328" s="12" t="s">
        <v>691</v>
      </c>
      <c r="B328" s="12" t="s">
        <v>28</v>
      </c>
      <c r="C328" s="13" t="s">
        <v>159</v>
      </c>
      <c r="D328" s="13" t="s">
        <v>227</v>
      </c>
      <c r="E328" s="16">
        <v>752</v>
      </c>
      <c r="F328" s="16">
        <v>22.998699999999999</v>
      </c>
      <c r="G328" s="25">
        <f>Tabela1[[#This Row],[Divid.]]*12/Tabela1[[#This Row],[Preço atual]]</f>
        <v>0.36700053191489362</v>
      </c>
      <c r="H328" s="16">
        <v>173.29060000000001</v>
      </c>
      <c r="I328" s="16">
        <v>705.37</v>
      </c>
      <c r="J328" s="15">
        <f>Tabela1[[#This Row],[Preço atual]]/Tabela1[[#This Row],[VP]]</f>
        <v>1.0661071494393013</v>
      </c>
      <c r="K328" s="14"/>
      <c r="L328" s="14"/>
      <c r="M328" s="13">
        <v>8.68</v>
      </c>
      <c r="N328" s="13">
        <v>139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1.7084910104420188</v>
      </c>
      <c r="U328" s="29" t="str">
        <f>HYPERLINK("https://statusinvest.com.br/fundos-imobiliarios/"&amp;Tabela1[[#This Row],[Ticker]],"Link")</f>
        <v>Link</v>
      </c>
      <c r="V328" s="38" t="s">
        <v>692</v>
      </c>
    </row>
    <row r="329" spans="1:22" x14ac:dyDescent="0.25">
      <c r="A329" s="12" t="s">
        <v>693</v>
      </c>
      <c r="B329" s="12" t="s">
        <v>28</v>
      </c>
      <c r="C329" s="13" t="s">
        <v>184</v>
      </c>
      <c r="D329" s="13" t="s">
        <v>30</v>
      </c>
      <c r="E329" s="16">
        <v>106.28</v>
      </c>
      <c r="F329" s="16">
        <v>1</v>
      </c>
      <c r="G329" s="25">
        <f>Tabela1[[#This Row],[Divid.]]*12/Tabela1[[#This Row],[Preço atual]]</f>
        <v>0.11290929619872037</v>
      </c>
      <c r="H329" s="16">
        <v>12</v>
      </c>
      <c r="I329" s="16">
        <v>108.05</v>
      </c>
      <c r="J329" s="15">
        <f>Tabela1[[#This Row],[Preço atual]]/Tabela1[[#This Row],[VP]]</f>
        <v>0.98361869504858868</v>
      </c>
      <c r="K329" s="14">
        <v>7.400000000000001E-2</v>
      </c>
      <c r="L329" s="14">
        <v>0</v>
      </c>
      <c r="M329" s="13">
        <v>5.19</v>
      </c>
      <c r="N329" s="13">
        <v>63287</v>
      </c>
      <c r="O329" s="13">
        <v>6563</v>
      </c>
      <c r="P329" s="13">
        <v>757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-0.16672106126405639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694</v>
      </c>
      <c r="B330" s="12" t="s">
        <v>28</v>
      </c>
      <c r="C330" s="13" t="s">
        <v>36</v>
      </c>
      <c r="D330" s="13" t="s">
        <v>30</v>
      </c>
      <c r="E330" s="16">
        <v>16.36</v>
      </c>
      <c r="F330" s="16">
        <v>0.01</v>
      </c>
      <c r="G330" s="14">
        <f>Tabela1[[#This Row],[Divid.]]*12/Tabela1[[#This Row],[Preço atual]]</f>
        <v>7.3349633251833741E-3</v>
      </c>
      <c r="H330" s="16">
        <v>2.5150000000000001</v>
      </c>
      <c r="I330" s="16">
        <v>8.99</v>
      </c>
      <c r="J330" s="15">
        <f>Tabela1[[#This Row],[Preço atual]]/Tabela1[[#This Row],[VP]]</f>
        <v>1.8197997775305894</v>
      </c>
      <c r="K330" s="14"/>
      <c r="L330" s="14"/>
      <c r="M330" s="13">
        <v>12.67</v>
      </c>
      <c r="N330" s="13">
        <v>6288</v>
      </c>
      <c r="O330" s="13"/>
      <c r="P330" s="13"/>
      <c r="Q330" s="30">
        <f>Tabela1[[#This Row],[Divid.]]</f>
        <v>0.01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30" s="17">
        <f>Tabela1[[#This Row],[Preço Calculado]]/Tabela1[[#This Row],[Preço atual]]-1</f>
        <v>-0.94586742933444001</v>
      </c>
      <c r="U330" s="29" t="str">
        <f>HYPERLINK("https://statusinvest.com.br/fundos-imobiliarios/"&amp;Tabela1[[#This Row],[Ticker]],"Link")</f>
        <v>Link</v>
      </c>
      <c r="V330" s="38" t="s">
        <v>695</v>
      </c>
    </row>
    <row r="331" spans="1:22" x14ac:dyDescent="0.25">
      <c r="A331" s="12" t="s">
        <v>696</v>
      </c>
      <c r="B331" s="12" t="s">
        <v>28</v>
      </c>
      <c r="C331" s="13" t="s">
        <v>159</v>
      </c>
      <c r="D331" s="13" t="s">
        <v>697</v>
      </c>
      <c r="E331" s="16">
        <v>0.96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19.670000000000002</v>
      </c>
      <c r="J331" s="15">
        <f>Tabela1[[#This Row],[Preço atual]]/Tabela1[[#This Row],[VP]]</f>
        <v>4.8805287239450934E-2</v>
      </c>
      <c r="K331" s="14"/>
      <c r="L331" s="14"/>
      <c r="M331" s="13">
        <v>0.01</v>
      </c>
      <c r="N331" s="13">
        <v>280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698</v>
      </c>
      <c r="B332" s="12" t="s">
        <v>28</v>
      </c>
      <c r="C332" s="13" t="s">
        <v>53</v>
      </c>
      <c r="D332" s="13" t="s">
        <v>674</v>
      </c>
      <c r="E332" s="16">
        <v>90</v>
      </c>
      <c r="F332" s="16">
        <v>0.4546</v>
      </c>
      <c r="G332" s="14">
        <f>Tabela1[[#This Row],[Divid.]]*12/Tabela1[[#This Row],[Preço atual]]</f>
        <v>6.0613333333333332E-2</v>
      </c>
      <c r="H332" s="16">
        <v>1.8143</v>
      </c>
      <c r="I332" s="16">
        <v>103.35</v>
      </c>
      <c r="J332" s="15">
        <f>Tabela1[[#This Row],[Preço atual]]/Tabela1[[#This Row],[VP]]</f>
        <v>0.87082728592162562</v>
      </c>
      <c r="K332" s="14"/>
      <c r="L332" s="14"/>
      <c r="M332" s="13">
        <v>5.94</v>
      </c>
      <c r="N332" s="13">
        <v>82</v>
      </c>
      <c r="O332" s="13"/>
      <c r="P332" s="13"/>
      <c r="Q332" s="30">
        <f>Tabela1[[#This Row],[Divid.]]</f>
        <v>0.4546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40.259778597785974</v>
      </c>
      <c r="T332" s="17">
        <f>Tabela1[[#This Row],[Preço Calculado]]/Tabela1[[#This Row],[Preço atual]]-1</f>
        <v>-0.55266912669126689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699</v>
      </c>
      <c r="B333" s="12" t="s">
        <v>28</v>
      </c>
      <c r="C333" s="13" t="s">
        <v>43</v>
      </c>
      <c r="D333" s="13" t="s">
        <v>30</v>
      </c>
      <c r="E333" s="16">
        <v>136.02000000000001</v>
      </c>
      <c r="F333" s="16">
        <v>0.91</v>
      </c>
      <c r="G333" s="14">
        <f>Tabela1[[#This Row],[Divid.]]*12/Tabela1[[#This Row],[Preço atual]]</f>
        <v>8.0282311424790462E-2</v>
      </c>
      <c r="H333" s="16">
        <v>10.62</v>
      </c>
      <c r="I333" s="16">
        <v>204.85</v>
      </c>
      <c r="J333" s="15">
        <f>Tabela1[[#This Row],[Preço atual]]/Tabela1[[#This Row],[VP]]</f>
        <v>0.66399804735172085</v>
      </c>
      <c r="K333" s="14">
        <v>1.7999999999999999E-2</v>
      </c>
      <c r="L333" s="14">
        <v>0</v>
      </c>
      <c r="M333" s="13">
        <v>2.02</v>
      </c>
      <c r="N333" s="13">
        <v>35009</v>
      </c>
      <c r="O333" s="13">
        <v>12333</v>
      </c>
      <c r="P333" s="13">
        <v>1124</v>
      </c>
      <c r="Q333" s="30">
        <f>Tabela1[[#This Row],[Divid.]]</f>
        <v>0.91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33" s="17">
        <f>Tabela1[[#This Row],[Preço Calculado]]/Tabela1[[#This Row],[Preço atual]]-1</f>
        <v>-0.40751061679121425</v>
      </c>
      <c r="U333" s="29" t="str">
        <f>HYPERLINK("https://statusinvest.com.br/fundos-imobiliarios/"&amp;Tabela1[[#This Row],[Ticker]],"Link")</f>
        <v>Link</v>
      </c>
      <c r="V333" s="38" t="s">
        <v>700</v>
      </c>
    </row>
    <row r="334" spans="1:22" x14ac:dyDescent="0.25">
      <c r="A334" s="12" t="s">
        <v>701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702</v>
      </c>
    </row>
    <row r="335" spans="1:22" x14ac:dyDescent="0.25">
      <c r="A335" s="12" t="s">
        <v>703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704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705</v>
      </c>
      <c r="B337" s="12" t="s">
        <v>28</v>
      </c>
      <c r="C337" s="13" t="s">
        <v>36</v>
      </c>
      <c r="D337" s="13" t="s">
        <v>706</v>
      </c>
      <c r="E337" s="16">
        <v>85</v>
      </c>
      <c r="F337" s="16">
        <v>0.85</v>
      </c>
      <c r="G337" s="25">
        <f>Tabela1[[#This Row],[Divid.]]*12/Tabela1[[#This Row],[Preço atual]]</f>
        <v>0.12</v>
      </c>
      <c r="H337" s="16">
        <v>10.001899999999999</v>
      </c>
      <c r="I337" s="16">
        <v>93.54</v>
      </c>
      <c r="J337" s="15">
        <f>Tabela1[[#This Row],[Preço atual]]/Tabela1[[#This Row],[VP]]</f>
        <v>0.9087021595039555</v>
      </c>
      <c r="K337" s="14">
        <v>1</v>
      </c>
      <c r="L337" s="14">
        <v>0</v>
      </c>
      <c r="M337" s="13">
        <v>4.7</v>
      </c>
      <c r="N337" s="13">
        <v>175571</v>
      </c>
      <c r="O337" s="13">
        <v>42162</v>
      </c>
      <c r="P337" s="13">
        <v>0</v>
      </c>
      <c r="Q337" s="30">
        <f>Tabela1[[#This Row],[Divid.]]</f>
        <v>0.85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37" s="17">
        <f>Tabela1[[#This Row],[Preço Calculado]]/Tabela1[[#This Row],[Preço atual]]-1</f>
        <v>-0.11439114391143923</v>
      </c>
      <c r="U337" s="29" t="str">
        <f>HYPERLINK("https://statusinvest.com.br/fundos-imobiliarios/"&amp;Tabela1[[#This Row],[Ticker]],"Link")</f>
        <v>Link</v>
      </c>
      <c r="V337" s="38" t="s">
        <v>707</v>
      </c>
    </row>
    <row r="338" spans="1:22" x14ac:dyDescent="0.25">
      <c r="A338" s="12" t="s">
        <v>708</v>
      </c>
      <c r="B338" s="12" t="s">
        <v>28</v>
      </c>
      <c r="C338" s="13" t="s">
        <v>43</v>
      </c>
      <c r="D338" s="13" t="s">
        <v>706</v>
      </c>
      <c r="E338" s="16">
        <v>34.67</v>
      </c>
      <c r="F338" s="16">
        <v>0.36</v>
      </c>
      <c r="G338" s="25">
        <f>Tabela1[[#This Row],[Divid.]]*12/Tabela1[[#This Row],[Preço atual]]</f>
        <v>0.12460340351889242</v>
      </c>
      <c r="H338" s="16">
        <v>4.6334</v>
      </c>
      <c r="I338" s="16">
        <v>91.94</v>
      </c>
      <c r="J338" s="15">
        <f>Tabela1[[#This Row],[Preço atual]]/Tabela1[[#This Row],[VP]]</f>
        <v>0.37709375679791168</v>
      </c>
      <c r="K338" s="14">
        <v>0.10100000000000001</v>
      </c>
      <c r="L338" s="14">
        <v>0</v>
      </c>
      <c r="M338" s="13">
        <v>0.13</v>
      </c>
      <c r="N338" s="13">
        <v>59982</v>
      </c>
      <c r="O338" s="13">
        <v>3892</v>
      </c>
      <c r="P338" s="13">
        <v>797</v>
      </c>
      <c r="Q338" s="30">
        <f>Tabela1[[#This Row],[Divid.]]</f>
        <v>0.36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38" s="17">
        <f>Tabela1[[#This Row],[Preço Calculado]]/Tabela1[[#This Row],[Preço atual]]-1</f>
        <v>-8.0417686207436057E-2</v>
      </c>
      <c r="U338" s="29" t="str">
        <f>HYPERLINK("https://statusinvest.com.br/fundos-imobiliarios/"&amp;Tabela1[[#This Row],[Ticker]],"Link")</f>
        <v>Link</v>
      </c>
      <c r="V338" s="38" t="s">
        <v>709</v>
      </c>
    </row>
    <row r="339" spans="1:22" x14ac:dyDescent="0.25">
      <c r="A339" s="12" t="s">
        <v>710</v>
      </c>
      <c r="B339" s="12" t="s">
        <v>28</v>
      </c>
      <c r="C339" s="13" t="s">
        <v>53</v>
      </c>
      <c r="D339" s="13" t="s">
        <v>50</v>
      </c>
      <c r="E339" s="16">
        <v>65</v>
      </c>
      <c r="F339" s="16">
        <v>0.6</v>
      </c>
      <c r="G339" s="25">
        <f>Tabela1[[#This Row],[Divid.]]*12/Tabela1[[#This Row],[Preço atual]]</f>
        <v>0.11076923076923076</v>
      </c>
      <c r="H339" s="16">
        <v>6.3361999999999998</v>
      </c>
      <c r="I339" s="16">
        <v>73.69</v>
      </c>
      <c r="J339" s="15">
        <f>Tabela1[[#This Row],[Preço atual]]/Tabela1[[#This Row],[VP]]</f>
        <v>0.88207355136382148</v>
      </c>
      <c r="K339" s="14"/>
      <c r="L339" s="14"/>
      <c r="M339" s="13">
        <v>1.7</v>
      </c>
      <c r="N339" s="13">
        <v>619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-0.18251490207209775</v>
      </c>
      <c r="U339" s="29" t="str">
        <f>HYPERLINK("https://statusinvest.com.br/fundos-imobiliarios/"&amp;Tabela1[[#This Row],[Ticker]],"Link")</f>
        <v>Link</v>
      </c>
      <c r="V339" s="38" t="s">
        <v>711</v>
      </c>
    </row>
    <row r="340" spans="1:22" x14ac:dyDescent="0.25">
      <c r="A340" s="12" t="s">
        <v>712</v>
      </c>
      <c r="B340" s="12" t="s">
        <v>28</v>
      </c>
      <c r="C340" s="13" t="s">
        <v>36</v>
      </c>
      <c r="D340" s="13" t="s">
        <v>713</v>
      </c>
      <c r="E340" s="16">
        <v>152.38</v>
      </c>
      <c r="F340" s="16">
        <v>2.63</v>
      </c>
      <c r="G340" s="14">
        <f>Tabela1[[#This Row],[Divid.]]*12/Tabela1[[#This Row],[Preço atual]]</f>
        <v>0.20711379446121539</v>
      </c>
      <c r="H340" s="16">
        <v>8.65</v>
      </c>
      <c r="I340" s="16">
        <v>287.02</v>
      </c>
      <c r="J340" s="15">
        <f>Tabela1[[#This Row],[Preço atual]]/Tabela1[[#This Row],[VP]]</f>
        <v>0.53090376977214138</v>
      </c>
      <c r="K340" s="14"/>
      <c r="L340" s="14"/>
      <c r="M340" s="13">
        <v>8.32</v>
      </c>
      <c r="N340" s="13">
        <v>68</v>
      </c>
      <c r="O340" s="13"/>
      <c r="P340" s="13"/>
      <c r="Q340" s="30">
        <f>Tabela1[[#This Row],[Divid.]]</f>
        <v>2.63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340" s="17">
        <f>Tabela1[[#This Row],[Preço Calculado]]/Tabela1[[#This Row],[Preço atual]]-1</f>
        <v>0.5285150882746521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714</v>
      </c>
      <c r="B341" s="12" t="s">
        <v>28</v>
      </c>
      <c r="C341" s="13" t="s">
        <v>70</v>
      </c>
      <c r="D341" s="13" t="s">
        <v>706</v>
      </c>
      <c r="E341" s="16">
        <v>63.99</v>
      </c>
      <c r="F341" s="16">
        <v>0.1</v>
      </c>
      <c r="G341" s="14">
        <f>Tabela1[[#This Row],[Divid.]]*12/Tabela1[[#This Row],[Preço atual]]</f>
        <v>1.875293014533521E-2</v>
      </c>
      <c r="H341" s="16">
        <v>0.51690000000000003</v>
      </c>
      <c r="I341" s="16">
        <v>126.62</v>
      </c>
      <c r="J341" s="15">
        <f>Tabela1[[#This Row],[Preço atual]]/Tabela1[[#This Row],[VP]]</f>
        <v>0.50537039962091301</v>
      </c>
      <c r="K341" s="14">
        <v>0.1</v>
      </c>
      <c r="L341" s="14">
        <v>0</v>
      </c>
      <c r="M341" s="13">
        <v>0.32</v>
      </c>
      <c r="N341" s="13">
        <v>4988</v>
      </c>
      <c r="O341" s="13">
        <v>1198</v>
      </c>
      <c r="P341" s="13">
        <v>177</v>
      </c>
      <c r="Q341" s="30">
        <f>Tabela1[[#This Row],[Divid.]]</f>
        <v>0.1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41" s="17">
        <f>Tabela1[[#This Row],[Preço Calculado]]/Tabela1[[#This Row],[Preço atual]]-1</f>
        <v>-0.86160199154734163</v>
      </c>
      <c r="U341" s="29" t="str">
        <f>HYPERLINK("https://statusinvest.com.br/fundos-imobiliarios/"&amp;Tabela1[[#This Row],[Ticker]],"Link")</f>
        <v>Link</v>
      </c>
      <c r="V341" s="38" t="s">
        <v>715</v>
      </c>
    </row>
    <row r="342" spans="1:22" x14ac:dyDescent="0.25">
      <c r="A342" s="12" t="s">
        <v>716</v>
      </c>
      <c r="B342" s="12" t="s">
        <v>28</v>
      </c>
      <c r="C342" s="13" t="s">
        <v>53</v>
      </c>
      <c r="D342" s="13" t="s">
        <v>227</v>
      </c>
      <c r="E342" s="16">
        <v>71.69</v>
      </c>
      <c r="F342" s="16">
        <v>0.71</v>
      </c>
      <c r="G342" s="14">
        <f>Tabela1[[#This Row],[Divid.]]*12/Tabela1[[#This Row],[Preço atual]]</f>
        <v>0.11884502720044636</v>
      </c>
      <c r="H342" s="16">
        <v>8.81</v>
      </c>
      <c r="I342" s="16">
        <v>76.430000000000007</v>
      </c>
      <c r="J342" s="15">
        <f>Tabela1[[#This Row],[Preço atual]]/Tabela1[[#This Row],[VP]]</f>
        <v>0.93798246761742765</v>
      </c>
      <c r="K342" s="14"/>
      <c r="L342" s="14"/>
      <c r="M342" s="13">
        <v>5.69</v>
      </c>
      <c r="N342" s="13">
        <v>4850</v>
      </c>
      <c r="O342" s="13"/>
      <c r="P342" s="13"/>
      <c r="Q342" s="30">
        <f>Tabela1[[#This Row],[Divid.]]</f>
        <v>0.71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42" s="17">
        <f>Tabela1[[#This Row],[Preço Calculado]]/Tabela1[[#This Row],[Preço atual]]-1</f>
        <v>-0.12291492840999008</v>
      </c>
      <c r="U342" s="29" t="str">
        <f>HYPERLINK("https://statusinvest.com.br/fundos-imobiliarios/"&amp;Tabela1[[#This Row],[Ticker]],"Link")</f>
        <v>Link</v>
      </c>
      <c r="V342" s="38" t="s">
        <v>717</v>
      </c>
    </row>
    <row r="343" spans="1:22" x14ac:dyDescent="0.25">
      <c r="A343" s="12" t="s">
        <v>718</v>
      </c>
      <c r="B343" s="12" t="s">
        <v>28</v>
      </c>
      <c r="C343" s="13" t="s">
        <v>82</v>
      </c>
      <c r="D343" s="13" t="s">
        <v>50</v>
      </c>
      <c r="E343" s="16">
        <v>109.7</v>
      </c>
      <c r="F343" s="16">
        <v>1.05</v>
      </c>
      <c r="G343" s="25">
        <f>Tabela1[[#This Row],[Divid.]]*12/Tabela1[[#This Row],[Preço atual]]</f>
        <v>0.11485870556061989</v>
      </c>
      <c r="H343" s="16">
        <v>15.42</v>
      </c>
      <c r="I343" s="16">
        <v>107.53</v>
      </c>
      <c r="J343" s="15">
        <f>Tabela1[[#This Row],[Preço atual]]/Tabela1[[#This Row],[VP]]</f>
        <v>1.0201804147679718</v>
      </c>
      <c r="K343" s="14"/>
      <c r="L343" s="14"/>
      <c r="M343" s="13">
        <v>6.98</v>
      </c>
      <c r="N343" s="13">
        <v>2782</v>
      </c>
      <c r="O343" s="13"/>
      <c r="P343" s="13"/>
      <c r="Q343" s="30">
        <f>Tabela1[[#This Row],[Divid.]]</f>
        <v>1.05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3" s="17">
        <f>Tabela1[[#This Row],[Preço Calculado]]/Tabela1[[#This Row],[Preço atual]]-1</f>
        <v>-0.15233427630538832</v>
      </c>
      <c r="U343" s="29" t="str">
        <f>HYPERLINK("https://statusinvest.com.br/fundos-imobiliarios/"&amp;Tabela1[[#This Row],[Ticker]],"Link")</f>
        <v>Link</v>
      </c>
      <c r="V343" s="38" t="s">
        <v>719</v>
      </c>
    </row>
    <row r="344" spans="1:22" x14ac:dyDescent="0.25">
      <c r="A344" s="12" t="s">
        <v>720</v>
      </c>
      <c r="B344" s="12" t="s">
        <v>28</v>
      </c>
      <c r="C344" s="13" t="s">
        <v>43</v>
      </c>
      <c r="D344" s="13" t="s">
        <v>252</v>
      </c>
      <c r="E344" s="16">
        <v>74.5</v>
      </c>
      <c r="F344" s="16">
        <v>0.47</v>
      </c>
      <c r="G344" s="25">
        <f>Tabela1[[#This Row],[Divid.]]*12/Tabela1[[#This Row],[Preço atual]]</f>
        <v>7.5704697986577182E-2</v>
      </c>
      <c r="H344" s="16">
        <v>4.97</v>
      </c>
      <c r="I344" s="16">
        <v>102.1</v>
      </c>
      <c r="J344" s="15">
        <f>Tabela1[[#This Row],[Preço atual]]/Tabela1[[#This Row],[VP]]</f>
        <v>0.72967678746327136</v>
      </c>
      <c r="K344" s="14">
        <v>0.183</v>
      </c>
      <c r="L344" s="14">
        <v>0</v>
      </c>
      <c r="M344" s="13">
        <v>0.27</v>
      </c>
      <c r="N344" s="13">
        <v>1112</v>
      </c>
      <c r="O344" s="13">
        <v>4369</v>
      </c>
      <c r="P344" s="13">
        <v>93</v>
      </c>
      <c r="Q344" s="30">
        <f>Tabela1[[#This Row],[Divid.]]</f>
        <v>0.47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344" s="17">
        <f>Tabela1[[#This Row],[Preço Calculado]]/Tabela1[[#This Row],[Preço atual]]-1</f>
        <v>-0.4412937417964784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721</v>
      </c>
      <c r="B345" s="12" t="s">
        <v>28</v>
      </c>
      <c r="C345" s="13" t="s">
        <v>36</v>
      </c>
      <c r="D345" s="13" t="s">
        <v>99</v>
      </c>
      <c r="E345" s="16">
        <v>61.89</v>
      </c>
      <c r="F345" s="16">
        <v>0.54</v>
      </c>
      <c r="G345" s="14">
        <f>Tabela1[[#This Row],[Divid.]]*12/Tabela1[[#This Row],[Preço atual]]</f>
        <v>0.10470189045079981</v>
      </c>
      <c r="H345" s="16">
        <v>13.24</v>
      </c>
      <c r="I345" s="16">
        <v>77.95</v>
      </c>
      <c r="J345" s="15">
        <f>Tabela1[[#This Row],[Preço atual]]/Tabela1[[#This Row],[VP]]</f>
        <v>0.79397049390635022</v>
      </c>
      <c r="K345" s="14"/>
      <c r="L345" s="14"/>
      <c r="M345" s="13">
        <v>11.79</v>
      </c>
      <c r="N345" s="13">
        <v>1269</v>
      </c>
      <c r="O345" s="13"/>
      <c r="P345" s="13"/>
      <c r="Q345" s="30">
        <f>Tabela1[[#This Row],[Divid.]]</f>
        <v>0.54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45" s="17">
        <f>Tabela1[[#This Row],[Preço Calculado]]/Tabela1[[#This Row],[Preço atual]]-1</f>
        <v>-0.22729232139631139</v>
      </c>
      <c r="U345" s="29" t="str">
        <f>HYPERLINK("https://statusinvest.com.br/fundos-imobiliarios/"&amp;Tabela1[[#This Row],[Ticker]],"Link")</f>
        <v>Link</v>
      </c>
      <c r="V345" s="38" t="s">
        <v>722</v>
      </c>
    </row>
    <row r="346" spans="1:22" x14ac:dyDescent="0.25">
      <c r="A346" s="12" t="s">
        <v>723</v>
      </c>
      <c r="B346" s="12" t="s">
        <v>28</v>
      </c>
      <c r="C346" s="13" t="s">
        <v>43</v>
      </c>
      <c r="D346" s="13" t="s">
        <v>30</v>
      </c>
      <c r="E346" s="16">
        <v>46.05</v>
      </c>
      <c r="F346" s="16">
        <v>0.38</v>
      </c>
      <c r="G346" s="14">
        <f>Tabela1[[#This Row],[Divid.]]*12/Tabela1[[#This Row],[Preço atual]]</f>
        <v>9.9022801302931618E-2</v>
      </c>
      <c r="H346" s="16">
        <v>4.58</v>
      </c>
      <c r="I346" s="16">
        <v>82.81</v>
      </c>
      <c r="J346" s="15">
        <f>Tabela1[[#This Row],[Preço atual]]/Tabela1[[#This Row],[VP]]</f>
        <v>0.55609225938896267</v>
      </c>
      <c r="K346" s="14">
        <v>0.14599999999999999</v>
      </c>
      <c r="L346" s="14">
        <v>0</v>
      </c>
      <c r="M346" s="13">
        <v>1.4</v>
      </c>
      <c r="N346" s="13">
        <v>9301</v>
      </c>
      <c r="O346" s="13">
        <v>2146</v>
      </c>
      <c r="P346" s="13">
        <v>295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-0.26920441842854903</v>
      </c>
      <c r="U346" s="29" t="str">
        <f>HYPERLINK("https://statusinvest.com.br/fundos-imobiliarios/"&amp;Tabela1[[#This Row],[Ticker]],"Link")</f>
        <v>Link</v>
      </c>
      <c r="V346" s="38" t="s">
        <v>724</v>
      </c>
    </row>
    <row r="347" spans="1:22" x14ac:dyDescent="0.25">
      <c r="A347" s="12" t="s">
        <v>725</v>
      </c>
      <c r="B347" s="12" t="s">
        <v>28</v>
      </c>
      <c r="C347" s="13" t="s">
        <v>159</v>
      </c>
      <c r="D347" s="13" t="s">
        <v>50</v>
      </c>
      <c r="E347" s="16">
        <v>715.58</v>
      </c>
      <c r="F347" s="16">
        <v>41.715400000000002</v>
      </c>
      <c r="G347" s="14">
        <f>Tabela1[[#This Row],[Divid.]]*12/Tabela1[[#This Row],[Preço atual]]</f>
        <v>0.69955113334637642</v>
      </c>
      <c r="H347" s="16">
        <v>0</v>
      </c>
      <c r="I347" s="16">
        <v>523.70000000000005</v>
      </c>
      <c r="J347" s="15">
        <f>Tabela1[[#This Row],[Preço atual]]/Tabela1[[#This Row],[VP]]</f>
        <v>1.3663929730761886</v>
      </c>
      <c r="K347" s="14">
        <v>0</v>
      </c>
      <c r="L347" s="14">
        <v>0</v>
      </c>
      <c r="M347" s="13">
        <v>7.1</v>
      </c>
      <c r="N347" s="13">
        <v>79</v>
      </c>
      <c r="O347" s="13">
        <v>3077</v>
      </c>
      <c r="P347" s="13">
        <v>15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4.1627389914861714</v>
      </c>
      <c r="U347" s="29" t="str">
        <f>HYPERLINK("https://statusinvest.com.br/fundos-imobiliarios/"&amp;Tabela1[[#This Row],[Ticker]],"Link")</f>
        <v>Link</v>
      </c>
      <c r="V347" s="38" t="s">
        <v>726</v>
      </c>
    </row>
    <row r="348" spans="1:22" x14ac:dyDescent="0.25">
      <c r="A348" s="12" t="s">
        <v>727</v>
      </c>
      <c r="B348" s="12" t="s">
        <v>28</v>
      </c>
      <c r="C348" s="13" t="s">
        <v>36</v>
      </c>
      <c r="D348" s="13" t="s">
        <v>674</v>
      </c>
      <c r="E348" s="16">
        <v>92.52</v>
      </c>
      <c r="F348" s="16">
        <v>1.05</v>
      </c>
      <c r="G348" s="14">
        <f>Tabela1[[#This Row],[Divid.]]*12/Tabela1[[#This Row],[Preço atual]]</f>
        <v>0.13618677042801558</v>
      </c>
      <c r="H348" s="16">
        <v>11.85</v>
      </c>
      <c r="I348" s="16">
        <v>99.9</v>
      </c>
      <c r="J348" s="15">
        <f>Tabela1[[#This Row],[Preço atual]]/Tabela1[[#This Row],[VP]]</f>
        <v>0.92612612612612599</v>
      </c>
      <c r="K348" s="14"/>
      <c r="L348" s="14"/>
      <c r="M348" s="13">
        <v>2.38</v>
      </c>
      <c r="N348" s="13">
        <v>4607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5.0684164429193324E-3</v>
      </c>
      <c r="U348" s="29" t="str">
        <f>HYPERLINK("https://statusinvest.com.br/fundos-imobiliarios/"&amp;Tabela1[[#This Row],[Ticker]],"Link")</f>
        <v>Link</v>
      </c>
      <c r="V348" s="38" t="s">
        <v>728</v>
      </c>
    </row>
    <row r="349" spans="1:22" x14ac:dyDescent="0.25">
      <c r="A349" s="12" t="s">
        <v>729</v>
      </c>
      <c r="B349" s="12" t="s">
        <v>28</v>
      </c>
      <c r="C349" s="13" t="s">
        <v>36</v>
      </c>
      <c r="D349" s="13" t="s">
        <v>227</v>
      </c>
      <c r="E349" s="16">
        <v>77.19</v>
      </c>
      <c r="F349" s="16">
        <v>0.85</v>
      </c>
      <c r="G349" s="14">
        <f>Tabela1[[#This Row],[Divid.]]*12/Tabela1[[#This Row],[Preço atual]]</f>
        <v>0.1321414691022153</v>
      </c>
      <c r="H349" s="16">
        <v>10.69</v>
      </c>
      <c r="I349" s="16">
        <v>91.54</v>
      </c>
      <c r="J349" s="15">
        <f>Tabela1[[#This Row],[Preço atual]]/Tabela1[[#This Row],[VP]]</f>
        <v>0.84323792877430626</v>
      </c>
      <c r="K349" s="14"/>
      <c r="L349" s="14"/>
      <c r="M349" s="13">
        <v>4.9400000000000004</v>
      </c>
      <c r="N349" s="13">
        <v>2057</v>
      </c>
      <c r="O349" s="13"/>
      <c r="P349" s="13"/>
      <c r="Q349" s="30">
        <f>Tabela1[[#This Row],[Divid.]]</f>
        <v>0.85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9" s="17">
        <f>Tabela1[[#This Row],[Preço Calculado]]/Tabela1[[#This Row],[Preço atual]]-1</f>
        <v>-2.4786205887709967E-2</v>
      </c>
      <c r="U349" s="29" t="str">
        <f>HYPERLINK("https://statusinvest.com.br/fundos-imobiliarios/"&amp;Tabela1[[#This Row],[Ticker]],"Link")</f>
        <v>Link</v>
      </c>
      <c r="V349" s="38" t="s">
        <v>730</v>
      </c>
    </row>
    <row r="350" spans="1:22" x14ac:dyDescent="0.25">
      <c r="A350" s="12" t="s">
        <v>731</v>
      </c>
      <c r="B350" s="12" t="s">
        <v>28</v>
      </c>
      <c r="C350" s="13" t="s">
        <v>159</v>
      </c>
      <c r="D350" s="13" t="s">
        <v>227</v>
      </c>
      <c r="E350" s="16">
        <v>1098.99</v>
      </c>
      <c r="F350" s="16">
        <v>3.36</v>
      </c>
      <c r="G350" s="14">
        <f>Tabela1[[#This Row],[Divid.]]*12/Tabela1[[#This Row],[Preço atual]]</f>
        <v>3.6688231922037511E-2</v>
      </c>
      <c r="H350" s="16">
        <v>70.964200000000005</v>
      </c>
      <c r="I350" s="16">
        <v>1105.83</v>
      </c>
      <c r="J350" s="15">
        <f>Tabela1[[#This Row],[Preço atual]]/Tabela1[[#This Row],[VP]]</f>
        <v>0.99381460079759099</v>
      </c>
      <c r="K350" s="14"/>
      <c r="L350" s="14"/>
      <c r="M350" s="13">
        <v>0.23</v>
      </c>
      <c r="N350" s="13">
        <v>142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-0.72923814079677118</v>
      </c>
      <c r="U350" s="29" t="str">
        <f>HYPERLINK("https://statusinvest.com.br/fundos-imobiliarios/"&amp;Tabela1[[#This Row],[Ticker]],"Link")</f>
        <v>Link</v>
      </c>
      <c r="V350" s="38" t="s">
        <v>732</v>
      </c>
    </row>
    <row r="351" spans="1:22" x14ac:dyDescent="0.25">
      <c r="A351" s="12" t="s">
        <v>733</v>
      </c>
      <c r="B351" s="12" t="s">
        <v>28</v>
      </c>
      <c r="C351" s="13" t="s">
        <v>53</v>
      </c>
      <c r="D351" s="13" t="s">
        <v>223</v>
      </c>
      <c r="E351" s="16">
        <v>74.099999999999994</v>
      </c>
      <c r="F351" s="16">
        <v>0.75</v>
      </c>
      <c r="G351" s="14">
        <f>Tabela1[[#This Row],[Divid.]]*12/Tabela1[[#This Row],[Preço atual]]</f>
        <v>0.12145748987854252</v>
      </c>
      <c r="H351" s="16">
        <v>8.9</v>
      </c>
      <c r="I351" s="16">
        <v>82.32</v>
      </c>
      <c r="J351" s="15">
        <f>Tabela1[[#This Row],[Preço atual]]/Tabela1[[#This Row],[VP]]</f>
        <v>0.90014577259475215</v>
      </c>
      <c r="K351" s="14"/>
      <c r="L351" s="14"/>
      <c r="M351" s="13">
        <v>1.69</v>
      </c>
      <c r="N351" s="13">
        <v>42305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-0.10363476104396674</v>
      </c>
      <c r="U351" s="29" t="str">
        <f>HYPERLINK("https://statusinvest.com.br/fundos-imobiliarios/"&amp;Tabela1[[#This Row],[Ticker]],"Link")</f>
        <v>Link</v>
      </c>
      <c r="V351" s="38" t="s">
        <v>734</v>
      </c>
    </row>
    <row r="352" spans="1:22" x14ac:dyDescent="0.25">
      <c r="A352" s="12" t="s">
        <v>735</v>
      </c>
      <c r="B352" s="12" t="s">
        <v>28</v>
      </c>
      <c r="C352" s="13" t="s">
        <v>36</v>
      </c>
      <c r="D352" s="13" t="s">
        <v>736</v>
      </c>
      <c r="E352" s="16">
        <v>82.62</v>
      </c>
      <c r="F352" s="16">
        <v>0.95</v>
      </c>
      <c r="G352" s="25">
        <f>Tabela1[[#This Row],[Divid.]]*12/Tabela1[[#This Row],[Preço atual]]</f>
        <v>0.1379811183732752</v>
      </c>
      <c r="H352" s="16">
        <v>13.4</v>
      </c>
      <c r="I352" s="16">
        <v>89.47</v>
      </c>
      <c r="J352" s="15">
        <f>Tabela1[[#This Row],[Preço atual]]/Tabela1[[#This Row],[VP]]</f>
        <v>0.92343802391863206</v>
      </c>
      <c r="K352" s="14"/>
      <c r="L352" s="14"/>
      <c r="M352" s="13">
        <v>1.2</v>
      </c>
      <c r="N352" s="13">
        <v>50329</v>
      </c>
      <c r="O352" s="13"/>
      <c r="P352" s="13"/>
      <c r="Q352" s="30">
        <f>Tabela1[[#This Row],[Divid.]]</f>
        <v>0.95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52" s="17">
        <f>Tabela1[[#This Row],[Preço Calculado]]/Tabela1[[#This Row],[Preço atual]]-1</f>
        <v>1.8310836703137934E-2</v>
      </c>
      <c r="U352" s="29" t="str">
        <f>HYPERLINK("https://statusinvest.com.br/fundos-imobiliarios/"&amp;Tabela1[[#This Row],[Ticker]],"Link")</f>
        <v>Link</v>
      </c>
      <c r="V352" s="38" t="s">
        <v>737</v>
      </c>
    </row>
    <row r="353" spans="1:22" x14ac:dyDescent="0.25">
      <c r="A353" s="12" t="s">
        <v>738</v>
      </c>
      <c r="B353" s="12" t="s">
        <v>28</v>
      </c>
      <c r="C353" s="13" t="s">
        <v>57</v>
      </c>
      <c r="D353" s="13" t="s">
        <v>736</v>
      </c>
      <c r="E353" s="16">
        <v>94.42</v>
      </c>
      <c r="F353" s="16">
        <v>0.9</v>
      </c>
      <c r="G353" s="25">
        <f>Tabela1[[#This Row],[Divid.]]*12/Tabela1[[#This Row],[Preço atual]]</f>
        <v>0.11438254607074773</v>
      </c>
      <c r="H353" s="16">
        <v>12.05</v>
      </c>
      <c r="I353" s="16">
        <v>100.46</v>
      </c>
      <c r="J353" s="15">
        <f>Tabela1[[#This Row],[Preço atual]]/Tabela1[[#This Row],[VP]]</f>
        <v>0.93987656778817452</v>
      </c>
      <c r="K353" s="14">
        <v>0.24399999999999999</v>
      </c>
      <c r="L353" s="14">
        <v>0</v>
      </c>
      <c r="M353" s="13">
        <v>0.96</v>
      </c>
      <c r="N353" s="13">
        <v>125518</v>
      </c>
      <c r="O353" s="13">
        <v>2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-0.15584836848156669</v>
      </c>
      <c r="U353" s="29" t="str">
        <f>HYPERLINK("https://statusinvest.com.br/fundos-imobiliarios/"&amp;Tabela1[[#This Row],[Ticker]],"Link")</f>
        <v>Link</v>
      </c>
      <c r="V353" s="38" t="s">
        <v>739</v>
      </c>
    </row>
    <row r="354" spans="1:22" x14ac:dyDescent="0.25">
      <c r="A354" s="12" t="s">
        <v>740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7.400000000000001E-2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741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742</v>
      </c>
      <c r="B356" s="12" t="s">
        <v>28</v>
      </c>
      <c r="C356" s="13" t="s">
        <v>36</v>
      </c>
      <c r="D356" s="13" t="s">
        <v>743</v>
      </c>
      <c r="E356" s="16">
        <v>89.73</v>
      </c>
      <c r="F356" s="16">
        <v>0.85</v>
      </c>
      <c r="G356" s="25">
        <f>Tabela1[[#This Row],[Divid.]]*12/Tabela1[[#This Row],[Preço atual]]</f>
        <v>0.11367435640254095</v>
      </c>
      <c r="H356" s="16">
        <v>11.47</v>
      </c>
      <c r="I356" s="16">
        <v>95.27</v>
      </c>
      <c r="J356" s="15">
        <f>Tabela1[[#This Row],[Preço atual]]/Tabela1[[#This Row],[VP]]</f>
        <v>0.94184948042405803</v>
      </c>
      <c r="K356" s="14"/>
      <c r="L356" s="14"/>
      <c r="M356" s="13">
        <v>7.17</v>
      </c>
      <c r="N356" s="13">
        <v>10169</v>
      </c>
      <c r="O356" s="13"/>
      <c r="P356" s="13"/>
      <c r="Q356" s="30">
        <f>Tabela1[[#This Row],[Divid.]]</f>
        <v>0.85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6" s="17">
        <f>Tabela1[[#This Row],[Preço Calculado]]/Tabela1[[#This Row],[Preço atual]]-1</f>
        <v>-0.1610748604978528</v>
      </c>
      <c r="U356" s="29" t="str">
        <f>HYPERLINK("https://statusinvest.com.br/fundos-imobiliarios/"&amp;Tabela1[[#This Row],[Ticker]],"Link")</f>
        <v>Link</v>
      </c>
      <c r="V356" s="38" t="s">
        <v>744</v>
      </c>
    </row>
    <row r="357" spans="1:22" x14ac:dyDescent="0.25">
      <c r="A357" s="12" t="s">
        <v>745</v>
      </c>
      <c r="B357" s="12" t="s">
        <v>28</v>
      </c>
      <c r="C357" s="13" t="s">
        <v>43</v>
      </c>
      <c r="D357" s="13" t="s">
        <v>746</v>
      </c>
      <c r="E357" s="16">
        <v>0</v>
      </c>
      <c r="F357" s="16">
        <v>0.66220000000000001</v>
      </c>
      <c r="G357" s="25" t="e">
        <f>Tabela1[[#This Row],[Divid.]]*12/Tabela1[[#This Row],[Preço atual]]</f>
        <v>#DIV/0!</v>
      </c>
      <c r="H357" s="16">
        <v>0</v>
      </c>
      <c r="I357" s="16">
        <v>55.13</v>
      </c>
      <c r="J357" s="15">
        <f>Tabela1[[#This Row],[Preço atual]]/Tabela1[[#This Row],[VP]]</f>
        <v>0</v>
      </c>
      <c r="K357" s="14">
        <v>1</v>
      </c>
      <c r="L357" s="14">
        <v>0</v>
      </c>
      <c r="M357" s="13">
        <v>1.69</v>
      </c>
      <c r="N357" s="13">
        <v>45</v>
      </c>
      <c r="O357" s="13">
        <v>4361</v>
      </c>
      <c r="P357" s="13">
        <v>43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 t="e">
        <f>Tabela1[[#This Row],[Preço Calculado]]/Tabela1[[#This Row],[Preço atual]]-1</f>
        <v>#DIV/0!</v>
      </c>
      <c r="U357" s="29" t="str">
        <f>HYPERLINK("https://statusinvest.com.br/fundos-imobiliarios/"&amp;Tabela1[[#This Row],[Ticker]],"Link")</f>
        <v>Link</v>
      </c>
      <c r="V357" s="38" t="s">
        <v>747</v>
      </c>
    </row>
    <row r="358" spans="1:22" x14ac:dyDescent="0.25">
      <c r="A358" s="12" t="s">
        <v>748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90.49</v>
      </c>
      <c r="J358" s="15">
        <f>Tabela1[[#This Row],[Preço atual]]/Tabela1[[#This Row],[VP]]</f>
        <v>0</v>
      </c>
      <c r="K358" s="14"/>
      <c r="L358" s="14"/>
      <c r="M358" s="13">
        <v>5.48</v>
      </c>
      <c r="N358" s="13">
        <v>2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749</v>
      </c>
      <c r="B359" s="12" t="s">
        <v>28</v>
      </c>
      <c r="C359" s="13" t="s">
        <v>57</v>
      </c>
      <c r="D359" s="13" t="s">
        <v>743</v>
      </c>
      <c r="E359" s="16">
        <v>40.11</v>
      </c>
      <c r="F359" s="16">
        <v>0.25</v>
      </c>
      <c r="G359" s="25">
        <f>Tabela1[[#This Row],[Divid.]]*12/Tabela1[[#This Row],[Preço atual]]</f>
        <v>7.4794315632011971E-2</v>
      </c>
      <c r="H359" s="16">
        <v>4.6399999999999997</v>
      </c>
      <c r="I359" s="16">
        <v>88.1</v>
      </c>
      <c r="J359" s="15">
        <f>Tabela1[[#This Row],[Preço atual]]/Tabela1[[#This Row],[VP]]</f>
        <v>0.45527809307604994</v>
      </c>
      <c r="K359" s="14">
        <v>0</v>
      </c>
      <c r="L359" s="14">
        <v>0</v>
      </c>
      <c r="M359" s="13">
        <v>2.13</v>
      </c>
      <c r="N359" s="13">
        <v>38606</v>
      </c>
      <c r="O359" s="13">
        <v>1822</v>
      </c>
      <c r="P359" s="13">
        <v>267</v>
      </c>
      <c r="Q359" s="30">
        <f>Tabela1[[#This Row],[Divid.]]</f>
        <v>0.25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359" s="17">
        <f>Tabela1[[#This Row],[Preço Calculado]]/Tabela1[[#This Row],[Preço atual]]-1</f>
        <v>-0.44801243076005937</v>
      </c>
      <c r="U359" s="29" t="str">
        <f>HYPERLINK("https://statusinvest.com.br/fundos-imobiliarios/"&amp;Tabela1[[#This Row],[Ticker]],"Link")</f>
        <v>Link</v>
      </c>
      <c r="V359" s="38" t="s">
        <v>750</v>
      </c>
    </row>
    <row r="360" spans="1:22" x14ac:dyDescent="0.25">
      <c r="A360" s="12" t="s">
        <v>751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13.54</v>
      </c>
      <c r="J360" s="15">
        <f>Tabela1[[#This Row],[Preço atual]]/Tabela1[[#This Row],[VP]]</f>
        <v>0</v>
      </c>
      <c r="K360" s="14"/>
      <c r="L360" s="14"/>
      <c r="M360" s="13">
        <v>111.74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752</v>
      </c>
      <c r="B361" s="12" t="s">
        <v>28</v>
      </c>
      <c r="C361" s="13" t="s">
        <v>29</v>
      </c>
      <c r="D361" s="13" t="s">
        <v>153</v>
      </c>
      <c r="E361" s="16">
        <v>2.67</v>
      </c>
      <c r="F361" s="16">
        <v>4.4999999999999998E-2</v>
      </c>
      <c r="G361" s="25">
        <f>Tabela1[[#This Row],[Divid.]]*12/Tabela1[[#This Row],[Preço atual]]</f>
        <v>0.20224719101123598</v>
      </c>
      <c r="H361" s="16">
        <v>0.13500000000000001</v>
      </c>
      <c r="I361" s="16">
        <v>11.84</v>
      </c>
      <c r="J361" s="15">
        <f>Tabela1[[#This Row],[Preço atual]]/Tabela1[[#This Row],[VP]]</f>
        <v>0.22550675675675674</v>
      </c>
      <c r="K361" s="14">
        <v>0.33900000000000002</v>
      </c>
      <c r="L361" s="14">
        <v>0.16800000000000001</v>
      </c>
      <c r="M361" s="13">
        <v>0.8</v>
      </c>
      <c r="N361" s="13">
        <v>4800</v>
      </c>
      <c r="O361" s="13">
        <v>2357</v>
      </c>
      <c r="P361" s="13">
        <v>686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0.49259919565487809</v>
      </c>
      <c r="U361" s="29" t="str">
        <f>HYPERLINK("https://statusinvest.com.br/fundos-imobiliarios/"&amp;Tabela1[[#This Row],[Ticker]],"Link")</f>
        <v>Link</v>
      </c>
      <c r="V361" s="38" t="s">
        <v>753</v>
      </c>
    </row>
    <row r="362" spans="1:22" x14ac:dyDescent="0.25">
      <c r="A362" s="12" t="s">
        <v>754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755</v>
      </c>
      <c r="B363" s="12" t="s">
        <v>28</v>
      </c>
      <c r="C363" s="13" t="s">
        <v>82</v>
      </c>
      <c r="D363" s="13" t="s">
        <v>50</v>
      </c>
      <c r="E363" s="16">
        <v>100</v>
      </c>
      <c r="F363" s="16">
        <v>0.83</v>
      </c>
      <c r="G363" s="14">
        <f>Tabela1[[#This Row],[Divid.]]*12/Tabela1[[#This Row],[Preço atual]]</f>
        <v>9.9599999999999994E-2</v>
      </c>
      <c r="H363" s="16">
        <v>10.93</v>
      </c>
      <c r="I363" s="16">
        <v>93.04</v>
      </c>
      <c r="J363" s="15">
        <f>Tabela1[[#This Row],[Preço atual]]/Tabela1[[#This Row],[VP]]</f>
        <v>1.0748065348237317</v>
      </c>
      <c r="K363" s="14"/>
      <c r="L363" s="14"/>
      <c r="M363" s="13">
        <v>0.55000000000000004</v>
      </c>
      <c r="N363" s="13">
        <v>125</v>
      </c>
      <c r="O363" s="13"/>
      <c r="P363" s="13"/>
      <c r="Q363" s="30">
        <f>Tabela1[[#This Row],[Divid.]]</f>
        <v>0.83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3" s="17">
        <f>Tabela1[[#This Row],[Preço Calculado]]/Tabela1[[#This Row],[Preço atual]]-1</f>
        <v>-0.26494464944649465</v>
      </c>
      <c r="U363" s="29" t="str">
        <f>HYPERLINK("https://statusinvest.com.br/fundos-imobiliarios/"&amp;Tabela1[[#This Row],[Ticker]],"Link")</f>
        <v>Link</v>
      </c>
      <c r="V363" s="38" t="s">
        <v>756</v>
      </c>
    </row>
    <row r="364" spans="1:22" x14ac:dyDescent="0.25">
      <c r="A364" s="12" t="s">
        <v>757</v>
      </c>
      <c r="B364" s="12" t="s">
        <v>28</v>
      </c>
      <c r="C364" s="13" t="s">
        <v>57</v>
      </c>
      <c r="D364" s="13" t="s">
        <v>758</v>
      </c>
      <c r="E364" s="16">
        <v>51.83</v>
      </c>
      <c r="F364" s="16">
        <v>0.57630000000000003</v>
      </c>
      <c r="G364" s="25">
        <f>Tabela1[[#This Row],[Divid.]]*12/Tabela1[[#This Row],[Preço atual]]</f>
        <v>0.13342851630329927</v>
      </c>
      <c r="H364" s="16">
        <v>8.3878000000000004</v>
      </c>
      <c r="I364" s="16">
        <v>92.49</v>
      </c>
      <c r="J364" s="15">
        <f>Tabela1[[#This Row],[Preço atual]]/Tabela1[[#This Row],[VP]]</f>
        <v>0.56038490647637584</v>
      </c>
      <c r="K364" s="14">
        <v>0</v>
      </c>
      <c r="L364" s="14">
        <v>0</v>
      </c>
      <c r="M364" s="13">
        <v>1.33</v>
      </c>
      <c r="N364" s="13">
        <v>5320</v>
      </c>
      <c r="O364" s="13">
        <v>2045</v>
      </c>
      <c r="P364" s="13">
        <v>357</v>
      </c>
      <c r="Q364" s="30">
        <f>Tabela1[[#This Row],[Divid.]]</f>
        <v>0.57630000000000003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51.037638376383761</v>
      </c>
      <c r="T364" s="17">
        <f>Tabela1[[#This Row],[Preço Calculado]]/Tabela1[[#This Row],[Preço atual]]-1</f>
        <v>-1.5287702558677174E-2</v>
      </c>
      <c r="U364" s="29" t="str">
        <f>HYPERLINK("https://statusinvest.com.br/fundos-imobiliarios/"&amp;Tabela1[[#This Row],[Ticker]],"Link")</f>
        <v>Link</v>
      </c>
      <c r="V364" s="38" t="s">
        <v>759</v>
      </c>
    </row>
    <row r="365" spans="1:22" x14ac:dyDescent="0.25">
      <c r="A365" s="12" t="s">
        <v>760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761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762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8.0172000000000008</v>
      </c>
      <c r="G367" s="25" t="e">
        <f>Tabela1[[#This Row],[Divid.]]*12/Tabela1[[#This Row],[Preço atual]]</f>
        <v>#DIV/0!</v>
      </c>
      <c r="H367" s="16">
        <v>91.048100000000005</v>
      </c>
      <c r="I367" s="16">
        <v>1445.06</v>
      </c>
      <c r="J367" s="15">
        <f>Tabela1[[#This Row],[Preço atual]]/Tabela1[[#This Row],[VP]]</f>
        <v>0</v>
      </c>
      <c r="K367" s="14">
        <v>1.7000000000000001E-2</v>
      </c>
      <c r="L367" s="14">
        <v>-7.2000000000000008E-2</v>
      </c>
      <c r="M367" s="13">
        <v>2.62</v>
      </c>
      <c r="N367" s="13">
        <v>4</v>
      </c>
      <c r="O367" s="13">
        <v>13665</v>
      </c>
      <c r="P367" s="13">
        <v>1219</v>
      </c>
      <c r="Q367" s="30">
        <f>Tabela1[[#This Row],[Divid.]]</f>
        <v>8.0172000000000008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710.01033210332105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763</v>
      </c>
    </row>
    <row r="368" spans="1:22" x14ac:dyDescent="0.25">
      <c r="A368" s="12" t="s">
        <v>764</v>
      </c>
      <c r="B368" s="12" t="s">
        <v>28</v>
      </c>
      <c r="C368" s="13" t="s">
        <v>29</v>
      </c>
      <c r="D368" s="13" t="s">
        <v>765</v>
      </c>
      <c r="E368" s="16">
        <v>66.989999999999995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40.630000000000003</v>
      </c>
      <c r="J368" s="15">
        <f>Tabela1[[#This Row],[Preço atual]]/Tabela1[[#This Row],[VP]]</f>
        <v>1.6487816884075803</v>
      </c>
      <c r="K368" s="14">
        <v>0.18099999999999999</v>
      </c>
      <c r="L368" s="14">
        <v>0.04</v>
      </c>
      <c r="M368" s="13">
        <v>7.0000000000000007E-2</v>
      </c>
      <c r="N368" s="13">
        <v>68</v>
      </c>
      <c r="O368" s="13">
        <v>4240</v>
      </c>
      <c r="P368" s="13">
        <v>243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766</v>
      </c>
    </row>
    <row r="369" spans="1:22" x14ac:dyDescent="0.25">
      <c r="A369" s="12" t="s">
        <v>767</v>
      </c>
      <c r="B369" s="12" t="s">
        <v>28</v>
      </c>
      <c r="C369" s="13" t="s">
        <v>29</v>
      </c>
      <c r="D369" s="13" t="s">
        <v>30</v>
      </c>
      <c r="E369" s="16">
        <v>887</v>
      </c>
      <c r="F369" s="16">
        <v>4.5</v>
      </c>
      <c r="G369" s="25">
        <f>Tabela1[[#This Row],[Divid.]]*12/Tabela1[[#This Row],[Preço atual]]</f>
        <v>6.0879368658399095E-2</v>
      </c>
      <c r="H369" s="16">
        <v>55.6</v>
      </c>
      <c r="I369" s="16">
        <v>922.76</v>
      </c>
      <c r="J369" s="15">
        <f>Tabela1[[#This Row],[Preço atual]]/Tabela1[[#This Row],[VP]]</f>
        <v>0.9612466946985132</v>
      </c>
      <c r="K369" s="14">
        <v>3.9E-2</v>
      </c>
      <c r="L369" s="14">
        <v>1.4E-2</v>
      </c>
      <c r="M369" s="13">
        <v>1.26</v>
      </c>
      <c r="N369" s="13">
        <v>2304</v>
      </c>
      <c r="O369" s="13">
        <v>15413</v>
      </c>
      <c r="P369" s="13">
        <v>1222</v>
      </c>
      <c r="Q369" s="30">
        <f>Tabela1[[#This Row],[Divid.]]</f>
        <v>4.5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69" s="17">
        <f>Tabela1[[#This Row],[Preço Calculado]]/Tabela1[[#This Row],[Preço atual]]-1</f>
        <v>-0.55070576635867829</v>
      </c>
      <c r="U369" s="29" t="str">
        <f>HYPERLINK("https://statusinvest.com.br/fundos-imobiliarios/"&amp;Tabela1[[#This Row],[Ticker]],"Link")</f>
        <v>Link</v>
      </c>
      <c r="V369" s="38" t="s">
        <v>768</v>
      </c>
    </row>
    <row r="370" spans="1:22" x14ac:dyDescent="0.25">
      <c r="A370" s="12" t="s">
        <v>769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3.79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770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9.3225999999999996</v>
      </c>
      <c r="I371" s="16">
        <v>101.03</v>
      </c>
      <c r="J371" s="15">
        <f>Tabela1[[#This Row],[Preço atual]]/Tabela1[[#This Row],[VP]]</f>
        <v>0.98881520340492923</v>
      </c>
      <c r="K371" s="14"/>
      <c r="L371" s="14"/>
      <c r="M371" s="13">
        <v>4.09</v>
      </c>
      <c r="N371" s="13">
        <v>135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771</v>
      </c>
    </row>
    <row r="372" spans="1:22" x14ac:dyDescent="0.25">
      <c r="A372" s="12" t="s">
        <v>772</v>
      </c>
      <c r="B372" s="12" t="s">
        <v>28</v>
      </c>
      <c r="C372" s="13" t="s">
        <v>70</v>
      </c>
      <c r="D372" s="13"/>
      <c r="E372" s="16">
        <v>59.5</v>
      </c>
      <c r="F372" s="16">
        <v>11.88</v>
      </c>
      <c r="G372" s="25">
        <f>Tabela1[[#This Row],[Divid.]]*12/Tabela1[[#This Row],[Preço atual]]</f>
        <v>2.3959663865546217</v>
      </c>
      <c r="H372" s="16">
        <v>11.88</v>
      </c>
      <c r="I372" s="16">
        <v>62.87</v>
      </c>
      <c r="J372" s="15">
        <f>Tabela1[[#This Row],[Preço atual]]/Tabela1[[#This Row],[VP]]</f>
        <v>0.94639732781930974</v>
      </c>
      <c r="K372" s="14"/>
      <c r="L372" s="14"/>
      <c r="M372" s="13">
        <v>0.01</v>
      </c>
      <c r="N372" s="13">
        <v>198</v>
      </c>
      <c r="O372" s="13"/>
      <c r="P372" s="13"/>
      <c r="Q372" s="30">
        <f>Tabela1[[#This Row],[Divid.]]</f>
        <v>11.88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1052.1033210332102</v>
      </c>
      <c r="T372" s="17">
        <f>Tabela1[[#This Row],[Preço Calculado]]/Tabela1[[#This Row],[Preço atual]]-1</f>
        <v>16.682408756860678</v>
      </c>
      <c r="U372" s="29" t="str">
        <f>HYPERLINK("https://statusinvest.com.br/fundos-imobiliarios/"&amp;Tabela1[[#This Row],[Ticker]],"Link")</f>
        <v>Link</v>
      </c>
      <c r="V372" s="38" t="s">
        <v>773</v>
      </c>
    </row>
    <row r="373" spans="1:22" x14ac:dyDescent="0.25">
      <c r="A373" s="12" t="s">
        <v>774</v>
      </c>
      <c r="B373" s="12" t="s">
        <v>28</v>
      </c>
      <c r="C373" s="13" t="s">
        <v>36</v>
      </c>
      <c r="D373" s="13" t="s">
        <v>775</v>
      </c>
      <c r="E373" s="16">
        <v>96.4</v>
      </c>
      <c r="F373" s="16">
        <v>1</v>
      </c>
      <c r="G373" s="25">
        <f>Tabela1[[#This Row],[Divid.]]*12/Tabela1[[#This Row],[Preço atual]]</f>
        <v>0.12448132780082986</v>
      </c>
      <c r="H373" s="16">
        <v>11.55</v>
      </c>
      <c r="I373" s="16">
        <v>98.53</v>
      </c>
      <c r="J373" s="15">
        <f>Tabela1[[#This Row],[Preço atual]]/Tabela1[[#This Row],[VP]]</f>
        <v>0.97838221861362029</v>
      </c>
      <c r="K373" s="14"/>
      <c r="L373" s="14"/>
      <c r="M373" s="13">
        <v>2.08</v>
      </c>
      <c r="N373" s="13">
        <v>41677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-8.1318614016015811E-2</v>
      </c>
      <c r="U373" s="29" t="str">
        <f>HYPERLINK("https://statusinvest.com.br/fundos-imobiliarios/"&amp;Tabela1[[#This Row],[Ticker]],"Link")</f>
        <v>Link</v>
      </c>
      <c r="V373" s="38" t="s">
        <v>776</v>
      </c>
    </row>
    <row r="374" spans="1:22" x14ac:dyDescent="0.25">
      <c r="A374" s="12" t="s">
        <v>777</v>
      </c>
      <c r="B374" s="12" t="s">
        <v>28</v>
      </c>
      <c r="C374" s="13" t="s">
        <v>82</v>
      </c>
      <c r="D374" s="13"/>
      <c r="E374" s="16">
        <v>9.1999999999999993</v>
      </c>
      <c r="F374" s="16">
        <v>0.1</v>
      </c>
      <c r="G374" s="25">
        <f>Tabela1[[#This Row],[Divid.]]*12/Tabela1[[#This Row],[Preço atual]]</f>
        <v>0.13043478260869568</v>
      </c>
      <c r="H374" s="16">
        <v>1.0233000000000001</v>
      </c>
      <c r="I374" s="16">
        <v>7.2</v>
      </c>
      <c r="J374" s="15">
        <f>Tabela1[[#This Row],[Preço atual]]/Tabela1[[#This Row],[VP]]</f>
        <v>1.2777777777777777</v>
      </c>
      <c r="K374" s="14"/>
      <c r="L374" s="14"/>
      <c r="M374" s="13">
        <v>9.11</v>
      </c>
      <c r="N374" s="13">
        <v>10613</v>
      </c>
      <c r="O374" s="13"/>
      <c r="P374" s="13"/>
      <c r="Q374" s="30">
        <f>Tabela1[[#This Row],[Divid.]]</f>
        <v>0.1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74" s="17">
        <f>Tabela1[[#This Row],[Preço Calculado]]/Tabela1[[#This Row],[Preço atual]]-1</f>
        <v>-3.7381678164607579E-2</v>
      </c>
      <c r="U374" s="29" t="str">
        <f>HYPERLINK("https://statusinvest.com.br/fundos-imobiliarios/"&amp;Tabela1[[#This Row],[Ticker]],"Link")</f>
        <v>Link</v>
      </c>
      <c r="V374" s="38" t="s">
        <v>778</v>
      </c>
    </row>
    <row r="375" spans="1:22" x14ac:dyDescent="0.25">
      <c r="A375" s="12" t="s">
        <v>779</v>
      </c>
      <c r="B375" s="12" t="s">
        <v>28</v>
      </c>
      <c r="C375" s="13" t="s">
        <v>53</v>
      </c>
      <c r="D375" s="13" t="s">
        <v>775</v>
      </c>
      <c r="E375" s="16">
        <v>89.15</v>
      </c>
      <c r="F375" s="16">
        <v>1</v>
      </c>
      <c r="G375" s="25">
        <f>Tabela1[[#This Row],[Divid.]]*12/Tabela1[[#This Row],[Preço atual]]</f>
        <v>0.13460459899046551</v>
      </c>
      <c r="H375" s="16">
        <v>10.41</v>
      </c>
      <c r="I375" s="16">
        <v>89.48</v>
      </c>
      <c r="J375" s="15">
        <f>Tabela1[[#This Row],[Preço atual]]/Tabela1[[#This Row],[VP]]</f>
        <v>0.99631202503352712</v>
      </c>
      <c r="K375" s="14"/>
      <c r="L375" s="14"/>
      <c r="M375" s="13">
        <v>0.95</v>
      </c>
      <c r="N375" s="13">
        <v>29949</v>
      </c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>
        <f>Tabela1[[#This Row],[Preço Calculado]]/Tabela1[[#This Row],[Preço atual]]-1</f>
        <v>-6.608125531620046E-3</v>
      </c>
      <c r="U375" s="29" t="str">
        <f>HYPERLINK("https://statusinvest.com.br/fundos-imobiliarios/"&amp;Tabela1[[#This Row],[Ticker]],"Link")</f>
        <v>Link</v>
      </c>
      <c r="V375" s="38" t="s">
        <v>780</v>
      </c>
    </row>
    <row r="376" spans="1:22" x14ac:dyDescent="0.25">
      <c r="A376" s="12" t="s">
        <v>781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930.78</v>
      </c>
      <c r="J376" s="15">
        <f>Tabela1[[#This Row],[Preço atual]]/Tabela1[[#This Row],[VP]]</f>
        <v>1.1295365177592986</v>
      </c>
      <c r="K376" s="14">
        <v>0</v>
      </c>
      <c r="L376" s="14">
        <v>0</v>
      </c>
      <c r="M376" s="13">
        <v>1.1000000000000001</v>
      </c>
      <c r="N376" s="13">
        <v>55</v>
      </c>
      <c r="O376" s="13">
        <v>7694</v>
      </c>
      <c r="P376" s="13">
        <v>0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782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5.2857000000000003</v>
      </c>
      <c r="G377" s="25" t="e">
        <f>Tabela1[[#This Row],[Divid.]]*12/Tabela1[[#This Row],[Preço atual]]</f>
        <v>#DIV/0!</v>
      </c>
      <c r="H377" s="16">
        <v>86.089299999999994</v>
      </c>
      <c r="I377" s="16">
        <v>955.88</v>
      </c>
      <c r="J377" s="15">
        <f>Tabela1[[#This Row],[Preço atual]]/Tabela1[[#This Row],[VP]]</f>
        <v>0</v>
      </c>
      <c r="K377" s="14"/>
      <c r="L377" s="14"/>
      <c r="M377" s="13">
        <v>1.79</v>
      </c>
      <c r="N377" s="13">
        <v>1</v>
      </c>
      <c r="O377" s="13"/>
      <c r="P377" s="13"/>
      <c r="Q377" s="30">
        <f>Tabela1[[#This Row],[Divid.]]</f>
        <v>5.2857000000000003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468.10627306273062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783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138.38999999999999</v>
      </c>
      <c r="J378" s="15">
        <f>Tabela1[[#This Row],[Preço atual]]/Tabela1[[#This Row],[VP]]</f>
        <v>1.0405376110990681</v>
      </c>
      <c r="K378" s="14"/>
      <c r="L378" s="14"/>
      <c r="M378" s="13">
        <v>0</v>
      </c>
      <c r="N378" s="13">
        <v>13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784</v>
      </c>
      <c r="B379" s="12" t="s">
        <v>28</v>
      </c>
      <c r="C379" s="13" t="s">
        <v>43</v>
      </c>
      <c r="D379" s="13" t="s">
        <v>141</v>
      </c>
      <c r="E379" s="16">
        <v>40.049999999999997</v>
      </c>
      <c r="F379" s="16">
        <v>0.4</v>
      </c>
      <c r="G379" s="25">
        <f>Tabela1[[#This Row],[Divid.]]*12/Tabela1[[#This Row],[Preço atual]]</f>
        <v>0.11985018726591763</v>
      </c>
      <c r="H379" s="16">
        <v>5.47</v>
      </c>
      <c r="I379" s="16">
        <v>57.41</v>
      </c>
      <c r="J379" s="15">
        <f>Tabela1[[#This Row],[Preço atual]]/Tabela1[[#This Row],[VP]]</f>
        <v>0.69761365615746385</v>
      </c>
      <c r="K379" s="14">
        <v>0</v>
      </c>
      <c r="L379" s="14">
        <v>0</v>
      </c>
      <c r="M379" s="13">
        <v>5.83</v>
      </c>
      <c r="N379" s="13">
        <v>22786</v>
      </c>
      <c r="O379" s="13">
        <v>5044</v>
      </c>
      <c r="P379" s="13">
        <v>969</v>
      </c>
      <c r="Q379" s="30">
        <f>Tabela1[[#This Row],[Divid.]]</f>
        <v>0.4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79" s="17">
        <f>Tabela1[[#This Row],[Preço Calculado]]/Tabela1[[#This Row],[Preço atual]]-1</f>
        <v>-0.1154967729452574</v>
      </c>
      <c r="U379" s="29" t="str">
        <f>HYPERLINK("https://statusinvest.com.br/fundos-imobiliarios/"&amp;Tabela1[[#This Row],[Ticker]],"Link")</f>
        <v>Link</v>
      </c>
      <c r="V379" s="38" t="s">
        <v>785</v>
      </c>
    </row>
    <row r="380" spans="1:22" x14ac:dyDescent="0.25">
      <c r="A380" s="12" t="s">
        <v>786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0.64639999999999997</v>
      </c>
      <c r="G380" s="25" t="e">
        <f>Tabela1[[#This Row],[Divid.]]*12/Tabela1[[#This Row],[Preço atual]]</f>
        <v>#DIV/0!</v>
      </c>
      <c r="H380" s="16">
        <v>7.7229999999999999</v>
      </c>
      <c r="I380" s="16">
        <v>111.84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1.1399999999999999</v>
      </c>
      <c r="N380" s="13">
        <v>25</v>
      </c>
      <c r="O380" s="13"/>
      <c r="P380" s="13"/>
      <c r="Q380" s="30">
        <f>Tabela1[[#This Row],[Divid.]]</f>
        <v>0.64639999999999997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57.245756457564575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787</v>
      </c>
      <c r="B381" s="12" t="s">
        <v>28</v>
      </c>
      <c r="C381" s="13" t="s">
        <v>82</v>
      </c>
      <c r="D381" s="13" t="s">
        <v>50</v>
      </c>
      <c r="E381" s="16">
        <v>9.3000000000000007</v>
      </c>
      <c r="F381" s="16">
        <v>9.9000000000000005E-2</v>
      </c>
      <c r="G381" s="25">
        <f>Tabela1[[#This Row],[Divid.]]*12/Tabela1[[#This Row],[Preço atual]]</f>
        <v>0.12774193548387097</v>
      </c>
      <c r="H381" s="16">
        <v>1.1830000000000001</v>
      </c>
      <c r="I381" s="16">
        <v>9.51</v>
      </c>
      <c r="J381" s="15">
        <f>Tabela1[[#This Row],[Preço atual]]/Tabela1[[#This Row],[VP]]</f>
        <v>0.97791798107255534</v>
      </c>
      <c r="K381" s="14"/>
      <c r="L381" s="14"/>
      <c r="M381" s="13">
        <v>6.99</v>
      </c>
      <c r="N381" s="13">
        <v>18571</v>
      </c>
      <c r="O381" s="13"/>
      <c r="P381" s="13"/>
      <c r="Q381" s="30">
        <f>Tabela1[[#This Row],[Divid.]]</f>
        <v>9.9000000000000005E-2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8.767527675276753</v>
      </c>
      <c r="T381" s="17">
        <f>Tabela1[[#This Row],[Preço Calculado]]/Tabela1[[#This Row],[Preço atual]]-1</f>
        <v>-5.7255088679919131E-2</v>
      </c>
      <c r="U381" s="29" t="str">
        <f>HYPERLINK("https://statusinvest.com.br/fundos-imobiliarios/"&amp;Tabela1[[#This Row],[Ticker]],"Link")</f>
        <v>Link</v>
      </c>
      <c r="V381" s="38" t="s">
        <v>788</v>
      </c>
    </row>
    <row r="382" spans="1:22" x14ac:dyDescent="0.25">
      <c r="A382" s="12" t="s">
        <v>789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108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790</v>
      </c>
    </row>
    <row r="383" spans="1:22" x14ac:dyDescent="0.25">
      <c r="A383" s="12" t="s">
        <v>791</v>
      </c>
      <c r="B383" s="12" t="s">
        <v>28</v>
      </c>
      <c r="C383" s="13" t="s">
        <v>159</v>
      </c>
      <c r="D383" s="13" t="s">
        <v>138</v>
      </c>
      <c r="E383" s="16">
        <v>162</v>
      </c>
      <c r="F383" s="16">
        <v>0.85</v>
      </c>
      <c r="G383" s="25">
        <f>Tabela1[[#This Row],[Divid.]]*12/Tabela1[[#This Row],[Preço atual]]</f>
        <v>6.2962962962962957E-2</v>
      </c>
      <c r="H383" s="16">
        <v>9.67</v>
      </c>
      <c r="I383" s="16">
        <v>147.13999999999999</v>
      </c>
      <c r="J383" s="15">
        <f>Tabela1[[#This Row],[Preço atual]]/Tabela1[[#This Row],[VP]]</f>
        <v>1.1009922522767432</v>
      </c>
      <c r="K383" s="14">
        <v>8.900000000000001E-2</v>
      </c>
      <c r="L383" s="14">
        <v>0.02</v>
      </c>
      <c r="M383" s="13">
        <v>0.87</v>
      </c>
      <c r="N383" s="13">
        <v>61</v>
      </c>
      <c r="O383" s="13">
        <v>3642</v>
      </c>
      <c r="P383" s="13">
        <v>329</v>
      </c>
      <c r="Q383" s="30">
        <f>Tabela1[[#This Row],[Divid.]]</f>
        <v>0.85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83" s="17">
        <f>Tabela1[[#This Row],[Preço Calculado]]/Tabela1[[#This Row],[Preço atual]]-1</f>
        <v>-0.53532868662019961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792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793</v>
      </c>
    </row>
    <row r="385" spans="1:22" x14ac:dyDescent="0.25">
      <c r="A385" s="12" t="s">
        <v>794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124.36</v>
      </c>
      <c r="J385" s="15">
        <f>Tabela1[[#This Row],[Preço atual]]/Tabela1[[#This Row],[VP]]</f>
        <v>1.1733676423287229</v>
      </c>
      <c r="K385" s="14"/>
      <c r="L385" s="14"/>
      <c r="M385" s="13">
        <v>0.68</v>
      </c>
      <c r="N385" s="13">
        <v>111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795</v>
      </c>
      <c r="B386" s="12" t="s">
        <v>28</v>
      </c>
      <c r="C386" s="13" t="s">
        <v>57</v>
      </c>
      <c r="D386" s="13" t="s">
        <v>153</v>
      </c>
      <c r="E386" s="16">
        <v>39.53</v>
      </c>
      <c r="F386" s="16">
        <v>1.31</v>
      </c>
      <c r="G386" s="14">
        <f>Tabela1[[#This Row],[Divid.]]*12/Tabela1[[#This Row],[Preço atual]]</f>
        <v>0.39767265368074878</v>
      </c>
      <c r="H386" s="16">
        <v>10.18</v>
      </c>
      <c r="I386" s="16">
        <v>109.43</v>
      </c>
      <c r="J386" s="15">
        <f>Tabela1[[#This Row],[Preço atual]]/Tabela1[[#This Row],[VP]]</f>
        <v>0.36123549300922964</v>
      </c>
      <c r="K386" s="14"/>
      <c r="L386" s="14"/>
      <c r="M386" s="13">
        <v>5.38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1.9348535326992531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796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26.86</v>
      </c>
      <c r="J387" s="15">
        <f>Tabela1[[#This Row],[Preço atual]]/Tabela1[[#This Row],[VP]]</f>
        <v>0</v>
      </c>
      <c r="K387" s="14"/>
      <c r="L387" s="14"/>
      <c r="M387" s="13">
        <v>0.03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797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798</v>
      </c>
      <c r="B389" s="12" t="s">
        <v>28</v>
      </c>
      <c r="C389" s="13" t="s">
        <v>43</v>
      </c>
      <c r="D389" s="13" t="s">
        <v>799</v>
      </c>
      <c r="E389" s="16">
        <v>89.6</v>
      </c>
      <c r="F389" s="16">
        <v>0.78</v>
      </c>
      <c r="G389" s="25">
        <f>Tabela1[[#This Row],[Divid.]]*12/Tabela1[[#This Row],[Preço atual]]</f>
        <v>0.10446428571428572</v>
      </c>
      <c r="H389" s="16">
        <v>9.81</v>
      </c>
      <c r="I389" s="16">
        <v>97.9</v>
      </c>
      <c r="J389" s="15">
        <f>Tabela1[[#This Row],[Preço atual]]/Tabela1[[#This Row],[VP]]</f>
        <v>0.91521961184882517</v>
      </c>
      <c r="K389" s="14">
        <v>0</v>
      </c>
      <c r="L389" s="14">
        <v>0</v>
      </c>
      <c r="M389" s="13">
        <v>1.21</v>
      </c>
      <c r="N389" s="13">
        <v>29273</v>
      </c>
      <c r="O389" s="13">
        <v>11148</v>
      </c>
      <c r="P389" s="13">
        <v>988</v>
      </c>
      <c r="Q389" s="30">
        <f>Tabela1[[#This Row],[Divid.]]</f>
        <v>0.78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89" s="17">
        <f>Tabela1[[#This Row],[Preço Calculado]]/Tabela1[[#This Row],[Preço atual]]-1</f>
        <v>-0.22904586188719034</v>
      </c>
      <c r="U389" s="29" t="str">
        <f>HYPERLINK("https://statusinvest.com.br/fundos-imobiliarios/"&amp;Tabela1[[#This Row],[Ticker]],"Link")</f>
        <v>Link</v>
      </c>
      <c r="V389" s="38" t="s">
        <v>800</v>
      </c>
    </row>
    <row r="390" spans="1:22" x14ac:dyDescent="0.25">
      <c r="A390" s="12" t="s">
        <v>801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802</v>
      </c>
      <c r="B391" s="12" t="s">
        <v>28</v>
      </c>
      <c r="C391" s="13" t="s">
        <v>159</v>
      </c>
      <c r="D391" s="13" t="s">
        <v>803</v>
      </c>
      <c r="E391" s="16">
        <v>118.37</v>
      </c>
      <c r="F391" s="16">
        <v>1.22</v>
      </c>
      <c r="G391" s="25">
        <f>Tabela1[[#This Row],[Divid.]]*12/Tabela1[[#This Row],[Preço atual]]</f>
        <v>0.12367998648306158</v>
      </c>
      <c r="H391" s="16">
        <v>16.27</v>
      </c>
      <c r="I391" s="16">
        <v>114.69</v>
      </c>
      <c r="J391" s="15">
        <f>Tabela1[[#This Row],[Preço atual]]/Tabela1[[#This Row],[VP]]</f>
        <v>1.0320864940273782</v>
      </c>
      <c r="K391" s="14">
        <v>0</v>
      </c>
      <c r="L391" s="14">
        <v>0</v>
      </c>
      <c r="M391" s="13">
        <v>7.84</v>
      </c>
      <c r="N391" s="13">
        <v>178051</v>
      </c>
      <c r="O391" s="13">
        <v>76</v>
      </c>
      <c r="P391" s="13">
        <v>1</v>
      </c>
      <c r="Q391" s="30">
        <f>Tabela1[[#This Row],[Divid.]]</f>
        <v>1.22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391" s="17">
        <f>Tabela1[[#This Row],[Preço Calculado]]/Tabela1[[#This Row],[Preço atual]]-1</f>
        <v>-8.7232572080726434E-2</v>
      </c>
      <c r="U391" s="29" t="str">
        <f>HYPERLINK("https://statusinvest.com.br/fundos-imobiliarios/"&amp;Tabela1[[#This Row],[Ticker]],"Link")</f>
        <v>Link</v>
      </c>
      <c r="V391" s="38" t="s">
        <v>804</v>
      </c>
    </row>
    <row r="392" spans="1:22" x14ac:dyDescent="0.25">
      <c r="A392" s="12" t="s">
        <v>805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806</v>
      </c>
    </row>
    <row r="393" spans="1:22" x14ac:dyDescent="0.25">
      <c r="A393" s="12" t="s">
        <v>807</v>
      </c>
      <c r="B393" s="12" t="s">
        <v>28</v>
      </c>
      <c r="C393" s="13" t="s">
        <v>82</v>
      </c>
      <c r="D393" s="13" t="s">
        <v>50</v>
      </c>
      <c r="E393" s="16">
        <v>283</v>
      </c>
      <c r="F393" s="16">
        <v>2.36</v>
      </c>
      <c r="G393" s="25">
        <f>Tabela1[[#This Row],[Divid.]]*12/Tabela1[[#This Row],[Preço atual]]</f>
        <v>0.10007067137809188</v>
      </c>
      <c r="H393" s="16">
        <v>29.82</v>
      </c>
      <c r="I393" s="16">
        <v>270.99</v>
      </c>
      <c r="J393" s="15">
        <f>Tabela1[[#This Row],[Preço atual]]/Tabela1[[#This Row],[VP]]</f>
        <v>1.0443189785600944</v>
      </c>
      <c r="K393" s="14">
        <v>0</v>
      </c>
      <c r="L393" s="14">
        <v>0</v>
      </c>
      <c r="M393" s="13">
        <v>1.66</v>
      </c>
      <c r="N393" s="13">
        <v>110</v>
      </c>
      <c r="O393" s="13">
        <v>8422</v>
      </c>
      <c r="P393" s="13">
        <v>944</v>
      </c>
      <c r="Q393" s="30">
        <f>Tabela1[[#This Row],[Divid.]]</f>
        <v>2.36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393" s="17">
        <f>Tabela1[[#This Row],[Preço Calculado]]/Tabela1[[#This Row],[Preço atual]]-1</f>
        <v>-0.26147105994028141</v>
      </c>
      <c r="U393" s="29" t="str">
        <f>HYPERLINK("https://statusinvest.com.br/fundos-imobiliarios/"&amp;Tabela1[[#This Row],[Ticker]],"Link")</f>
        <v>Link</v>
      </c>
      <c r="V393" s="38" t="s">
        <v>808</v>
      </c>
    </row>
    <row r="394" spans="1:22" x14ac:dyDescent="0.25">
      <c r="A394" s="12" t="s">
        <v>809</v>
      </c>
      <c r="B394" s="12" t="s">
        <v>28</v>
      </c>
      <c r="C394" s="13" t="s">
        <v>57</v>
      </c>
      <c r="D394" s="13" t="s">
        <v>810</v>
      </c>
      <c r="E394" s="16">
        <v>1.26</v>
      </c>
      <c r="F394" s="16">
        <v>0.05</v>
      </c>
      <c r="G394" s="14">
        <f>Tabela1[[#This Row],[Divid.]]*12/Tabela1[[#This Row],[Preço atual]]</f>
        <v>0.47619047619047628</v>
      </c>
      <c r="H394" s="16">
        <v>0</v>
      </c>
      <c r="I394" s="16">
        <v>12.75</v>
      </c>
      <c r="J394" s="15">
        <f>Tabela1[[#This Row],[Preço atual]]/Tabela1[[#This Row],[VP]]</f>
        <v>9.8823529411764713E-2</v>
      </c>
      <c r="K394" s="14"/>
      <c r="L394" s="14"/>
      <c r="M394" s="13">
        <v>1.39</v>
      </c>
      <c r="N394" s="13">
        <v>79064</v>
      </c>
      <c r="O394" s="13">
        <v>297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2.5143208574942895</v>
      </c>
      <c r="U394" s="29" t="str">
        <f>HYPERLINK("https://statusinvest.com.br/fundos-imobiliarios/"&amp;Tabela1[[#This Row],[Ticker]],"Link")</f>
        <v>Link</v>
      </c>
      <c r="V394" s="38" t="s">
        <v>811</v>
      </c>
    </row>
    <row r="395" spans="1:22" x14ac:dyDescent="0.25">
      <c r="A395" s="12" t="s">
        <v>812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813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814</v>
      </c>
      <c r="B397" s="12" t="s">
        <v>28</v>
      </c>
      <c r="C397" s="13" t="s">
        <v>43</v>
      </c>
      <c r="D397" s="13" t="s">
        <v>47</v>
      </c>
      <c r="E397" s="16">
        <v>104</v>
      </c>
      <c r="F397" s="16">
        <v>7.0000000000000007E-2</v>
      </c>
      <c r="G397" s="25">
        <f>Tabela1[[#This Row],[Divid.]]*12/Tabela1[[#This Row],[Preço atual]]</f>
        <v>8.076923076923077E-3</v>
      </c>
      <c r="H397" s="16">
        <v>2.52</v>
      </c>
      <c r="I397" s="16">
        <v>201.28</v>
      </c>
      <c r="J397" s="15">
        <f>Tabela1[[#This Row],[Preço atual]]/Tabela1[[#This Row],[VP]]</f>
        <v>0.51669316375198726</v>
      </c>
      <c r="K397" s="14">
        <v>0.42499999999999999</v>
      </c>
      <c r="L397" s="14">
        <v>2.8000000000000001E-2</v>
      </c>
      <c r="M397" s="13">
        <v>0.91</v>
      </c>
      <c r="N397" s="13">
        <v>625</v>
      </c>
      <c r="O397" s="13">
        <v>6427</v>
      </c>
      <c r="P397" s="13">
        <v>610</v>
      </c>
      <c r="Q397" s="30">
        <f>Tabela1[[#This Row],[Divid.]]</f>
        <v>7.0000000000000007E-2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7" s="17">
        <f>Tabela1[[#This Row],[Preço Calculado]]/Tabela1[[#This Row],[Preço atual]]-1</f>
        <v>-0.94039171160942381</v>
      </c>
      <c r="U397" s="29" t="str">
        <f>HYPERLINK("https://statusinvest.com.br/fundos-imobiliarios/"&amp;Tabela1[[#This Row],[Ticker]],"Link")</f>
        <v>Link</v>
      </c>
      <c r="V397" s="38" t="s">
        <v>815</v>
      </c>
    </row>
    <row r="398" spans="1:22" x14ac:dyDescent="0.25">
      <c r="A398" s="12" t="s">
        <v>816</v>
      </c>
      <c r="B398" s="12" t="s">
        <v>28</v>
      </c>
      <c r="C398" s="13" t="s">
        <v>159</v>
      </c>
      <c r="D398" s="13" t="s">
        <v>817</v>
      </c>
      <c r="E398" s="16">
        <v>151.52000000000001</v>
      </c>
      <c r="F398" s="16">
        <v>0.9</v>
      </c>
      <c r="G398" s="25">
        <f>Tabela1[[#This Row],[Divid.]]*12/Tabela1[[#This Row],[Preço atual]]</f>
        <v>7.1277719112988386E-2</v>
      </c>
      <c r="H398" s="16">
        <v>14.51</v>
      </c>
      <c r="I398" s="16">
        <v>112.11</v>
      </c>
      <c r="J398" s="15">
        <f>Tabela1[[#This Row],[Preço atual]]/Tabela1[[#This Row],[VP]]</f>
        <v>1.3515297475693517</v>
      </c>
      <c r="K398" s="14">
        <v>0</v>
      </c>
      <c r="L398" s="14">
        <v>0</v>
      </c>
      <c r="M398" s="13">
        <v>2.0299999999999998</v>
      </c>
      <c r="N398" s="13">
        <v>271</v>
      </c>
      <c r="O398" s="13">
        <v>1837</v>
      </c>
      <c r="P398" s="13">
        <v>191</v>
      </c>
      <c r="Q398" s="30">
        <f>Tabela1[[#This Row],[Divid.]]</f>
        <v>0.9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8" s="17">
        <f>Tabela1[[#This Row],[Preço Calculado]]/Tabela1[[#This Row],[Preço atual]]-1</f>
        <v>-0.47396517259787174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818</v>
      </c>
      <c r="B399" s="12" t="s">
        <v>28</v>
      </c>
      <c r="C399" s="13" t="s">
        <v>84</v>
      </c>
      <c r="D399" s="13" t="s">
        <v>817</v>
      </c>
      <c r="E399" s="16">
        <v>106.16</v>
      </c>
      <c r="F399" s="16">
        <v>0.93</v>
      </c>
      <c r="G399" s="14">
        <f>Tabela1[[#This Row],[Divid.]]*12/Tabela1[[#This Row],[Preço atual]]</f>
        <v>0.1051243406179352</v>
      </c>
      <c r="H399" s="16">
        <v>11.78</v>
      </c>
      <c r="I399" s="16">
        <v>105.99</v>
      </c>
      <c r="J399" s="15">
        <f>Tabela1[[#This Row],[Preço atual]]/Tabela1[[#This Row],[VP]]</f>
        <v>1.0016039248985753</v>
      </c>
      <c r="K399" s="14">
        <v>0</v>
      </c>
      <c r="L399" s="14">
        <v>0</v>
      </c>
      <c r="M399" s="13">
        <v>0.41</v>
      </c>
      <c r="N399" s="13">
        <v>176363</v>
      </c>
      <c r="O399" s="13">
        <v>4293</v>
      </c>
      <c r="P399" s="13">
        <v>392</v>
      </c>
      <c r="Q399" s="30">
        <f>Tabela1[[#This Row],[Divid.]]</f>
        <v>0.93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99" s="17">
        <f>Tabela1[[#This Row],[Preço Calculado]]/Tabela1[[#This Row],[Preço atual]]-1</f>
        <v>-0.2241746079857182</v>
      </c>
      <c r="U399" s="29" t="str">
        <f>HYPERLINK("https://statusinvest.com.br/fundos-imobiliarios/"&amp;Tabela1[[#This Row],[Ticker]],"Link")</f>
        <v>Link</v>
      </c>
      <c r="V399" s="38" t="s">
        <v>819</v>
      </c>
    </row>
    <row r="400" spans="1:22" x14ac:dyDescent="0.25">
      <c r="A400" s="12" t="s">
        <v>820</v>
      </c>
      <c r="B400" s="12" t="s">
        <v>28</v>
      </c>
      <c r="C400" s="13" t="s">
        <v>43</v>
      </c>
      <c r="D400" s="13" t="s">
        <v>50</v>
      </c>
      <c r="E400" s="16">
        <v>99.08</v>
      </c>
      <c r="F400" s="16">
        <v>0.92</v>
      </c>
      <c r="G400" s="14">
        <f>Tabela1[[#This Row],[Divid.]]*12/Tabela1[[#This Row],[Preço atual]]</f>
        <v>0.11142511102139686</v>
      </c>
      <c r="H400" s="16">
        <v>11.2981</v>
      </c>
      <c r="I400" s="16">
        <v>99.49</v>
      </c>
      <c r="J400" s="15">
        <f>Tabela1[[#This Row],[Preço atual]]/Tabela1[[#This Row],[VP]]</f>
        <v>0.99587898281234299</v>
      </c>
      <c r="K400" s="14">
        <v>0</v>
      </c>
      <c r="L400" s="14">
        <v>0</v>
      </c>
      <c r="M400" s="13">
        <v>0.79</v>
      </c>
      <c r="N400" s="13">
        <v>28</v>
      </c>
      <c r="O400" s="13">
        <v>2751</v>
      </c>
      <c r="P400" s="13">
        <v>243</v>
      </c>
      <c r="Q400" s="30">
        <f>Tabela1[[#This Row],[Divid.]]</f>
        <v>0.92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00" s="17">
        <f>Tabela1[[#This Row],[Preço Calculado]]/Tabela1[[#This Row],[Preço atual]]-1</f>
        <v>-0.17767445740666521</v>
      </c>
      <c r="U400" s="29" t="str">
        <f>HYPERLINK("https://statusinvest.com.br/fundos-imobiliarios/"&amp;Tabela1[[#This Row],[Ticker]],"Link")</f>
        <v>Link</v>
      </c>
      <c r="V400" s="38" t="s">
        <v>821</v>
      </c>
    </row>
    <row r="401" spans="1:22" x14ac:dyDescent="0.25">
      <c r="A401" s="12" t="s">
        <v>822</v>
      </c>
      <c r="B401" s="12" t="s">
        <v>28</v>
      </c>
      <c r="C401" s="13" t="s">
        <v>43</v>
      </c>
      <c r="D401" s="13"/>
      <c r="E401" s="16">
        <v>0</v>
      </c>
      <c r="F401" s="16">
        <v>7.3612000000000002</v>
      </c>
      <c r="G401" s="25" t="e">
        <f>Tabela1[[#This Row],[Divid.]]*12/Tabela1[[#This Row],[Preço atual]]</f>
        <v>#DIV/0!</v>
      </c>
      <c r="H401" s="16">
        <v>22.083600000000001</v>
      </c>
      <c r="I401" s="16">
        <v>81.75</v>
      </c>
      <c r="J401" s="15">
        <f>Tabela1[[#This Row],[Preço atual]]/Tabela1[[#This Row],[VP]]</f>
        <v>0</v>
      </c>
      <c r="K401" s="14"/>
      <c r="L401" s="14"/>
      <c r="M401" s="13">
        <v>9.15</v>
      </c>
      <c r="N401" s="13">
        <v>66</v>
      </c>
      <c r="O401" s="13">
        <v>1</v>
      </c>
      <c r="P401" s="13">
        <v>113</v>
      </c>
      <c r="Q401" s="30">
        <f>Tabela1[[#This Row],[Divid.]]</f>
        <v>7.3612000000000002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823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824</v>
      </c>
      <c r="B403" s="12" t="s">
        <v>28</v>
      </c>
      <c r="C403" s="13" t="s">
        <v>36</v>
      </c>
      <c r="D403" s="13" t="s">
        <v>825</v>
      </c>
      <c r="E403" s="16">
        <v>82.67</v>
      </c>
      <c r="F403" s="16">
        <v>1</v>
      </c>
      <c r="G403" s="25">
        <f>Tabela1[[#This Row],[Divid.]]*12/Tabela1[[#This Row],[Preço atual]]</f>
        <v>0.14515543728075481</v>
      </c>
      <c r="H403" s="16">
        <v>13.15</v>
      </c>
      <c r="I403" s="16">
        <v>101.71</v>
      </c>
      <c r="J403" s="15">
        <f>Tabela1[[#This Row],[Preço atual]]/Tabela1[[#This Row],[VP]]</f>
        <v>0.81280110116999316</v>
      </c>
      <c r="K403" s="14"/>
      <c r="L403" s="14"/>
      <c r="M403" s="13">
        <v>1.21</v>
      </c>
      <c r="N403" s="13">
        <v>83615</v>
      </c>
      <c r="O403" s="13"/>
      <c r="P403" s="13"/>
      <c r="Q403" s="30">
        <f>Tabela1[[#This Row],[Divid.]]</f>
        <v>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3" s="17">
        <f>Tabela1[[#This Row],[Preço Calculado]]/Tabela1[[#This Row],[Preço atual]]-1</f>
        <v>7.1257839710367588E-2</v>
      </c>
      <c r="U403" s="29" t="str">
        <f>HYPERLINK("https://statusinvest.com.br/fundos-imobiliarios/"&amp;Tabela1[[#This Row],[Ticker]],"Link")</f>
        <v>Link</v>
      </c>
      <c r="V403" s="38" t="s">
        <v>826</v>
      </c>
    </row>
    <row r="404" spans="1:22" x14ac:dyDescent="0.25">
      <c r="A404" s="12" t="s">
        <v>827</v>
      </c>
      <c r="B404" s="12" t="s">
        <v>28</v>
      </c>
      <c r="C404" s="13" t="s">
        <v>36</v>
      </c>
      <c r="D404" s="13" t="s">
        <v>828</v>
      </c>
      <c r="E404" s="16">
        <v>92.68</v>
      </c>
      <c r="F404" s="16">
        <v>1</v>
      </c>
      <c r="G404" s="25">
        <f>Tabela1[[#This Row],[Divid.]]*12/Tabela1[[#This Row],[Preço atual]]</f>
        <v>0.1294777729823047</v>
      </c>
      <c r="H404" s="16">
        <v>10.65</v>
      </c>
      <c r="I404" s="16">
        <v>95.37</v>
      </c>
      <c r="J404" s="15">
        <f>Tabela1[[#This Row],[Preço atual]]/Tabela1[[#This Row],[VP]]</f>
        <v>0.97179406521967082</v>
      </c>
      <c r="K404" s="14"/>
      <c r="L404" s="14"/>
      <c r="M404" s="13">
        <v>2.58</v>
      </c>
      <c r="N404" s="13">
        <v>33805</v>
      </c>
      <c r="O404" s="13"/>
      <c r="P404" s="13"/>
      <c r="Q404" s="30">
        <f>Tabela1[[#This Row],[Divid.]]</f>
        <v>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4" s="17">
        <f>Tabela1[[#This Row],[Preço Calculado]]/Tabela1[[#This Row],[Preço atual]]-1</f>
        <v>-4.4444479835389794E-2</v>
      </c>
      <c r="U404" s="29" t="str">
        <f>HYPERLINK("https://statusinvest.com.br/fundos-imobiliarios/"&amp;Tabela1[[#This Row],[Ticker]],"Link")</f>
        <v>Link</v>
      </c>
      <c r="V404" s="38" t="s">
        <v>829</v>
      </c>
    </row>
    <row r="405" spans="1:22" x14ac:dyDescent="0.25">
      <c r="A405" s="12" t="s">
        <v>830</v>
      </c>
      <c r="B405" s="12" t="s">
        <v>28</v>
      </c>
      <c r="C405" s="13" t="s">
        <v>36</v>
      </c>
      <c r="D405" s="13" t="s">
        <v>831</v>
      </c>
      <c r="E405" s="16">
        <v>8.51</v>
      </c>
      <c r="F405" s="16">
        <v>9.5000000000000001E-2</v>
      </c>
      <c r="G405" s="25">
        <f>Tabela1[[#This Row],[Divid.]]*12/Tabela1[[#This Row],[Preço atual]]</f>
        <v>0.13396004700352529</v>
      </c>
      <c r="H405" s="16">
        <v>1.085</v>
      </c>
      <c r="I405" s="16">
        <v>9.56</v>
      </c>
      <c r="J405" s="15">
        <f>Tabela1[[#This Row],[Preço atual]]/Tabela1[[#This Row],[VP]]</f>
        <v>0.89016736401673635</v>
      </c>
      <c r="K405" s="14"/>
      <c r="L405" s="14"/>
      <c r="M405" s="13">
        <v>7.13</v>
      </c>
      <c r="N405" s="13">
        <v>11595</v>
      </c>
      <c r="O405" s="13"/>
      <c r="P405" s="13"/>
      <c r="Q405" s="30">
        <f>Tabela1[[#This Row],[Divid.]]</f>
        <v>9.5000000000000001E-2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405" s="17">
        <f>Tabela1[[#This Row],[Preço Calculado]]/Tabela1[[#This Row],[Preço atual]]-1</f>
        <v>-1.1364966763651174E-2</v>
      </c>
      <c r="U405" s="29" t="str">
        <f>HYPERLINK("https://statusinvest.com.br/fundos-imobiliarios/"&amp;Tabela1[[#This Row],[Ticker]],"Link")</f>
        <v>Link</v>
      </c>
      <c r="V405" s="38" t="s">
        <v>832</v>
      </c>
    </row>
    <row r="406" spans="1:22" x14ac:dyDescent="0.25">
      <c r="A406" s="12" t="s">
        <v>833</v>
      </c>
      <c r="B406" s="12" t="s">
        <v>28</v>
      </c>
      <c r="C406" s="13" t="s">
        <v>62</v>
      </c>
      <c r="D406" s="13" t="s">
        <v>834</v>
      </c>
      <c r="E406" s="16">
        <v>69.7</v>
      </c>
      <c r="F406" s="16">
        <v>0.6</v>
      </c>
      <c r="G406" s="25">
        <f>Tabela1[[#This Row],[Divid.]]*12/Tabela1[[#This Row],[Preço atual]]</f>
        <v>0.10329985652797703</v>
      </c>
      <c r="H406" s="16">
        <v>8.27</v>
      </c>
      <c r="I406" s="16">
        <v>130.59</v>
      </c>
      <c r="J406" s="15">
        <f>Tabela1[[#This Row],[Preço atual]]/Tabela1[[#This Row],[VP]]</f>
        <v>0.53373152615054753</v>
      </c>
      <c r="K406" s="14"/>
      <c r="L406" s="14"/>
      <c r="M406" s="13">
        <v>1.7</v>
      </c>
      <c r="N406" s="13">
        <v>4252</v>
      </c>
      <c r="O406" s="13">
        <v>2470</v>
      </c>
      <c r="P406" s="13">
        <v>176</v>
      </c>
      <c r="Q406" s="30">
        <f>Tabela1[[#This Row],[Divid.]]</f>
        <v>0.6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06" s="17">
        <f>Tabela1[[#This Row],[Preço Calculado]]/Tabela1[[#This Row],[Preço atual]]-1</f>
        <v>-0.23763943521788178</v>
      </c>
      <c r="U406" s="29" t="str">
        <f>HYPERLINK("https://statusinvest.com.br/fundos-imobiliarios/"&amp;Tabela1[[#This Row],[Ticker]],"Link")</f>
        <v>Link</v>
      </c>
      <c r="V406" s="38" t="s">
        <v>835</v>
      </c>
    </row>
    <row r="407" spans="1:22" x14ac:dyDescent="0.25">
      <c r="A407" s="12" t="s">
        <v>836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971.25</v>
      </c>
      <c r="J407" s="15">
        <f>Tabela1[[#This Row],[Preço atual]]/Tabela1[[#This Row],[VP]]</f>
        <v>0</v>
      </c>
      <c r="K407" s="14"/>
      <c r="L407" s="14"/>
      <c r="M407" s="13">
        <v>0.57999999999999996</v>
      </c>
      <c r="N407" s="13">
        <v>84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837</v>
      </c>
      <c r="B408" s="12" t="s">
        <v>28</v>
      </c>
      <c r="C408" s="13" t="s">
        <v>70</v>
      </c>
      <c r="D408" s="13" t="s">
        <v>99</v>
      </c>
      <c r="E408" s="16">
        <v>428.65</v>
      </c>
      <c r="F408" s="16">
        <v>2.2000000000000002</v>
      </c>
      <c r="G408" s="25">
        <f>Tabela1[[#This Row],[Divid.]]*12/Tabela1[[#This Row],[Preço atual]]</f>
        <v>6.1588708736731605E-2</v>
      </c>
      <c r="H408" s="16">
        <v>30.208600000000001</v>
      </c>
      <c r="I408" s="16">
        <v>478.78</v>
      </c>
      <c r="J408" s="15">
        <f>Tabela1[[#This Row],[Preço atual]]/Tabela1[[#This Row],[VP]]</f>
        <v>0.89529637829483266</v>
      </c>
      <c r="K408" s="14">
        <v>0.28399999999999997</v>
      </c>
      <c r="L408" s="14">
        <v>7.0000000000000007E-2</v>
      </c>
      <c r="M408" s="13">
        <v>1.1399999999999999</v>
      </c>
      <c r="N408" s="13">
        <v>112</v>
      </c>
      <c r="O408" s="13">
        <v>1719</v>
      </c>
      <c r="P408" s="13">
        <v>190</v>
      </c>
      <c r="Q408" s="30">
        <f>Tabela1[[#This Row],[Divid.]]</f>
        <v>2.2000000000000002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194.83394833948338</v>
      </c>
      <c r="T408" s="17">
        <f>Tabela1[[#This Row],[Preço Calculado]]/Tabela1[[#This Row],[Preço atual]]-1</f>
        <v>-0.54547078423076312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838</v>
      </c>
      <c r="B409" s="12" t="s">
        <v>28</v>
      </c>
      <c r="C409" s="13" t="s">
        <v>57</v>
      </c>
      <c r="D409" s="13" t="s">
        <v>549</v>
      </c>
      <c r="E409" s="16">
        <v>8.86</v>
      </c>
      <c r="F409" s="16">
        <v>0.09</v>
      </c>
      <c r="G409" s="25">
        <f>Tabela1[[#This Row],[Divid.]]*12/Tabela1[[#This Row],[Preço atual]]</f>
        <v>0.12189616252821672</v>
      </c>
      <c r="H409" s="16">
        <v>1.17</v>
      </c>
      <c r="I409" s="16">
        <v>9.01</v>
      </c>
      <c r="J409" s="15">
        <f>Tabela1[[#This Row],[Preço atual]]/Tabela1[[#This Row],[VP]]</f>
        <v>0.98335183129855708</v>
      </c>
      <c r="K409" s="14"/>
      <c r="L409" s="14"/>
      <c r="M409" s="13">
        <v>1.67</v>
      </c>
      <c r="N409" s="13">
        <v>405904</v>
      </c>
      <c r="O409" s="13"/>
      <c r="P409" s="13"/>
      <c r="Q409" s="30">
        <f>Tabela1[[#This Row],[Divid.]]</f>
        <v>0.09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9" s="17">
        <f>Tabela1[[#This Row],[Preço Calculado]]/Tabela1[[#This Row],[Preço atual]]-1</f>
        <v>-0.10039732451500571</v>
      </c>
      <c r="U409" s="29" t="str">
        <f>HYPERLINK("https://statusinvest.com.br/fundos-imobiliarios/"&amp;Tabela1[[#This Row],[Ticker]],"Link")</f>
        <v>Link</v>
      </c>
      <c r="V409" s="38" t="s">
        <v>839</v>
      </c>
    </row>
    <row r="410" spans="1:22" x14ac:dyDescent="0.25">
      <c r="A410" s="12" t="s">
        <v>840</v>
      </c>
      <c r="B410" s="12" t="s">
        <v>28</v>
      </c>
      <c r="C410" s="13" t="s">
        <v>36</v>
      </c>
      <c r="D410" s="13" t="s">
        <v>549</v>
      </c>
      <c r="E410" s="16">
        <v>88.4</v>
      </c>
      <c r="F410" s="16">
        <v>0.88</v>
      </c>
      <c r="G410" s="25">
        <f>Tabela1[[#This Row],[Divid.]]*12/Tabela1[[#This Row],[Preço atual]]</f>
        <v>0.11945701357466063</v>
      </c>
      <c r="H410" s="16">
        <v>9.84</v>
      </c>
      <c r="I410" s="16">
        <v>91.57</v>
      </c>
      <c r="J410" s="15">
        <f>Tabela1[[#This Row],[Preço atual]]/Tabela1[[#This Row],[VP]]</f>
        <v>0.96538167522114238</v>
      </c>
      <c r="K410" s="14"/>
      <c r="L410" s="14"/>
      <c r="M410" s="13">
        <v>1.22</v>
      </c>
      <c r="N410" s="13">
        <v>89991</v>
      </c>
      <c r="O410" s="13"/>
      <c r="P410" s="13"/>
      <c r="Q410" s="30">
        <f>Tabela1[[#This Row],[Divid.]]</f>
        <v>0.88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10" s="17">
        <f>Tabela1[[#This Row],[Preço Calculado]]/Tabela1[[#This Row],[Preço atual]]-1</f>
        <v>-0.11839842380324261</v>
      </c>
      <c r="U410" s="29" t="str">
        <f>HYPERLINK("https://statusinvest.com.br/fundos-imobiliarios/"&amp;Tabela1[[#This Row],[Ticker]],"Link")</f>
        <v>Link</v>
      </c>
      <c r="V410" s="38" t="s">
        <v>841</v>
      </c>
    </row>
    <row r="411" spans="1:22" x14ac:dyDescent="0.25">
      <c r="A411" s="12" t="s">
        <v>842</v>
      </c>
      <c r="B411" s="12" t="s">
        <v>28</v>
      </c>
      <c r="C411" s="13" t="s">
        <v>36</v>
      </c>
      <c r="D411" s="13" t="s">
        <v>549</v>
      </c>
      <c r="E411" s="16">
        <v>9.8800000000000008</v>
      </c>
      <c r="F411" s="16">
        <v>0.1</v>
      </c>
      <c r="G411" s="25">
        <f>Tabela1[[#This Row],[Divid.]]*12/Tabela1[[#This Row],[Preço atual]]</f>
        <v>0.12145748987854252</v>
      </c>
      <c r="H411" s="16">
        <v>1.33</v>
      </c>
      <c r="I411" s="16">
        <v>9.74</v>
      </c>
      <c r="J411" s="15">
        <f>Tabela1[[#This Row],[Preço atual]]/Tabela1[[#This Row],[VP]]</f>
        <v>1.0143737166324436</v>
      </c>
      <c r="K411" s="14"/>
      <c r="L411" s="14"/>
      <c r="M411" s="13">
        <v>6.16</v>
      </c>
      <c r="N411" s="13">
        <v>252065</v>
      </c>
      <c r="O411" s="13"/>
      <c r="P411" s="13"/>
      <c r="Q411" s="30">
        <f>Tabela1[[#This Row],[Divid.]]</f>
        <v>0.1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1" s="17">
        <f>Tabela1[[#This Row],[Preço Calculado]]/Tabela1[[#This Row],[Preço atual]]-1</f>
        <v>-0.10363476104396674</v>
      </c>
      <c r="U411" s="29" t="str">
        <f>HYPERLINK("https://statusinvest.com.br/fundos-imobiliarios/"&amp;Tabela1[[#This Row],[Ticker]],"Link")</f>
        <v>Link</v>
      </c>
      <c r="V411" s="38" t="s">
        <v>843</v>
      </c>
    </row>
    <row r="412" spans="1:22" x14ac:dyDescent="0.25">
      <c r="A412" s="12" t="s">
        <v>844</v>
      </c>
      <c r="B412" s="12" t="s">
        <v>28</v>
      </c>
      <c r="C412" s="13" t="s">
        <v>159</v>
      </c>
      <c r="D412" s="13" t="s">
        <v>50</v>
      </c>
      <c r="E412" s="16">
        <v>915.64</v>
      </c>
      <c r="F412" s="16">
        <v>2.8471000000000002</v>
      </c>
      <c r="G412" s="25">
        <f>Tabela1[[#This Row],[Divid.]]*12/Tabela1[[#This Row],[Preço atual]]</f>
        <v>3.7312917740596738E-2</v>
      </c>
      <c r="H412" s="16">
        <v>75.0077</v>
      </c>
      <c r="I412" s="16">
        <v>884.66</v>
      </c>
      <c r="J412" s="15">
        <f>Tabela1[[#This Row],[Preço atual]]/Tabela1[[#This Row],[VP]]</f>
        <v>1.035019103384351</v>
      </c>
      <c r="K412" s="14"/>
      <c r="L412" s="14"/>
      <c r="M412" s="13">
        <v>2.5</v>
      </c>
      <c r="N412" s="13">
        <v>199</v>
      </c>
      <c r="O412" s="13"/>
      <c r="P412" s="13"/>
      <c r="Q412" s="30">
        <f>Tabela1[[#This Row],[Divid.]]</f>
        <v>2.8471000000000002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252.14169741697415</v>
      </c>
      <c r="T412" s="17">
        <f>Tabela1[[#This Row],[Preço Calculado]]/Tabela1[[#This Row],[Preço atual]]-1</f>
        <v>-0.72462791335352961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845</v>
      </c>
      <c r="B413" s="26" t="s">
        <v>28</v>
      </c>
      <c r="C413" s="32" t="s">
        <v>53</v>
      </c>
      <c r="D413" s="32" t="s">
        <v>831</v>
      </c>
      <c r="E413" s="33">
        <v>8.0500000000000007</v>
      </c>
      <c r="F413" s="33">
        <v>7.0000000000000007E-2</v>
      </c>
      <c r="G413" s="34">
        <f>Tabela1[[#This Row],[Divid.]]*12/Tabela1[[#This Row],[Preço atual]]</f>
        <v>0.10434782608695652</v>
      </c>
      <c r="H413" s="33">
        <v>0.87</v>
      </c>
      <c r="I413" s="33">
        <v>8.93</v>
      </c>
      <c r="J413" s="35">
        <f>Tabela1[[#This Row],[Preço atual]]/Tabela1[[#This Row],[VP]]</f>
        <v>0.90145576707726771</v>
      </c>
      <c r="K413" s="36"/>
      <c r="L413" s="36"/>
      <c r="M413" s="32">
        <v>4.32</v>
      </c>
      <c r="N413" s="32">
        <v>6057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-0.22990534253168615</v>
      </c>
      <c r="U413" s="29" t="str">
        <f>HYPERLINK("https://statusinvest.com.br/fundos-imobiliarios/"&amp;Tabela1[[#This Row],[Ticker]],"Link")</f>
        <v>Link</v>
      </c>
      <c r="V413" s="38" t="s">
        <v>846</v>
      </c>
    </row>
    <row r="414" spans="1:22" x14ac:dyDescent="0.25">
      <c r="A414" s="12" t="s">
        <v>847</v>
      </c>
      <c r="B414" s="12" t="s">
        <v>28</v>
      </c>
      <c r="C414" s="13" t="s">
        <v>70</v>
      </c>
      <c r="D414" s="13" t="s">
        <v>831</v>
      </c>
      <c r="E414" s="16">
        <v>89.05</v>
      </c>
      <c r="F414" s="16">
        <v>0.65</v>
      </c>
      <c r="G414" s="25">
        <f>Tabela1[[#This Row],[Divid.]]*12/Tabela1[[#This Row],[Preço atual]]</f>
        <v>8.7591240875912413E-2</v>
      </c>
      <c r="H414" s="16">
        <v>7.61</v>
      </c>
      <c r="I414" s="16">
        <v>113.72</v>
      </c>
      <c r="J414" s="15">
        <f>Tabela1[[#This Row],[Preço atual]]/Tabela1[[#This Row],[VP]]</f>
        <v>0.78306366514245518</v>
      </c>
      <c r="K414" s="14">
        <v>7.2999999999999995E-2</v>
      </c>
      <c r="L414" s="14">
        <v>0</v>
      </c>
      <c r="M414" s="13">
        <v>0.7</v>
      </c>
      <c r="N414" s="13">
        <v>158795</v>
      </c>
      <c r="O414" s="13">
        <v>2340</v>
      </c>
      <c r="P414" s="13">
        <v>233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-0.35357017803754676</v>
      </c>
      <c r="U414" s="29" t="str">
        <f>HYPERLINK("https://statusinvest.com.br/fundos-imobiliarios/"&amp;Tabela1[[#This Row],[Ticker]],"Link")</f>
        <v>Link</v>
      </c>
      <c r="V414" s="38" t="s">
        <v>848</v>
      </c>
    </row>
    <row r="415" spans="1:22" x14ac:dyDescent="0.25">
      <c r="A415" s="12" t="s">
        <v>849</v>
      </c>
      <c r="B415" s="12" t="s">
        <v>28</v>
      </c>
      <c r="C415" s="13" t="s">
        <v>43</v>
      </c>
      <c r="D415" s="13" t="s">
        <v>831</v>
      </c>
      <c r="E415" s="16">
        <v>6.05</v>
      </c>
      <c r="F415" s="16">
        <v>5.1999999999999998E-2</v>
      </c>
      <c r="G415" s="25">
        <f>Tabela1[[#This Row],[Divid.]]*12/Tabela1[[#This Row],[Preço atual]]</f>
        <v>0.10314049586776859</v>
      </c>
      <c r="H415" s="16">
        <v>0.70299999999999996</v>
      </c>
      <c r="I415" s="16">
        <v>10.74</v>
      </c>
      <c r="J415" s="15">
        <f>Tabela1[[#This Row],[Preço atual]]/Tabela1[[#This Row],[VP]]</f>
        <v>0.56331471135940403</v>
      </c>
      <c r="K415" s="14">
        <v>2.1999999999999999E-2</v>
      </c>
      <c r="L415" s="14">
        <v>0</v>
      </c>
      <c r="M415" s="13">
        <v>4.13</v>
      </c>
      <c r="N415" s="13">
        <v>154023</v>
      </c>
      <c r="O415" s="13">
        <v>7317</v>
      </c>
      <c r="P415" s="13">
        <v>1140</v>
      </c>
      <c r="Q415" s="30">
        <f>Tabela1[[#This Row],[Divid.]]</f>
        <v>5.1999999999999998E-2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4.6051660516605164</v>
      </c>
      <c r="T415" s="17">
        <f>Tabela1[[#This Row],[Preço Calculado]]/Tabela1[[#This Row],[Preço atual]]-1</f>
        <v>-0.2388155286511543</v>
      </c>
      <c r="U415" s="29" t="str">
        <f>HYPERLINK("https://statusinvest.com.br/fundos-imobiliarios/"&amp;Tabela1[[#This Row],[Ticker]],"Link")</f>
        <v>Link</v>
      </c>
      <c r="V415" s="38" t="s">
        <v>850</v>
      </c>
    </row>
    <row r="416" spans="1:22" x14ac:dyDescent="0.25">
      <c r="A416" s="12" t="s">
        <v>851</v>
      </c>
      <c r="B416" s="12" t="s">
        <v>28</v>
      </c>
      <c r="C416" s="13" t="s">
        <v>29</v>
      </c>
      <c r="D416" s="13" t="s">
        <v>831</v>
      </c>
      <c r="E416" s="16">
        <v>112.6</v>
      </c>
      <c r="F416" s="16">
        <v>0.85</v>
      </c>
      <c r="G416" s="25">
        <f>Tabela1[[#This Row],[Divid.]]*12/Tabela1[[#This Row],[Preço atual]]</f>
        <v>9.0586145648312605E-2</v>
      </c>
      <c r="H416" s="16">
        <v>11.54</v>
      </c>
      <c r="I416" s="16">
        <v>127.05</v>
      </c>
      <c r="J416" s="15">
        <f>Tabela1[[#This Row],[Preço atual]]/Tabela1[[#This Row],[VP]]</f>
        <v>0.88626524990161348</v>
      </c>
      <c r="K416" s="14">
        <v>5.5E-2</v>
      </c>
      <c r="L416" s="14">
        <v>1.7000000000000001E-2</v>
      </c>
      <c r="M416" s="13">
        <v>10.36</v>
      </c>
      <c r="N416" s="13">
        <v>352359</v>
      </c>
      <c r="O416" s="13">
        <v>3180</v>
      </c>
      <c r="P416" s="13">
        <v>248</v>
      </c>
      <c r="Q416" s="30">
        <f>Tabela1[[#This Row],[Divid.]]</f>
        <v>0.85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16" s="17">
        <f>Tabela1[[#This Row],[Preço Calculado]]/Tabela1[[#This Row],[Preço atual]]-1</f>
        <v>-0.33146755979105091</v>
      </c>
      <c r="U416" s="29" t="str">
        <f>HYPERLINK("https://statusinvest.com.br/fundos-imobiliarios/"&amp;Tabela1[[#This Row],[Ticker]],"Link")</f>
        <v>Link</v>
      </c>
      <c r="V416" s="38" t="s">
        <v>852</v>
      </c>
    </row>
    <row r="417" spans="1:22" x14ac:dyDescent="0.25">
      <c r="A417" s="12" t="s">
        <v>853</v>
      </c>
      <c r="B417" s="12" t="s">
        <v>28</v>
      </c>
      <c r="C417" s="13" t="s">
        <v>57</v>
      </c>
      <c r="D417" s="13" t="s">
        <v>831</v>
      </c>
      <c r="E417" s="16">
        <v>6.55</v>
      </c>
      <c r="F417" s="16">
        <v>6.7000000000000004E-2</v>
      </c>
      <c r="G417" s="25">
        <f>Tabela1[[#This Row],[Divid.]]*12/Tabela1[[#This Row],[Preço atual]]</f>
        <v>0.12274809160305344</v>
      </c>
      <c r="H417" s="16">
        <v>0.83399999999999996</v>
      </c>
      <c r="I417" s="16">
        <v>8.84</v>
      </c>
      <c r="J417" s="15">
        <f>Tabela1[[#This Row],[Preço atual]]/Tabela1[[#This Row],[VP]]</f>
        <v>0.74095022624434392</v>
      </c>
      <c r="K417" s="14">
        <v>3.1E-2</v>
      </c>
      <c r="L417" s="14">
        <v>0</v>
      </c>
      <c r="M417" s="13">
        <v>2.59</v>
      </c>
      <c r="N417" s="13">
        <v>50336</v>
      </c>
      <c r="O417" s="13">
        <v>2716</v>
      </c>
      <c r="P417" s="13">
        <v>319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-9.4110025069716441E-2</v>
      </c>
      <c r="U417" s="29" t="str">
        <f>HYPERLINK("https://statusinvest.com.br/fundos-imobiliarios/"&amp;Tabela1[[#This Row],[Ticker]],"Link")</f>
        <v>Link</v>
      </c>
      <c r="V417" s="38" t="s">
        <v>854</v>
      </c>
    </row>
    <row r="418" spans="1:22" x14ac:dyDescent="0.25">
      <c r="A418" s="12" t="s">
        <v>855</v>
      </c>
      <c r="B418" s="12" t="s">
        <v>28</v>
      </c>
      <c r="C418" s="13" t="s">
        <v>36</v>
      </c>
      <c r="D418" s="13" t="s">
        <v>50</v>
      </c>
      <c r="E418" s="16">
        <v>137.07</v>
      </c>
      <c r="F418" s="16">
        <v>0.75</v>
      </c>
      <c r="G418" s="25">
        <f>Tabela1[[#This Row],[Divid.]]*12/Tabela1[[#This Row],[Preço atual]]</f>
        <v>6.5659881812212745E-2</v>
      </c>
      <c r="H418" s="16">
        <v>10.44</v>
      </c>
      <c r="I418" s="16">
        <v>155.71</v>
      </c>
      <c r="J418" s="15">
        <f>Tabela1[[#This Row],[Preço atual]]/Tabela1[[#This Row],[VP]]</f>
        <v>0.88029028321880409</v>
      </c>
      <c r="K418" s="14">
        <v>0</v>
      </c>
      <c r="L418" s="14">
        <v>0</v>
      </c>
      <c r="M418" s="13">
        <v>0.8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>
        <f>Tabela1[[#This Row],[Preço Calculado]]/Tabela1[[#This Row],[Preço atual]]-1</f>
        <v>-0.51542522647813482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856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857</v>
      </c>
      <c r="B420" s="12" t="s">
        <v>28</v>
      </c>
      <c r="C420" s="13" t="s">
        <v>43</v>
      </c>
      <c r="D420" s="13" t="s">
        <v>858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881.15</v>
      </c>
      <c r="J420" s="15">
        <f>Tabela1[[#This Row],[Preço atual]]/Tabela1[[#This Row],[VP]]</f>
        <v>1.2950575951881067</v>
      </c>
      <c r="K420" s="14"/>
      <c r="L420" s="14"/>
      <c r="M420" s="13">
        <v>2.0299999999999998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859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0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860</v>
      </c>
    </row>
    <row r="422" spans="1:22" x14ac:dyDescent="0.25">
      <c r="A422" s="12" t="s">
        <v>861</v>
      </c>
      <c r="B422" s="12" t="s">
        <v>28</v>
      </c>
      <c r="C422" s="13" t="s">
        <v>36</v>
      </c>
      <c r="D422" s="13" t="s">
        <v>99</v>
      </c>
      <c r="E422" s="16">
        <v>84.04</v>
      </c>
      <c r="F422" s="16">
        <v>0.82</v>
      </c>
      <c r="G422" s="25">
        <f>Tabela1[[#This Row],[Divid.]]*12/Tabela1[[#This Row],[Preço atual]]</f>
        <v>0.11708710138029509</v>
      </c>
      <c r="H422" s="16">
        <v>11.32</v>
      </c>
      <c r="I422" s="16">
        <v>92.53</v>
      </c>
      <c r="J422" s="15">
        <f>Tabela1[[#This Row],[Preço atual]]/Tabela1[[#This Row],[VP]]</f>
        <v>0.90824597427861242</v>
      </c>
      <c r="K422" s="14"/>
      <c r="L422" s="14"/>
      <c r="M422" s="13">
        <v>10.69</v>
      </c>
      <c r="N422" s="13">
        <v>716</v>
      </c>
      <c r="O422" s="13"/>
      <c r="P422" s="13"/>
      <c r="Q422" s="30">
        <f>Tabela1[[#This Row],[Divid.]]</f>
        <v>0.82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22" s="17">
        <f>Tabela1[[#This Row],[Preço Calculado]]/Tabela1[[#This Row],[Preço atual]]-1</f>
        <v>-0.13588855069892936</v>
      </c>
      <c r="U422" s="29" t="str">
        <f>HYPERLINK("https://statusinvest.com.br/fundos-imobiliarios/"&amp;Tabela1[[#This Row],[Ticker]],"Link")</f>
        <v>Link</v>
      </c>
      <c r="V422" s="38" t="s">
        <v>862</v>
      </c>
    </row>
    <row r="423" spans="1:22" x14ac:dyDescent="0.25">
      <c r="A423" s="12" t="s">
        <v>863</v>
      </c>
      <c r="B423" s="12" t="s">
        <v>28</v>
      </c>
      <c r="C423" s="13" t="s">
        <v>29</v>
      </c>
      <c r="D423" s="13" t="s">
        <v>99</v>
      </c>
      <c r="E423" s="16">
        <v>11.5</v>
      </c>
      <c r="F423" s="16">
        <v>0.21840000000000001</v>
      </c>
      <c r="G423" s="25">
        <f>Tabela1[[#This Row],[Divid.]]*12/Tabela1[[#This Row],[Preço atual]]</f>
        <v>0.22789565217391305</v>
      </c>
      <c r="H423" s="16">
        <v>2.5449999999999999</v>
      </c>
      <c r="I423" s="16">
        <v>31.43</v>
      </c>
      <c r="J423" s="15">
        <f>Tabela1[[#This Row],[Preço atual]]/Tabela1[[#This Row],[VP]]</f>
        <v>0.36589245943366211</v>
      </c>
      <c r="K423" s="14">
        <v>0</v>
      </c>
      <c r="L423" s="14">
        <v>0</v>
      </c>
      <c r="M423" s="13">
        <v>0.79</v>
      </c>
      <c r="N423" s="13">
        <v>122</v>
      </c>
      <c r="O423" s="13">
        <v>769</v>
      </c>
      <c r="P423" s="13">
        <v>153</v>
      </c>
      <c r="Q423" s="30">
        <f>Tabela1[[#This Row],[Divid.]]</f>
        <v>0.21840000000000001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19.341697416974167</v>
      </c>
      <c r="T423" s="17">
        <f>Tabela1[[#This Row],[Preço Calculado]]/Tabela1[[#This Row],[Preço atual]]-1</f>
        <v>0.68188673191079707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864</v>
      </c>
      <c r="B424" s="12" t="s">
        <v>28</v>
      </c>
      <c r="C424" s="13" t="s">
        <v>36</v>
      </c>
      <c r="D424" s="13" t="s">
        <v>865</v>
      </c>
      <c r="E424" s="16">
        <v>90</v>
      </c>
      <c r="F424" s="16">
        <v>0.9</v>
      </c>
      <c r="G424" s="25">
        <f>Tabela1[[#This Row],[Divid.]]*12/Tabela1[[#This Row],[Preço atual]]</f>
        <v>0.12000000000000001</v>
      </c>
      <c r="H424" s="16">
        <v>9.6999999999999993</v>
      </c>
      <c r="I424" s="16">
        <v>91.31</v>
      </c>
      <c r="J424" s="15">
        <f>Tabela1[[#This Row],[Preço atual]]/Tabela1[[#This Row],[VP]]</f>
        <v>0.98565326908334239</v>
      </c>
      <c r="K424" s="14"/>
      <c r="L424" s="14"/>
      <c r="M424" s="13">
        <v>4.2300000000000004</v>
      </c>
      <c r="N424" s="13">
        <v>121649</v>
      </c>
      <c r="O424" s="13"/>
      <c r="P424" s="13"/>
      <c r="Q424" s="30">
        <f>Tabela1[[#This Row],[Divid.]]</f>
        <v>0.9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4" s="17">
        <f>Tabela1[[#This Row],[Preço Calculado]]/Tabela1[[#This Row],[Preço atual]]-1</f>
        <v>-0.11439114391143923</v>
      </c>
      <c r="U424" s="29" t="str">
        <f>HYPERLINK("https://statusinvest.com.br/fundos-imobiliarios/"&amp;Tabela1[[#This Row],[Ticker]],"Link")</f>
        <v>Link</v>
      </c>
      <c r="V424" s="38" t="s">
        <v>866</v>
      </c>
    </row>
    <row r="425" spans="1:22" x14ac:dyDescent="0.25">
      <c r="A425" s="12" t="s">
        <v>867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868</v>
      </c>
    </row>
    <row r="426" spans="1:22" x14ac:dyDescent="0.25">
      <c r="A426" s="12" t="s">
        <v>869</v>
      </c>
      <c r="B426" s="12" t="s">
        <v>28</v>
      </c>
      <c r="C426" s="13" t="s">
        <v>29</v>
      </c>
      <c r="D426" s="13" t="s">
        <v>99</v>
      </c>
      <c r="E426" s="16">
        <v>73.03</v>
      </c>
      <c r="F426" s="16">
        <v>0.55000000000000004</v>
      </c>
      <c r="G426" s="25">
        <f>Tabela1[[#This Row],[Divid.]]*12/Tabela1[[#This Row],[Preço atual]]</f>
        <v>9.0373818978501996E-2</v>
      </c>
      <c r="H426" s="16">
        <v>7.96</v>
      </c>
      <c r="I426" s="16">
        <v>103.82</v>
      </c>
      <c r="J426" s="15">
        <f>Tabela1[[#This Row],[Preço atual]]/Tabela1[[#This Row],[VP]]</f>
        <v>0.70342901175110772</v>
      </c>
      <c r="K426" s="14">
        <v>7.8E-2</v>
      </c>
      <c r="L426" s="14">
        <v>0.183</v>
      </c>
      <c r="M426" s="13">
        <v>1.07</v>
      </c>
      <c r="N426" s="13">
        <v>3672</v>
      </c>
      <c r="O426" s="13">
        <v>2009</v>
      </c>
      <c r="P426" s="13">
        <v>441</v>
      </c>
      <c r="Q426" s="30">
        <f>Tabela1[[#This Row],[Divid.]]</f>
        <v>0.55000000000000004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426" s="17">
        <f>Tabela1[[#This Row],[Preço Calculado]]/Tabela1[[#This Row],[Preço atual]]-1</f>
        <v>-0.33303454628411822</v>
      </c>
      <c r="U426" s="29" t="str">
        <f>HYPERLINK("https://statusinvest.com.br/fundos-imobiliarios/"&amp;Tabela1[[#This Row],[Ticker]],"Link")</f>
        <v>Link</v>
      </c>
      <c r="V426" s="38" t="s">
        <v>870</v>
      </c>
    </row>
    <row r="427" spans="1:22" x14ac:dyDescent="0.25">
      <c r="A427" s="12" t="s">
        <v>871</v>
      </c>
      <c r="B427" s="12" t="s">
        <v>28</v>
      </c>
      <c r="C427" s="13" t="s">
        <v>36</v>
      </c>
      <c r="D427" s="13" t="s">
        <v>810</v>
      </c>
      <c r="E427" s="16">
        <v>3.46</v>
      </c>
      <c r="F427" s="16">
        <v>0.04</v>
      </c>
      <c r="G427" s="25">
        <f>Tabela1[[#This Row],[Divid.]]*12/Tabela1[[#This Row],[Preço atual]]</f>
        <v>0.13872832369942195</v>
      </c>
      <c r="H427" s="16">
        <v>0.46</v>
      </c>
      <c r="I427" s="16">
        <v>10.56</v>
      </c>
      <c r="J427" s="15">
        <f>Tabela1[[#This Row],[Preço atual]]/Tabela1[[#This Row],[VP]]</f>
        <v>0.32765151515151514</v>
      </c>
      <c r="K427" s="14"/>
      <c r="L427" s="14"/>
      <c r="M427" s="13">
        <v>2.35</v>
      </c>
      <c r="N427" s="13">
        <v>80311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2.3825267154405472E-2</v>
      </c>
      <c r="U427" s="29" t="str">
        <f>HYPERLINK("https://statusinvest.com.br/fundos-imobiliarios/"&amp;Tabela1[[#This Row],[Ticker]],"Link")</f>
        <v>Link</v>
      </c>
      <c r="V427" s="38" t="s">
        <v>872</v>
      </c>
    </row>
    <row r="428" spans="1:22" x14ac:dyDescent="0.25">
      <c r="A428" s="12" t="s">
        <v>873</v>
      </c>
      <c r="B428" s="12" t="s">
        <v>28</v>
      </c>
      <c r="C428" s="13" t="s">
        <v>70</v>
      </c>
      <c r="D428" s="13" t="s">
        <v>99</v>
      </c>
      <c r="E428" s="16">
        <v>96.75</v>
      </c>
      <c r="F428" s="16">
        <v>0.93</v>
      </c>
      <c r="G428" s="25">
        <f>Tabela1[[#This Row],[Divid.]]*12/Tabela1[[#This Row],[Preço atual]]</f>
        <v>0.11534883720930232</v>
      </c>
      <c r="H428" s="16">
        <v>10.92</v>
      </c>
      <c r="I428" s="16">
        <v>112.85</v>
      </c>
      <c r="J428" s="15">
        <f>Tabela1[[#This Row],[Preço atual]]/Tabela1[[#This Row],[VP]]</f>
        <v>0.85733274257864422</v>
      </c>
      <c r="K428" s="14">
        <v>0</v>
      </c>
      <c r="L428" s="14">
        <v>0</v>
      </c>
      <c r="M428" s="13">
        <v>3.21</v>
      </c>
      <c r="N428" s="13">
        <v>6202</v>
      </c>
      <c r="O428" s="13">
        <v>794</v>
      </c>
      <c r="P428" s="13">
        <v>104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-0.1487170685660345</v>
      </c>
      <c r="U428" s="29" t="str">
        <f>HYPERLINK("https://statusinvest.com.br/fundos-imobiliarios/"&amp;Tabela1[[#This Row],[Ticker]],"Link")</f>
        <v>Link</v>
      </c>
      <c r="V428" s="38" t="s">
        <v>874</v>
      </c>
    </row>
    <row r="429" spans="1:22" x14ac:dyDescent="0.25">
      <c r="A429" s="12" t="s">
        <v>875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104.5</v>
      </c>
      <c r="J429" s="15">
        <f>Tabela1[[#This Row],[Preço atual]]/Tabela1[[#This Row],[VP]]</f>
        <v>0</v>
      </c>
      <c r="K429" s="14"/>
      <c r="L429" s="14"/>
      <c r="M429" s="13">
        <v>0.35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876</v>
      </c>
      <c r="B430" s="12" t="s">
        <v>28</v>
      </c>
      <c r="C430" s="13" t="s">
        <v>36</v>
      </c>
      <c r="D430" s="13" t="s">
        <v>47</v>
      </c>
      <c r="E430" s="16">
        <v>72.099999999999994</v>
      </c>
      <c r="F430" s="16">
        <v>5.1100000000000003</v>
      </c>
      <c r="G430" s="25">
        <f>Tabela1[[#This Row],[Divid.]]*12/Tabela1[[#This Row],[Preço atual]]</f>
        <v>0.85048543689320411</v>
      </c>
      <c r="H430" s="16">
        <v>0</v>
      </c>
      <c r="I430" s="16">
        <v>72.02</v>
      </c>
      <c r="J430" s="15">
        <f>Tabela1[[#This Row],[Preço atual]]/Tabela1[[#This Row],[VP]]</f>
        <v>1.0011108025548459</v>
      </c>
      <c r="K430" s="14">
        <v>0</v>
      </c>
      <c r="L430" s="14">
        <v>0</v>
      </c>
      <c r="M430" s="13">
        <v>2.86</v>
      </c>
      <c r="N430" s="13">
        <v>124</v>
      </c>
      <c r="O430" s="13">
        <v>1175</v>
      </c>
      <c r="P430" s="13">
        <v>0</v>
      </c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>
        <f>Tabela1[[#This Row],[Preço Calculado]]/Tabela1[[#This Row],[Preço atual]]-1</f>
        <v>5.276645290724753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877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878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30.58</v>
      </c>
      <c r="J432" s="15">
        <f>Tabela1[[#This Row],[Preço atual]]/Tabela1[[#This Row],[VP]]</f>
        <v>0</v>
      </c>
      <c r="K432" s="14"/>
      <c r="L432" s="14"/>
      <c r="M432" s="13">
        <v>1.71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879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6.22</v>
      </c>
      <c r="J433" s="15">
        <f>Tabela1[[#This Row],[Preço atual]]/Tabela1[[#This Row],[VP]]</f>
        <v>0</v>
      </c>
      <c r="K433" s="14"/>
      <c r="L433" s="14"/>
      <c r="M433" s="13">
        <v>57.12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880</v>
      </c>
      <c r="B434" s="12" t="s">
        <v>28</v>
      </c>
      <c r="C434" s="13" t="s">
        <v>43</v>
      </c>
      <c r="D434" s="13" t="s">
        <v>881</v>
      </c>
      <c r="E434" s="16">
        <v>13</v>
      </c>
      <c r="F434" s="16">
        <v>0.32329999999999998</v>
      </c>
      <c r="G434" s="25">
        <f>Tabela1[[#This Row],[Divid.]]*12/Tabela1[[#This Row],[Preço atual]]</f>
        <v>0.29843076923076922</v>
      </c>
      <c r="H434" s="16">
        <v>0</v>
      </c>
      <c r="I434" s="16">
        <v>14.22</v>
      </c>
      <c r="J434" s="15">
        <f>Tabela1[[#This Row],[Preço atual]]/Tabela1[[#This Row],[VP]]</f>
        <v>0.9142053445850914</v>
      </c>
      <c r="K434" s="14">
        <v>0</v>
      </c>
      <c r="L434" s="14">
        <v>0</v>
      </c>
      <c r="M434" s="13">
        <v>1.47</v>
      </c>
      <c r="N434" s="13">
        <v>3247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1.2024411013340899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882</v>
      </c>
      <c r="B435" s="12" t="s">
        <v>28</v>
      </c>
      <c r="C435" s="13" t="s">
        <v>57</v>
      </c>
      <c r="D435" s="13" t="s">
        <v>881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883</v>
      </c>
    </row>
    <row r="436" spans="1:22" x14ac:dyDescent="0.25">
      <c r="A436" s="12" t="s">
        <v>884</v>
      </c>
      <c r="B436" s="12" t="s">
        <v>28</v>
      </c>
      <c r="C436" s="13" t="s">
        <v>159</v>
      </c>
      <c r="D436" s="13" t="s">
        <v>50</v>
      </c>
      <c r="E436" s="16">
        <v>673</v>
      </c>
      <c r="F436" s="16">
        <v>93.02</v>
      </c>
      <c r="G436" s="25">
        <f>Tabela1[[#This Row],[Divid.]]*12/Tabela1[[#This Row],[Preço atual]]</f>
        <v>1.6586032689450223</v>
      </c>
      <c r="H436" s="16">
        <v>186.04</v>
      </c>
      <c r="I436" s="16">
        <v>660.37</v>
      </c>
      <c r="J436" s="15">
        <f>Tabela1[[#This Row],[Preço atual]]/Tabela1[[#This Row],[VP]]</f>
        <v>1.0191256416857217</v>
      </c>
      <c r="K436" s="14"/>
      <c r="L436" s="14"/>
      <c r="M436" s="13">
        <v>0.87</v>
      </c>
      <c r="N436" s="13">
        <v>21</v>
      </c>
      <c r="O436" s="13"/>
      <c r="P436" s="13"/>
      <c r="Q436" s="30">
        <f>Tabela1[[#This Row],[Divid.]]</f>
        <v>93.02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36" s="17">
        <f>Tabela1[[#This Row],[Preço Calculado]]/Tabela1[[#This Row],[Preço atual]]-1</f>
        <v>11.240614530959574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885</v>
      </c>
      <c r="B437" s="12" t="s">
        <v>28</v>
      </c>
      <c r="C437" s="13" t="s">
        <v>82</v>
      </c>
      <c r="D437" s="13" t="s">
        <v>886</v>
      </c>
      <c r="E437" s="16">
        <v>9.6999999999999993</v>
      </c>
      <c r="F437" s="16">
        <v>9.5000000000000001E-2</v>
      </c>
      <c r="G437" s="25">
        <f>Tabela1[[#This Row],[Divid.]]*12/Tabela1[[#This Row],[Preço atual]]</f>
        <v>0.11752577319587632</v>
      </c>
      <c r="H437" s="16">
        <v>1.1950000000000001</v>
      </c>
      <c r="I437" s="16">
        <v>9.67</v>
      </c>
      <c r="J437" s="15">
        <f>Tabela1[[#This Row],[Preço atual]]/Tabela1[[#This Row],[VP]]</f>
        <v>1.0031023784901758</v>
      </c>
      <c r="K437" s="14"/>
      <c r="L437" s="14"/>
      <c r="M437" s="13">
        <v>2.8</v>
      </c>
      <c r="N437" s="13">
        <v>13132</v>
      </c>
      <c r="O437" s="13"/>
      <c r="P437" s="13"/>
      <c r="Q437" s="30">
        <f>Tabela1[[#This Row],[Divid.]]</f>
        <v>9.5000000000000001E-2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437" s="17">
        <f>Tabela1[[#This Row],[Preço Calculado]]/Tabela1[[#This Row],[Preço atual]]-1</f>
        <v>-0.1326511203256362</v>
      </c>
      <c r="U437" s="29" t="str">
        <f>HYPERLINK("https://statusinvest.com.br/fundos-imobiliarios/"&amp;Tabela1[[#This Row],[Ticker]],"Link")</f>
        <v>Link</v>
      </c>
      <c r="V437" s="38" t="s">
        <v>887</v>
      </c>
    </row>
    <row r="438" spans="1:22" x14ac:dyDescent="0.25">
      <c r="A438" s="12" t="s">
        <v>888</v>
      </c>
      <c r="B438" s="12" t="s">
        <v>28</v>
      </c>
      <c r="C438" s="13" t="s">
        <v>29</v>
      </c>
      <c r="D438" s="13" t="s">
        <v>79</v>
      </c>
      <c r="E438" s="16">
        <v>59</v>
      </c>
      <c r="F438" s="16">
        <v>0.36</v>
      </c>
      <c r="G438" s="25">
        <f>Tabela1[[#This Row],[Divid.]]*12/Tabela1[[#This Row],[Preço atual]]</f>
        <v>7.3220338983050859E-2</v>
      </c>
      <c r="H438" s="16">
        <v>4.87</v>
      </c>
      <c r="I438" s="16">
        <v>88.63</v>
      </c>
      <c r="J438" s="15">
        <f>Tabela1[[#This Row],[Preço atual]]/Tabela1[[#This Row],[VP]]</f>
        <v>0.66568881868441843</v>
      </c>
      <c r="K438" s="14">
        <v>0.114</v>
      </c>
      <c r="L438" s="14">
        <v>4.0999999999999988E-2</v>
      </c>
      <c r="M438" s="13">
        <v>1.17</v>
      </c>
      <c r="N438" s="13">
        <v>1814</v>
      </c>
      <c r="O438" s="13">
        <v>1693</v>
      </c>
      <c r="P438" s="13">
        <v>153</v>
      </c>
      <c r="Q438" s="30">
        <f>Tabela1[[#This Row],[Divid.]]</f>
        <v>0.36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438" s="17">
        <f>Tabela1[[#This Row],[Preço Calculado]]/Tabela1[[#This Row],[Preço atual]]-1</f>
        <v>-0.45962849459003063</v>
      </c>
      <c r="U438" s="29" t="str">
        <f>HYPERLINK("https://statusinvest.com.br/fundos-imobiliarios/"&amp;Tabela1[[#This Row],[Ticker]],"Link")</f>
        <v>Link</v>
      </c>
      <c r="V438" s="38" t="s">
        <v>889</v>
      </c>
    </row>
    <row r="439" spans="1:22" x14ac:dyDescent="0.25">
      <c r="A439" s="12" t="s">
        <v>890</v>
      </c>
      <c r="B439" s="12" t="s">
        <v>28</v>
      </c>
      <c r="C439" s="13" t="s">
        <v>82</v>
      </c>
      <c r="D439" s="13"/>
      <c r="E439" s="16">
        <v>87.65</v>
      </c>
      <c r="F439" s="16">
        <v>0.75</v>
      </c>
      <c r="G439" s="25">
        <f>Tabela1[[#This Row],[Divid.]]*12/Tabela1[[#This Row],[Preço atual]]</f>
        <v>0.10268111808328578</v>
      </c>
      <c r="H439" s="16">
        <v>12.4148</v>
      </c>
      <c r="I439" s="16">
        <v>101.38</v>
      </c>
      <c r="J439" s="15">
        <f>Tabela1[[#This Row],[Preço atual]]/Tabela1[[#This Row],[VP]]</f>
        <v>0.86456894851055444</v>
      </c>
      <c r="K439" s="14"/>
      <c r="L439" s="14"/>
      <c r="M439" s="13">
        <v>8.1999999999999993</v>
      </c>
      <c r="N439" s="13">
        <v>504</v>
      </c>
      <c r="O439" s="13"/>
      <c r="P439" s="13"/>
      <c r="Q439" s="30">
        <f>Tabela1[[#This Row],[Divid.]]</f>
        <v>0.75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39" s="17">
        <f>Tabela1[[#This Row],[Preço Calculado]]/Tabela1[[#This Row],[Preço atual]]-1</f>
        <v>-0.24220577060305704</v>
      </c>
      <c r="U439" s="29" t="str">
        <f>HYPERLINK("https://statusinvest.com.br/fundos-imobiliarios/"&amp;Tabela1[[#This Row],[Ticker]],"Link")</f>
        <v>Link</v>
      </c>
      <c r="V439" s="38" t="s">
        <v>891</v>
      </c>
    </row>
    <row r="440" spans="1:22" x14ac:dyDescent="0.25">
      <c r="A440" s="12" t="s">
        <v>892</v>
      </c>
      <c r="B440" s="12" t="s">
        <v>28</v>
      </c>
      <c r="C440" s="13" t="s">
        <v>57</v>
      </c>
      <c r="D440" s="13" t="s">
        <v>600</v>
      </c>
      <c r="E440" s="16">
        <v>36</v>
      </c>
      <c r="F440" s="16">
        <v>0.39</v>
      </c>
      <c r="G440" s="25">
        <f>Tabela1[[#This Row],[Divid.]]*12/Tabela1[[#This Row],[Preço atual]]</f>
        <v>0.13</v>
      </c>
      <c r="H440" s="16">
        <v>4.4282000000000004</v>
      </c>
      <c r="I440" s="16">
        <v>79.91</v>
      </c>
      <c r="J440" s="15">
        <f>Tabela1[[#This Row],[Preço atual]]/Tabela1[[#This Row],[VP]]</f>
        <v>0.45050682017269428</v>
      </c>
      <c r="K440" s="14">
        <v>4.0999999999999988E-2</v>
      </c>
      <c r="L440" s="14">
        <v>0.23499999999999999</v>
      </c>
      <c r="M440" s="13">
        <v>0.87</v>
      </c>
      <c r="N440" s="13">
        <v>210</v>
      </c>
      <c r="O440" s="13">
        <v>4465</v>
      </c>
      <c r="P440" s="13">
        <v>331</v>
      </c>
      <c r="Q440" s="30">
        <f>Tabela1[[#This Row],[Divid.]]</f>
        <v>0.39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40" s="17">
        <f>Tabela1[[#This Row],[Preço Calculado]]/Tabela1[[#This Row],[Preço atual]]-1</f>
        <v>-4.0590405904059157E-2</v>
      </c>
      <c r="U440" s="29" t="str">
        <f>HYPERLINK("https://statusinvest.com.br/fundos-imobiliarios/"&amp;Tabela1[[#This Row],[Ticker]],"Link")</f>
        <v>Link</v>
      </c>
      <c r="V440" s="38" t="s">
        <v>893</v>
      </c>
    </row>
    <row r="441" spans="1:22" x14ac:dyDescent="0.25">
      <c r="A441" s="12" t="s">
        <v>894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93.88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895</v>
      </c>
      <c r="B442" s="12" t="s">
        <v>28</v>
      </c>
      <c r="C442" s="13" t="s">
        <v>36</v>
      </c>
      <c r="D442" s="13" t="s">
        <v>574</v>
      </c>
      <c r="E442" s="16">
        <v>87.94</v>
      </c>
      <c r="F442" s="16">
        <v>0.87</v>
      </c>
      <c r="G442" s="25">
        <f>Tabela1[[#This Row],[Divid.]]*12/Tabela1[[#This Row],[Preço atual]]</f>
        <v>0.11871730725494656</v>
      </c>
      <c r="H442" s="16">
        <v>10.7</v>
      </c>
      <c r="I442" s="16">
        <v>90.4</v>
      </c>
      <c r="J442" s="15">
        <f>Tabela1[[#This Row],[Preço atual]]/Tabela1[[#This Row],[VP]]</f>
        <v>0.97278761061946895</v>
      </c>
      <c r="K442" s="14"/>
      <c r="L442" s="14"/>
      <c r="M442" s="13">
        <v>9.2799999999999994</v>
      </c>
      <c r="N442" s="13">
        <v>79595</v>
      </c>
      <c r="O442" s="13"/>
      <c r="P442" s="13"/>
      <c r="Q442" s="30">
        <f>Tabela1[[#This Row],[Divid.]]</f>
        <v>0.87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42" s="17">
        <f>Tabela1[[#This Row],[Preço Calculado]]/Tabela1[[#This Row],[Preço atual]]-1</f>
        <v>-0.12385751103360487</v>
      </c>
      <c r="U442" s="29" t="str">
        <f>HYPERLINK("https://statusinvest.com.br/fundos-imobiliarios/"&amp;Tabela1[[#This Row],[Ticker]],"Link")</f>
        <v>Link</v>
      </c>
      <c r="V442" s="38" t="s">
        <v>896</v>
      </c>
    </row>
    <row r="443" spans="1:22" x14ac:dyDescent="0.25">
      <c r="A443" s="12" t="s">
        <v>897</v>
      </c>
      <c r="B443" s="12" t="s">
        <v>28</v>
      </c>
      <c r="C443" s="13" t="s">
        <v>43</v>
      </c>
      <c r="D443" s="13" t="s">
        <v>574</v>
      </c>
      <c r="E443" s="16">
        <v>7.91</v>
      </c>
      <c r="F443" s="16">
        <v>0.02</v>
      </c>
      <c r="G443" s="25">
        <f>Tabela1[[#This Row],[Divid.]]*12/Tabela1[[#This Row],[Preço atual]]</f>
        <v>3.0341340075853349E-2</v>
      </c>
      <c r="H443" s="16">
        <v>0.3</v>
      </c>
      <c r="I443" s="16">
        <v>28.97</v>
      </c>
      <c r="J443" s="15">
        <f>Tabela1[[#This Row],[Preço atual]]/Tabela1[[#This Row],[VP]]</f>
        <v>0.2730410769761823</v>
      </c>
      <c r="K443" s="14">
        <v>0.78299999999999992</v>
      </c>
      <c r="L443" s="14">
        <v>0</v>
      </c>
      <c r="M443" s="13">
        <v>3.68</v>
      </c>
      <c r="N443" s="13">
        <v>20714</v>
      </c>
      <c r="O443" s="13">
        <v>939</v>
      </c>
      <c r="P443" s="13">
        <v>17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-0.77607867102691253</v>
      </c>
      <c r="U443" s="29" t="str">
        <f>HYPERLINK("https://statusinvest.com.br/fundos-imobiliarios/"&amp;Tabela1[[#This Row],[Ticker]],"Link")</f>
        <v>Link</v>
      </c>
      <c r="V443" s="38" t="s">
        <v>898</v>
      </c>
    </row>
    <row r="444" spans="1:22" x14ac:dyDescent="0.25">
      <c r="A444" s="12" t="s">
        <v>899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0.32</v>
      </c>
      <c r="G444" s="25">
        <f>Tabela1[[#This Row],[Divid.]]*12/Tabela1[[#This Row],[Preço atual]]</f>
        <v>3.1219512195121951E-2</v>
      </c>
      <c r="H444" s="16">
        <v>4.0194999999999999</v>
      </c>
      <c r="I444" s="16">
        <v>63.16</v>
      </c>
      <c r="J444" s="15">
        <f>Tabela1[[#This Row],[Preço atual]]/Tabela1[[#This Row],[VP]]</f>
        <v>1.9474350854971503</v>
      </c>
      <c r="K444" s="14">
        <v>0.42</v>
      </c>
      <c r="L444" s="14">
        <v>0</v>
      </c>
      <c r="M444" s="13">
        <v>3.13</v>
      </c>
      <c r="N444" s="13">
        <v>1039</v>
      </c>
      <c r="O444" s="13">
        <v>2199</v>
      </c>
      <c r="P444" s="13">
        <v>75</v>
      </c>
      <c r="Q444" s="30">
        <f>Tabela1[[#This Row],[Divid.]]</f>
        <v>0.32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444" s="17">
        <f>Tabela1[[#This Row],[Preço Calculado]]/Tabela1[[#This Row],[Preço atual]]-1</f>
        <v>-0.76959769597695982</v>
      </c>
      <c r="U444" s="29" t="str">
        <f>HYPERLINK("https://statusinvest.com.br/fundos-imobiliarios/"&amp;Tabela1[[#This Row],[Ticker]],"Link")</f>
        <v>Link</v>
      </c>
      <c r="V444" s="38" t="s">
        <v>900</v>
      </c>
    </row>
    <row r="445" spans="1:22" x14ac:dyDescent="0.25">
      <c r="A445" s="12" t="s">
        <v>901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63.16</v>
      </c>
      <c r="J445" s="15">
        <f>Tabela1[[#This Row],[Preço atual]]/Tabela1[[#This Row],[VP]]</f>
        <v>0.71247625079164034</v>
      </c>
      <c r="K445" s="14"/>
      <c r="L445" s="14"/>
      <c r="M445" s="13">
        <v>3.13</v>
      </c>
      <c r="N445" s="13">
        <v>1039</v>
      </c>
      <c r="O445" s="13">
        <v>804</v>
      </c>
      <c r="P445" s="13">
        <v>75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900</v>
      </c>
    </row>
    <row r="446" spans="1:22" x14ac:dyDescent="0.25">
      <c r="A446" s="12" t="s">
        <v>902</v>
      </c>
      <c r="B446" s="12" t="s">
        <v>28</v>
      </c>
      <c r="C446" s="13" t="s">
        <v>70</v>
      </c>
      <c r="D446" s="13" t="s">
        <v>574</v>
      </c>
      <c r="E446" s="16">
        <v>78.180000000000007</v>
      </c>
      <c r="F446" s="16">
        <v>0.62</v>
      </c>
      <c r="G446" s="25">
        <f>Tabela1[[#This Row],[Divid.]]*12/Tabela1[[#This Row],[Preço atual]]</f>
        <v>9.5165003837298534E-2</v>
      </c>
      <c r="H446" s="16">
        <v>7.5</v>
      </c>
      <c r="I446" s="16">
        <v>105.23</v>
      </c>
      <c r="J446" s="15">
        <f>Tabela1[[#This Row],[Preço atual]]/Tabela1[[#This Row],[VP]]</f>
        <v>0.7429440273686212</v>
      </c>
      <c r="K446" s="14">
        <v>0.128</v>
      </c>
      <c r="L446" s="14">
        <v>0</v>
      </c>
      <c r="M446" s="13">
        <v>1.94</v>
      </c>
      <c r="N446" s="13">
        <v>48147</v>
      </c>
      <c r="O446" s="13">
        <v>2128</v>
      </c>
      <c r="P446" s="13">
        <v>221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-0.29767524843322124</v>
      </c>
      <c r="U446" s="29" t="str">
        <f>HYPERLINK("https://statusinvest.com.br/fundos-imobiliarios/"&amp;Tabela1[[#This Row],[Ticker]],"Link")</f>
        <v>Link</v>
      </c>
      <c r="V446" s="38" t="s">
        <v>903</v>
      </c>
    </row>
    <row r="447" spans="1:22" x14ac:dyDescent="0.25">
      <c r="A447" s="12" t="s">
        <v>904</v>
      </c>
      <c r="B447" s="12" t="s">
        <v>28</v>
      </c>
      <c r="C447" s="13" t="s">
        <v>70</v>
      </c>
      <c r="D447" s="13" t="s">
        <v>574</v>
      </c>
      <c r="E447" s="16">
        <v>103.1</v>
      </c>
      <c r="F447" s="16">
        <v>0.78</v>
      </c>
      <c r="G447" s="25">
        <f>Tabela1[[#This Row],[Divid.]]*12/Tabela1[[#This Row],[Preço atual]]</f>
        <v>9.078564500484966E-2</v>
      </c>
      <c r="H447" s="16">
        <v>9.36</v>
      </c>
      <c r="I447" s="16">
        <v>112.93</v>
      </c>
      <c r="J447" s="15">
        <f>Tabela1[[#This Row],[Preço atual]]/Tabela1[[#This Row],[VP]]</f>
        <v>0.91295492783139987</v>
      </c>
      <c r="K447" s="14">
        <v>3.7000000000000012E-2</v>
      </c>
      <c r="L447" s="14">
        <v>0</v>
      </c>
      <c r="M447" s="13">
        <v>7.85</v>
      </c>
      <c r="N447" s="13">
        <v>349550</v>
      </c>
      <c r="O447" s="13">
        <v>3140</v>
      </c>
      <c r="P447" s="13">
        <v>271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-0.32999523981660772</v>
      </c>
      <c r="U447" s="29" t="str">
        <f>HYPERLINK("https://statusinvest.com.br/fundos-imobiliarios/"&amp;Tabela1[[#This Row],[Ticker]],"Link")</f>
        <v>Link</v>
      </c>
      <c r="V447" s="38" t="s">
        <v>905</v>
      </c>
    </row>
    <row r="448" spans="1:22" x14ac:dyDescent="0.25">
      <c r="A448" s="12" t="s">
        <v>906</v>
      </c>
      <c r="B448" s="12" t="s">
        <v>28</v>
      </c>
      <c r="C448" s="13" t="s">
        <v>29</v>
      </c>
      <c r="D448" s="13" t="s">
        <v>574</v>
      </c>
      <c r="E448" s="16">
        <v>111.66</v>
      </c>
      <c r="F448" s="16">
        <v>0.92</v>
      </c>
      <c r="G448" s="25">
        <f>Tabela1[[#This Row],[Divid.]]*12/Tabela1[[#This Row],[Preço atual]]</f>
        <v>9.8871574422353586E-2</v>
      </c>
      <c r="H448" s="16">
        <v>10.76</v>
      </c>
      <c r="I448" s="16">
        <v>110.83</v>
      </c>
      <c r="J448" s="15">
        <f>Tabela1[[#This Row],[Preço atual]]/Tabela1[[#This Row],[VP]]</f>
        <v>1.0074889470360011</v>
      </c>
      <c r="K448" s="14">
        <v>5.4000000000000013E-2</v>
      </c>
      <c r="L448" s="14">
        <v>1.4E-2</v>
      </c>
      <c r="M448" s="13">
        <v>42.1</v>
      </c>
      <c r="N448" s="13">
        <v>475945</v>
      </c>
      <c r="O448" s="13">
        <v>4059</v>
      </c>
      <c r="P448" s="13">
        <v>351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-0.27032048396787023</v>
      </c>
      <c r="U448" s="29" t="str">
        <f>HYPERLINK("https://statusinvest.com.br/fundos-imobiliarios/"&amp;Tabela1[[#This Row],[Ticker]],"Link")</f>
        <v>Link</v>
      </c>
      <c r="V448" s="38" t="s">
        <v>907</v>
      </c>
    </row>
    <row r="449" spans="1:22" x14ac:dyDescent="0.25">
      <c r="A449" s="12" t="s">
        <v>908</v>
      </c>
      <c r="B449" s="12" t="s">
        <v>28</v>
      </c>
      <c r="C449" s="13" t="s">
        <v>43</v>
      </c>
      <c r="D449" s="13" t="s">
        <v>574</v>
      </c>
      <c r="E449" s="16">
        <v>18.350000000000001</v>
      </c>
      <c r="F449" s="16">
        <v>7.0000000000000007E-2</v>
      </c>
      <c r="G449" s="25">
        <f>Tabela1[[#This Row],[Divid.]]*12/Tabela1[[#This Row],[Preço atual]]</f>
        <v>4.5776566757493191E-2</v>
      </c>
      <c r="H449" s="16">
        <v>0.99</v>
      </c>
      <c r="I449" s="16">
        <v>63.68</v>
      </c>
      <c r="J449" s="15">
        <f>Tabela1[[#This Row],[Preço atual]]/Tabela1[[#This Row],[VP]]</f>
        <v>0.28815954773869351</v>
      </c>
      <c r="K449" s="14">
        <v>0.45200000000000001</v>
      </c>
      <c r="L449" s="14">
        <v>0</v>
      </c>
      <c r="M449" s="13">
        <v>2.31</v>
      </c>
      <c r="N449" s="13">
        <v>48096</v>
      </c>
      <c r="O449" s="13">
        <v>2444</v>
      </c>
      <c r="P449" s="13">
        <v>473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-0.66216555898529017</v>
      </c>
      <c r="U449" s="29" t="str">
        <f>HYPERLINK("https://statusinvest.com.br/fundos-imobiliarios/"&amp;Tabela1[[#This Row],[Ticker]],"Link")</f>
        <v>Link</v>
      </c>
      <c r="V449" s="38" t="s">
        <v>909</v>
      </c>
    </row>
    <row r="450" spans="1:22" x14ac:dyDescent="0.25">
      <c r="A450" s="12" t="s">
        <v>910</v>
      </c>
      <c r="B450" s="12" t="s">
        <v>28</v>
      </c>
      <c r="C450" s="13" t="s">
        <v>53</v>
      </c>
      <c r="D450" s="13" t="s">
        <v>574</v>
      </c>
      <c r="E450" s="16">
        <v>7.53</v>
      </c>
      <c r="F450" s="16">
        <v>7.0000000000000007E-2</v>
      </c>
      <c r="G450" s="25">
        <f>Tabela1[[#This Row],[Divid.]]*12/Tabela1[[#This Row],[Preço atual]]</f>
        <v>0.11155378486055778</v>
      </c>
      <c r="H450" s="16">
        <v>0.89</v>
      </c>
      <c r="I450" s="16">
        <v>8.33</v>
      </c>
      <c r="J450" s="15">
        <f>Tabela1[[#This Row],[Preço atual]]/Tabela1[[#This Row],[VP]]</f>
        <v>0.90396158463385357</v>
      </c>
      <c r="K450" s="14"/>
      <c r="L450" s="14"/>
      <c r="M450" s="13">
        <v>1.23</v>
      </c>
      <c r="N450" s="13">
        <v>62648</v>
      </c>
      <c r="O450" s="13"/>
      <c r="P450" s="13"/>
      <c r="Q450" s="30">
        <f>Tabela1[[#This Row],[Divid.]]</f>
        <v>7.0000000000000007E-2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50" s="17">
        <f>Tabela1[[#This Row],[Preço Calculado]]/Tabela1[[#This Row],[Preço atual]]-1</f>
        <v>-0.17672483497743341</v>
      </c>
      <c r="U450" s="17" t="str">
        <f>HYPERLINK("https://statusinvest.com.br/fundos-imobiliarios/"&amp;Tabela1[[#This Row],[Ticker]],"Link")</f>
        <v>Link</v>
      </c>
      <c r="V450" s="38" t="s">
        <v>911</v>
      </c>
    </row>
    <row r="451" spans="1:22" x14ac:dyDescent="0.25">
      <c r="A451" s="12" t="s">
        <v>912</v>
      </c>
      <c r="B451" s="12" t="s">
        <v>28</v>
      </c>
      <c r="C451" s="13" t="s">
        <v>159</v>
      </c>
      <c r="D451" s="13" t="s">
        <v>50</v>
      </c>
      <c r="E451" s="16">
        <v>89.15</v>
      </c>
      <c r="F451" s="16">
        <v>0.38929999999999998</v>
      </c>
      <c r="G451" s="25">
        <f>Tabela1[[#This Row],[Divid.]]*12/Tabela1[[#This Row],[Preço atual]]</f>
        <v>5.2401570386988214E-2</v>
      </c>
      <c r="H451" s="16">
        <v>3.0556000000000001</v>
      </c>
      <c r="I451" s="16">
        <v>105.2</v>
      </c>
      <c r="J451" s="15">
        <f>Tabela1[[#This Row],[Preço atual]]/Tabela1[[#This Row],[VP]]</f>
        <v>0.8474334600760457</v>
      </c>
      <c r="K451" s="14">
        <v>0</v>
      </c>
      <c r="L451" s="14">
        <v>0</v>
      </c>
      <c r="M451" s="13">
        <v>0.82</v>
      </c>
      <c r="N451" s="13">
        <v>58</v>
      </c>
      <c r="O451" s="13">
        <v>2180</v>
      </c>
      <c r="P451" s="13">
        <v>233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-0.61327254326945968</v>
      </c>
      <c r="U451" s="17" t="str">
        <f>HYPERLINK("https://statusinvest.com.br/fundos-imobiliarios/"&amp;Tabela1[[#This Row],[Ticker]],"Link")</f>
        <v>Link</v>
      </c>
      <c r="V451" s="38" t="s">
        <v>913</v>
      </c>
    </row>
    <row r="452" spans="1:22" x14ac:dyDescent="0.25">
      <c r="A452" s="12" t="s">
        <v>914</v>
      </c>
      <c r="B452" s="12" t="s">
        <v>28</v>
      </c>
      <c r="C452" s="13" t="s">
        <v>82</v>
      </c>
      <c r="D452" s="13" t="s">
        <v>50</v>
      </c>
      <c r="E452" s="16">
        <v>117</v>
      </c>
      <c r="F452" s="16">
        <v>1.1000000000000001</v>
      </c>
      <c r="G452" s="25">
        <f>Tabela1[[#This Row],[Divid.]]*12/Tabela1[[#This Row],[Preço atual]]</f>
        <v>0.11282051282051284</v>
      </c>
      <c r="H452" s="16">
        <v>14.32</v>
      </c>
      <c r="I452" s="16">
        <v>132.1</v>
      </c>
      <c r="J452" s="15">
        <f>Tabela1[[#This Row],[Preço atual]]/Tabela1[[#This Row],[VP]]</f>
        <v>0.88569265707797129</v>
      </c>
      <c r="K452" s="14">
        <v>6.9999999999999993E-3</v>
      </c>
      <c r="L452" s="14">
        <v>0</v>
      </c>
      <c r="M452" s="13">
        <v>4.2699999999999996</v>
      </c>
      <c r="N452" s="13">
        <v>4300</v>
      </c>
      <c r="O452" s="13">
        <v>1996</v>
      </c>
      <c r="P452" s="13">
        <v>224</v>
      </c>
      <c r="Q452" s="30">
        <f>Tabela1[[#This Row],[Divid.]]</f>
        <v>1.1000000000000001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52" s="17">
        <f>Tabela1[[#This Row],[Preço Calculado]]/Tabela1[[#This Row],[Preço atual]]-1</f>
        <v>-0.16737628914750691</v>
      </c>
      <c r="U452" s="17" t="str">
        <f>HYPERLINK("https://statusinvest.com.br/fundos-imobiliarios/"&amp;Tabela1[[#This Row],[Ticker]],"Link")</f>
        <v>Link</v>
      </c>
      <c r="V452" s="38" t="s">
        <v>915</v>
      </c>
    </row>
    <row r="453" spans="1:22" x14ac:dyDescent="0.25">
      <c r="A453" s="12" t="s">
        <v>916</v>
      </c>
      <c r="B453" s="12" t="s">
        <v>28</v>
      </c>
      <c r="C453" s="13" t="s">
        <v>159</v>
      </c>
      <c r="D453" s="13" t="s">
        <v>50</v>
      </c>
      <c r="E453" s="16">
        <v>765</v>
      </c>
      <c r="F453" s="16">
        <v>3.3050000000000002</v>
      </c>
      <c r="G453" s="25">
        <f>Tabela1[[#This Row],[Divid.]]*12/Tabela1[[#This Row],[Preço atual]]</f>
        <v>5.1843137254901965E-2</v>
      </c>
      <c r="H453" s="16">
        <v>0</v>
      </c>
      <c r="I453" s="16">
        <v>1778.67</v>
      </c>
      <c r="J453" s="15">
        <f>Tabela1[[#This Row],[Preço atual]]/Tabela1[[#This Row],[VP]]</f>
        <v>0.43009664524616709</v>
      </c>
      <c r="K453" s="14"/>
      <c r="L453" s="14"/>
      <c r="M453" s="13">
        <v>0.38</v>
      </c>
      <c r="N453" s="13">
        <v>100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-0.61739382099703355</v>
      </c>
      <c r="U453" s="17" t="str">
        <f>HYPERLINK("https://statusinvest.com.br/fundos-imobiliarios/"&amp;Tabela1[[#This Row],[Ticker]],"Link")</f>
        <v>Link</v>
      </c>
      <c r="V453" s="38" t="s">
        <v>917</v>
      </c>
    </row>
    <row r="454" spans="1:22" x14ac:dyDescent="0.25">
      <c r="A454" s="12" t="s">
        <v>918</v>
      </c>
      <c r="B454" s="12" t="s">
        <v>919</v>
      </c>
      <c r="C454" s="13" t="s">
        <v>82</v>
      </c>
      <c r="D454" s="13" t="s">
        <v>920</v>
      </c>
      <c r="E454" s="16">
        <v>10</v>
      </c>
      <c r="F454" s="16">
        <v>0.13</v>
      </c>
      <c r="G454" s="25">
        <f>Tabela1[[#This Row],[Divid.]]*12/Tabela1[[#This Row],[Preço atual]]</f>
        <v>0.156</v>
      </c>
      <c r="H454" s="16">
        <v>1.63</v>
      </c>
      <c r="I454" s="16" t="s">
        <v>921</v>
      </c>
      <c r="J454" s="15">
        <f>Tabela1[[#This Row],[Preço atual]]/Tabela1[[#This Row],[VP]]</f>
        <v>0.99502487562189046</v>
      </c>
      <c r="K454" s="14"/>
      <c r="L454" s="14"/>
      <c r="M454" s="13">
        <v>0</v>
      </c>
      <c r="N454" s="13">
        <v>20824</v>
      </c>
      <c r="O454" s="13"/>
      <c r="P454" s="13"/>
      <c r="Q454" s="30">
        <f>Tabela1[[#This Row],[Divid.]]</f>
        <v>0.13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4" s="17">
        <f>Tabela1[[#This Row],[Preço Calculado]]/Tabela1[[#This Row],[Preço atual]]-1</f>
        <v>0.1512915129151291</v>
      </c>
      <c r="U454" s="17" t="str">
        <f>HYPERLINK("https://statusinvest.com.br/fundos-imobiliarios/"&amp;Tabela1[[#This Row],[Ticker]],"Link")</f>
        <v>Link</v>
      </c>
      <c r="V454" s="38" t="s">
        <v>922</v>
      </c>
    </row>
    <row r="455" spans="1:22" x14ac:dyDescent="0.25">
      <c r="A455" s="12" t="s">
        <v>923</v>
      </c>
      <c r="B455" s="12" t="s">
        <v>919</v>
      </c>
      <c r="C455" s="13" t="s">
        <v>82</v>
      </c>
      <c r="D455" s="13" t="s">
        <v>93</v>
      </c>
      <c r="E455" s="16">
        <v>83.5</v>
      </c>
      <c r="F455" s="16">
        <v>0.9</v>
      </c>
      <c r="G455" s="25">
        <f>Tabela1[[#This Row],[Divid.]]*12/Tabela1[[#This Row],[Preço atual]]</f>
        <v>0.12934131736526946</v>
      </c>
      <c r="H455" s="16">
        <v>9.89</v>
      </c>
      <c r="I455" s="16" t="s">
        <v>924</v>
      </c>
      <c r="J455" s="15">
        <f>Tabela1[[#This Row],[Preço atual]]/Tabela1[[#This Row],[VP]]</f>
        <v>0.85352141469896758</v>
      </c>
      <c r="K455" s="14"/>
      <c r="L455" s="14"/>
      <c r="M455" s="13">
        <v>0</v>
      </c>
      <c r="N455" s="13">
        <v>12593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-4.5451532359635061E-2</v>
      </c>
      <c r="U455" s="17" t="str">
        <f>HYPERLINK("https://statusinvest.com.br/fundos-imobiliarios/"&amp;Tabela1[[#This Row],[Ticker]],"Link")</f>
        <v>Link</v>
      </c>
      <c r="V455" s="38" t="s">
        <v>925</v>
      </c>
    </row>
    <row r="456" spans="1:22" x14ac:dyDescent="0.25">
      <c r="A456" s="12" t="s">
        <v>926</v>
      </c>
      <c r="B456" s="12" t="s">
        <v>919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927</v>
      </c>
      <c r="B457" s="12" t="s">
        <v>919</v>
      </c>
      <c r="C457" s="13" t="s">
        <v>82</v>
      </c>
      <c r="D457" s="13" t="s">
        <v>213</v>
      </c>
      <c r="E457" s="16">
        <v>8.25</v>
      </c>
      <c r="F457" s="16">
        <v>0.1</v>
      </c>
      <c r="G457" s="25">
        <f>Tabela1[[#This Row],[Divid.]]*12/Tabela1[[#This Row],[Preço atual]]</f>
        <v>0.14545454545454548</v>
      </c>
      <c r="H457" s="16">
        <v>1.24</v>
      </c>
      <c r="I457" s="16" t="s">
        <v>928</v>
      </c>
      <c r="J457" s="15">
        <f>Tabela1[[#This Row],[Preço atual]]/Tabela1[[#This Row],[VP]]</f>
        <v>0.84183673469387754</v>
      </c>
      <c r="K457" s="14"/>
      <c r="L457" s="14"/>
      <c r="M457" s="13">
        <v>0</v>
      </c>
      <c r="N457" s="13">
        <v>32034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7.3465280107346542E-2</v>
      </c>
      <c r="U457" s="17" t="str">
        <f>HYPERLINK("https://statusinvest.com.br/fundos-imobiliarios/"&amp;Tabela1[[#This Row],[Ticker]],"Link")</f>
        <v>Link</v>
      </c>
      <c r="V457" s="38" t="s">
        <v>929</v>
      </c>
    </row>
    <row r="458" spans="1:22" x14ac:dyDescent="0.25">
      <c r="A458" s="12" t="s">
        <v>930</v>
      </c>
      <c r="B458" s="12" t="s">
        <v>919</v>
      </c>
      <c r="C458" s="13" t="s">
        <v>82</v>
      </c>
      <c r="D458" s="13" t="s">
        <v>245</v>
      </c>
      <c r="E458" s="16">
        <v>8.44</v>
      </c>
      <c r="F458" s="16">
        <v>0.1</v>
      </c>
      <c r="G458" s="25">
        <f>Tabela1[[#This Row],[Divid.]]*12/Tabela1[[#This Row],[Preço atual]]</f>
        <v>0.14218009478672988</v>
      </c>
      <c r="H458" s="16">
        <v>1.3</v>
      </c>
      <c r="I458" s="16" t="s">
        <v>931</v>
      </c>
      <c r="J458" s="15">
        <f>Tabela1[[#This Row],[Preço atual]]/Tabela1[[#This Row],[VP]]</f>
        <v>0.88655462184873945</v>
      </c>
      <c r="K458" s="14"/>
      <c r="L458" s="14"/>
      <c r="M458" s="13">
        <v>0</v>
      </c>
      <c r="N458" s="13">
        <v>18094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4.9299592521991675E-2</v>
      </c>
      <c r="U458" s="17" t="str">
        <f>HYPERLINK("https://statusinvest.com.br/fundos-imobiliarios/"&amp;Tabela1[[#This Row],[Ticker]],"Link")</f>
        <v>Link</v>
      </c>
      <c r="V458" s="38" t="s">
        <v>932</v>
      </c>
    </row>
    <row r="459" spans="1:22" x14ac:dyDescent="0.25">
      <c r="A459" s="12" t="s">
        <v>933</v>
      </c>
      <c r="B459" s="12" t="s">
        <v>919</v>
      </c>
      <c r="C459" s="13" t="s">
        <v>82</v>
      </c>
      <c r="D459" s="13" t="s">
        <v>934</v>
      </c>
      <c r="E459" s="16">
        <v>94.1</v>
      </c>
      <c r="F459" s="16">
        <v>1.24</v>
      </c>
      <c r="G459" s="25">
        <f>Tabela1[[#This Row],[Divid.]]*12/Tabela1[[#This Row],[Preço atual]]</f>
        <v>0.15812964930924547</v>
      </c>
      <c r="H459" s="16">
        <v>14.62</v>
      </c>
      <c r="I459" s="16" t="s">
        <v>935</v>
      </c>
      <c r="J459" s="15">
        <f>Tabela1[[#This Row],[Preço atual]]/Tabela1[[#This Row],[VP]]</f>
        <v>0.95223638939485933</v>
      </c>
      <c r="K459" s="14"/>
      <c r="L459" s="14"/>
      <c r="M459" s="13">
        <v>0</v>
      </c>
      <c r="N459" s="13">
        <v>12118</v>
      </c>
      <c r="O459" s="13"/>
      <c r="P459" s="13"/>
      <c r="Q459" s="30">
        <f>Tabela1[[#This Row],[Divid.]]</f>
        <v>1.24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59" s="17">
        <f>Tabela1[[#This Row],[Preço Calculado]]/Tabela1[[#This Row],[Preço atual]]-1</f>
        <v>0.16700848198705143</v>
      </c>
      <c r="U459" s="17" t="str">
        <f>HYPERLINK("https://statusinvest.com.br/fundos-imobiliarios/"&amp;Tabela1[[#This Row],[Ticker]],"Link")</f>
        <v>Link</v>
      </c>
      <c r="V459" s="38" t="s">
        <v>936</v>
      </c>
    </row>
    <row r="460" spans="1:22" x14ac:dyDescent="0.25">
      <c r="A460" s="12" t="s">
        <v>937</v>
      </c>
      <c r="B460" s="12" t="s">
        <v>919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938</v>
      </c>
      <c r="B461" s="12" t="s">
        <v>919</v>
      </c>
      <c r="C461" s="13" t="s">
        <v>82</v>
      </c>
      <c r="D461" s="13" t="s">
        <v>939</v>
      </c>
      <c r="E461" s="16">
        <v>8.8000000000000007</v>
      </c>
      <c r="F461" s="16">
        <v>0.11</v>
      </c>
      <c r="G461" s="25">
        <f>Tabela1[[#This Row],[Divid.]]*12/Tabela1[[#This Row],[Preço atual]]</f>
        <v>0.15</v>
      </c>
      <c r="H461" s="16">
        <v>1.31</v>
      </c>
      <c r="I461" s="16" t="s">
        <v>940</v>
      </c>
      <c r="J461" s="15">
        <f>Tabela1[[#This Row],[Preço atual]]/Tabela1[[#This Row],[VP]]</f>
        <v>0.91666666666666674</v>
      </c>
      <c r="K461" s="14"/>
      <c r="L461" s="14"/>
      <c r="M461" s="13">
        <v>0</v>
      </c>
      <c r="N461" s="13">
        <v>52109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0.10701107011070099</v>
      </c>
      <c r="U461" s="17" t="str">
        <f>HYPERLINK("https://statusinvest.com.br/fundos-imobiliarios/"&amp;Tabela1[[#This Row],[Ticker]],"Link")</f>
        <v>Link</v>
      </c>
      <c r="V461" s="38" t="s">
        <v>941</v>
      </c>
    </row>
    <row r="462" spans="1:22" x14ac:dyDescent="0.25">
      <c r="A462" s="12" t="s">
        <v>942</v>
      </c>
      <c r="B462" s="12" t="s">
        <v>919</v>
      </c>
      <c r="C462" s="13" t="s">
        <v>82</v>
      </c>
      <c r="D462" s="13"/>
      <c r="E462" s="16">
        <v>121.44</v>
      </c>
      <c r="F462" s="16">
        <v>1.05</v>
      </c>
      <c r="G462" s="25">
        <f>Tabela1[[#This Row],[Divid.]]*12/Tabela1[[#This Row],[Preço atual]]</f>
        <v>0.10375494071146246</v>
      </c>
      <c r="H462" s="16">
        <v>1.05</v>
      </c>
      <c r="I462" s="16" t="s">
        <v>943</v>
      </c>
      <c r="J462" s="15">
        <f>Tabela1[[#This Row],[Preço atual]]/Tabela1[[#This Row],[VP]]</f>
        <v>0.7071565830082106</v>
      </c>
      <c r="K462" s="14"/>
      <c r="L462" s="14"/>
      <c r="M462" s="13">
        <v>0</v>
      </c>
      <c r="N462" s="13">
        <v>395</v>
      </c>
      <c r="O462" s="13">
        <v>2</v>
      </c>
      <c r="P462" s="13">
        <v>0</v>
      </c>
      <c r="Q462" s="30">
        <f>Tabela1[[#This Row],[Divid.]]</f>
        <v>1.05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2" s="17">
        <f>Tabela1[[#This Row],[Preço Calculado]]/Tabela1[[#This Row],[Preço atual]]-1</f>
        <v>-0.2342808803582106</v>
      </c>
      <c r="U462" s="17" t="str">
        <f>HYPERLINK("https://statusinvest.com.br/fundos-imobiliarios/"&amp;Tabela1[[#This Row],[Ticker]],"Link")</f>
        <v>Link</v>
      </c>
      <c r="V462" s="38" t="s">
        <v>944</v>
      </c>
    </row>
    <row r="463" spans="1:22" x14ac:dyDescent="0.25">
      <c r="A463" s="12" t="s">
        <v>945</v>
      </c>
      <c r="B463" s="12" t="s">
        <v>919</v>
      </c>
      <c r="C463" s="13" t="s">
        <v>82</v>
      </c>
      <c r="D463" s="13" t="s">
        <v>336</v>
      </c>
      <c r="E463" s="16">
        <v>59.85</v>
      </c>
      <c r="F463" s="16">
        <v>0.7</v>
      </c>
      <c r="G463" s="25">
        <f>Tabela1[[#This Row],[Divid.]]*12/Tabela1[[#This Row],[Preço atual]]</f>
        <v>0.14035087719298242</v>
      </c>
      <c r="H463" s="16">
        <v>10.78</v>
      </c>
      <c r="I463" s="16" t="s">
        <v>946</v>
      </c>
      <c r="J463" s="15">
        <f>Tabela1[[#This Row],[Preço atual]]/Tabela1[[#This Row],[VP]]</f>
        <v>0.68888121546961334</v>
      </c>
      <c r="K463" s="14"/>
      <c r="L463" s="14"/>
      <c r="M463" s="13">
        <v>0</v>
      </c>
      <c r="N463" s="13">
        <v>8294</v>
      </c>
      <c r="O463" s="13"/>
      <c r="P463" s="13"/>
      <c r="Q463" s="30">
        <f>Tabela1[[#This Row],[Divid.]]</f>
        <v>0.7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63" s="17">
        <f>Tabela1[[#This Row],[Preço Calculado]]/Tabela1[[#This Row],[Preço atual]]-1</f>
        <v>3.5799831682526984E-2</v>
      </c>
      <c r="U463" s="17" t="str">
        <f>HYPERLINK("https://statusinvest.com.br/fundos-imobiliarios/"&amp;Tabela1[[#This Row],[Ticker]],"Link")</f>
        <v>Link</v>
      </c>
      <c r="V463" s="38" t="s">
        <v>947</v>
      </c>
    </row>
    <row r="464" spans="1:22" x14ac:dyDescent="0.25">
      <c r="A464" s="12" t="s">
        <v>948</v>
      </c>
      <c r="B464" s="12" t="s">
        <v>919</v>
      </c>
      <c r="C464" s="13" t="s">
        <v>82</v>
      </c>
      <c r="D464" s="13" t="s">
        <v>949</v>
      </c>
      <c r="E464" s="16">
        <v>19.96</v>
      </c>
      <c r="F464" s="16">
        <v>0.19</v>
      </c>
      <c r="G464" s="25">
        <f>Tabela1[[#This Row],[Divid.]]*12/Tabela1[[#This Row],[Preço atual]]</f>
        <v>0.11422845691382766</v>
      </c>
      <c r="H464" s="16">
        <v>2.2200000000000002</v>
      </c>
      <c r="I464" s="16" t="s">
        <v>950</v>
      </c>
      <c r="J464" s="15">
        <f>Tabela1[[#This Row],[Preço atual]]/Tabela1[[#This Row],[VP]]</f>
        <v>0.83479715600167292</v>
      </c>
      <c r="K464" s="14"/>
      <c r="L464" s="14"/>
      <c r="M464" s="13">
        <v>0</v>
      </c>
      <c r="N464" s="13">
        <v>1278</v>
      </c>
      <c r="O464" s="13"/>
      <c r="P464" s="13"/>
      <c r="Q464" s="30">
        <f>Tabela1[[#This Row],[Divid.]]</f>
        <v>0.19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464" s="17">
        <f>Tabela1[[#This Row],[Preço Calculado]]/Tabela1[[#This Row],[Preço atual]]-1</f>
        <v>-0.15698555783153023</v>
      </c>
      <c r="U464" s="17" t="str">
        <f>HYPERLINK("https://statusinvest.com.br/fundos-imobiliarios/"&amp;Tabela1[[#This Row],[Ticker]],"Link")</f>
        <v>Link</v>
      </c>
      <c r="V464" s="38" t="s">
        <v>951</v>
      </c>
    </row>
    <row r="465" spans="1:22" x14ac:dyDescent="0.25">
      <c r="A465" s="12" t="s">
        <v>952</v>
      </c>
      <c r="B465" s="12" t="s">
        <v>919</v>
      </c>
      <c r="C465" s="13" t="s">
        <v>82</v>
      </c>
      <c r="D465" s="13" t="s">
        <v>953</v>
      </c>
      <c r="E465" s="16">
        <v>84.99</v>
      </c>
      <c r="F465" s="16">
        <v>1.1200000000000001</v>
      </c>
      <c r="G465" s="25">
        <f>Tabela1[[#This Row],[Divid.]]*12/Tabela1[[#This Row],[Preço atual]]</f>
        <v>0.15813625132368517</v>
      </c>
      <c r="H465" s="16">
        <v>12.96</v>
      </c>
      <c r="I465" s="16" t="s">
        <v>954</v>
      </c>
      <c r="J465" s="15">
        <f>Tabela1[[#This Row],[Preço atual]]/Tabela1[[#This Row],[VP]]</f>
        <v>0.89331511456800494</v>
      </c>
      <c r="K465" s="14"/>
      <c r="L465" s="14"/>
      <c r="M465" s="13">
        <v>0</v>
      </c>
      <c r="N465" s="13">
        <v>7334</v>
      </c>
      <c r="O465" s="13"/>
      <c r="P465" s="13"/>
      <c r="Q465" s="30">
        <f>Tabela1[[#This Row],[Divid.]]</f>
        <v>1.1200000000000001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65" s="17">
        <f>Tabela1[[#This Row],[Preço Calculado]]/Tabela1[[#This Row],[Preço atual]]-1</f>
        <v>0.16705720534084989</v>
      </c>
      <c r="U465" s="17" t="str">
        <f>HYPERLINK("https://statusinvest.com.br/fundos-imobiliarios/"&amp;Tabela1[[#This Row],[Ticker]],"Link")</f>
        <v>Link</v>
      </c>
      <c r="V465" s="38" t="s">
        <v>955</v>
      </c>
    </row>
    <row r="466" spans="1:22" x14ac:dyDescent="0.25">
      <c r="A466" s="12" t="s">
        <v>956</v>
      </c>
      <c r="B466" s="12" t="s">
        <v>919</v>
      </c>
      <c r="C466" s="13" t="s">
        <v>82</v>
      </c>
      <c r="D466" s="13" t="s">
        <v>473</v>
      </c>
      <c r="E466" s="16">
        <v>104.76</v>
      </c>
      <c r="F466" s="16">
        <v>1.1000000000000001</v>
      </c>
      <c r="G466" s="25">
        <f>Tabela1[[#This Row],[Divid.]]*12/Tabela1[[#This Row],[Preço atual]]</f>
        <v>0.12600229095074456</v>
      </c>
      <c r="H466" s="16">
        <v>13.06</v>
      </c>
      <c r="I466" s="16" t="s">
        <v>957</v>
      </c>
      <c r="J466" s="15">
        <f>Tabela1[[#This Row],[Preço atual]]/Tabela1[[#This Row],[VP]]</f>
        <v>1.0198598130841121</v>
      </c>
      <c r="K466" s="14"/>
      <c r="L466" s="14"/>
      <c r="M466" s="13">
        <v>0</v>
      </c>
      <c r="N466" s="13">
        <v>68440</v>
      </c>
      <c r="O466" s="13"/>
      <c r="P466" s="13"/>
      <c r="Q466" s="30">
        <f>Tabela1[[#This Row],[Divid.]]</f>
        <v>1.1000000000000001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6" s="17">
        <f>Tabela1[[#This Row],[Preço Calculado]]/Tabela1[[#This Row],[Preço atual]]-1</f>
        <v>-7.0093793721442421E-2</v>
      </c>
      <c r="U466" s="17" t="str">
        <f>HYPERLINK("https://statusinvest.com.br/fundos-imobiliarios/"&amp;Tabela1[[#This Row],[Ticker]],"Link")</f>
        <v>Link</v>
      </c>
      <c r="V466" s="38" t="s">
        <v>958</v>
      </c>
    </row>
    <row r="467" spans="1:22" x14ac:dyDescent="0.25">
      <c r="A467" s="12" t="s">
        <v>959</v>
      </c>
      <c r="B467" s="12" t="s">
        <v>919</v>
      </c>
      <c r="C467" s="13" t="s">
        <v>82</v>
      </c>
      <c r="D467" s="13" t="s">
        <v>960</v>
      </c>
      <c r="E467" s="16">
        <v>83.35</v>
      </c>
      <c r="F467" s="16">
        <v>1.1000000000000001</v>
      </c>
      <c r="G467" s="25">
        <f>Tabela1[[#This Row],[Divid.]]*12/Tabela1[[#This Row],[Preço atual]]</f>
        <v>0.15836832633473308</v>
      </c>
      <c r="H467" s="16">
        <v>15.1</v>
      </c>
      <c r="I467" s="16" t="s">
        <v>961</v>
      </c>
      <c r="J467" s="15">
        <f>Tabela1[[#This Row],[Preço atual]]/Tabela1[[#This Row],[VP]]</f>
        <v>0.85068381302306584</v>
      </c>
      <c r="K467" s="14"/>
      <c r="L467" s="14"/>
      <c r="M467" s="13">
        <v>0</v>
      </c>
      <c r="N467" s="13">
        <v>2651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0.16876993604969037</v>
      </c>
      <c r="U467" s="17" t="str">
        <f>HYPERLINK("https://statusinvest.com.br/fundos-imobiliarios/"&amp;Tabela1[[#This Row],[Ticker]],"Link")</f>
        <v>Link</v>
      </c>
      <c r="V467" s="38" t="s">
        <v>962</v>
      </c>
    </row>
    <row r="468" spans="1:22" x14ac:dyDescent="0.25">
      <c r="A468" s="12" t="s">
        <v>963</v>
      </c>
      <c r="B468" s="12" t="s">
        <v>919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964</v>
      </c>
      <c r="B469" s="12" t="s">
        <v>919</v>
      </c>
      <c r="C469" s="13" t="s">
        <v>82</v>
      </c>
      <c r="D469" s="13" t="s">
        <v>965</v>
      </c>
      <c r="E469" s="16">
        <v>8.56</v>
      </c>
      <c r="F469" s="16">
        <v>0.1</v>
      </c>
      <c r="G469" s="25">
        <f>Tabela1[[#This Row],[Divid.]]*12/Tabela1[[#This Row],[Preço atual]]</f>
        <v>0.14018691588785048</v>
      </c>
      <c r="H469" s="16">
        <v>1.33</v>
      </c>
      <c r="I469" s="16" t="s">
        <v>966</v>
      </c>
      <c r="J469" s="15">
        <f>Tabela1[[#This Row],[Preço atual]]/Tabela1[[#This Row],[VP]]</f>
        <v>0.81060606060606066</v>
      </c>
      <c r="K469" s="14"/>
      <c r="L469" s="14"/>
      <c r="M469" s="13">
        <v>0</v>
      </c>
      <c r="N469" s="13">
        <v>9290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3.4589785150187957E-2</v>
      </c>
      <c r="U469" s="17" t="str">
        <f>HYPERLINK("https://statusinvest.com.br/fundos-imobiliarios/"&amp;Tabela1[[#This Row],[Ticker]],"Link")</f>
        <v>Link</v>
      </c>
      <c r="V469" s="38" t="s">
        <v>967</v>
      </c>
    </row>
    <row r="470" spans="1:22" x14ac:dyDescent="0.25">
      <c r="A470" s="12" t="s">
        <v>968</v>
      </c>
      <c r="B470" s="12" t="s">
        <v>919</v>
      </c>
      <c r="C470" s="13" t="s">
        <v>82</v>
      </c>
      <c r="D470" s="13" t="s">
        <v>969</v>
      </c>
      <c r="E470" s="16">
        <v>8</v>
      </c>
      <c r="F470" s="16">
        <v>0.1</v>
      </c>
      <c r="G470" s="25">
        <f>Tabela1[[#This Row],[Divid.]]*12/Tabela1[[#This Row],[Preço atual]]</f>
        <v>0.15000000000000002</v>
      </c>
      <c r="H470" s="16">
        <v>1.28</v>
      </c>
      <c r="I470" s="16" t="s">
        <v>970</v>
      </c>
      <c r="J470" s="15">
        <f>Tabela1[[#This Row],[Preço atual]]/Tabela1[[#This Row],[VP]]</f>
        <v>0.8154943934760448</v>
      </c>
      <c r="K470" s="14"/>
      <c r="L470" s="14"/>
      <c r="M470" s="13">
        <v>0</v>
      </c>
      <c r="N470" s="13">
        <v>13359</v>
      </c>
      <c r="O470" s="13"/>
      <c r="P470" s="13"/>
      <c r="Q470" s="30">
        <f>Tabela1[[#This Row],[Divid.]]</f>
        <v>0.1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0" s="17">
        <f>Tabela1[[#This Row],[Preço Calculado]]/Tabela1[[#This Row],[Preço atual]]-1</f>
        <v>0.10701107011070121</v>
      </c>
      <c r="U470" s="17" t="str">
        <f>HYPERLINK("https://statusinvest.com.br/fundos-imobiliarios/"&amp;Tabela1[[#This Row],[Ticker]],"Link")</f>
        <v>Link</v>
      </c>
      <c r="V470" s="38" t="s">
        <v>971</v>
      </c>
    </row>
    <row r="471" spans="1:22" x14ac:dyDescent="0.25">
      <c r="A471" s="12" t="s">
        <v>972</v>
      </c>
      <c r="B471" s="12" t="s">
        <v>919</v>
      </c>
      <c r="C471" s="13" t="s">
        <v>82</v>
      </c>
      <c r="D471" s="13" t="s">
        <v>973</v>
      </c>
      <c r="E471" s="16">
        <v>77.75</v>
      </c>
      <c r="F471" s="16">
        <v>0.88</v>
      </c>
      <c r="G471" s="25">
        <f>Tabela1[[#This Row],[Divid.]]*12/Tabela1[[#This Row],[Preço atual]]</f>
        <v>0.13581993569131834</v>
      </c>
      <c r="H471" s="16">
        <v>11.86</v>
      </c>
      <c r="I471" s="16" t="s">
        <v>974</v>
      </c>
      <c r="J471" s="15">
        <f>Tabela1[[#This Row],[Preço atual]]/Tabela1[[#This Row],[VP]]</f>
        <v>0.81867958302621879</v>
      </c>
      <c r="K471" s="14"/>
      <c r="L471" s="14"/>
      <c r="M471" s="13">
        <v>0</v>
      </c>
      <c r="N471" s="13">
        <v>2661</v>
      </c>
      <c r="O471" s="13"/>
      <c r="P471" s="13"/>
      <c r="Q471" s="30">
        <f>Tabela1[[#This Row],[Divid.]]</f>
        <v>0.88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71" s="17">
        <f>Tabela1[[#This Row],[Preço Calculado]]/Tabela1[[#This Row],[Preço atual]]-1</f>
        <v>2.3611490134194391E-3</v>
      </c>
      <c r="U471" s="17" t="str">
        <f>HYPERLINK("https://statusinvest.com.br/fundos-imobiliarios/"&amp;Tabela1[[#This Row],[Ticker]],"Link")</f>
        <v>Link</v>
      </c>
      <c r="V471" s="38" t="s">
        <v>975</v>
      </c>
    </row>
    <row r="472" spans="1:22" x14ac:dyDescent="0.25">
      <c r="A472" s="12" t="s">
        <v>976</v>
      </c>
      <c r="B472" s="12" t="s">
        <v>919</v>
      </c>
      <c r="C472" s="13" t="s">
        <v>82</v>
      </c>
      <c r="D472" s="13" t="s">
        <v>977</v>
      </c>
      <c r="E472" s="16">
        <v>10.06</v>
      </c>
      <c r="F472" s="16">
        <v>0.11</v>
      </c>
      <c r="G472" s="25">
        <f>Tabela1[[#This Row],[Divid.]]*12/Tabela1[[#This Row],[Preço atual]]</f>
        <v>0.1312127236580517</v>
      </c>
      <c r="H472" s="16">
        <v>1.31</v>
      </c>
      <c r="I472" s="16" t="s">
        <v>978</v>
      </c>
      <c r="J472" s="15">
        <f>Tabela1[[#This Row],[Preço atual]]/Tabela1[[#This Row],[VP]]</f>
        <v>1.0049950049950052</v>
      </c>
      <c r="K472" s="14"/>
      <c r="L472" s="14"/>
      <c r="M472" s="13">
        <v>0</v>
      </c>
      <c r="N472" s="13">
        <v>83258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-3.1640415807736688E-2</v>
      </c>
      <c r="U472" s="17" t="str">
        <f>HYPERLINK("https://statusinvest.com.br/fundos-imobiliarios/"&amp;Tabela1[[#This Row],[Ticker]],"Link")</f>
        <v>Link</v>
      </c>
      <c r="V472" s="38" t="s">
        <v>979</v>
      </c>
    </row>
    <row r="473" spans="1:22" x14ac:dyDescent="0.25">
      <c r="A473" s="12" t="s">
        <v>980</v>
      </c>
      <c r="B473" s="12" t="s">
        <v>919</v>
      </c>
      <c r="C473" s="13" t="s">
        <v>82</v>
      </c>
      <c r="D473" s="13" t="s">
        <v>736</v>
      </c>
      <c r="E473" s="16">
        <v>8.76</v>
      </c>
      <c r="F473" s="16">
        <v>0.11</v>
      </c>
      <c r="G473" s="25">
        <f>Tabela1[[#This Row],[Divid.]]*12/Tabela1[[#This Row],[Preço atual]]</f>
        <v>0.15068493150684933</v>
      </c>
      <c r="H473" s="16">
        <v>1.36</v>
      </c>
      <c r="I473" s="16" t="s">
        <v>981</v>
      </c>
      <c r="J473" s="15">
        <f>Tabela1[[#This Row],[Preço atual]]/Tabela1[[#This Row],[VP]]</f>
        <v>0.91440501043841338</v>
      </c>
      <c r="K473" s="14"/>
      <c r="L473" s="14"/>
      <c r="M473" s="13">
        <v>0</v>
      </c>
      <c r="N473" s="13">
        <v>85428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0.11206591517969966</v>
      </c>
      <c r="U473" s="17" t="str">
        <f>HYPERLINK("https://statusinvest.com.br/fundos-imobiliarios/"&amp;Tabela1[[#This Row],[Ticker]],"Link")</f>
        <v>Link</v>
      </c>
      <c r="V473" s="38" t="s">
        <v>982</v>
      </c>
    </row>
    <row r="474" spans="1:22" x14ac:dyDescent="0.25">
      <c r="A474" s="12" t="s">
        <v>983</v>
      </c>
      <c r="B474" s="12" t="s">
        <v>919</v>
      </c>
      <c r="C474" s="13" t="s">
        <v>36</v>
      </c>
      <c r="D474" s="13" t="s">
        <v>775</v>
      </c>
      <c r="E474" s="16">
        <v>10.220000000000001</v>
      </c>
      <c r="F474" s="16">
        <v>0.1</v>
      </c>
      <c r="G474" s="25">
        <f>Tabela1[[#This Row],[Divid.]]*12/Tabela1[[#This Row],[Preço atual]]</f>
        <v>0.11741682974559688</v>
      </c>
      <c r="H474" s="16">
        <v>1.27</v>
      </c>
      <c r="I474" s="16" t="s">
        <v>984</v>
      </c>
      <c r="J474" s="15">
        <f>Tabela1[[#This Row],[Preço atual]]/Tabela1[[#This Row],[VP]]</f>
        <v>1.0128840436075324</v>
      </c>
      <c r="K474" s="14">
        <v>0</v>
      </c>
      <c r="L474" s="14">
        <v>0</v>
      </c>
      <c r="M474" s="13">
        <v>0</v>
      </c>
      <c r="N474" s="13">
        <v>101417</v>
      </c>
      <c r="O474" s="13">
        <v>142</v>
      </c>
      <c r="P474" s="13">
        <v>10</v>
      </c>
      <c r="Q474" s="30">
        <f>Tabela1[[#This Row],[Divid.]]</f>
        <v>0.1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4" s="17">
        <f>Tabela1[[#This Row],[Preço Calculado]]/Tabela1[[#This Row],[Preço atual]]-1</f>
        <v>-0.13345513102880535</v>
      </c>
      <c r="U474" s="17" t="str">
        <f>HYPERLINK("https://statusinvest.com.br/fundos-imobiliarios/"&amp;Tabela1[[#This Row],[Ticker]],"Link")</f>
        <v>Link</v>
      </c>
      <c r="V474" s="38" t="s">
        <v>985</v>
      </c>
    </row>
    <row r="475" spans="1:22" x14ac:dyDescent="0.25">
      <c r="A475" s="12" t="s">
        <v>986</v>
      </c>
      <c r="B475" s="12" t="s">
        <v>919</v>
      </c>
      <c r="C475" s="13" t="s">
        <v>82</v>
      </c>
      <c r="D475" s="13" t="s">
        <v>828</v>
      </c>
      <c r="E475" s="16">
        <v>80.31</v>
      </c>
      <c r="F475" s="16">
        <v>1</v>
      </c>
      <c r="G475" s="25">
        <f>Tabela1[[#This Row],[Divid.]]*12/Tabela1[[#This Row],[Preço atual]]</f>
        <v>0.14942099364960776</v>
      </c>
      <c r="H475" s="16">
        <v>13.01</v>
      </c>
      <c r="I475" s="16" t="s">
        <v>987</v>
      </c>
      <c r="J475" s="15">
        <f>Tabela1[[#This Row],[Preço atual]]/Tabela1[[#This Row],[VP]]</f>
        <v>0.76903188738868133</v>
      </c>
      <c r="K475" s="14"/>
      <c r="L475" s="14"/>
      <c r="M475" s="13">
        <v>0</v>
      </c>
      <c r="N475" s="13">
        <v>11453</v>
      </c>
      <c r="O475" s="13"/>
      <c r="P475" s="13"/>
      <c r="Q475" s="30">
        <f>Tabela1[[#This Row],[Divid.]]</f>
        <v>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5" s="17">
        <f>Tabela1[[#This Row],[Preço Calculado]]/Tabela1[[#This Row],[Preço atual]]-1</f>
        <v>0.10273796051371042</v>
      </c>
      <c r="U475" s="17" t="str">
        <f>HYPERLINK("https://statusinvest.com.br/fundos-imobiliarios/"&amp;Tabela1[[#This Row],[Ticker]],"Link")</f>
        <v>Link</v>
      </c>
      <c r="V475" s="38" t="s">
        <v>988</v>
      </c>
    </row>
    <row r="476" spans="1:22" x14ac:dyDescent="0.25">
      <c r="A476" s="12" t="s">
        <v>989</v>
      </c>
      <c r="B476" s="12" t="s">
        <v>919</v>
      </c>
      <c r="C476" s="13" t="s">
        <v>82</v>
      </c>
      <c r="D476" s="13" t="s">
        <v>549</v>
      </c>
      <c r="E476" s="16">
        <v>8.56</v>
      </c>
      <c r="F476" s="16">
        <v>0.13</v>
      </c>
      <c r="G476" s="25">
        <f>Tabela1[[#This Row],[Divid.]]*12/Tabela1[[#This Row],[Preço atual]]</f>
        <v>0.1822429906542056</v>
      </c>
      <c r="H476" s="16">
        <v>1.31</v>
      </c>
      <c r="I476" s="16" t="s">
        <v>940</v>
      </c>
      <c r="J476" s="15">
        <f>Tabela1[[#This Row],[Preço atual]]/Tabela1[[#This Row],[VP]]</f>
        <v>0.89166666666666672</v>
      </c>
      <c r="K476" s="14"/>
      <c r="L476" s="14"/>
      <c r="M476" s="13">
        <v>0</v>
      </c>
      <c r="N476" s="13">
        <v>165341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0.34496672069524426</v>
      </c>
      <c r="U476" s="17" t="str">
        <f>HYPERLINK("https://statusinvest.com.br/fundos-imobiliarios/"&amp;Tabela1[[#This Row],[Ticker]],"Link")</f>
        <v>Link</v>
      </c>
      <c r="V476" s="38" t="s">
        <v>990</v>
      </c>
    </row>
    <row r="477" spans="1:22" x14ac:dyDescent="0.25">
      <c r="A477" s="12" t="s">
        <v>991</v>
      </c>
      <c r="B477" s="12" t="s">
        <v>919</v>
      </c>
      <c r="C477" s="13" t="s">
        <v>82</v>
      </c>
      <c r="D477" s="13" t="s">
        <v>574</v>
      </c>
      <c r="E477" s="16">
        <v>8.74</v>
      </c>
      <c r="F477" s="16">
        <v>0.11</v>
      </c>
      <c r="G477" s="25">
        <f>Tabela1[[#This Row],[Divid.]]*12/Tabela1[[#This Row],[Preço atual]]</f>
        <v>0.15102974828375287</v>
      </c>
      <c r="H477" s="16">
        <v>1.3</v>
      </c>
      <c r="I477" s="16" t="s">
        <v>992</v>
      </c>
      <c r="J477" s="15">
        <f>Tabela1[[#This Row],[Preço atual]]/Tabela1[[#This Row],[VP]]</f>
        <v>0.92194092827004215</v>
      </c>
      <c r="K477" s="14"/>
      <c r="L477" s="14"/>
      <c r="M477" s="13">
        <v>0</v>
      </c>
      <c r="N477" s="13">
        <v>104695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0.11461068844098055</v>
      </c>
      <c r="U477" s="17" t="str">
        <f>HYPERLINK("https://statusinvest.com.br/fundos-imobiliarios/"&amp;Tabela1[[#This Row],[Ticker]],"Link")</f>
        <v>Link</v>
      </c>
      <c r="V477" s="38" t="s">
        <v>993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994</v>
      </c>
    </row>
    <row r="2" spans="1:1" x14ac:dyDescent="0.25">
      <c r="A2" s="19" t="s">
        <v>995</v>
      </c>
    </row>
    <row r="3" spans="1:1" x14ac:dyDescent="0.25">
      <c r="A3" s="20" t="s">
        <v>996</v>
      </c>
    </row>
    <row r="4" spans="1:1" x14ac:dyDescent="0.25">
      <c r="A4" s="20" t="s">
        <v>997</v>
      </c>
    </row>
    <row r="5" spans="1:1" x14ac:dyDescent="0.25">
      <c r="A5" s="20" t="s">
        <v>998</v>
      </c>
    </row>
    <row r="6" spans="1:1" x14ac:dyDescent="0.25">
      <c r="A6" s="20" t="s">
        <v>999</v>
      </c>
    </row>
    <row r="7" spans="1:1" ht="30" customHeight="1" x14ac:dyDescent="0.25">
      <c r="A7" s="20" t="s">
        <v>1000</v>
      </c>
    </row>
    <row r="8" spans="1:1" ht="45" customHeight="1" x14ac:dyDescent="0.25">
      <c r="A8" s="20" t="s">
        <v>1001</v>
      </c>
    </row>
    <row r="9" spans="1:1" x14ac:dyDescent="0.25">
      <c r="A9" s="20" t="s">
        <v>1002</v>
      </c>
    </row>
    <row r="10" spans="1:1" x14ac:dyDescent="0.25">
      <c r="A10" s="21" t="s">
        <v>1003</v>
      </c>
    </row>
    <row r="12" spans="1:1" x14ac:dyDescent="0.25">
      <c r="A12" s="19" t="s">
        <v>1004</v>
      </c>
    </row>
    <row r="13" spans="1:1" x14ac:dyDescent="0.25">
      <c r="A13" s="22" t="s">
        <v>1005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2024-08-24T18:47:54Z</dcterms:modified>
</cp:coreProperties>
</file>