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8242A81C2095C556521262F580FAE6C538D7B55B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S472" i="1"/>
  <c r="T472" i="1" s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S464" i="1"/>
  <c r="T464" i="1" s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S456" i="1"/>
  <c r="T456" i="1" s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S448" i="1"/>
  <c r="T448" i="1" s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S440" i="1"/>
  <c r="T440" i="1" s="1"/>
  <c r="Q440" i="1"/>
  <c r="J440" i="1"/>
  <c r="G440" i="1"/>
  <c r="U439" i="1"/>
  <c r="Q439" i="1"/>
  <c r="J439" i="1"/>
  <c r="G439" i="1"/>
  <c r="U438" i="1"/>
  <c r="Q438" i="1"/>
  <c r="J438" i="1"/>
  <c r="G438" i="1"/>
  <c r="U437" i="1"/>
  <c r="S437" i="1"/>
  <c r="T437" i="1" s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S432" i="1"/>
  <c r="T432" i="1" s="1"/>
  <c r="Q432" i="1"/>
  <c r="J432" i="1"/>
  <c r="G432" i="1"/>
  <c r="U431" i="1"/>
  <c r="Q431" i="1"/>
  <c r="J431" i="1"/>
  <c r="G431" i="1"/>
  <c r="U430" i="1"/>
  <c r="Q430" i="1"/>
  <c r="J430" i="1"/>
  <c r="G430" i="1"/>
  <c r="U429" i="1"/>
  <c r="S429" i="1"/>
  <c r="T429" i="1" s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S424" i="1"/>
  <c r="T424" i="1" s="1"/>
  <c r="Q424" i="1"/>
  <c r="J424" i="1"/>
  <c r="G424" i="1"/>
  <c r="U423" i="1"/>
  <c r="Q423" i="1"/>
  <c r="J423" i="1"/>
  <c r="G423" i="1"/>
  <c r="U422" i="1"/>
  <c r="Q422" i="1"/>
  <c r="J422" i="1"/>
  <c r="G422" i="1"/>
  <c r="U421" i="1"/>
  <c r="S421" i="1"/>
  <c r="T421" i="1" s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S416" i="1"/>
  <c r="T416" i="1" s="1"/>
  <c r="Q416" i="1"/>
  <c r="J416" i="1"/>
  <c r="G416" i="1"/>
  <c r="U415" i="1"/>
  <c r="Q415" i="1"/>
  <c r="J415" i="1"/>
  <c r="G415" i="1"/>
  <c r="U414" i="1"/>
  <c r="Q414" i="1"/>
  <c r="J414" i="1"/>
  <c r="G414" i="1"/>
  <c r="U413" i="1"/>
  <c r="S413" i="1"/>
  <c r="T413" i="1" s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S408" i="1"/>
  <c r="T408" i="1" s="1"/>
  <c r="Q408" i="1"/>
  <c r="J408" i="1"/>
  <c r="G408" i="1"/>
  <c r="U407" i="1"/>
  <c r="Q407" i="1"/>
  <c r="J407" i="1"/>
  <c r="G407" i="1"/>
  <c r="U406" i="1"/>
  <c r="Q406" i="1"/>
  <c r="J406" i="1"/>
  <c r="G406" i="1"/>
  <c r="U405" i="1"/>
  <c r="S405" i="1"/>
  <c r="T405" i="1" s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S400" i="1"/>
  <c r="T400" i="1" s="1"/>
  <c r="Q400" i="1"/>
  <c r="J400" i="1"/>
  <c r="G400" i="1"/>
  <c r="U399" i="1"/>
  <c r="Q399" i="1"/>
  <c r="J399" i="1"/>
  <c r="G399" i="1"/>
  <c r="U398" i="1"/>
  <c r="Q398" i="1"/>
  <c r="J398" i="1"/>
  <c r="G398" i="1"/>
  <c r="U397" i="1"/>
  <c r="S397" i="1"/>
  <c r="T397" i="1" s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S392" i="1"/>
  <c r="T392" i="1" s="1"/>
  <c r="Q392" i="1"/>
  <c r="J392" i="1"/>
  <c r="G392" i="1"/>
  <c r="U391" i="1"/>
  <c r="Q391" i="1"/>
  <c r="J391" i="1"/>
  <c r="G391" i="1"/>
  <c r="U390" i="1"/>
  <c r="Q390" i="1"/>
  <c r="J390" i="1"/>
  <c r="G390" i="1"/>
  <c r="U389" i="1"/>
  <c r="S389" i="1"/>
  <c r="T389" i="1" s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S384" i="1"/>
  <c r="T384" i="1" s="1"/>
  <c r="Q384" i="1"/>
  <c r="J384" i="1"/>
  <c r="G384" i="1"/>
  <c r="U383" i="1"/>
  <c r="Q383" i="1"/>
  <c r="J383" i="1"/>
  <c r="G383" i="1"/>
  <c r="U382" i="1"/>
  <c r="Q382" i="1"/>
  <c r="J382" i="1"/>
  <c r="G382" i="1"/>
  <c r="U381" i="1"/>
  <c r="S381" i="1"/>
  <c r="T381" i="1" s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S376" i="1"/>
  <c r="T376" i="1" s="1"/>
  <c r="Q376" i="1"/>
  <c r="J376" i="1"/>
  <c r="G376" i="1"/>
  <c r="U375" i="1"/>
  <c r="Q375" i="1"/>
  <c r="J375" i="1"/>
  <c r="G375" i="1"/>
  <c r="U374" i="1"/>
  <c r="Q374" i="1"/>
  <c r="J374" i="1"/>
  <c r="G374" i="1"/>
  <c r="U373" i="1"/>
  <c r="S373" i="1"/>
  <c r="T373" i="1" s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S368" i="1"/>
  <c r="T368" i="1" s="1"/>
  <c r="Q368" i="1"/>
  <c r="J368" i="1"/>
  <c r="G368" i="1"/>
  <c r="U367" i="1"/>
  <c r="Q367" i="1"/>
  <c r="J367" i="1"/>
  <c r="G367" i="1"/>
  <c r="U366" i="1"/>
  <c r="Q366" i="1"/>
  <c r="J366" i="1"/>
  <c r="G366" i="1"/>
  <c r="U365" i="1"/>
  <c r="S365" i="1"/>
  <c r="T365" i="1" s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S360" i="1"/>
  <c r="T360" i="1" s="1"/>
  <c r="Q360" i="1"/>
  <c r="J360" i="1"/>
  <c r="G360" i="1"/>
  <c r="U359" i="1"/>
  <c r="Q359" i="1"/>
  <c r="J359" i="1"/>
  <c r="G359" i="1"/>
  <c r="U358" i="1"/>
  <c r="Q358" i="1"/>
  <c r="J358" i="1"/>
  <c r="G358" i="1"/>
  <c r="U357" i="1"/>
  <c r="S357" i="1"/>
  <c r="T357" i="1" s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S352" i="1"/>
  <c r="T352" i="1" s="1"/>
  <c r="Q352" i="1"/>
  <c r="J352" i="1"/>
  <c r="G352" i="1"/>
  <c r="U351" i="1"/>
  <c r="Q351" i="1"/>
  <c r="J351" i="1"/>
  <c r="G351" i="1"/>
  <c r="U350" i="1"/>
  <c r="Q350" i="1"/>
  <c r="J350" i="1"/>
  <c r="G350" i="1"/>
  <c r="U349" i="1"/>
  <c r="S349" i="1"/>
  <c r="T349" i="1" s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S344" i="1"/>
  <c r="T344" i="1" s="1"/>
  <c r="Q344" i="1"/>
  <c r="J344" i="1"/>
  <c r="G344" i="1"/>
  <c r="U343" i="1"/>
  <c r="Q343" i="1"/>
  <c r="J343" i="1"/>
  <c r="G343" i="1"/>
  <c r="U342" i="1"/>
  <c r="Q342" i="1"/>
  <c r="J342" i="1"/>
  <c r="G342" i="1"/>
  <c r="U341" i="1"/>
  <c r="S341" i="1"/>
  <c r="T341" i="1" s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S336" i="1"/>
  <c r="T336" i="1" s="1"/>
  <c r="Q336" i="1"/>
  <c r="J336" i="1"/>
  <c r="G336" i="1"/>
  <c r="U335" i="1"/>
  <c r="Q335" i="1"/>
  <c r="J335" i="1"/>
  <c r="G335" i="1"/>
  <c r="U334" i="1"/>
  <c r="Q334" i="1"/>
  <c r="J334" i="1"/>
  <c r="G334" i="1"/>
  <c r="U333" i="1"/>
  <c r="S333" i="1"/>
  <c r="T333" i="1" s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S328" i="1"/>
  <c r="T328" i="1" s="1"/>
  <c r="Q328" i="1"/>
  <c r="J328" i="1"/>
  <c r="G328" i="1"/>
  <c r="U327" i="1"/>
  <c r="Q327" i="1"/>
  <c r="J327" i="1"/>
  <c r="G327" i="1"/>
  <c r="U326" i="1"/>
  <c r="Q326" i="1"/>
  <c r="J326" i="1"/>
  <c r="G326" i="1"/>
  <c r="U325" i="1"/>
  <c r="S325" i="1"/>
  <c r="T325" i="1" s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S320" i="1"/>
  <c r="T320" i="1" s="1"/>
  <c r="Q320" i="1"/>
  <c r="J320" i="1"/>
  <c r="G320" i="1"/>
  <c r="U319" i="1"/>
  <c r="Q319" i="1"/>
  <c r="J319" i="1"/>
  <c r="G319" i="1"/>
  <c r="U318" i="1"/>
  <c r="Q318" i="1"/>
  <c r="J318" i="1"/>
  <c r="G318" i="1"/>
  <c r="U317" i="1"/>
  <c r="S317" i="1"/>
  <c r="T317" i="1" s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S312" i="1"/>
  <c r="T312" i="1" s="1"/>
  <c r="Q312" i="1"/>
  <c r="J312" i="1"/>
  <c r="G312" i="1"/>
  <c r="U311" i="1"/>
  <c r="Q311" i="1"/>
  <c r="J311" i="1"/>
  <c r="G311" i="1"/>
  <c r="U310" i="1"/>
  <c r="Q310" i="1"/>
  <c r="J310" i="1"/>
  <c r="G310" i="1"/>
  <c r="U309" i="1"/>
  <c r="S309" i="1"/>
  <c r="T309" i="1" s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S304" i="1"/>
  <c r="T304" i="1" s="1"/>
  <c r="Q304" i="1"/>
  <c r="J304" i="1"/>
  <c r="G304" i="1"/>
  <c r="U303" i="1"/>
  <c r="Q303" i="1"/>
  <c r="J303" i="1"/>
  <c r="G303" i="1"/>
  <c r="U302" i="1"/>
  <c r="Q302" i="1"/>
  <c r="J302" i="1"/>
  <c r="G302" i="1"/>
  <c r="U301" i="1"/>
  <c r="S301" i="1"/>
  <c r="T301" i="1" s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S296" i="1"/>
  <c r="T296" i="1" s="1"/>
  <c r="Q296" i="1"/>
  <c r="J296" i="1"/>
  <c r="G296" i="1"/>
  <c r="U295" i="1"/>
  <c r="Q295" i="1"/>
  <c r="J295" i="1"/>
  <c r="G295" i="1"/>
  <c r="U294" i="1"/>
  <c r="Q294" i="1"/>
  <c r="J294" i="1"/>
  <c r="G294" i="1"/>
  <c r="U293" i="1"/>
  <c r="S293" i="1"/>
  <c r="T293" i="1" s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S288" i="1"/>
  <c r="T288" i="1" s="1"/>
  <c r="Q288" i="1"/>
  <c r="J288" i="1"/>
  <c r="G288" i="1"/>
  <c r="U287" i="1"/>
  <c r="Q287" i="1"/>
  <c r="J287" i="1"/>
  <c r="G287" i="1"/>
  <c r="U286" i="1"/>
  <c r="Q286" i="1"/>
  <c r="J286" i="1"/>
  <c r="G286" i="1"/>
  <c r="U285" i="1"/>
  <c r="S285" i="1"/>
  <c r="T285" i="1" s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S280" i="1"/>
  <c r="T280" i="1" s="1"/>
  <c r="Q280" i="1"/>
  <c r="J280" i="1"/>
  <c r="G280" i="1"/>
  <c r="U279" i="1"/>
  <c r="Q279" i="1"/>
  <c r="J279" i="1"/>
  <c r="G279" i="1"/>
  <c r="U278" i="1"/>
  <c r="Q278" i="1"/>
  <c r="J278" i="1"/>
  <c r="G278" i="1"/>
  <c r="U277" i="1"/>
  <c r="S277" i="1"/>
  <c r="T277" i="1" s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S272" i="1"/>
  <c r="T272" i="1" s="1"/>
  <c r="Q272" i="1"/>
  <c r="J272" i="1"/>
  <c r="G272" i="1"/>
  <c r="U271" i="1"/>
  <c r="Q271" i="1"/>
  <c r="J271" i="1"/>
  <c r="G271" i="1"/>
  <c r="U270" i="1"/>
  <c r="Q270" i="1"/>
  <c r="J270" i="1"/>
  <c r="G270" i="1"/>
  <c r="U269" i="1"/>
  <c r="S269" i="1"/>
  <c r="T269" i="1" s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S264" i="1"/>
  <c r="T264" i="1" s="1"/>
  <c r="Q264" i="1"/>
  <c r="J264" i="1"/>
  <c r="G264" i="1"/>
  <c r="U263" i="1"/>
  <c r="Q263" i="1"/>
  <c r="J263" i="1"/>
  <c r="G263" i="1"/>
  <c r="U262" i="1"/>
  <c r="Q262" i="1"/>
  <c r="J262" i="1"/>
  <c r="G262" i="1"/>
  <c r="U261" i="1"/>
  <c r="S261" i="1"/>
  <c r="T261" i="1" s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S256" i="1"/>
  <c r="T256" i="1" s="1"/>
  <c r="Q256" i="1"/>
  <c r="J256" i="1"/>
  <c r="G256" i="1"/>
  <c r="U255" i="1"/>
  <c r="Q255" i="1"/>
  <c r="J255" i="1"/>
  <c r="G255" i="1"/>
  <c r="U254" i="1"/>
  <c r="Q254" i="1"/>
  <c r="J254" i="1"/>
  <c r="G254" i="1"/>
  <c r="U253" i="1"/>
  <c r="S253" i="1"/>
  <c r="T253" i="1" s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S249" i="1" s="1"/>
  <c r="T249" i="1" s="1"/>
  <c r="J249" i="1"/>
  <c r="G249" i="1"/>
  <c r="U248" i="1"/>
  <c r="S248" i="1"/>
  <c r="T248" i="1" s="1"/>
  <c r="Q248" i="1"/>
  <c r="J248" i="1"/>
  <c r="G248" i="1"/>
  <c r="U247" i="1"/>
  <c r="Q247" i="1"/>
  <c r="J247" i="1"/>
  <c r="G247" i="1"/>
  <c r="U246" i="1"/>
  <c r="Q246" i="1"/>
  <c r="J246" i="1"/>
  <c r="G246" i="1"/>
  <c r="U245" i="1"/>
  <c r="S245" i="1"/>
  <c r="T245" i="1" s="1"/>
  <c r="Q245" i="1"/>
  <c r="J245" i="1"/>
  <c r="G245" i="1"/>
  <c r="U244" i="1"/>
  <c r="Q244" i="1"/>
  <c r="J244" i="1"/>
  <c r="G244" i="1"/>
  <c r="U243" i="1"/>
  <c r="Q243" i="1"/>
  <c r="J243" i="1"/>
  <c r="G243" i="1"/>
  <c r="U242" i="1"/>
  <c r="S242" i="1"/>
  <c r="T242" i="1" s="1"/>
  <c r="Q242" i="1"/>
  <c r="J242" i="1"/>
  <c r="G242" i="1"/>
  <c r="U241" i="1"/>
  <c r="Q241" i="1"/>
  <c r="S241" i="1" s="1"/>
  <c r="T241" i="1" s="1"/>
  <c r="J241" i="1"/>
  <c r="G241" i="1"/>
  <c r="U240" i="1"/>
  <c r="Q240" i="1"/>
  <c r="J240" i="1"/>
  <c r="G240" i="1"/>
  <c r="U239" i="1"/>
  <c r="S239" i="1"/>
  <c r="T239" i="1" s="1"/>
  <c r="Q239" i="1"/>
  <c r="J239" i="1"/>
  <c r="G239" i="1"/>
  <c r="U238" i="1"/>
  <c r="Q238" i="1"/>
  <c r="J238" i="1"/>
  <c r="G238" i="1"/>
  <c r="U237" i="1"/>
  <c r="Q237" i="1"/>
  <c r="J237" i="1"/>
  <c r="G237" i="1"/>
  <c r="U236" i="1"/>
  <c r="S236" i="1"/>
  <c r="T236" i="1" s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S233" i="1" s="1"/>
  <c r="T233" i="1" s="1"/>
  <c r="J233" i="1"/>
  <c r="G233" i="1"/>
  <c r="U232" i="1"/>
  <c r="Q232" i="1"/>
  <c r="J232" i="1"/>
  <c r="G232" i="1"/>
  <c r="U231" i="1"/>
  <c r="Q231" i="1"/>
  <c r="J231" i="1"/>
  <c r="G231" i="1"/>
  <c r="U230" i="1"/>
  <c r="S230" i="1"/>
  <c r="T230" i="1" s="1"/>
  <c r="Q230" i="1"/>
  <c r="J230" i="1"/>
  <c r="G230" i="1"/>
  <c r="U229" i="1"/>
  <c r="S229" i="1"/>
  <c r="T229" i="1" s="1"/>
  <c r="Q229" i="1"/>
  <c r="J229" i="1"/>
  <c r="G229" i="1"/>
  <c r="U228" i="1"/>
  <c r="Q228" i="1"/>
  <c r="J228" i="1"/>
  <c r="G228" i="1"/>
  <c r="U227" i="1"/>
  <c r="Q227" i="1"/>
  <c r="J227" i="1"/>
  <c r="G227" i="1"/>
  <c r="U226" i="1"/>
  <c r="S226" i="1"/>
  <c r="T226" i="1" s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S221" i="1" s="1"/>
  <c r="T221" i="1" s="1"/>
  <c r="J221" i="1"/>
  <c r="G221" i="1"/>
  <c r="U220" i="1"/>
  <c r="Q220" i="1"/>
  <c r="J220" i="1"/>
  <c r="G220" i="1"/>
  <c r="U219" i="1"/>
  <c r="S219" i="1"/>
  <c r="T219" i="1" s="1"/>
  <c r="Q219" i="1"/>
  <c r="J219" i="1"/>
  <c r="G219" i="1"/>
  <c r="U218" i="1"/>
  <c r="Q218" i="1"/>
  <c r="J218" i="1"/>
  <c r="G218" i="1"/>
  <c r="U217" i="1"/>
  <c r="Q217" i="1"/>
  <c r="S217" i="1" s="1"/>
  <c r="T217" i="1" s="1"/>
  <c r="J217" i="1"/>
  <c r="G217" i="1"/>
  <c r="U216" i="1"/>
  <c r="S216" i="1"/>
  <c r="T216" i="1" s="1"/>
  <c r="Q216" i="1"/>
  <c r="J216" i="1"/>
  <c r="G216" i="1"/>
  <c r="U215" i="1"/>
  <c r="Q215" i="1"/>
  <c r="J215" i="1"/>
  <c r="G215" i="1"/>
  <c r="U214" i="1"/>
  <c r="Q214" i="1"/>
  <c r="J214" i="1"/>
  <c r="G214" i="1"/>
  <c r="U213" i="1"/>
  <c r="S213" i="1"/>
  <c r="T213" i="1" s="1"/>
  <c r="Q213" i="1"/>
  <c r="J213" i="1"/>
  <c r="G213" i="1"/>
  <c r="U212" i="1"/>
  <c r="Q212" i="1"/>
  <c r="J212" i="1"/>
  <c r="G212" i="1"/>
  <c r="U211" i="1"/>
  <c r="Q211" i="1"/>
  <c r="J211" i="1"/>
  <c r="G211" i="1"/>
  <c r="U210" i="1"/>
  <c r="T210" i="1"/>
  <c r="S210" i="1"/>
  <c r="Q210" i="1"/>
  <c r="J210" i="1"/>
  <c r="G210" i="1"/>
  <c r="U209" i="1"/>
  <c r="Q209" i="1"/>
  <c r="S209" i="1" s="1"/>
  <c r="T209" i="1" s="1"/>
  <c r="J209" i="1"/>
  <c r="G209" i="1"/>
  <c r="U208" i="1"/>
  <c r="Q208" i="1"/>
  <c r="J208" i="1"/>
  <c r="G208" i="1"/>
  <c r="U207" i="1"/>
  <c r="S207" i="1"/>
  <c r="T207" i="1" s="1"/>
  <c r="Q207" i="1"/>
  <c r="J207" i="1"/>
  <c r="G207" i="1"/>
  <c r="U206" i="1"/>
  <c r="Q206" i="1"/>
  <c r="J206" i="1"/>
  <c r="G206" i="1"/>
  <c r="U205" i="1"/>
  <c r="Q205" i="1"/>
  <c r="J205" i="1"/>
  <c r="G205" i="1"/>
  <c r="U204" i="1"/>
  <c r="S204" i="1"/>
  <c r="T204" i="1" s="1"/>
  <c r="Q204" i="1"/>
  <c r="J204" i="1"/>
  <c r="G204" i="1"/>
  <c r="U203" i="1"/>
  <c r="S203" i="1"/>
  <c r="T203" i="1" s="1"/>
  <c r="Q203" i="1"/>
  <c r="J203" i="1"/>
  <c r="G203" i="1"/>
  <c r="U202" i="1"/>
  <c r="Q202" i="1"/>
  <c r="J202" i="1"/>
  <c r="G202" i="1"/>
  <c r="U201" i="1"/>
  <c r="Q201" i="1"/>
  <c r="S201" i="1" s="1"/>
  <c r="T201" i="1" s="1"/>
  <c r="J201" i="1"/>
  <c r="G201" i="1"/>
  <c r="U200" i="1"/>
  <c r="S200" i="1"/>
  <c r="T200" i="1" s="1"/>
  <c r="Q200" i="1"/>
  <c r="J200" i="1"/>
  <c r="G200" i="1"/>
  <c r="U199" i="1"/>
  <c r="Q199" i="1"/>
  <c r="J199" i="1"/>
  <c r="G199" i="1"/>
  <c r="U198" i="1"/>
  <c r="S198" i="1"/>
  <c r="T198" i="1" s="1"/>
  <c r="Q198" i="1"/>
  <c r="J198" i="1"/>
  <c r="G198" i="1"/>
  <c r="U197" i="1"/>
  <c r="S197" i="1"/>
  <c r="T197" i="1" s="1"/>
  <c r="Q197" i="1"/>
  <c r="J197" i="1"/>
  <c r="G197" i="1"/>
  <c r="U196" i="1"/>
  <c r="Q196" i="1"/>
  <c r="J196" i="1"/>
  <c r="G196" i="1"/>
  <c r="U195" i="1"/>
  <c r="Q195" i="1"/>
  <c r="J195" i="1"/>
  <c r="G195" i="1"/>
  <c r="U194" i="1"/>
  <c r="S194" i="1"/>
  <c r="T194" i="1" s="1"/>
  <c r="Q194" i="1"/>
  <c r="J194" i="1"/>
  <c r="G194" i="1"/>
  <c r="U193" i="1"/>
  <c r="Q193" i="1"/>
  <c r="S193" i="1" s="1"/>
  <c r="T193" i="1" s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S189" i="1" s="1"/>
  <c r="T189" i="1" s="1"/>
  <c r="J189" i="1"/>
  <c r="G189" i="1"/>
  <c r="U188" i="1"/>
  <c r="Q188" i="1"/>
  <c r="J188" i="1"/>
  <c r="G188" i="1"/>
  <c r="U187" i="1"/>
  <c r="S187" i="1"/>
  <c r="T187" i="1" s="1"/>
  <c r="Q187" i="1"/>
  <c r="J187" i="1"/>
  <c r="G187" i="1"/>
  <c r="U186" i="1"/>
  <c r="Q186" i="1"/>
  <c r="J186" i="1"/>
  <c r="G186" i="1"/>
  <c r="U185" i="1"/>
  <c r="Q185" i="1"/>
  <c r="S185" i="1" s="1"/>
  <c r="T185" i="1" s="1"/>
  <c r="J185" i="1"/>
  <c r="G185" i="1"/>
  <c r="U184" i="1"/>
  <c r="S184" i="1"/>
  <c r="T184" i="1" s="1"/>
  <c r="Q184" i="1"/>
  <c r="J184" i="1"/>
  <c r="G184" i="1"/>
  <c r="U183" i="1"/>
  <c r="Q183" i="1"/>
  <c r="J183" i="1"/>
  <c r="G183" i="1"/>
  <c r="U182" i="1"/>
  <c r="Q182" i="1"/>
  <c r="J182" i="1"/>
  <c r="G182" i="1"/>
  <c r="U181" i="1"/>
  <c r="S181" i="1"/>
  <c r="T181" i="1" s="1"/>
  <c r="Q181" i="1"/>
  <c r="J181" i="1"/>
  <c r="G181" i="1"/>
  <c r="U180" i="1"/>
  <c r="Q180" i="1"/>
  <c r="J180" i="1"/>
  <c r="G180" i="1"/>
  <c r="U179" i="1"/>
  <c r="Q179" i="1"/>
  <c r="J179" i="1"/>
  <c r="G179" i="1"/>
  <c r="U178" i="1"/>
  <c r="S178" i="1"/>
  <c r="T178" i="1" s="1"/>
  <c r="Q178" i="1"/>
  <c r="J178" i="1"/>
  <c r="G178" i="1"/>
  <c r="U177" i="1"/>
  <c r="Q177" i="1"/>
  <c r="S177" i="1" s="1"/>
  <c r="T177" i="1" s="1"/>
  <c r="J177" i="1"/>
  <c r="G177" i="1"/>
  <c r="U176" i="1"/>
  <c r="Q176" i="1"/>
  <c r="J176" i="1"/>
  <c r="G176" i="1"/>
  <c r="U175" i="1"/>
  <c r="S175" i="1"/>
  <c r="T175" i="1" s="1"/>
  <c r="Q175" i="1"/>
  <c r="J175" i="1"/>
  <c r="G175" i="1"/>
  <c r="U174" i="1"/>
  <c r="Q174" i="1"/>
  <c r="J174" i="1"/>
  <c r="G174" i="1"/>
  <c r="U173" i="1"/>
  <c r="Q173" i="1"/>
  <c r="J173" i="1"/>
  <c r="G173" i="1"/>
  <c r="U172" i="1"/>
  <c r="S172" i="1"/>
  <c r="T172" i="1" s="1"/>
  <c r="Q172" i="1"/>
  <c r="J172" i="1"/>
  <c r="G172" i="1"/>
  <c r="U171" i="1"/>
  <c r="S171" i="1"/>
  <c r="T171" i="1" s="1"/>
  <c r="Q171" i="1"/>
  <c r="J171" i="1"/>
  <c r="G171" i="1"/>
  <c r="U170" i="1"/>
  <c r="Q170" i="1"/>
  <c r="J170" i="1"/>
  <c r="G170" i="1"/>
  <c r="U169" i="1"/>
  <c r="Q169" i="1"/>
  <c r="S169" i="1" s="1"/>
  <c r="T169" i="1" s="1"/>
  <c r="J169" i="1"/>
  <c r="G169" i="1"/>
  <c r="U168" i="1"/>
  <c r="S168" i="1"/>
  <c r="T168" i="1" s="1"/>
  <c r="Q168" i="1"/>
  <c r="J168" i="1"/>
  <c r="G168" i="1"/>
  <c r="U167" i="1"/>
  <c r="Q167" i="1"/>
  <c r="J167" i="1"/>
  <c r="G167" i="1"/>
  <c r="U166" i="1"/>
  <c r="S166" i="1"/>
  <c r="T166" i="1" s="1"/>
  <c r="Q166" i="1"/>
  <c r="J166" i="1"/>
  <c r="G166" i="1"/>
  <c r="U165" i="1"/>
  <c r="S165" i="1"/>
  <c r="T165" i="1" s="1"/>
  <c r="Q165" i="1"/>
  <c r="J165" i="1"/>
  <c r="G165" i="1"/>
  <c r="U164" i="1"/>
  <c r="Q164" i="1"/>
  <c r="J164" i="1"/>
  <c r="G164" i="1"/>
  <c r="U163" i="1"/>
  <c r="S163" i="1"/>
  <c r="T163" i="1" s="1"/>
  <c r="Q163" i="1"/>
  <c r="J163" i="1"/>
  <c r="G163" i="1"/>
  <c r="U162" i="1"/>
  <c r="Q162" i="1"/>
  <c r="J162" i="1"/>
  <c r="G162" i="1"/>
  <c r="U161" i="1"/>
  <c r="Q161" i="1"/>
  <c r="J161" i="1"/>
  <c r="G161" i="1"/>
  <c r="U160" i="1"/>
  <c r="T160" i="1"/>
  <c r="S160" i="1"/>
  <c r="Q160" i="1"/>
  <c r="J160" i="1"/>
  <c r="G160" i="1"/>
  <c r="U159" i="1"/>
  <c r="Q159" i="1"/>
  <c r="S159" i="1" s="1"/>
  <c r="T159" i="1" s="1"/>
  <c r="J159" i="1"/>
  <c r="G159" i="1"/>
  <c r="U158" i="1"/>
  <c r="S158" i="1"/>
  <c r="T158" i="1" s="1"/>
  <c r="Q158" i="1"/>
  <c r="J158" i="1"/>
  <c r="G158" i="1"/>
  <c r="U157" i="1"/>
  <c r="Q157" i="1"/>
  <c r="S157" i="1" s="1"/>
  <c r="T157" i="1" s="1"/>
  <c r="J157" i="1"/>
  <c r="G157" i="1"/>
  <c r="U156" i="1"/>
  <c r="S156" i="1"/>
  <c r="T156" i="1" s="1"/>
  <c r="Q156" i="1"/>
  <c r="J156" i="1"/>
  <c r="G156" i="1"/>
  <c r="U155" i="1"/>
  <c r="T155" i="1"/>
  <c r="Q155" i="1"/>
  <c r="S155" i="1" s="1"/>
  <c r="J155" i="1"/>
  <c r="G155" i="1"/>
  <c r="U154" i="1"/>
  <c r="Q154" i="1"/>
  <c r="S154" i="1" s="1"/>
  <c r="T154" i="1" s="1"/>
  <c r="J154" i="1"/>
  <c r="G154" i="1"/>
  <c r="U153" i="1"/>
  <c r="S153" i="1"/>
  <c r="T153" i="1" s="1"/>
  <c r="Q153" i="1"/>
  <c r="J153" i="1"/>
  <c r="G153" i="1"/>
  <c r="U152" i="1"/>
  <c r="Q152" i="1"/>
  <c r="J152" i="1"/>
  <c r="G152" i="1"/>
  <c r="U151" i="1"/>
  <c r="S151" i="1"/>
  <c r="T151" i="1" s="1"/>
  <c r="Q151" i="1"/>
  <c r="J151" i="1"/>
  <c r="G151" i="1"/>
  <c r="U150" i="1"/>
  <c r="Q150" i="1"/>
  <c r="J150" i="1"/>
  <c r="G150" i="1"/>
  <c r="U149" i="1"/>
  <c r="S149" i="1"/>
  <c r="T149" i="1" s="1"/>
  <c r="Q149" i="1"/>
  <c r="J149" i="1"/>
  <c r="G149" i="1"/>
  <c r="U148" i="1"/>
  <c r="Q148" i="1"/>
  <c r="J148" i="1"/>
  <c r="G148" i="1"/>
  <c r="U147" i="1"/>
  <c r="Q147" i="1"/>
  <c r="S147" i="1" s="1"/>
  <c r="T147" i="1" s="1"/>
  <c r="J147" i="1"/>
  <c r="G147" i="1"/>
  <c r="U146" i="1"/>
  <c r="Q146" i="1"/>
  <c r="S146" i="1" s="1"/>
  <c r="T146" i="1" s="1"/>
  <c r="J146" i="1"/>
  <c r="G146" i="1"/>
  <c r="U145" i="1"/>
  <c r="Q145" i="1"/>
  <c r="S145" i="1" s="1"/>
  <c r="T145" i="1" s="1"/>
  <c r="J145" i="1"/>
  <c r="G145" i="1"/>
  <c r="U144" i="1"/>
  <c r="S144" i="1"/>
  <c r="T144" i="1" s="1"/>
  <c r="Q144" i="1"/>
  <c r="J144" i="1"/>
  <c r="G144" i="1"/>
  <c r="U143" i="1"/>
  <c r="Q143" i="1"/>
  <c r="J143" i="1"/>
  <c r="G143" i="1"/>
  <c r="U142" i="1"/>
  <c r="T142" i="1"/>
  <c r="S142" i="1"/>
  <c r="Q142" i="1"/>
  <c r="J142" i="1"/>
  <c r="G142" i="1"/>
  <c r="U141" i="1"/>
  <c r="Q141" i="1"/>
  <c r="S141" i="1" s="1"/>
  <c r="T141" i="1" s="1"/>
  <c r="J141" i="1"/>
  <c r="G141" i="1"/>
  <c r="U140" i="1"/>
  <c r="Q140" i="1"/>
  <c r="S140" i="1" s="1"/>
  <c r="T140" i="1" s="1"/>
  <c r="J140" i="1"/>
  <c r="G140" i="1"/>
  <c r="U139" i="1"/>
  <c r="Q139" i="1"/>
  <c r="S139" i="1" s="1"/>
  <c r="T139" i="1" s="1"/>
  <c r="J139" i="1"/>
  <c r="G139" i="1"/>
  <c r="U138" i="1"/>
  <c r="Q138" i="1"/>
  <c r="S138" i="1" s="1"/>
  <c r="T138" i="1" s="1"/>
  <c r="J138" i="1"/>
  <c r="G138" i="1"/>
  <c r="U137" i="1"/>
  <c r="T137" i="1"/>
  <c r="Q137" i="1"/>
  <c r="S137" i="1" s="1"/>
  <c r="J137" i="1"/>
  <c r="G137" i="1"/>
  <c r="U136" i="1"/>
  <c r="Q136" i="1"/>
  <c r="S136" i="1" s="1"/>
  <c r="T136" i="1" s="1"/>
  <c r="J136" i="1"/>
  <c r="G136" i="1"/>
  <c r="U135" i="1"/>
  <c r="Q135" i="1"/>
  <c r="S135" i="1" s="1"/>
  <c r="T135" i="1" s="1"/>
  <c r="J135" i="1"/>
  <c r="G135" i="1"/>
  <c r="U134" i="1"/>
  <c r="Q134" i="1"/>
  <c r="S134" i="1" s="1"/>
  <c r="T134" i="1" s="1"/>
  <c r="J134" i="1"/>
  <c r="G134" i="1"/>
  <c r="U133" i="1"/>
  <c r="Q133" i="1"/>
  <c r="S133" i="1" s="1"/>
  <c r="T133" i="1" s="1"/>
  <c r="J133" i="1"/>
  <c r="G133" i="1"/>
  <c r="U132" i="1"/>
  <c r="Q132" i="1"/>
  <c r="S132" i="1" s="1"/>
  <c r="T132" i="1" s="1"/>
  <c r="J132" i="1"/>
  <c r="G132" i="1"/>
  <c r="U131" i="1"/>
  <c r="Q131" i="1"/>
  <c r="S131" i="1" s="1"/>
  <c r="T131" i="1" s="1"/>
  <c r="J131" i="1"/>
  <c r="G131" i="1"/>
  <c r="U130" i="1"/>
  <c r="Q130" i="1"/>
  <c r="S130" i="1" s="1"/>
  <c r="T130" i="1" s="1"/>
  <c r="J130" i="1"/>
  <c r="G130" i="1"/>
  <c r="U129" i="1"/>
  <c r="Q129" i="1"/>
  <c r="S129" i="1" s="1"/>
  <c r="T129" i="1" s="1"/>
  <c r="J129" i="1"/>
  <c r="G129" i="1"/>
  <c r="U128" i="1"/>
  <c r="Q128" i="1"/>
  <c r="S128" i="1" s="1"/>
  <c r="T128" i="1" s="1"/>
  <c r="J128" i="1"/>
  <c r="G128" i="1"/>
  <c r="U127" i="1"/>
  <c r="T127" i="1"/>
  <c r="Q127" i="1"/>
  <c r="S127" i="1" s="1"/>
  <c r="J127" i="1"/>
  <c r="G127" i="1"/>
  <c r="U126" i="1"/>
  <c r="Q126" i="1"/>
  <c r="S126" i="1" s="1"/>
  <c r="T126" i="1" s="1"/>
  <c r="J126" i="1"/>
  <c r="G126" i="1"/>
  <c r="U125" i="1"/>
  <c r="Q125" i="1"/>
  <c r="S125" i="1" s="1"/>
  <c r="T125" i="1" s="1"/>
  <c r="J125" i="1"/>
  <c r="G125" i="1"/>
  <c r="U124" i="1"/>
  <c r="Q124" i="1"/>
  <c r="S124" i="1" s="1"/>
  <c r="T124" i="1" s="1"/>
  <c r="J124" i="1"/>
  <c r="G124" i="1"/>
  <c r="U123" i="1"/>
  <c r="Q123" i="1"/>
  <c r="S123" i="1" s="1"/>
  <c r="T123" i="1" s="1"/>
  <c r="J123" i="1"/>
  <c r="G123" i="1"/>
  <c r="U122" i="1"/>
  <c r="S122" i="1"/>
  <c r="T122" i="1" s="1"/>
  <c r="Q122" i="1"/>
  <c r="J122" i="1"/>
  <c r="G122" i="1"/>
  <c r="U121" i="1"/>
  <c r="Q121" i="1"/>
  <c r="S121" i="1" s="1"/>
  <c r="T121" i="1" s="1"/>
  <c r="J121" i="1"/>
  <c r="G121" i="1"/>
  <c r="U120" i="1"/>
  <c r="Q120" i="1"/>
  <c r="S120" i="1" s="1"/>
  <c r="T120" i="1" s="1"/>
  <c r="J120" i="1"/>
  <c r="G120" i="1"/>
  <c r="U119" i="1"/>
  <c r="Q119" i="1"/>
  <c r="J119" i="1"/>
  <c r="G119" i="1"/>
  <c r="U118" i="1"/>
  <c r="Q118" i="1"/>
  <c r="S118" i="1" s="1"/>
  <c r="T118" i="1" s="1"/>
  <c r="J118" i="1"/>
  <c r="G118" i="1"/>
  <c r="U117" i="1"/>
  <c r="T117" i="1"/>
  <c r="Q117" i="1"/>
  <c r="S117" i="1" s="1"/>
  <c r="J117" i="1"/>
  <c r="G117" i="1"/>
  <c r="U116" i="1"/>
  <c r="Q116" i="1"/>
  <c r="S116" i="1" s="1"/>
  <c r="T116" i="1" s="1"/>
  <c r="J116" i="1"/>
  <c r="G116" i="1"/>
  <c r="U115" i="1"/>
  <c r="T115" i="1"/>
  <c r="Q115" i="1"/>
  <c r="S115" i="1" s="1"/>
  <c r="J115" i="1"/>
  <c r="G115" i="1"/>
  <c r="U114" i="1"/>
  <c r="S114" i="1"/>
  <c r="T114" i="1" s="1"/>
  <c r="Q114" i="1"/>
  <c r="J114" i="1"/>
  <c r="G114" i="1"/>
  <c r="U113" i="1"/>
  <c r="Q113" i="1"/>
  <c r="S113" i="1" s="1"/>
  <c r="T113" i="1" s="1"/>
  <c r="J113" i="1"/>
  <c r="G113" i="1"/>
  <c r="U112" i="1"/>
  <c r="Q112" i="1"/>
  <c r="S112" i="1" s="1"/>
  <c r="T112" i="1" s="1"/>
  <c r="J112" i="1"/>
  <c r="G112" i="1"/>
  <c r="U111" i="1"/>
  <c r="Q111" i="1"/>
  <c r="S111" i="1" s="1"/>
  <c r="T111" i="1" s="1"/>
  <c r="J111" i="1"/>
  <c r="G111" i="1"/>
  <c r="U110" i="1"/>
  <c r="S110" i="1"/>
  <c r="T110" i="1" s="1"/>
  <c r="Q110" i="1"/>
  <c r="J110" i="1"/>
  <c r="G110" i="1"/>
  <c r="U109" i="1"/>
  <c r="T109" i="1"/>
  <c r="Q109" i="1"/>
  <c r="S109" i="1" s="1"/>
  <c r="J109" i="1"/>
  <c r="G109" i="1"/>
  <c r="U108" i="1"/>
  <c r="Q108" i="1"/>
  <c r="S108" i="1" s="1"/>
  <c r="T108" i="1" s="1"/>
  <c r="J108" i="1"/>
  <c r="G108" i="1"/>
  <c r="U107" i="1"/>
  <c r="Q107" i="1"/>
  <c r="S107" i="1" s="1"/>
  <c r="T107" i="1" s="1"/>
  <c r="J107" i="1"/>
  <c r="G107" i="1"/>
  <c r="U106" i="1"/>
  <c r="Q106" i="1"/>
  <c r="S106" i="1" s="1"/>
  <c r="T106" i="1" s="1"/>
  <c r="J106" i="1"/>
  <c r="G106" i="1"/>
  <c r="U105" i="1"/>
  <c r="T105" i="1"/>
  <c r="Q105" i="1"/>
  <c r="S105" i="1" s="1"/>
  <c r="J105" i="1"/>
  <c r="G105" i="1"/>
  <c r="U104" i="1"/>
  <c r="Q104" i="1"/>
  <c r="S104" i="1" s="1"/>
  <c r="T104" i="1" s="1"/>
  <c r="J104" i="1"/>
  <c r="G104" i="1"/>
  <c r="U103" i="1"/>
  <c r="Q103" i="1"/>
  <c r="S103" i="1" s="1"/>
  <c r="T103" i="1" s="1"/>
  <c r="J103" i="1"/>
  <c r="G103" i="1"/>
  <c r="U102" i="1"/>
  <c r="Q102" i="1"/>
  <c r="S102" i="1" s="1"/>
  <c r="T102" i="1" s="1"/>
  <c r="J102" i="1"/>
  <c r="G102" i="1"/>
  <c r="U101" i="1"/>
  <c r="Q101" i="1"/>
  <c r="S101" i="1" s="1"/>
  <c r="T101" i="1" s="1"/>
  <c r="J101" i="1"/>
  <c r="G101" i="1"/>
  <c r="U100" i="1"/>
  <c r="Q100" i="1"/>
  <c r="S100" i="1" s="1"/>
  <c r="T100" i="1" s="1"/>
  <c r="J100" i="1"/>
  <c r="G100" i="1"/>
  <c r="U99" i="1"/>
  <c r="Q99" i="1"/>
  <c r="S99" i="1" s="1"/>
  <c r="T99" i="1" s="1"/>
  <c r="J99" i="1"/>
  <c r="G99" i="1"/>
  <c r="U98" i="1"/>
  <c r="Q98" i="1"/>
  <c r="S98" i="1" s="1"/>
  <c r="T98" i="1" s="1"/>
  <c r="J98" i="1"/>
  <c r="G98" i="1"/>
  <c r="U97" i="1"/>
  <c r="Q97" i="1"/>
  <c r="S97" i="1" s="1"/>
  <c r="T97" i="1" s="1"/>
  <c r="J97" i="1"/>
  <c r="G97" i="1"/>
  <c r="U96" i="1"/>
  <c r="Q96" i="1"/>
  <c r="S96" i="1" s="1"/>
  <c r="T96" i="1" s="1"/>
  <c r="J96" i="1"/>
  <c r="G96" i="1"/>
  <c r="U95" i="1"/>
  <c r="T95" i="1"/>
  <c r="Q95" i="1"/>
  <c r="S95" i="1" s="1"/>
  <c r="J95" i="1"/>
  <c r="G95" i="1"/>
  <c r="U94" i="1"/>
  <c r="Q94" i="1"/>
  <c r="S94" i="1" s="1"/>
  <c r="T94" i="1" s="1"/>
  <c r="J94" i="1"/>
  <c r="G94" i="1"/>
  <c r="U93" i="1"/>
  <c r="Q93" i="1"/>
  <c r="S93" i="1" s="1"/>
  <c r="T93" i="1" s="1"/>
  <c r="J93" i="1"/>
  <c r="G93" i="1"/>
  <c r="U92" i="1"/>
  <c r="Q92" i="1"/>
  <c r="S92" i="1" s="1"/>
  <c r="T92" i="1" s="1"/>
  <c r="J92" i="1"/>
  <c r="G92" i="1"/>
  <c r="U91" i="1"/>
  <c r="Q91" i="1"/>
  <c r="S91" i="1" s="1"/>
  <c r="T91" i="1" s="1"/>
  <c r="J91" i="1"/>
  <c r="G91" i="1"/>
  <c r="U90" i="1"/>
  <c r="S90" i="1"/>
  <c r="T90" i="1" s="1"/>
  <c r="Q90" i="1"/>
  <c r="J90" i="1"/>
  <c r="G90" i="1"/>
  <c r="U89" i="1"/>
  <c r="Q89" i="1"/>
  <c r="S89" i="1" s="1"/>
  <c r="T89" i="1" s="1"/>
  <c r="J89" i="1"/>
  <c r="G89" i="1"/>
  <c r="U88" i="1"/>
  <c r="Q88" i="1"/>
  <c r="S88" i="1" s="1"/>
  <c r="T88" i="1" s="1"/>
  <c r="J88" i="1"/>
  <c r="G88" i="1"/>
  <c r="U87" i="1"/>
  <c r="Q87" i="1"/>
  <c r="J87" i="1"/>
  <c r="G87" i="1"/>
  <c r="U86" i="1"/>
  <c r="Q86" i="1"/>
  <c r="S86" i="1" s="1"/>
  <c r="T86" i="1" s="1"/>
  <c r="J86" i="1"/>
  <c r="G86" i="1"/>
  <c r="U85" i="1"/>
  <c r="T85" i="1"/>
  <c r="Q85" i="1"/>
  <c r="S85" i="1" s="1"/>
  <c r="J85" i="1"/>
  <c r="G85" i="1"/>
  <c r="U84" i="1"/>
  <c r="Q84" i="1"/>
  <c r="S84" i="1" s="1"/>
  <c r="T84" i="1" s="1"/>
  <c r="J84" i="1"/>
  <c r="G84" i="1"/>
  <c r="U83" i="1"/>
  <c r="Q83" i="1"/>
  <c r="J83" i="1"/>
  <c r="G83" i="1"/>
  <c r="U82" i="1"/>
  <c r="S82" i="1"/>
  <c r="T82" i="1" s="1"/>
  <c r="Q82" i="1"/>
  <c r="J82" i="1"/>
  <c r="G82" i="1"/>
  <c r="U81" i="1"/>
  <c r="Q81" i="1"/>
  <c r="S81" i="1" s="1"/>
  <c r="T81" i="1" s="1"/>
  <c r="J81" i="1"/>
  <c r="G81" i="1"/>
  <c r="U80" i="1"/>
  <c r="Q80" i="1"/>
  <c r="S80" i="1" s="1"/>
  <c r="T80" i="1" s="1"/>
  <c r="J80" i="1"/>
  <c r="G80" i="1"/>
  <c r="U79" i="1"/>
  <c r="Q79" i="1"/>
  <c r="J79" i="1"/>
  <c r="G79" i="1"/>
  <c r="U78" i="1"/>
  <c r="S78" i="1"/>
  <c r="T78" i="1" s="1"/>
  <c r="Q78" i="1"/>
  <c r="J78" i="1"/>
  <c r="G78" i="1"/>
  <c r="U77" i="1"/>
  <c r="T77" i="1"/>
  <c r="Q77" i="1"/>
  <c r="S77" i="1" s="1"/>
  <c r="J77" i="1"/>
  <c r="G77" i="1"/>
  <c r="U76" i="1"/>
  <c r="Q76" i="1"/>
  <c r="S76" i="1" s="1"/>
  <c r="T76" i="1" s="1"/>
  <c r="J76" i="1"/>
  <c r="G76" i="1"/>
  <c r="U75" i="1"/>
  <c r="Q75" i="1"/>
  <c r="J75" i="1"/>
  <c r="G75" i="1"/>
  <c r="U74" i="1"/>
  <c r="Q74" i="1"/>
  <c r="S74" i="1" s="1"/>
  <c r="T74" i="1" s="1"/>
  <c r="J74" i="1"/>
  <c r="G74" i="1"/>
  <c r="U73" i="1"/>
  <c r="T73" i="1"/>
  <c r="Q73" i="1"/>
  <c r="S73" i="1" s="1"/>
  <c r="J73" i="1"/>
  <c r="G73" i="1"/>
  <c r="U72" i="1"/>
  <c r="Q72" i="1"/>
  <c r="S72" i="1" s="1"/>
  <c r="T72" i="1" s="1"/>
  <c r="J72" i="1"/>
  <c r="G72" i="1"/>
  <c r="U71" i="1"/>
  <c r="Q71" i="1"/>
  <c r="J71" i="1"/>
  <c r="G71" i="1"/>
  <c r="U70" i="1"/>
  <c r="Q70" i="1"/>
  <c r="S70" i="1" s="1"/>
  <c r="T70" i="1" s="1"/>
  <c r="J70" i="1"/>
  <c r="G70" i="1"/>
  <c r="U69" i="1"/>
  <c r="Q69" i="1"/>
  <c r="S69" i="1" s="1"/>
  <c r="T69" i="1" s="1"/>
  <c r="J69" i="1"/>
  <c r="G69" i="1"/>
  <c r="U68" i="1"/>
  <c r="Q68" i="1"/>
  <c r="S68" i="1" s="1"/>
  <c r="T68" i="1" s="1"/>
  <c r="J68" i="1"/>
  <c r="G68" i="1"/>
  <c r="U67" i="1"/>
  <c r="Q67" i="1"/>
  <c r="J67" i="1"/>
  <c r="G67" i="1"/>
  <c r="U66" i="1"/>
  <c r="Q66" i="1"/>
  <c r="S66" i="1" s="1"/>
  <c r="T66" i="1" s="1"/>
  <c r="J66" i="1"/>
  <c r="G66" i="1"/>
  <c r="U65" i="1"/>
  <c r="Q65" i="1"/>
  <c r="S65" i="1" s="1"/>
  <c r="T65" i="1" s="1"/>
  <c r="J65" i="1"/>
  <c r="G65" i="1"/>
  <c r="U64" i="1"/>
  <c r="Q64" i="1"/>
  <c r="S64" i="1" s="1"/>
  <c r="T64" i="1" s="1"/>
  <c r="J64" i="1"/>
  <c r="G64" i="1"/>
  <c r="U63" i="1"/>
  <c r="Q63" i="1"/>
  <c r="J63" i="1"/>
  <c r="G63" i="1"/>
  <c r="U62" i="1"/>
  <c r="Q62" i="1"/>
  <c r="S62" i="1" s="1"/>
  <c r="T62" i="1" s="1"/>
  <c r="J62" i="1"/>
  <c r="G62" i="1"/>
  <c r="U61" i="1"/>
  <c r="Q61" i="1"/>
  <c r="J61" i="1"/>
  <c r="G61" i="1"/>
  <c r="U60" i="1"/>
  <c r="Q60" i="1"/>
  <c r="S60" i="1" s="1"/>
  <c r="T60" i="1" s="1"/>
  <c r="J60" i="1"/>
  <c r="G60" i="1"/>
  <c r="U59" i="1"/>
  <c r="Q59" i="1"/>
  <c r="J59" i="1"/>
  <c r="G59" i="1"/>
  <c r="U58" i="1"/>
  <c r="S58" i="1"/>
  <c r="T58" i="1" s="1"/>
  <c r="Q58" i="1"/>
  <c r="J58" i="1"/>
  <c r="G58" i="1"/>
  <c r="U57" i="1"/>
  <c r="Q57" i="1"/>
  <c r="J57" i="1"/>
  <c r="G57" i="1"/>
  <c r="U56" i="1"/>
  <c r="Q56" i="1"/>
  <c r="S56" i="1" s="1"/>
  <c r="T56" i="1" s="1"/>
  <c r="J56" i="1"/>
  <c r="G56" i="1"/>
  <c r="U55" i="1"/>
  <c r="Q55" i="1"/>
  <c r="J55" i="1"/>
  <c r="G55" i="1"/>
  <c r="U54" i="1"/>
  <c r="Q54" i="1"/>
  <c r="S54" i="1" s="1"/>
  <c r="T54" i="1" s="1"/>
  <c r="J54" i="1"/>
  <c r="G54" i="1"/>
  <c r="U53" i="1"/>
  <c r="Q53" i="1"/>
  <c r="J53" i="1"/>
  <c r="G53" i="1"/>
  <c r="U52" i="1"/>
  <c r="Q52" i="1"/>
  <c r="S52" i="1" s="1"/>
  <c r="T52" i="1" s="1"/>
  <c r="J52" i="1"/>
  <c r="G52" i="1"/>
  <c r="U51" i="1"/>
  <c r="Q51" i="1"/>
  <c r="J51" i="1"/>
  <c r="G51" i="1"/>
  <c r="U50" i="1"/>
  <c r="S50" i="1"/>
  <c r="T50" i="1" s="1"/>
  <c r="Q50" i="1"/>
  <c r="J50" i="1"/>
  <c r="G50" i="1"/>
  <c r="U49" i="1"/>
  <c r="Q49" i="1"/>
  <c r="J49" i="1"/>
  <c r="G49" i="1"/>
  <c r="U48" i="1"/>
  <c r="Q48" i="1"/>
  <c r="S48" i="1" s="1"/>
  <c r="T48" i="1" s="1"/>
  <c r="J48" i="1"/>
  <c r="G48" i="1"/>
  <c r="U47" i="1"/>
  <c r="Q47" i="1"/>
  <c r="J47" i="1"/>
  <c r="G47" i="1"/>
  <c r="U46" i="1"/>
  <c r="S46" i="1"/>
  <c r="T46" i="1" s="1"/>
  <c r="Q46" i="1"/>
  <c r="J46" i="1"/>
  <c r="G46" i="1"/>
  <c r="U45" i="1"/>
  <c r="Q45" i="1"/>
  <c r="J45" i="1"/>
  <c r="G45" i="1"/>
  <c r="U44" i="1"/>
  <c r="Q44" i="1"/>
  <c r="S44" i="1" s="1"/>
  <c r="T44" i="1" s="1"/>
  <c r="J44" i="1"/>
  <c r="G44" i="1"/>
  <c r="U43" i="1"/>
  <c r="T43" i="1"/>
  <c r="S43" i="1"/>
  <c r="Q43" i="1"/>
  <c r="J43" i="1"/>
  <c r="G43" i="1"/>
  <c r="U42" i="1"/>
  <c r="Q42" i="1"/>
  <c r="S42" i="1" s="1"/>
  <c r="T42" i="1" s="1"/>
  <c r="J42" i="1"/>
  <c r="G42" i="1"/>
  <c r="U41" i="1"/>
  <c r="Q41" i="1"/>
  <c r="J41" i="1"/>
  <c r="G41" i="1"/>
  <c r="U40" i="1"/>
  <c r="Q40" i="1"/>
  <c r="S40" i="1" s="1"/>
  <c r="T40" i="1" s="1"/>
  <c r="J40" i="1"/>
  <c r="G40" i="1"/>
  <c r="U39" i="1"/>
  <c r="T39" i="1"/>
  <c r="S39" i="1"/>
  <c r="Q39" i="1"/>
  <c r="J39" i="1"/>
  <c r="G39" i="1"/>
  <c r="U38" i="1"/>
  <c r="S38" i="1"/>
  <c r="T38" i="1" s="1"/>
  <c r="Q38" i="1"/>
  <c r="J38" i="1"/>
  <c r="G38" i="1"/>
  <c r="U37" i="1"/>
  <c r="Q37" i="1"/>
  <c r="J37" i="1"/>
  <c r="G37" i="1"/>
  <c r="U36" i="1"/>
  <c r="Q36" i="1"/>
  <c r="S36" i="1" s="1"/>
  <c r="T36" i="1" s="1"/>
  <c r="J36" i="1"/>
  <c r="G36" i="1"/>
  <c r="U35" i="1"/>
  <c r="T35" i="1"/>
  <c r="S35" i="1"/>
  <c r="Q35" i="1"/>
  <c r="J35" i="1"/>
  <c r="G35" i="1"/>
  <c r="U34" i="1"/>
  <c r="Q34" i="1"/>
  <c r="S34" i="1" s="1"/>
  <c r="T34" i="1" s="1"/>
  <c r="J34" i="1"/>
  <c r="G34" i="1"/>
  <c r="U33" i="1"/>
  <c r="Q33" i="1"/>
  <c r="J33" i="1"/>
  <c r="G33" i="1"/>
  <c r="U32" i="1"/>
  <c r="Q32" i="1"/>
  <c r="S32" i="1" s="1"/>
  <c r="T32" i="1" s="1"/>
  <c r="J32" i="1"/>
  <c r="G32" i="1"/>
  <c r="U31" i="1"/>
  <c r="T31" i="1"/>
  <c r="S31" i="1"/>
  <c r="Q31" i="1"/>
  <c r="J31" i="1"/>
  <c r="G31" i="1"/>
  <c r="U30" i="1"/>
  <c r="S30" i="1"/>
  <c r="T30" i="1" s="1"/>
  <c r="Q30" i="1"/>
  <c r="J30" i="1"/>
  <c r="G30" i="1"/>
  <c r="U29" i="1"/>
  <c r="Q29" i="1"/>
  <c r="J29" i="1"/>
  <c r="G29" i="1"/>
  <c r="U28" i="1"/>
  <c r="Q28" i="1"/>
  <c r="S28" i="1" s="1"/>
  <c r="T28" i="1" s="1"/>
  <c r="J28" i="1"/>
  <c r="G28" i="1"/>
  <c r="U27" i="1"/>
  <c r="T27" i="1"/>
  <c r="S27" i="1"/>
  <c r="Q27" i="1"/>
  <c r="J27" i="1"/>
  <c r="G27" i="1"/>
  <c r="U26" i="1"/>
  <c r="Q26" i="1"/>
  <c r="S26" i="1" s="1"/>
  <c r="T26" i="1" s="1"/>
  <c r="J26" i="1"/>
  <c r="G26" i="1"/>
  <c r="U25" i="1"/>
  <c r="Q25" i="1"/>
  <c r="J25" i="1"/>
  <c r="G25" i="1"/>
  <c r="U24" i="1"/>
  <c r="Q24" i="1"/>
  <c r="S24" i="1" s="1"/>
  <c r="T24" i="1" s="1"/>
  <c r="J24" i="1"/>
  <c r="G24" i="1"/>
  <c r="U23" i="1"/>
  <c r="T23" i="1"/>
  <c r="S23" i="1"/>
  <c r="Q23" i="1"/>
  <c r="J23" i="1"/>
  <c r="G23" i="1"/>
  <c r="U22" i="1"/>
  <c r="S22" i="1"/>
  <c r="T22" i="1" s="1"/>
  <c r="Q22" i="1"/>
  <c r="J22" i="1"/>
  <c r="G22" i="1"/>
  <c r="U21" i="1"/>
  <c r="Q21" i="1"/>
  <c r="J21" i="1"/>
  <c r="G21" i="1"/>
  <c r="U20" i="1"/>
  <c r="Q20" i="1"/>
  <c r="S20" i="1" s="1"/>
  <c r="T20" i="1" s="1"/>
  <c r="J20" i="1"/>
  <c r="G20" i="1"/>
  <c r="U19" i="1"/>
  <c r="T19" i="1"/>
  <c r="S19" i="1"/>
  <c r="Q19" i="1"/>
  <c r="J19" i="1"/>
  <c r="G19" i="1"/>
  <c r="U18" i="1"/>
  <c r="Q18" i="1"/>
  <c r="S18" i="1" s="1"/>
  <c r="T18" i="1" s="1"/>
  <c r="J18" i="1"/>
  <c r="G18" i="1"/>
  <c r="U17" i="1"/>
  <c r="Q17" i="1"/>
  <c r="J17" i="1"/>
  <c r="G17" i="1"/>
  <c r="U16" i="1"/>
  <c r="Q16" i="1"/>
  <c r="S16" i="1" s="1"/>
  <c r="T16" i="1" s="1"/>
  <c r="J16" i="1"/>
  <c r="G16" i="1"/>
  <c r="U15" i="1"/>
  <c r="S15" i="1"/>
  <c r="T15" i="1" s="1"/>
  <c r="Q15" i="1"/>
  <c r="J15" i="1"/>
  <c r="G15" i="1"/>
  <c r="U14" i="1"/>
  <c r="S14" i="1"/>
  <c r="T14" i="1" s="1"/>
  <c r="Q14" i="1"/>
  <c r="J14" i="1"/>
  <c r="G14" i="1"/>
  <c r="U13" i="1"/>
  <c r="Q13" i="1"/>
  <c r="J13" i="1"/>
  <c r="G13" i="1"/>
  <c r="U12" i="1"/>
  <c r="Q12" i="1"/>
  <c r="S12" i="1" s="1"/>
  <c r="T12" i="1" s="1"/>
  <c r="J12" i="1"/>
  <c r="G12" i="1"/>
  <c r="U11" i="1"/>
  <c r="S11" i="1"/>
  <c r="T11" i="1" s="1"/>
  <c r="Q11" i="1"/>
  <c r="J11" i="1"/>
  <c r="G11" i="1"/>
  <c r="U10" i="1"/>
  <c r="Q10" i="1"/>
  <c r="S10" i="1" s="1"/>
  <c r="T10" i="1" s="1"/>
  <c r="J10" i="1"/>
  <c r="G10" i="1"/>
  <c r="U9" i="1"/>
  <c r="Q9" i="1"/>
  <c r="J9" i="1"/>
  <c r="G9" i="1"/>
  <c r="U8" i="1"/>
  <c r="Q8" i="1"/>
  <c r="S8" i="1" s="1"/>
  <c r="T8" i="1" s="1"/>
  <c r="J8" i="1"/>
  <c r="G8" i="1"/>
  <c r="U7" i="1"/>
  <c r="S7" i="1"/>
  <c r="T7" i="1" s="1"/>
  <c r="Q7" i="1"/>
  <c r="J7" i="1"/>
  <c r="G7" i="1"/>
  <c r="U6" i="1"/>
  <c r="S6" i="1"/>
  <c r="T6" i="1" s="1"/>
  <c r="Q6" i="1"/>
  <c r="J6" i="1"/>
  <c r="G6" i="1"/>
  <c r="U5" i="1"/>
  <c r="Q5" i="1"/>
  <c r="J5" i="1"/>
  <c r="G5" i="1"/>
  <c r="U4" i="1"/>
  <c r="Q4" i="1"/>
  <c r="S4" i="1" s="1"/>
  <c r="T4" i="1" s="1"/>
  <c r="J4" i="1"/>
  <c r="G4" i="1"/>
  <c r="U3" i="1"/>
  <c r="S3" i="1"/>
  <c r="T3" i="1" s="1"/>
  <c r="Q3" i="1"/>
  <c r="J3" i="1"/>
  <c r="G3" i="1"/>
  <c r="U2" i="1"/>
  <c r="Q2" i="1"/>
  <c r="S2" i="1" s="1"/>
  <c r="T2" i="1" s="1"/>
  <c r="J2" i="1"/>
  <c r="G2" i="1"/>
  <c r="X1" i="1"/>
  <c r="S468" i="1" s="1"/>
  <c r="T468" i="1" s="1"/>
  <c r="S47" i="1" l="1"/>
  <c r="T47" i="1" s="1"/>
  <c r="S51" i="1"/>
  <c r="T51" i="1" s="1"/>
  <c r="S55" i="1"/>
  <c r="T55" i="1" s="1"/>
  <c r="S59" i="1"/>
  <c r="T59" i="1" s="1"/>
  <c r="S63" i="1"/>
  <c r="T63" i="1" s="1"/>
  <c r="S67" i="1"/>
  <c r="T67" i="1" s="1"/>
  <c r="S71" i="1"/>
  <c r="T71" i="1" s="1"/>
  <c r="S75" i="1"/>
  <c r="T75" i="1" s="1"/>
  <c r="S79" i="1"/>
  <c r="T79" i="1" s="1"/>
  <c r="S83" i="1"/>
  <c r="T83" i="1" s="1"/>
  <c r="S87" i="1"/>
  <c r="T87" i="1" s="1"/>
  <c r="S119" i="1"/>
  <c r="T119" i="1" s="1"/>
  <c r="S167" i="1"/>
  <c r="T167" i="1" s="1"/>
  <c r="S190" i="1"/>
  <c r="T190" i="1" s="1"/>
  <c r="S196" i="1"/>
  <c r="T196" i="1" s="1"/>
  <c r="S199" i="1"/>
  <c r="T199" i="1" s="1"/>
  <c r="S222" i="1"/>
  <c r="T222" i="1" s="1"/>
  <c r="S225" i="1"/>
  <c r="T225" i="1" s="1"/>
  <c r="S228" i="1"/>
  <c r="T228" i="1" s="1"/>
  <c r="S231" i="1"/>
  <c r="T231" i="1" s="1"/>
  <c r="S251" i="1"/>
  <c r="T251" i="1" s="1"/>
  <c r="S259" i="1"/>
  <c r="T259" i="1" s="1"/>
  <c r="S267" i="1"/>
  <c r="T267" i="1" s="1"/>
  <c r="S275" i="1"/>
  <c r="T275" i="1" s="1"/>
  <c r="S283" i="1"/>
  <c r="T283" i="1" s="1"/>
  <c r="S291" i="1"/>
  <c r="T291" i="1" s="1"/>
  <c r="S299" i="1"/>
  <c r="T299" i="1" s="1"/>
  <c r="S307" i="1"/>
  <c r="T307" i="1" s="1"/>
  <c r="S315" i="1"/>
  <c r="T315" i="1" s="1"/>
  <c r="S323" i="1"/>
  <c r="T323" i="1" s="1"/>
  <c r="S331" i="1"/>
  <c r="T331" i="1" s="1"/>
  <c r="S339" i="1"/>
  <c r="T339" i="1" s="1"/>
  <c r="S347" i="1"/>
  <c r="T347" i="1" s="1"/>
  <c r="S355" i="1"/>
  <c r="T355" i="1" s="1"/>
  <c r="S363" i="1"/>
  <c r="T363" i="1" s="1"/>
  <c r="S371" i="1"/>
  <c r="T371" i="1" s="1"/>
  <c r="S379" i="1"/>
  <c r="T379" i="1" s="1"/>
  <c r="S387" i="1"/>
  <c r="T387" i="1" s="1"/>
  <c r="S395" i="1"/>
  <c r="T395" i="1" s="1"/>
  <c r="S403" i="1"/>
  <c r="T403" i="1" s="1"/>
  <c r="S411" i="1"/>
  <c r="T411" i="1" s="1"/>
  <c r="S419" i="1"/>
  <c r="T419" i="1" s="1"/>
  <c r="S427" i="1"/>
  <c r="T427" i="1" s="1"/>
  <c r="S435" i="1"/>
  <c r="T435" i="1" s="1"/>
  <c r="S443" i="1"/>
  <c r="T443" i="1" s="1"/>
  <c r="S451" i="1"/>
  <c r="T451" i="1" s="1"/>
  <c r="S459" i="1"/>
  <c r="T459" i="1" s="1"/>
  <c r="S467" i="1"/>
  <c r="T467" i="1" s="1"/>
  <c r="S445" i="1"/>
  <c r="T445" i="1" s="1"/>
  <c r="S453" i="1"/>
  <c r="T453" i="1" s="1"/>
  <c r="S461" i="1"/>
  <c r="T461" i="1" s="1"/>
  <c r="S469" i="1"/>
  <c r="T469" i="1" s="1"/>
  <c r="S152" i="1"/>
  <c r="T152" i="1" s="1"/>
  <c r="S186" i="1"/>
  <c r="T186" i="1" s="1"/>
  <c r="S192" i="1"/>
  <c r="T192" i="1" s="1"/>
  <c r="S195" i="1"/>
  <c r="T195" i="1" s="1"/>
  <c r="S218" i="1"/>
  <c r="T218" i="1" s="1"/>
  <c r="S224" i="1"/>
  <c r="T224" i="1" s="1"/>
  <c r="S227" i="1"/>
  <c r="T227" i="1" s="1"/>
  <c r="S250" i="1"/>
  <c r="T250" i="1" s="1"/>
  <c r="S258" i="1"/>
  <c r="T258" i="1" s="1"/>
  <c r="S266" i="1"/>
  <c r="T266" i="1" s="1"/>
  <c r="S274" i="1"/>
  <c r="T274" i="1" s="1"/>
  <c r="S282" i="1"/>
  <c r="T282" i="1" s="1"/>
  <c r="S290" i="1"/>
  <c r="T290" i="1" s="1"/>
  <c r="S298" i="1"/>
  <c r="T298" i="1" s="1"/>
  <c r="S306" i="1"/>
  <c r="T306" i="1" s="1"/>
  <c r="S314" i="1"/>
  <c r="T314" i="1" s="1"/>
  <c r="S322" i="1"/>
  <c r="T322" i="1" s="1"/>
  <c r="S330" i="1"/>
  <c r="T330" i="1" s="1"/>
  <c r="S338" i="1"/>
  <c r="T338" i="1" s="1"/>
  <c r="S346" i="1"/>
  <c r="T346" i="1" s="1"/>
  <c r="S354" i="1"/>
  <c r="T354" i="1" s="1"/>
  <c r="S362" i="1"/>
  <c r="T362" i="1" s="1"/>
  <c r="S370" i="1"/>
  <c r="T370" i="1" s="1"/>
  <c r="S378" i="1"/>
  <c r="T378" i="1" s="1"/>
  <c r="S386" i="1"/>
  <c r="T386" i="1" s="1"/>
  <c r="S394" i="1"/>
  <c r="T394" i="1" s="1"/>
  <c r="S402" i="1"/>
  <c r="T402" i="1" s="1"/>
  <c r="S410" i="1"/>
  <c r="T410" i="1" s="1"/>
  <c r="S418" i="1"/>
  <c r="T418" i="1" s="1"/>
  <c r="S426" i="1"/>
  <c r="T426" i="1" s="1"/>
  <c r="S434" i="1"/>
  <c r="T434" i="1" s="1"/>
  <c r="S442" i="1"/>
  <c r="T442" i="1" s="1"/>
  <c r="S450" i="1"/>
  <c r="T450" i="1" s="1"/>
  <c r="S458" i="1"/>
  <c r="T458" i="1" s="1"/>
  <c r="S466" i="1"/>
  <c r="T466" i="1" s="1"/>
  <c r="S5" i="1"/>
  <c r="T5" i="1" s="1"/>
  <c r="S9" i="1"/>
  <c r="T9" i="1" s="1"/>
  <c r="S13" i="1"/>
  <c r="T13" i="1" s="1"/>
  <c r="S17" i="1"/>
  <c r="T17" i="1" s="1"/>
  <c r="S21" i="1"/>
  <c r="T21" i="1" s="1"/>
  <c r="S25" i="1"/>
  <c r="T25" i="1" s="1"/>
  <c r="S29" i="1"/>
  <c r="T29" i="1" s="1"/>
  <c r="S33" i="1"/>
  <c r="T33" i="1" s="1"/>
  <c r="S37" i="1"/>
  <c r="T37" i="1" s="1"/>
  <c r="S41" i="1"/>
  <c r="T41" i="1" s="1"/>
  <c r="S45" i="1"/>
  <c r="T45" i="1" s="1"/>
  <c r="S49" i="1"/>
  <c r="T49" i="1" s="1"/>
  <c r="S53" i="1"/>
  <c r="T53" i="1" s="1"/>
  <c r="S57" i="1"/>
  <c r="T57" i="1" s="1"/>
  <c r="S61" i="1"/>
  <c r="T61" i="1" s="1"/>
  <c r="S148" i="1"/>
  <c r="T148" i="1" s="1"/>
  <c r="S162" i="1"/>
  <c r="T162" i="1" s="1"/>
  <c r="S174" i="1"/>
  <c r="T174" i="1" s="1"/>
  <c r="S180" i="1"/>
  <c r="T180" i="1" s="1"/>
  <c r="S183" i="1"/>
  <c r="T183" i="1" s="1"/>
  <c r="S206" i="1"/>
  <c r="T206" i="1" s="1"/>
  <c r="S212" i="1"/>
  <c r="T212" i="1" s="1"/>
  <c r="S215" i="1"/>
  <c r="T215" i="1" s="1"/>
  <c r="S238" i="1"/>
  <c r="T238" i="1" s="1"/>
  <c r="S244" i="1"/>
  <c r="T244" i="1" s="1"/>
  <c r="S247" i="1"/>
  <c r="T247" i="1" s="1"/>
  <c r="S255" i="1"/>
  <c r="T255" i="1" s="1"/>
  <c r="S263" i="1"/>
  <c r="T263" i="1" s="1"/>
  <c r="S271" i="1"/>
  <c r="T271" i="1" s="1"/>
  <c r="S279" i="1"/>
  <c r="T279" i="1" s="1"/>
  <c r="S287" i="1"/>
  <c r="T287" i="1" s="1"/>
  <c r="S295" i="1"/>
  <c r="T295" i="1" s="1"/>
  <c r="S303" i="1"/>
  <c r="T303" i="1" s="1"/>
  <c r="S311" i="1"/>
  <c r="T311" i="1" s="1"/>
  <c r="S319" i="1"/>
  <c r="T319" i="1" s="1"/>
  <c r="S327" i="1"/>
  <c r="T327" i="1" s="1"/>
  <c r="S335" i="1"/>
  <c r="T335" i="1" s="1"/>
  <c r="S343" i="1"/>
  <c r="T343" i="1" s="1"/>
  <c r="S351" i="1"/>
  <c r="T351" i="1" s="1"/>
  <c r="S359" i="1"/>
  <c r="T359" i="1" s="1"/>
  <c r="S367" i="1"/>
  <c r="T367" i="1" s="1"/>
  <c r="S375" i="1"/>
  <c r="T375" i="1" s="1"/>
  <c r="S383" i="1"/>
  <c r="T383" i="1" s="1"/>
  <c r="S391" i="1"/>
  <c r="T391" i="1" s="1"/>
  <c r="S399" i="1"/>
  <c r="T399" i="1" s="1"/>
  <c r="S407" i="1"/>
  <c r="T407" i="1" s="1"/>
  <c r="S415" i="1"/>
  <c r="T415" i="1" s="1"/>
  <c r="S423" i="1"/>
  <c r="T423" i="1" s="1"/>
  <c r="S431" i="1"/>
  <c r="T431" i="1" s="1"/>
  <c r="S439" i="1"/>
  <c r="T439" i="1" s="1"/>
  <c r="S447" i="1"/>
  <c r="T447" i="1" s="1"/>
  <c r="S455" i="1"/>
  <c r="T455" i="1" s="1"/>
  <c r="S463" i="1"/>
  <c r="T463" i="1" s="1"/>
  <c r="S471" i="1"/>
  <c r="T471" i="1" s="1"/>
  <c r="S232" i="1"/>
  <c r="T232" i="1" s="1"/>
  <c r="S235" i="1"/>
  <c r="T235" i="1" s="1"/>
  <c r="S252" i="1"/>
  <c r="T252" i="1" s="1"/>
  <c r="S260" i="1"/>
  <c r="T260" i="1" s="1"/>
  <c r="S268" i="1"/>
  <c r="T268" i="1" s="1"/>
  <c r="S276" i="1"/>
  <c r="T276" i="1" s="1"/>
  <c r="S284" i="1"/>
  <c r="T284" i="1" s="1"/>
  <c r="S292" i="1"/>
  <c r="T292" i="1" s="1"/>
  <c r="S300" i="1"/>
  <c r="T300" i="1" s="1"/>
  <c r="S308" i="1"/>
  <c r="T308" i="1" s="1"/>
  <c r="S316" i="1"/>
  <c r="T316" i="1" s="1"/>
  <c r="S324" i="1"/>
  <c r="T324" i="1" s="1"/>
  <c r="S332" i="1"/>
  <c r="T332" i="1" s="1"/>
  <c r="S340" i="1"/>
  <c r="T340" i="1" s="1"/>
  <c r="S348" i="1"/>
  <c r="T348" i="1" s="1"/>
  <c r="S356" i="1"/>
  <c r="T356" i="1" s="1"/>
  <c r="S364" i="1"/>
  <c r="T364" i="1" s="1"/>
  <c r="S372" i="1"/>
  <c r="T372" i="1" s="1"/>
  <c r="S380" i="1"/>
  <c r="T380" i="1" s="1"/>
  <c r="S388" i="1"/>
  <c r="T388" i="1" s="1"/>
  <c r="S396" i="1"/>
  <c r="T396" i="1" s="1"/>
  <c r="S404" i="1"/>
  <c r="T404" i="1" s="1"/>
  <c r="S412" i="1"/>
  <c r="T412" i="1" s="1"/>
  <c r="S420" i="1"/>
  <c r="T420" i="1" s="1"/>
  <c r="S428" i="1"/>
  <c r="T428" i="1" s="1"/>
  <c r="S436" i="1"/>
  <c r="T436" i="1" s="1"/>
  <c r="S444" i="1"/>
  <c r="T444" i="1" s="1"/>
  <c r="S452" i="1"/>
  <c r="T452" i="1" s="1"/>
  <c r="S460" i="1"/>
  <c r="T460" i="1" s="1"/>
  <c r="S476" i="1"/>
  <c r="T476" i="1" s="1"/>
  <c r="S477" i="1"/>
  <c r="T477" i="1" s="1"/>
  <c r="S474" i="1"/>
  <c r="T474" i="1" s="1"/>
  <c r="S475" i="1"/>
  <c r="T475" i="1" s="1"/>
  <c r="S182" i="1"/>
  <c r="T182" i="1" s="1"/>
  <c r="S188" i="1"/>
  <c r="T188" i="1" s="1"/>
  <c r="S191" i="1"/>
  <c r="T191" i="1" s="1"/>
  <c r="S214" i="1"/>
  <c r="T214" i="1" s="1"/>
  <c r="S220" i="1"/>
  <c r="T220" i="1" s="1"/>
  <c r="S223" i="1"/>
  <c r="T223" i="1" s="1"/>
  <c r="S246" i="1"/>
  <c r="T246" i="1" s="1"/>
  <c r="S257" i="1"/>
  <c r="T257" i="1" s="1"/>
  <c r="S265" i="1"/>
  <c r="T265" i="1" s="1"/>
  <c r="S273" i="1"/>
  <c r="T273" i="1" s="1"/>
  <c r="S281" i="1"/>
  <c r="T281" i="1" s="1"/>
  <c r="S289" i="1"/>
  <c r="T289" i="1" s="1"/>
  <c r="S297" i="1"/>
  <c r="T297" i="1" s="1"/>
  <c r="S305" i="1"/>
  <c r="T305" i="1" s="1"/>
  <c r="S313" i="1"/>
  <c r="T313" i="1" s="1"/>
  <c r="S321" i="1"/>
  <c r="T321" i="1" s="1"/>
  <c r="S329" i="1"/>
  <c r="T329" i="1" s="1"/>
  <c r="S337" i="1"/>
  <c r="T337" i="1" s="1"/>
  <c r="S345" i="1"/>
  <c r="T345" i="1" s="1"/>
  <c r="S353" i="1"/>
  <c r="T353" i="1" s="1"/>
  <c r="S361" i="1"/>
  <c r="T361" i="1" s="1"/>
  <c r="S369" i="1"/>
  <c r="T369" i="1" s="1"/>
  <c r="S377" i="1"/>
  <c r="T377" i="1" s="1"/>
  <c r="S385" i="1"/>
  <c r="T385" i="1" s="1"/>
  <c r="S393" i="1"/>
  <c r="T393" i="1" s="1"/>
  <c r="S401" i="1"/>
  <c r="T401" i="1" s="1"/>
  <c r="S409" i="1"/>
  <c r="T409" i="1" s="1"/>
  <c r="S417" i="1"/>
  <c r="T417" i="1" s="1"/>
  <c r="S425" i="1"/>
  <c r="T425" i="1" s="1"/>
  <c r="S433" i="1"/>
  <c r="T433" i="1" s="1"/>
  <c r="S441" i="1"/>
  <c r="T441" i="1" s="1"/>
  <c r="S449" i="1"/>
  <c r="T449" i="1" s="1"/>
  <c r="S457" i="1"/>
  <c r="T457" i="1" s="1"/>
  <c r="S465" i="1"/>
  <c r="T465" i="1" s="1"/>
  <c r="S473" i="1"/>
  <c r="T473" i="1" s="1"/>
  <c r="S143" i="1"/>
  <c r="T143" i="1" s="1"/>
  <c r="S150" i="1"/>
  <c r="T150" i="1" s="1"/>
  <c r="S161" i="1"/>
  <c r="T161" i="1" s="1"/>
  <c r="S164" i="1"/>
  <c r="T164" i="1" s="1"/>
  <c r="S170" i="1"/>
  <c r="T170" i="1" s="1"/>
  <c r="S173" i="1"/>
  <c r="T173" i="1" s="1"/>
  <c r="S176" i="1"/>
  <c r="T176" i="1" s="1"/>
  <c r="S179" i="1"/>
  <c r="T179" i="1" s="1"/>
  <c r="S202" i="1"/>
  <c r="T202" i="1" s="1"/>
  <c r="S205" i="1"/>
  <c r="T205" i="1" s="1"/>
  <c r="S208" i="1"/>
  <c r="T208" i="1" s="1"/>
  <c r="S211" i="1"/>
  <c r="T211" i="1" s="1"/>
  <c r="S234" i="1"/>
  <c r="T234" i="1" s="1"/>
  <c r="S237" i="1"/>
  <c r="T237" i="1" s="1"/>
  <c r="S240" i="1"/>
  <c r="T240" i="1" s="1"/>
  <c r="S243" i="1"/>
  <c r="T243" i="1" s="1"/>
  <c r="S254" i="1"/>
  <c r="T254" i="1" s="1"/>
  <c r="S262" i="1"/>
  <c r="T262" i="1" s="1"/>
  <c r="S270" i="1"/>
  <c r="T270" i="1" s="1"/>
  <c r="S278" i="1"/>
  <c r="T278" i="1" s="1"/>
  <c r="S286" i="1"/>
  <c r="T286" i="1" s="1"/>
  <c r="S294" i="1"/>
  <c r="T294" i="1" s="1"/>
  <c r="S302" i="1"/>
  <c r="T302" i="1" s="1"/>
  <c r="S310" i="1"/>
  <c r="T310" i="1" s="1"/>
  <c r="S318" i="1"/>
  <c r="T318" i="1" s="1"/>
  <c r="S326" i="1"/>
  <c r="T326" i="1" s="1"/>
  <c r="S334" i="1"/>
  <c r="T334" i="1" s="1"/>
  <c r="S342" i="1"/>
  <c r="T342" i="1" s="1"/>
  <c r="S350" i="1"/>
  <c r="T350" i="1" s="1"/>
  <c r="S358" i="1"/>
  <c r="T358" i="1" s="1"/>
  <c r="S366" i="1"/>
  <c r="T366" i="1" s="1"/>
  <c r="S374" i="1"/>
  <c r="T374" i="1" s="1"/>
  <c r="S382" i="1"/>
  <c r="T382" i="1" s="1"/>
  <c r="S390" i="1"/>
  <c r="T390" i="1" s="1"/>
  <c r="S398" i="1"/>
  <c r="T398" i="1" s="1"/>
  <c r="S406" i="1"/>
  <c r="T406" i="1" s="1"/>
  <c r="S414" i="1"/>
  <c r="T414" i="1" s="1"/>
  <c r="S422" i="1"/>
  <c r="T422" i="1" s="1"/>
  <c r="S430" i="1"/>
  <c r="T430" i="1" s="1"/>
  <c r="S438" i="1"/>
  <c r="T438" i="1" s="1"/>
  <c r="S446" i="1"/>
  <c r="T446" i="1" s="1"/>
  <c r="S454" i="1"/>
  <c r="T454" i="1" s="1"/>
  <c r="S462" i="1"/>
  <c r="T462" i="1" s="1"/>
  <c r="S470" i="1"/>
  <c r="T4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<sst xmlns="http://schemas.openxmlformats.org/spreadsheetml/2006/main" count="2455" uniqueCount="1003">
  <si>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</si>
  <si>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</si>
  <si>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</si>
  <si>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</si>
  <si>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</si>
  <si>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</si>
  <si>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</si>
  <si>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</si>
  <si>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</si>
  <si>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</si>
  <si>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</si>
  <si>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</si>
  <si>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</si>
  <si>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</si>
  <si>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</si>
  <si>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</si>
  <si>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</si>
  <si>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</si>
  <si>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</si>
  <si>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</si>
  <si>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</si>
  <si>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</si>
  <si>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</si>
  <si>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</si>
  <si>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</si>
  <si>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</si>
  <si>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</si>
  <si>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</si>
  <si>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</si>
  <si>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</si>
  <si>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</si>
  <si>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https://fnet.bmfbovespa.com.br/fnet/publico/downloadDocumento?id=616410</t>
  </si>
  <si>
    <t>AEFI11</t>
  </si>
  <si>
    <t>Educacional</t>
  </si>
  <si>
    <t>https://fnet.bmfbovespa.com.br/fnet/publico/downloadDocumento?id=617610</t>
  </si>
  <si>
    <t>AFHI11</t>
  </si>
  <si>
    <t>Papéis</t>
  </si>
  <si>
    <t>Af Invest</t>
  </si>
  <si>
    <t>https://fnet.bmfbovespa.com.br/fnet/publico/downloadDocumento?id=610842</t>
  </si>
  <si>
    <t>AGCX11</t>
  </si>
  <si>
    <t>Agências de Bancos</t>
  </si>
  <si>
    <t>https://fnet.bmfbovespa.com.br/fnet/publico/downloadDocumento?id=618021</t>
  </si>
  <si>
    <t>AIEC11</t>
  </si>
  <si>
    <t>Lajes Corporativas</t>
  </si>
  <si>
    <t>Ai Real Estate</t>
  </si>
  <si>
    <t>https://fnet.bmfbovespa.com.br/fnet/publico/downloadDocumento?id=614869</t>
  </si>
  <si>
    <t>ALMI11</t>
  </si>
  <si>
    <t>Btg Pactual</t>
  </si>
  <si>
    <t>https://fnet.bmfbovespa.com.br/fnet/publico/downloadDocumento?id=588960</t>
  </si>
  <si>
    <t>ALZC11</t>
  </si>
  <si>
    <t>-</t>
  </si>
  <si>
    <t>N/A</t>
  </si>
  <si>
    <t>ALZM11</t>
  </si>
  <si>
    <t>Fundo de Fundos</t>
  </si>
  <si>
    <t>Alianza</t>
  </si>
  <si>
    <t>https://fnet.bmfbovespa.com.br/fnet/publico/downloadDocumento?id=606391</t>
  </si>
  <si>
    <t>ALZR11</t>
  </si>
  <si>
    <t>Misto</t>
  </si>
  <si>
    <t>https://fnet.bmfbovespa.com.br/fnet/publico/downloadDocumento?id=606466</t>
  </si>
  <si>
    <t>ANCR11B</t>
  </si>
  <si>
    <t>Scai Gestora</t>
  </si>
  <si>
    <t>APTO11</t>
  </si>
  <si>
    <t>Imóveis Residenciais</t>
  </si>
  <si>
    <t>Navi</t>
  </si>
  <si>
    <t>https://fnet.bmfbovespa.com.br/fnet/publico/downloadDocumento?id=614855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</si>
  <si>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</si>
  <si>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</si>
  <si>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</si>
  <si>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</si>
  <si>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</si>
  <si>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</si>
  <si>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</si>
  <si>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</si>
  <si>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https://fnet.bmfbovespa.com.br/fnet/publico/downloadDocumento?id=609289</t>
  </si>
  <si>
    <t>ASMT11</t>
  </si>
  <si>
    <t>https://fnet.bmfbovespa.com.br/fnet/publico/downloadDocumento?id=614338</t>
  </si>
  <si>
    <t>ATCR11</t>
  </si>
  <si>
    <t>Tmj Capital</t>
  </si>
  <si>
    <t>ATSA11</t>
  </si>
  <si>
    <t>Hedge Investments</t>
  </si>
  <si>
    <t>https://fnet.bmfbovespa.com.br/fnet/publico/downloadDocumento?id=618095</t>
  </si>
  <si>
    <t>ATWN11</t>
  </si>
  <si>
    <t>Indefinido</t>
  </si>
  <si>
    <t>AURB11</t>
  </si>
  <si>
    <t>Imóveis Comerciais - Outros</t>
  </si>
  <si>
    <t>https://fnet.bmfbovespa.com.br/fnet/publico/downloadDocumento?id=595143</t>
  </si>
  <si>
    <t>BARI11</t>
  </si>
  <si>
    <t>Bari Gestão</t>
  </si>
  <si>
    <t>https://fnet.bmfbovespa.com.br/fnet/publico/downloadDocumento?id=618777</t>
  </si>
  <si>
    <t>BBFI11B</t>
  </si>
  <si>
    <t>Caixa Econômica</t>
  </si>
  <si>
    <t>https://fnet.bmfbovespa.com.br/fnet/publico/downloadDocumento?id=588958</t>
  </si>
  <si>
    <t>BBFO11</t>
  </si>
  <si>
    <t>Bb Gestão</t>
  </si>
  <si>
    <t>https://fnet.bmfbovespa.com.br/fnet/publico/downloadDocumento?id=608100</t>
  </si>
  <si>
    <t>BBIM11</t>
  </si>
  <si>
    <t>BBPO11</t>
  </si>
  <si>
    <t>https://fnet.bmfbovespa.com.br/fnet/publico/downloadDocumento?id=619595</t>
  </si>
  <si>
    <t>BBRC11</t>
  </si>
  <si>
    <t>Votorantim Asset</t>
  </si>
  <si>
    <t>https://fnet.bmfbovespa.com.br/fnet/publico/downloadDocumento?id=606277</t>
  </si>
  <si>
    <t>BCFF11</t>
  </si>
  <si>
    <t>https://fnet.bmfbovespa.com.br/fnet/publico/downloadDocumento?id=618736</t>
  </si>
  <si>
    <t>BCIA11</t>
  </si>
  <si>
    <t>Bradesco</t>
  </si>
  <si>
    <t>https://fnet.bmfbovespa.com.br/fnet/publico/downloadDocumento?id=607026</t>
  </si>
  <si>
    <t>BCRI11</t>
  </si>
  <si>
    <t>Banestes</t>
  </si>
  <si>
    <t>https://fnet.bmfbovespa.com.br/fnet/publico/downloadDocumento?id=608716</t>
  </si>
  <si>
    <t>BICE11</t>
  </si>
  <si>
    <t>BICR11</t>
  </si>
  <si>
    <t>Inter Asset</t>
  </si>
  <si>
    <t>https://fnet.bmfbovespa.com.br/fnet/publico/downloadDocumento?id=617534</t>
  </si>
  <si>
    <t>BIME11</t>
  </si>
  <si>
    <t>Brio Investimentos</t>
  </si>
  <si>
    <t>https://fnet.bmfbovespa.com.br/fnet/publico/downloadDocumento?id=613335</t>
  </si>
  <si>
    <t>BIPD11</t>
  </si>
  <si>
    <t>BLCA11</t>
  </si>
  <si>
    <t>https://fnet.bmfbovespa.com.br/fnet/publico/downloadDocumento?id=608719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</si>
  <si>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</si>
  <si>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</si>
  <si>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</si>
  <si>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</si>
  <si>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</si>
  <si>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</si>
  <si>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</si>
  <si>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https://fnet.bmfbovespa.com.br/fnet/publico/downloadDocumento?id=614886</t>
  </si>
  <si>
    <t>BLMO11</t>
  </si>
  <si>
    <t>https://fnet.bmfbovespa.com.br/fnet/publico/downloadDocumento?id=606408</t>
  </si>
  <si>
    <t>BLMR11</t>
  </si>
  <si>
    <t>https://fnet.bmfbovespa.com.br/fnet/publico/downloadDocumento?id=575768</t>
  </si>
  <si>
    <t>BLUR11</t>
  </si>
  <si>
    <t>https://fnet.bmfbovespa.com.br/fnet/publico/downloadDocumento?id=619340</t>
  </si>
  <si>
    <t>BMII11</t>
  </si>
  <si>
    <t>BMLC11</t>
  </si>
  <si>
    <t>Argucia Capital</t>
  </si>
  <si>
    <t>https://fnet.bmfbovespa.com.br/fnet/publico/downloadDocumento?id=617394</t>
  </si>
  <si>
    <t>BNFS11</t>
  </si>
  <si>
    <t>Oliveira Trust</t>
  </si>
  <si>
    <t>https://fnet.bmfbovespa.com.br/fnet/publico/downloadDocumento?id=606427</t>
  </si>
  <si>
    <t>BPFF11</t>
  </si>
  <si>
    <t>Brasil Plural</t>
  </si>
  <si>
    <t>https://fnet.bmfbovespa.com.br/fnet/publico/downloadDocumento?id=616385</t>
  </si>
  <si>
    <t>BPLC11</t>
  </si>
  <si>
    <t>BPML11</t>
  </si>
  <si>
    <t>https://fnet.bmfbovespa.com.br/fnet/publico/downloadDocumento?id=613378</t>
  </si>
  <si>
    <t>BPRP11</t>
  </si>
  <si>
    <t>BRCO11</t>
  </si>
  <si>
    <t>Bresco Gestão</t>
  </si>
  <si>
    <t>https://fnet.bmfbovespa.com.br/fnet/publico/downloadDocumento?id=606383</t>
  </si>
  <si>
    <t>BRCR11</t>
  </si>
  <si>
    <t>https://fnet.bmfbovespa.com.br/fnet/publico/downloadDocumento?id=613374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</si>
  <si>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</si>
  <si>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</si>
  <si>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</si>
  <si>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</si>
  <si>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</si>
  <si>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</si>
  <si>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</si>
  <si>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</si>
  <si>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</si>
  <si>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</si>
  <si>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</si>
  <si>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</si>
  <si>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</si>
  <si>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https://fnet.bmfbovespa.com.br/fnet/publico/downloadDocumento?id=616399</t>
  </si>
  <si>
    <t>BROF11</t>
  </si>
  <si>
    <t>https://fnet.bmfbovespa.com.br/fnet/publico/downloadDocumento?id=610837</t>
  </si>
  <si>
    <t>BROL11</t>
  </si>
  <si>
    <t>BTAL11</t>
  </si>
  <si>
    <t>https://fnet.bmfbovespa.com.br/fnet/publico/downloadDocumento?id=616395</t>
  </si>
  <si>
    <t>BTCR11</t>
  </si>
  <si>
    <t>https://fnet.bmfbovespa.com.br/fnet/publico/downloadDocumento?id=381427</t>
  </si>
  <si>
    <t>BTLG11</t>
  </si>
  <si>
    <t>https://fnet.bmfbovespa.com.br/fnet/publico/downloadDocumento?id=608967</t>
  </si>
  <si>
    <t>BTRA11</t>
  </si>
  <si>
    <t>https://fnet.bmfbovespa.com.br/fnet/publico/downloadDocumento?id=594721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</si>
  <si>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</si>
  <si>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</si>
  <si>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</si>
  <si>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</si>
  <si>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</si>
  <si>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https://fnet.bmfbovespa.com.br/fnet/publico/downloadDocumento?id=618742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</si>
  <si>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</si>
  <si>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</si>
  <si>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</si>
  <si>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</si>
  <si>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</si>
  <si>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</si>
  <si>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</si>
  <si>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https://fnet.bmfbovespa.com.br/fnet/publico/downloadDocumento?id=604299</t>
  </si>
  <si>
    <t>CARE11</t>
  </si>
  <si>
    <t>Zion Gestão</t>
  </si>
  <si>
    <t>https://fnet.bmfbovespa.com.br/fnet/publico/downloadDocumento?id=595140</t>
  </si>
  <si>
    <t>CBOP11</t>
  </si>
  <si>
    <t>Cshg</t>
  </si>
  <si>
    <t>https://fnet.bmfbovespa.com.br/fnet/publico/downloadDocumento?id=618077</t>
  </si>
  <si>
    <t>CCME11</t>
  </si>
  <si>
    <t>https://fnet.bmfbovespa.com.br/fnet/publico/downloadDocumento?id=613387</t>
  </si>
  <si>
    <t>CCRF11</t>
  </si>
  <si>
    <t>https://fnet.bmfbovespa.com.br/fnet/publico/downloadDocumento?id=517936</t>
  </si>
  <si>
    <t>CEOC11</t>
  </si>
  <si>
    <t>https://fnet.bmfbovespa.com.br/fnet/publico/downloadDocumento?id=588965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</si>
  <si>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</si>
  <si>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</si>
  <si>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</si>
  <si>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</si>
  <si>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https://fnet.bmfbovespa.com.br/fnet/publico/downloadDocumento?id=619381</t>
  </si>
  <si>
    <t>CJFI11</t>
  </si>
  <si>
    <t>Brkb</t>
  </si>
  <si>
    <t>CNES11</t>
  </si>
  <si>
    <t>https://fnet.bmfbovespa.com.br/fnet/publico/downloadDocumento?id=618032</t>
  </si>
  <si>
    <t>CPFF11</t>
  </si>
  <si>
    <t>Capitânia</t>
  </si>
  <si>
    <t>https://fnet.bmfbovespa.com.br/fnet/publico/downloadDocumento?id=617398</t>
  </si>
  <si>
    <t>CPTS11</t>
  </si>
  <si>
    <t>https://fnet.bmfbovespa.com.br/fnet/publico/downloadDocumento?id=608069</t>
  </si>
  <si>
    <t>CRFF11</t>
  </si>
  <si>
    <t>https://fnet.bmfbovespa.com.br/fnet/publico/downloadDocumento?id=609588</t>
  </si>
  <si>
    <t>CTNP11</t>
  </si>
  <si>
    <t>CTXT11</t>
  </si>
  <si>
    <t>https://fnet.bmfbovespa.com.br/fnet/publico/downloadDocumento?id=616416</t>
  </si>
  <si>
    <t>CVBI11</t>
  </si>
  <si>
    <t>Vbi Real Estate</t>
  </si>
  <si>
    <t>https://fnet.bmfbovespa.com.br/fnet/publico/downloadDocumento?id=616384</t>
  </si>
  <si>
    <t>CVPR11</t>
  </si>
  <si>
    <t>CXAG11</t>
  </si>
  <si>
    <t>Rb Capital</t>
  </si>
  <si>
    <t>https://fnet.bmfbovespa.com.br/fnet/publico/downloadDocumento?id=607286</t>
  </si>
  <si>
    <t>CXCE11B</t>
  </si>
  <si>
    <t>https://fnet.bmfbovespa.com.br/fnet/publico/downloadDocumento?id=607032</t>
  </si>
  <si>
    <t>CXCI11</t>
  </si>
  <si>
    <t>https://fnet.bmfbovespa.com.br/fnet/publico/downloadDocumento?id=617955</t>
  </si>
  <si>
    <t>CXCO11</t>
  </si>
  <si>
    <t>Vórtx</t>
  </si>
  <si>
    <t>CXRI11</t>
  </si>
  <si>
    <t>https://fnet.bmfbovespa.com.br/fnet/publico/downloadDocumento?id=609580</t>
  </si>
  <si>
    <t>CXTL11</t>
  </si>
  <si>
    <t>https://fnet.bmfbovespa.com.br/fnet/publico/downloadDocumento?id=607077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</si>
  <si>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</si>
  <si>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</si>
  <si>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</si>
  <si>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</si>
  <si>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</si>
  <si>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</si>
  <si>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</si>
  <si>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https://fnet.bmfbovespa.com.br/fnet/publico/downloadDocumento?id=612625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</si>
  <si>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</si>
  <si>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</si>
  <si>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</si>
  <si>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</si>
  <si>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</si>
  <si>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</si>
  <si>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https://fnet.bmfbovespa.com.br/fnet/publico/downloadDocumento?id=611513</t>
  </si>
  <si>
    <t>DOVL11B</t>
  </si>
  <si>
    <t>Opportunity Dtvm</t>
  </si>
  <si>
    <t>DPRO11</t>
  </si>
  <si>
    <t>https://fnet.bmfbovespa.com.br/fnet/publico/downloadDocumento?id=614382</t>
  </si>
  <si>
    <t>DRIT11B</t>
  </si>
  <si>
    <t>https://fnet.bmfbovespa.com.br/fnet/publico/downloadDocumento?id=609966</t>
  </si>
  <si>
    <t>DVFF11</t>
  </si>
  <si>
    <t>https://fnet.bmfbovespa.com.br/fnet/publico/downloadDocumento?id=614379</t>
  </si>
  <si>
    <t>EDFO11B</t>
  </si>
  <si>
    <t>https://fnet.bmfbovespa.com.br/fnet/publico/downloadDocumento?id=606426</t>
  </si>
  <si>
    <t>EDGA11</t>
  </si>
  <si>
    <t>https://fnet.bmfbovespa.com.br/fnet/publico/downloadDocumento?id=588964</t>
  </si>
  <si>
    <t>EGYR11</t>
  </si>
  <si>
    <t>ELDO11B</t>
  </si>
  <si>
    <t>https://fnet.bmfbovespa.com.br/fnet/publico/downloadDocumento?id=608020</t>
  </si>
  <si>
    <t>EQIR11</t>
  </si>
  <si>
    <t>Eqi Asset</t>
  </si>
  <si>
    <t>https://fnet.bmfbovespa.com.br/fnet/publico/downloadDocumento?id=607990</t>
  </si>
  <si>
    <t>ERCR11</t>
  </si>
  <si>
    <t>https://fnet.bmfbovespa.com.br/fnet/publico/downloadDocumento?id=607471</t>
  </si>
  <si>
    <t>ERPA11</t>
  </si>
  <si>
    <t>ESTQ11</t>
  </si>
  <si>
    <t>Polo Capital</t>
  </si>
  <si>
    <t>EURO11</t>
  </si>
  <si>
    <t>Coinvalores</t>
  </si>
  <si>
    <t>https://fnet.bmfbovespa.com.br/fnet/publico/downloadDocumento?id=613987</t>
  </si>
  <si>
    <t>EVBI11</t>
  </si>
  <si>
    <t>https://fnet.bmfbovespa.com.br/fnet/publico/downloadDocumento?id=608718</t>
  </si>
  <si>
    <t>EXES11</t>
  </si>
  <si>
    <t>https://fnet.bmfbovespa.com.br/fnet/publico/downloadDocumento?id=613384</t>
  </si>
  <si>
    <t>FAED11</t>
  </si>
  <si>
    <t>https://fnet.bmfbovespa.com.br/fnet/publico/downloadDocumento?id=588961</t>
  </si>
  <si>
    <t>FAGL11</t>
  </si>
  <si>
    <t>FAMB11B</t>
  </si>
  <si>
    <t>https://fnet.bmfbovespa.com.br/fnet/publico/downloadDocumento?id=589542</t>
  </si>
  <si>
    <t>FATN11</t>
  </si>
  <si>
    <t>https://fnet.bmfbovespa.com.br/fnet/publico/downloadDocumento?id=609847</t>
  </si>
  <si>
    <t>FCAS11</t>
  </si>
  <si>
    <t>FCFL11</t>
  </si>
  <si>
    <t>https://fnet.bmfbovespa.com.br/fnet/publico/downloadDocumento?id=588963</t>
  </si>
  <si>
    <t>FEXC11</t>
  </si>
  <si>
    <t>FGPM11</t>
  </si>
  <si>
    <t>FIGS11</t>
  </si>
  <si>
    <t>https://fnet.bmfbovespa.com.br/fnet/publico/downloadDocumento?id=618096</t>
  </si>
  <si>
    <t>FIIB11</t>
  </si>
  <si>
    <t>https://fnet.bmfbovespa.com.br/fnet/publico/downloadDocumento?id=608180</t>
  </si>
  <si>
    <t>FIIP11B</t>
  </si>
  <si>
    <t>https://fnet.bmfbovespa.com.br/fnet/publico/downloadDocumento?id=612908</t>
  </si>
  <si>
    <t>FINF11</t>
  </si>
  <si>
    <t>Infra Asset</t>
  </si>
  <si>
    <t>FISC11</t>
  </si>
  <si>
    <t>Geral Investimentos</t>
  </si>
  <si>
    <t>https://fnet.bmfbovespa.com.br/fnet/publico/downloadDocumento?id=581263</t>
  </si>
  <si>
    <t>FISD11</t>
  </si>
  <si>
    <t>FIVN11</t>
  </si>
  <si>
    <t>FLCR11</t>
  </si>
  <si>
    <t>Faria Lima Capital</t>
  </si>
  <si>
    <t>https://fnet.bmfbovespa.com.br/fnet/publico/downloadDocumento?id=607541</t>
  </si>
  <si>
    <t>FLMA11</t>
  </si>
  <si>
    <t>https://fnet.bmfbovespa.com.br/fnet/publico/downloadDocumento?id=594629</t>
  </si>
  <si>
    <t>FLRP11</t>
  </si>
  <si>
    <t>https://fnet.bmfbovespa.com.br/fnet/publico/downloadDocumento?id=618097</t>
  </si>
  <si>
    <t>FMOF11</t>
  </si>
  <si>
    <t>https://fnet.bmfbovespa.com.br/fnet/publico/downloadDocumento?id=582072</t>
  </si>
  <si>
    <t>FOFT11</t>
  </si>
  <si>
    <t>FPAB11</t>
  </si>
  <si>
    <t>https://fnet.bmfbovespa.com.br/fnet/publico/downloadDocumento?id=568252</t>
  </si>
  <si>
    <t>FPNG11</t>
  </si>
  <si>
    <t>https://fnet.bmfbovespa.com.br/fnet/publico/downloadDocumento?id=581029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</si>
  <si>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</si>
  <si>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</si>
  <si>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</si>
  <si>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</si>
  <si>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</si>
  <si>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https://fnet.bmfbovespa.com.br/fnet/publico/downloadDocumento?id=618028</t>
  </si>
  <si>
    <t>GALG11</t>
  </si>
  <si>
    <t>Guardian Capital Gestora</t>
  </si>
  <si>
    <t>https://fnet.bmfbovespa.com.br/fnet/publico/downloadDocumento?id=611487</t>
  </si>
  <si>
    <t>GAME11</t>
  </si>
  <si>
    <t>Guardian</t>
  </si>
  <si>
    <t>https://fnet.bmfbovespa.com.br/fnet/publico/downloadDocumento?id=608098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</si>
  <si>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</si>
  <si>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</si>
  <si>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</si>
  <si>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</si>
  <si>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https://fnet.bmfbovespa.com.br/fnet/publico/downloadDocumento?id=609927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</si>
  <si>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</si>
  <si>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</si>
  <si>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</si>
  <si>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</si>
  <si>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https://fnet.bmfbovespa.com.br/fnet/publico/downloadDocumento?id=604896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</si>
  <si>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</si>
  <si>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</si>
  <si>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</si>
  <si>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</si>
  <si>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https://fnet.bmfbovespa.com.br/fnet/publico/downloadDocumento?id=597044</t>
  </si>
  <si>
    <t>GTLG11</t>
  </si>
  <si>
    <t>https://fnet.bmfbovespa.com.br/fnet/publico/downloadDocumento?id=492056</t>
  </si>
  <si>
    <t>GTWR11</t>
  </si>
  <si>
    <t>https://fnet.bmfbovespa.com.br/fnet/publico/downloadDocumento?id=606281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</si>
  <si>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</si>
  <si>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</si>
  <si>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</si>
  <si>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</si>
  <si>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</si>
  <si>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</si>
  <si>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https://fnet.bmfbovespa.com.br/fnet/publico/downloadDocumento?id=608018</t>
  </si>
  <si>
    <t>HABT11</t>
  </si>
  <si>
    <t>Habitat Capital</t>
  </si>
  <si>
    <t>https://fnet.bmfbovespa.com.br/fnet/publico/downloadDocumento?id=613363</t>
  </si>
  <si>
    <t>HBCR11</t>
  </si>
  <si>
    <t>https://fnet.bmfbovespa.com.br/fnet/publico/downloadDocumento?id=615912</t>
  </si>
  <si>
    <t>HBRH11</t>
  </si>
  <si>
    <t>Brl Trust</t>
  </si>
  <si>
    <t>https://fnet.bmfbovespa.com.br/fnet/publico/downloadDocumento?id=614142</t>
  </si>
  <si>
    <t>HBTT11</t>
  </si>
  <si>
    <t>https://fnet.bmfbovespa.com.br/fnet/publico/downloadDocumento?id=123065</t>
  </si>
  <si>
    <t>HCHG11</t>
  </si>
  <si>
    <t>https://fnet.bmfbovespa.com.br/fnet/publico/downloadDocumento?id=615759</t>
  </si>
  <si>
    <t>HCPR11</t>
  </si>
  <si>
    <t>HCRI11</t>
  </si>
  <si>
    <t>Hospitalar</t>
  </si>
  <si>
    <t>https://fnet.bmfbovespa.com.br/fnet/publico/downloadDocumento?id=588956</t>
  </si>
  <si>
    <t>HCST11</t>
  </si>
  <si>
    <t>Hectare Capital</t>
  </si>
  <si>
    <t>HCTR11</t>
  </si>
  <si>
    <t>https://fnet.bmfbovespa.com.br/fnet/publico/downloadDocumento?id=614347</t>
  </si>
  <si>
    <t>HDEL11</t>
  </si>
  <si>
    <t>https://fnet.bmfbovespa.com.br/fnet/publico/downloadDocumento?id=607086</t>
  </si>
  <si>
    <t>HDOF11</t>
  </si>
  <si>
    <t>HFOF11</t>
  </si>
  <si>
    <t>https://fnet.bmfbovespa.com.br/fnet/publico/downloadDocumento?id=618786</t>
  </si>
  <si>
    <t>HGBS11</t>
  </si>
  <si>
    <t>https://fnet.bmfbovespa.com.br/fnet/publico/downloadDocumento?id=618101</t>
  </si>
  <si>
    <t>HGCR11</t>
  </si>
  <si>
    <t>https://fnet.bmfbovespa.com.br/fnet/publico/downloadDocumento?id=618079</t>
  </si>
  <si>
    <t>HGFF11</t>
  </si>
  <si>
    <t>https://fnet.bmfbovespa.com.br/fnet/publico/downloadDocumento?id=618074</t>
  </si>
  <si>
    <t>HGIC11</t>
  </si>
  <si>
    <t>https://fnet.bmfbovespa.com.br/fnet/publico/downloadDocumento?id=603073</t>
  </si>
  <si>
    <t>HGJH11</t>
  </si>
  <si>
    <t>https://fnet.bmfbovespa.com.br/fnet/publico/downloadDocumento?id=618081</t>
  </si>
  <si>
    <t>HGLG11</t>
  </si>
  <si>
    <t>https://fnet.bmfbovespa.com.br/fnet/publico/downloadDocumento?id=618108</t>
  </si>
  <si>
    <t>HGPO11</t>
  </si>
  <si>
    <t>HGRE11</t>
  </si>
  <si>
    <t>https://fnet.bmfbovespa.com.br/fnet/publico/downloadDocumento?id=618083</t>
  </si>
  <si>
    <t>HGRS11</t>
  </si>
  <si>
    <t>HGRU11</t>
  </si>
  <si>
    <t>https://fnet.bmfbovespa.com.br/fnet/publico/downloadDocumento?id=618109</t>
  </si>
  <si>
    <t>HLOG11</t>
  </si>
  <si>
    <t>https://fnet.bmfbovespa.com.br/fnet/publico/downloadDocumento?id=608432</t>
  </si>
  <si>
    <t>HMOC11</t>
  </si>
  <si>
    <t>HOFC11</t>
  </si>
  <si>
    <t>https://fnet.bmfbovespa.com.br/fnet/publico/downloadDocumento?id=607058</t>
  </si>
  <si>
    <t>HOSI11</t>
  </si>
  <si>
    <t>Housi Gestão</t>
  </si>
  <si>
    <t>https://fnet.bmfbovespa.com.br/fnet/publico/downloadDocumento?id=585488</t>
  </si>
  <si>
    <t>HPDP11</t>
  </si>
  <si>
    <t>https://fnet.bmfbovespa.com.br/fnet/publico/downloadDocumento?id=618099</t>
  </si>
  <si>
    <t>HRDF11</t>
  </si>
  <si>
    <t>https://fnet.bmfbovespa.com.br/fnet/publico/downloadDocumento?id=588505</t>
  </si>
  <si>
    <t>HREC11</t>
  </si>
  <si>
    <t>https://fnet.bmfbovespa.com.br/fnet/publico/downloadDocumento?id=619378</t>
  </si>
  <si>
    <t>HSAF11</t>
  </si>
  <si>
    <t>Hemisfério Sul</t>
  </si>
  <si>
    <t>https://fnet.bmfbovespa.com.br/fnet/publico/downloadDocumento?id=617497</t>
  </si>
  <si>
    <t>HSLG11</t>
  </si>
  <si>
    <t>https://fnet.bmfbovespa.com.br/fnet/publico/downloadDocumento?id=617498</t>
  </si>
  <si>
    <t>HSML11</t>
  </si>
  <si>
    <t>https://fnet.bmfbovespa.com.br/fnet/publico/downloadDocumento?id=617361</t>
  </si>
  <si>
    <t>HSRE11</t>
  </si>
  <si>
    <t>https://fnet.bmfbovespa.com.br/fnet/publico/downloadDocumento?id=617499</t>
  </si>
  <si>
    <t>HTMX11</t>
  </si>
  <si>
    <t>https://fnet.bmfbovespa.com.br/fnet/publico/downloadDocumento?id=609232</t>
  </si>
  <si>
    <t>HUCG11</t>
  </si>
  <si>
    <t>https://fnet.bmfbovespa.com.br/fnet/publico/downloadDocumento?id=603681</t>
  </si>
  <si>
    <t>HUSC11</t>
  </si>
  <si>
    <t>https://fnet.bmfbovespa.com.br/fnet/publico/downloadDocumento?id=615810</t>
  </si>
  <si>
    <t>HUSI11</t>
  </si>
  <si>
    <t>IBCR11</t>
  </si>
  <si>
    <t>https://fnet.bmfbovespa.com.br/fnet/publico/downloadDocumento?id=616394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</si>
  <si>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</si>
  <si>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</si>
  <si>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</si>
  <si>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</si>
  <si>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</si>
  <si>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</si>
  <si>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https://fnet.bmfbovespa.com.br/fnet/publico/downloadDocumento?id=617959</t>
  </si>
  <si>
    <t>IRIM11</t>
  </si>
  <si>
    <t>https://fnet.bmfbovespa.com.br/fnet/publico/downloadDocumento?id=617971</t>
  </si>
  <si>
    <t>ITIP11</t>
  </si>
  <si>
    <t>https://fnet.bmfbovespa.com.br/fnet/publico/downloadDocumento?id=617536</t>
  </si>
  <si>
    <t>ITIT11</t>
  </si>
  <si>
    <t>https://fnet.bmfbovespa.com.br/fnet/publico/downloadDocumento?id=617535</t>
  </si>
  <si>
    <t>JASC11</t>
  </si>
  <si>
    <t>https://fnet.bmfbovespa.com.br/fnet/publico/downloadDocumento?id=606998</t>
  </si>
  <si>
    <t>JBFO11</t>
  </si>
  <si>
    <t>JCDA11</t>
  </si>
  <si>
    <t>JCDB11</t>
  </si>
  <si>
    <t>JFLL11</t>
  </si>
  <si>
    <t>Brpp Gestão</t>
  </si>
  <si>
    <t>https://fnet.bmfbovespa.com.br/fnet/publico/downloadDocumento?id=612774</t>
  </si>
  <si>
    <t>JPPA11</t>
  </si>
  <si>
    <t>Jpp Capital</t>
  </si>
  <si>
    <t>https://fnet.bmfbovespa.com.br/fnet/publico/downloadDocumento?id=618102</t>
  </si>
  <si>
    <t>JPPC11</t>
  </si>
  <si>
    <t>https://fnet.bmfbovespa.com.br/fnet/publico/downloadDocumento?id=591193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</si>
  <si>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</si>
  <si>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</si>
  <si>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</si>
  <si>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</si>
  <si>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https://fnet.bmfbovespa.com.br/fnet/publico/downloadDocumento?id=606676</t>
  </si>
  <si>
    <t>JSRE11</t>
  </si>
  <si>
    <t>https://fnet.bmfbovespa.com.br/fnet/publico/downloadDocumento?id=607483</t>
  </si>
  <si>
    <t>JTPR11</t>
  </si>
  <si>
    <t>Ouro Preto Gestão</t>
  </si>
  <si>
    <t>KCRE11</t>
  </si>
  <si>
    <t>Kinea Investimentos</t>
  </si>
  <si>
    <t>https://fnet.bmfbovespa.com.br/fnet/publico/downloadDocumento?id=617999</t>
  </si>
  <si>
    <t>KEVE11</t>
  </si>
  <si>
    <t>https://fnet.bmfbovespa.com.br/fnet/publico/downloadDocumento?id=603097</t>
  </si>
  <si>
    <t>KFOF11</t>
  </si>
  <si>
    <t>https://fnet.bmfbovespa.com.br/fnet/publico/downloadDocumento?id=613769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</si>
  <si>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</si>
  <si>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</si>
  <si>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</si>
  <si>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</si>
  <si>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https://fnet.bmfbovespa.com.br/fnet/publico/downloadDocumento?id=606464</t>
  </si>
  <si>
    <t>KIVO11</t>
  </si>
  <si>
    <t>Kilima</t>
  </si>
  <si>
    <t>https://fnet.bmfbovespa.com.br/fnet/publico/downloadDocumento?id=606455</t>
  </si>
  <si>
    <t>KNCR11</t>
  </si>
  <si>
    <t>https://fnet.bmfbovespa.com.br/fnet/publico/downloadDocumento?id=614891</t>
  </si>
  <si>
    <t>KNHY11</t>
  </si>
  <si>
    <t>https://fnet.bmfbovespa.com.br/fnet/publico/downloadDocumento?id=614893</t>
  </si>
  <si>
    <t>KNIP11</t>
  </si>
  <si>
    <t>https://fnet.bmfbovespa.com.br/fnet/publico/downloadDocumento?id=614894</t>
  </si>
  <si>
    <t>KNPR11</t>
  </si>
  <si>
    <t>KNRE11</t>
  </si>
  <si>
    <t>https://fnet.bmfbovespa.com.br/fnet/publico/downloadDocumento?id=603103</t>
  </si>
  <si>
    <t>KNRI11</t>
  </si>
  <si>
    <t>https://fnet.bmfbovespa.com.br/fnet/publico/downloadDocumento?id=613761</t>
  </si>
  <si>
    <t>KNSC11</t>
  </si>
  <si>
    <t>https://fnet.bmfbovespa.com.br/fnet/publico/downloadDocumento?id=614895</t>
  </si>
  <si>
    <t>LASC11</t>
  </si>
  <si>
    <t>Legatus</t>
  </si>
  <si>
    <t>https://fnet.bmfbovespa.com.br/fnet/publico/downloadDocumento?id=617395</t>
  </si>
  <si>
    <t>LATR11B</t>
  </si>
  <si>
    <t>Dynamo Vc</t>
  </si>
  <si>
    <t>LAVF11</t>
  </si>
  <si>
    <t>LFTT11</t>
  </si>
  <si>
    <t>LGCP11</t>
  </si>
  <si>
    <t>https://fnet.bmfbovespa.com.br/fnet/publico/downloadDocumento?id=619099</t>
  </si>
  <si>
    <t>LIFE11</t>
  </si>
  <si>
    <t>https://fnet.bmfbovespa.com.br/fnet/publico/downloadDocumento?id=609855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</si>
  <si>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</si>
  <si>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</si>
  <si>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</si>
  <si>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</si>
  <si>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</si>
  <si>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</si>
  <si>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</si>
  <si>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https://fnet.bmfbovespa.com.br/fnet/publico/downloadDocumento?id=619101</t>
  </si>
  <si>
    <t>LVBI11</t>
  </si>
  <si>
    <t>https://fnet.bmfbovespa.com.br/fnet/publico/downloadDocumento?id=614824</t>
  </si>
  <si>
    <t>MADS11</t>
  </si>
  <si>
    <t>MALL11</t>
  </si>
  <si>
    <t>Genial Investimentos</t>
  </si>
  <si>
    <t>https://fnet.bmfbovespa.com.br/fnet/publico/downloadDocumento?id=612778</t>
  </si>
  <si>
    <t>MANA11</t>
  </si>
  <si>
    <t>https://fnet.bmfbovespa.com.br/fnet/publico/downloadDocumento?id=604374</t>
  </si>
  <si>
    <t>MATV11</t>
  </si>
  <si>
    <t>https://fnet.bmfbovespa.com.br/fnet/publico/downloadDocumento?id=437777</t>
  </si>
  <si>
    <t>MAXR11</t>
  </si>
  <si>
    <t>https://fnet.bmfbovespa.com.br/fnet/publico/downloadDocumento?id=588962</t>
  </si>
  <si>
    <t>MCCI11</t>
  </si>
  <si>
    <t>Mauá Capital</t>
  </si>
  <si>
    <t>https://fnet.bmfbovespa.com.br/fnet/publico/downloadDocumento?id=610848</t>
  </si>
  <si>
    <t>MCHF11</t>
  </si>
  <si>
    <t>https://fnet.bmfbovespa.com.br/fnet/publico/downloadDocumento?id=612392</t>
  </si>
  <si>
    <t>MCHY11</t>
  </si>
  <si>
    <t>https://fnet.bmfbovespa.com.br/fnet/publico/downloadDocumento?id=616390</t>
  </si>
  <si>
    <t>MFAI11</t>
  </si>
  <si>
    <t>Mérito Investimentos</t>
  </si>
  <si>
    <t>https://fnet.bmfbovespa.com.br/fnet/publico/downloadDocumento?id=618000</t>
  </si>
  <si>
    <t>MFCR11</t>
  </si>
  <si>
    <t>https://fnet.bmfbovespa.com.br/fnet/publico/downloadDocumento?id=618001</t>
  </si>
  <si>
    <t>MFII11</t>
  </si>
  <si>
    <t>https://fnet.bmfbovespa.com.br/fnet/publico/downloadDocumento?id=617998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</si>
  <si>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</si>
  <si>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</si>
  <si>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</si>
  <si>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</si>
  <si>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https://fnet.bmfbovespa.com.br/fnet/publico/downloadDocumento?id=560214</t>
  </si>
  <si>
    <t>MGHT11</t>
  </si>
  <si>
    <t>https://fnet.bmfbovespa.com.br/fnet/publico/downloadDocumento?id=609798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</si>
  <si>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</si>
  <si>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</si>
  <si>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</si>
  <si>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</si>
  <si>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</si>
  <si>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</si>
  <si>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</si>
  <si>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</si>
  <si>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</si>
  <si>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</si>
  <si>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</si>
  <si>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</si>
  <si>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</si>
  <si>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</si>
  <si>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</si>
  <si>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</si>
  <si>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</si>
  <si>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</si>
  <si>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</si>
  <si>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</si>
  <si>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</si>
  <si>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</si>
  <si>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https://fnet.bmfbovespa.com.br/fnet/publico/downloadDocumento?id=609233</t>
  </si>
  <si>
    <t>NAVT11</t>
  </si>
  <si>
    <t>Navi Real Estate</t>
  </si>
  <si>
    <t>https://fnet.bmfbovespa.com.br/fnet/publico/downloadDocumento?id=615746</t>
  </si>
  <si>
    <t>NCHB11</t>
  </si>
  <si>
    <t>Nch Capital</t>
  </si>
  <si>
    <t>https://fnet.bmfbovespa.com.br/fnet/publico/downloadDocumento?id=608390</t>
  </si>
  <si>
    <t>NCRI11</t>
  </si>
  <si>
    <t>NEWL11</t>
  </si>
  <si>
    <t>Newport Real State</t>
  </si>
  <si>
    <t>https://fnet.bmfbovespa.com.br/fnet/publico/downloadDocumento?id=605807</t>
  </si>
  <si>
    <t>NEWU11</t>
  </si>
  <si>
    <t>https://fnet.bmfbovespa.com.br/fnet/publico/downloadDocumento?id=605772</t>
  </si>
  <si>
    <t>NPAR11</t>
  </si>
  <si>
    <t>Exploração de Imóveis</t>
  </si>
  <si>
    <t>Tc Consultoria</t>
  </si>
  <si>
    <t>NSLU11</t>
  </si>
  <si>
    <t>https://fnet.bmfbovespa.com.br/fnet/publico/downloadDocumento?id=588953</t>
  </si>
  <si>
    <t>NVHO11</t>
  </si>
  <si>
    <t>NVIF11B</t>
  </si>
  <si>
    <t>ONEF11</t>
  </si>
  <si>
    <t>https://fnet.bmfbovespa.com.br/fnet/publico/downloadDocumento?id=593736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</si>
  <si>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</si>
  <si>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</si>
  <si>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</si>
  <si>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</si>
  <si>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https://fnet.bmfbovespa.com.br/fnet/publico/downloadDocumento?id=608474</t>
  </si>
  <si>
    <t>OUJP11</t>
  </si>
  <si>
    <t>https://fnet.bmfbovespa.com.br/fnet/publico/downloadDocumento?id=618105</t>
  </si>
  <si>
    <t>OULG11</t>
  </si>
  <si>
    <t>https://fnet.bmfbovespa.com.br/fnet/publico/downloadDocumento?id=608475</t>
  </si>
  <si>
    <t>OURE11</t>
  </si>
  <si>
    <t>https://fnet.bmfbovespa.com.br/fnet/publico/downloadDocumento?id=608472</t>
  </si>
  <si>
    <t>PABY11</t>
  </si>
  <si>
    <t>PATB11</t>
  </si>
  <si>
    <t>PATC11</t>
  </si>
  <si>
    <t>Pátria Investimentos</t>
  </si>
  <si>
    <t>https://fnet.bmfbovespa.com.br/fnet/publico/downloadDocumento?id=607974</t>
  </si>
  <si>
    <t>PATL11</t>
  </si>
  <si>
    <t>https://fnet.bmfbovespa.com.br/fnet/publico/downloadDocumento?id=608723</t>
  </si>
  <si>
    <t>PBLV11</t>
  </si>
  <si>
    <t>PCAS11</t>
  </si>
  <si>
    <t>PEMA11</t>
  </si>
  <si>
    <t>https://fnet.bmfbovespa.com.br/fnet/publico/downloadDocumento?id=604850</t>
  </si>
  <si>
    <t>PLCR11</t>
  </si>
  <si>
    <t>https://fnet.bmfbovespa.com.br/fnet/publico/downloadDocumento?id=616386</t>
  </si>
  <si>
    <t>PLOG11</t>
  </si>
  <si>
    <t>PLRI11</t>
  </si>
  <si>
    <t>PNDL11</t>
  </si>
  <si>
    <t>https://fnet.bmfbovespa.com.br/fnet/publico/downloadDocumento?id=607523</t>
  </si>
  <si>
    <t>PNLN11</t>
  </si>
  <si>
    <t>PNPR11</t>
  </si>
  <si>
    <t>PORD11</t>
  </si>
  <si>
    <t>https://fnet.bmfbovespa.com.br/fnet/publico/downloadDocumento?id=613286</t>
  </si>
  <si>
    <t>PQAG11</t>
  </si>
  <si>
    <t>Petra Capital</t>
  </si>
  <si>
    <t>https://fnet.bmfbovespa.com.br/fnet/publico/downloadDocumento?id=618760</t>
  </si>
  <si>
    <t>PQDP11</t>
  </si>
  <si>
    <t>https://fnet.bmfbovespa.com.br/fnet/publico/downloadDocumento?id=588966</t>
  </si>
  <si>
    <t>PRSN11B</t>
  </si>
  <si>
    <t>órama Dtvm</t>
  </si>
  <si>
    <t>PRSV11</t>
  </si>
  <si>
    <t>Latour Capital</t>
  </si>
  <si>
    <t>https://fnet.bmfbovespa.com.br/fnet/publico/downloadDocumento?id=619383</t>
  </si>
  <si>
    <t>PRTS11</t>
  </si>
  <si>
    <t>PRZS11</t>
  </si>
  <si>
    <t>PVBI11</t>
  </si>
  <si>
    <t>https://fnet.bmfbovespa.com.br/fnet/publico/downloadDocumento?id=612653</t>
  </si>
  <si>
    <t>QAGR11</t>
  </si>
  <si>
    <t>Quasar Asset</t>
  </si>
  <si>
    <t>https://fnet.bmfbovespa.com.br/fnet/publico/downloadDocumento?id=607583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</si>
  <si>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</si>
  <si>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</si>
  <si>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</si>
  <si>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</si>
  <si>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</si>
  <si>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</si>
  <si>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</si>
  <si>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</si>
  <si>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https://fnet.bmfbovespa.com.br/fnet/publico/downloadDocumento?id=614054</t>
  </si>
  <si>
    <t>RBED11</t>
  </si>
  <si>
    <t>RBFF11</t>
  </si>
  <si>
    <t>https://fnet.bmfbovespa.com.br/fnet/publico/downloadDocumento?id=619509</t>
  </si>
  <si>
    <t>RBGS11</t>
  </si>
  <si>
    <t>https://fnet.bmfbovespa.com.br/fnet/publico/downloadDocumento?id=251218</t>
  </si>
  <si>
    <t>RBHG11</t>
  </si>
  <si>
    <t>https://fnet.bmfbovespa.com.br/fnet/publico/downloadDocumento?id=601258</t>
  </si>
  <si>
    <t>RBHY11</t>
  </si>
  <si>
    <t>https://fnet.bmfbovespa.com.br/fnet/publico/downloadDocumento?id=606435</t>
  </si>
  <si>
    <t>RBIR11</t>
  </si>
  <si>
    <t>https://fnet.bmfbovespa.com.br/fnet/publico/downloadDocumento?id=614557</t>
  </si>
  <si>
    <t>RBLG11</t>
  </si>
  <si>
    <t>https://fnet.bmfbovespa.com.br/fnet/publico/downloadDocumento?id=607972</t>
  </si>
  <si>
    <t>RBOP11</t>
  </si>
  <si>
    <t>https://fnet.bmfbovespa.com.br/fnet/publico/downloadDocumento?id=607542</t>
  </si>
  <si>
    <t>RBRD11</t>
  </si>
  <si>
    <t>https://fnet.bmfbovespa.com.br/fnet/publico/downloadDocumento?id=607224</t>
  </si>
  <si>
    <t>RBRF11</t>
  </si>
  <si>
    <t>Rbr Gestão</t>
  </si>
  <si>
    <t>https://fnet.bmfbovespa.com.br/fnet/publico/downloadDocumento?id=610862</t>
  </si>
  <si>
    <t>RBRI11</t>
  </si>
  <si>
    <t>RBRL11</t>
  </si>
  <si>
    <t>https://fnet.bmfbovespa.com.br/fnet/publico/downloadDocumento?id=613284</t>
  </si>
  <si>
    <t>RBRM11</t>
  </si>
  <si>
    <t>RBRP11</t>
  </si>
  <si>
    <t>https://fnet.bmfbovespa.com.br/fnet/publico/downloadDocumento?id=614332</t>
  </si>
  <si>
    <t>RBRR11</t>
  </si>
  <si>
    <t>https://fnet.bmfbovespa.com.br/fnet/publico/downloadDocumento?id=615767</t>
  </si>
  <si>
    <t>RBRS11</t>
  </si>
  <si>
    <t>https://fnet.bmfbovespa.com.br/fnet/publico/downloadDocumento?id=608749</t>
  </si>
  <si>
    <t>RBRU11</t>
  </si>
  <si>
    <t>RBRX11</t>
  </si>
  <si>
    <t>https://fnet.bmfbovespa.com.br/fnet/publico/downloadDocumento?id=610865</t>
  </si>
  <si>
    <t>RBRY11</t>
  </si>
  <si>
    <t>https://fnet.bmfbovespa.com.br/fnet/publico/downloadDocumento?id=615736</t>
  </si>
  <si>
    <t>RBTS11</t>
  </si>
  <si>
    <t>https://fnet.bmfbovespa.com.br/fnet/publico/downloadDocumento?id=614558</t>
  </si>
  <si>
    <t>RBVA11</t>
  </si>
  <si>
    <t>RBVO11</t>
  </si>
  <si>
    <t>https://fnet.bmfbovespa.com.br/fnet/publico/downloadDocumento?id=619663</t>
  </si>
  <si>
    <t>RCFA11</t>
  </si>
  <si>
    <t>Fram Capital</t>
  </si>
  <si>
    <t>RCFF11</t>
  </si>
  <si>
    <t>RCRB11</t>
  </si>
  <si>
    <t>https://fnet.bmfbovespa.com.br/fnet/publico/downloadDocumento?id=618023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</si>
  <si>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</si>
  <si>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</si>
  <si>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</si>
  <si>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</si>
  <si>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</si>
  <si>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</si>
  <si>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https://fnet.bmfbovespa.com.br/fnet/publico/downloadDocumento?id=616401</t>
  </si>
  <si>
    <t>RECT11</t>
  </si>
  <si>
    <t>https://fnet.bmfbovespa.com.br/fnet/publico/downloadDocumento?id=616392</t>
  </si>
  <si>
    <t>RECX11</t>
  </si>
  <si>
    <t>https://fnet.bmfbovespa.com.br/fnet/publico/downloadDocumento?id=619761</t>
  </si>
  <si>
    <t>REIT11</t>
  </si>
  <si>
    <t>Socopa</t>
  </si>
  <si>
    <t>RELG11</t>
  </si>
  <si>
    <t>https://fnet.bmfbovespa.com.br/fnet/publico/downloadDocumento?id=616406</t>
  </si>
  <si>
    <t>RFOF11</t>
  </si>
  <si>
    <t>https://fnet.bmfbovespa.com.br/fnet/publico/downloadDocumento?id=610140</t>
  </si>
  <si>
    <t>RINV11</t>
  </si>
  <si>
    <t>https://fnet.bmfbovespa.com.br/fnet/publico/downloadDocumento?id=606664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</si>
  <si>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</si>
  <si>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</si>
  <si>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</si>
  <si>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</si>
  <si>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https://fnet.bmfbovespa.com.br/fnet/publico/downloadDocumento?id=608067</t>
  </si>
  <si>
    <t>ROOF11</t>
  </si>
  <si>
    <t>https://fnet.bmfbovespa.com.br/fnet/publico/downloadDocumento?id=618713</t>
  </si>
  <si>
    <t>RPRI11</t>
  </si>
  <si>
    <t>https://fnet.bmfbovespa.com.br/fnet/publico/downloadDocumento?id=610868</t>
  </si>
  <si>
    <t>RRCI11</t>
  </si>
  <si>
    <t>https://fnet.bmfbovespa.com.br/fnet/publico/downloadDocumento?id=609247</t>
  </si>
  <si>
    <t>RSPD11</t>
  </si>
  <si>
    <t>https://fnet.bmfbovespa.com.br/fnet/publico/downloadDocumento?id=613269</t>
  </si>
  <si>
    <t>RVBI11</t>
  </si>
  <si>
    <t>https://fnet.bmfbovespa.com.br/fnet/publico/downloadDocumento?id=618010</t>
  </si>
  <si>
    <t>RZAK11</t>
  </si>
  <si>
    <t>Riza Gestora</t>
  </si>
  <si>
    <t>https://fnet.bmfbovespa.com.br/fnet/publico/downloadDocumento?id=609932</t>
  </si>
  <si>
    <t>RZTR11</t>
  </si>
  <si>
    <t>https://fnet.bmfbovespa.com.br/fnet/publico/downloadDocumento?id=608313</t>
  </si>
  <si>
    <t>SAAG11</t>
  </si>
  <si>
    <t>SACL11</t>
  </si>
  <si>
    <t>SADI11</t>
  </si>
  <si>
    <t>Santander</t>
  </si>
  <si>
    <t>https://fnet.bmfbovespa.com.br/fnet/publico/downloadDocumento?id=607912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</si>
  <si>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</si>
  <si>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</si>
  <si>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</si>
  <si>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</si>
  <si>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</si>
  <si>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https://fnet.bmfbovespa.com.br/fnet/publico/downloadDocumento?id=601178</t>
  </si>
  <si>
    <t>SBCL11</t>
  </si>
  <si>
    <t>SCPF11</t>
  </si>
  <si>
    <t>https://fnet.bmfbovespa.com.br/fnet/publico/downloadDocumento?id=610860</t>
  </si>
  <si>
    <t>SDIL11</t>
  </si>
  <si>
    <t>SEED11</t>
  </si>
  <si>
    <t>https://fnet.bmfbovespa.com.br/fnet/publico/downloadDocumento?id=606431</t>
  </si>
  <si>
    <t>SEQR11</t>
  </si>
  <si>
    <t>Sequóia</t>
  </si>
  <si>
    <t>https://fnet.bmfbovespa.com.br/fnet/publico/downloadDocumento?id=586011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</si>
  <si>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</si>
  <si>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</si>
  <si>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</si>
  <si>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</si>
  <si>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</si>
  <si>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</si>
  <si>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</si>
  <si>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</si>
  <si>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https://fnet.bmfbovespa.com.br/fnet/publico/downloadDocumento?id=616408</t>
  </si>
  <si>
    <t>SHSO11</t>
  </si>
  <si>
    <t>SIGR11</t>
  </si>
  <si>
    <t>https://fnet.bmfbovespa.com.br/fnet/publico/downloadDocumento?id=609879</t>
  </si>
  <si>
    <t>SJAU11</t>
  </si>
  <si>
    <t>SNCI11</t>
  </si>
  <si>
    <t>Suno Gestora</t>
  </si>
  <si>
    <t>https://fnet.bmfbovespa.com.br/fnet/publico/downloadDocumento?id=615740</t>
  </si>
  <si>
    <t>SNEL11</t>
  </si>
  <si>
    <t>https://fnet.bmfbovespa.com.br/fnet/publico/downloadDocumento?id=592724</t>
  </si>
  <si>
    <t>SNFF11</t>
  </si>
  <si>
    <t>https://fnet.bmfbovespa.com.br/fnet/publico/downloadDocumento?id=609809</t>
  </si>
  <si>
    <t>SOLR11</t>
  </si>
  <si>
    <t>SPAF11</t>
  </si>
  <si>
    <t>SPMO11</t>
  </si>
  <si>
    <t>SPTW11</t>
  </si>
  <si>
    <t>https://fnet.bmfbovespa.com.br/fnet/publico/downloadDocumento?id=606663</t>
  </si>
  <si>
    <t>SPVJ11</t>
  </si>
  <si>
    <t>SPXS11</t>
  </si>
  <si>
    <t>https://fnet.bmfbovespa.com.br/fnet/publico/downloadDocumento?id=606456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</si>
  <si>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</si>
  <si>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</si>
  <si>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</si>
  <si>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</si>
  <si>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</si>
  <si>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</si>
  <si>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</si>
  <si>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</si>
  <si>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</si>
  <si>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</si>
  <si>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</si>
  <si>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https://fnet.bmfbovespa.com.br/fnet/publico/downloadDocumento?id=618026</t>
  </si>
  <si>
    <t>TFOF11</t>
  </si>
  <si>
    <t>TGAR11</t>
  </si>
  <si>
    <t>Tg Core Asset</t>
  </si>
  <si>
    <t>https://fnet.bmfbovespa.com.br/fnet/publico/downloadDocumento?id=614879</t>
  </si>
  <si>
    <t>THRA11</t>
  </si>
  <si>
    <t>https://fnet.bmfbovespa.com.br/fnet/publico/downloadDocumento?id=175454</t>
  </si>
  <si>
    <t>TJKB11</t>
  </si>
  <si>
    <t>https://fnet.bmfbovespa.com.br/fnet/publico/downloadDocumento?id=606392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</si>
  <si>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</si>
  <si>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</si>
  <si>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</si>
  <si>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</si>
  <si>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</si>
  <si>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</si>
  <si>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https://fnet.bmfbovespa.com.br/fnet/publico/downloadDocumento?id=609229</t>
  </si>
  <si>
    <t>TRXB11</t>
  </si>
  <si>
    <t>Trx Gestora</t>
  </si>
  <si>
    <t>TRXF11</t>
  </si>
  <si>
    <t>https://fnet.bmfbovespa.com.br/fnet/publico/downloadDocumento?id=614881</t>
  </si>
  <si>
    <t>TSER11</t>
  </si>
  <si>
    <t>https://fnet.bmfbovespa.com.br/fnet/publico/downloadDocumento?id=606412</t>
  </si>
  <si>
    <t>TSNC11</t>
  </si>
  <si>
    <t>TSNM11</t>
  </si>
  <si>
    <t>URPR11</t>
  </si>
  <si>
    <t>Urca</t>
  </si>
  <si>
    <t>https://fnet.bmfbovespa.com.br/fnet/publico/downloadDocumento?id=591322</t>
  </si>
  <si>
    <t>VCJR11</t>
  </si>
  <si>
    <t>Vectis Gestão</t>
  </si>
  <si>
    <t>https://fnet.bmfbovespa.com.br/fnet/publico/downloadDocumento?id=617375</t>
  </si>
  <si>
    <t>VCRI11</t>
  </si>
  <si>
    <t>Vinci Real Estate</t>
  </si>
  <si>
    <t>https://fnet.bmfbovespa.com.br/fnet/publico/downloadDocumento?id=616422</t>
  </si>
  <si>
    <t>VCRR11</t>
  </si>
  <si>
    <t>Vectis</t>
  </si>
  <si>
    <t>https://fnet.bmfbovespa.com.br/fnet/publico/downloadDocumento?id=618008</t>
  </si>
  <si>
    <t>VDSV11</t>
  </si>
  <si>
    <t>VERE11</t>
  </si>
  <si>
    <t>VGHF11</t>
  </si>
  <si>
    <t>Valora Gestão</t>
  </si>
  <si>
    <t>https://fnet.bmfbovespa.com.br/fnet/publico/downloadDocumento?id=618759</t>
  </si>
  <si>
    <t>VGIP11</t>
  </si>
  <si>
    <t>https://fnet.bmfbovespa.com.br/fnet/publico/downloadDocumento?id=606686</t>
  </si>
  <si>
    <t>VGIR11</t>
  </si>
  <si>
    <t>https://fnet.bmfbovespa.com.br/fnet/publico/downloadDocumento?id=606683</t>
  </si>
  <si>
    <t>VIDS11</t>
  </si>
  <si>
    <t>VIFI11</t>
  </si>
  <si>
    <t>https://fnet.bmfbovespa.com.br/fnet/publico/downloadDocumento?id=616423</t>
  </si>
  <si>
    <t>VILG11</t>
  </si>
  <si>
    <t>https://fnet.bmfbovespa.com.br/fnet/publico/downloadDocumento?id=616426</t>
  </si>
  <si>
    <t>VINO11</t>
  </si>
  <si>
    <t>https://fnet.bmfbovespa.com.br/fnet/publico/downloadDocumento?id=616425</t>
  </si>
  <si>
    <t>VISC11</t>
  </si>
  <si>
    <t>https://fnet.bmfbovespa.com.br/fnet/publico/downloadDocumento?id=616421</t>
  </si>
  <si>
    <t>VIUR11</t>
  </si>
  <si>
    <t>https://fnet.bmfbovespa.com.br/fnet/publico/downloadDocumento?id=616419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</si>
  <si>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</si>
  <si>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</si>
  <si>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</si>
  <si>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</si>
  <si>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</si>
  <si>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</si>
  <si>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</si>
  <si>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https://fnet.bmfbovespa.com.br/fnet/publico/downloadDocumento?id=618485</t>
  </si>
  <si>
    <t>VPSI11</t>
  </si>
  <si>
    <t>VRTA11</t>
  </si>
  <si>
    <t>Fator Adm</t>
  </si>
  <si>
    <t>https://fnet.bmfbovespa.com.br/fnet/publico/downloadDocumento?id=608818</t>
  </si>
  <si>
    <t>VSEC11</t>
  </si>
  <si>
    <t>https://fnet.bmfbovespa.com.br/fnet/publico/downloadDocumento?id=197549</t>
  </si>
  <si>
    <t>VSHO11</t>
  </si>
  <si>
    <t>https://fnet.bmfbovespa.com.br/fnet/publico/downloadDocumento?id=612152</t>
  </si>
  <si>
    <t>VSLH11</t>
  </si>
  <si>
    <t>https://fnet.bmfbovespa.com.br/fnet/publico/downloadDocumento?id=615751</t>
  </si>
  <si>
    <t>VTLT11</t>
  </si>
  <si>
    <t>https://fnet.bmfbovespa.com.br/fnet/publico/downloadDocumento?id=606279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</si>
  <si>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</si>
  <si>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</si>
  <si>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</si>
  <si>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</si>
  <si>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</si>
  <si>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</si>
  <si>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</si>
  <si>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</si>
  <si>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</si>
  <si>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</si>
  <si>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</si>
  <si>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</si>
  <si>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https://fnet.bmfbovespa.com.br/fnet/publico/downloadDocumento?id=607734</t>
  </si>
  <si>
    <t>WPLZ11</t>
  </si>
  <si>
    <t>https://fnet.bmfbovespa.com.br/fnet/publico/downloadDocumento?id=618100</t>
  </si>
  <si>
    <t>WSEC11</t>
  </si>
  <si>
    <t>https://fnet.bmfbovespa.com.br/fnet/publico/downloadDocumento?id=606593</t>
  </si>
  <si>
    <t>WTSP11B</t>
  </si>
  <si>
    <t>https://fnet.bmfbovespa.com.br/fnet/publico/downloadDocumento?id=608476</t>
  </si>
  <si>
    <t>XBXO11</t>
  </si>
  <si>
    <t>XPCI11</t>
  </si>
  <si>
    <t>https://fnet.bmfbovespa.com.br/fnet/publico/downloadDocumento?id=597098</t>
  </si>
  <si>
    <t>XPCM11</t>
  </si>
  <si>
    <t>https://fnet.bmfbovespa.com.br/fnet/publico/downloadDocumento?id=608877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</si>
  <si>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</si>
  <si>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</si>
  <si>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</si>
  <si>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</si>
  <si>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https://fnet.bmfbovespa.com.br/fnet/publico/downloadDocumento?id=608729</t>
  </si>
  <si>
    <t>XPLG11</t>
  </si>
  <si>
    <t>https://fnet.bmfbovespa.com.br/fnet/publico/downloadDocumento?id=616432</t>
  </si>
  <si>
    <t>XPML11</t>
  </si>
  <si>
    <t>https://fnet.bmfbovespa.com.br/fnet/publico/downloadDocumento?id=616371</t>
  </si>
  <si>
    <t>XPPR11</t>
  </si>
  <si>
    <t>https://fnet.bmfbovespa.com.br/fnet/publico/downloadDocumento?id=616440</t>
  </si>
  <si>
    <t>XPSF11</t>
  </si>
  <si>
    <t>https://fnet.bmfbovespa.com.br/fnet/publico/downloadDocumento?id=619048</t>
  </si>
  <si>
    <t>YUFI11</t>
  </si>
  <si>
    <t>https://fnet.bmfbovespa.com.br/fnet/publico/downloadDocumento?id=471633</t>
  </si>
  <si>
    <t>ZAVI11</t>
  </si>
  <si>
    <t>https://fnet.bmfbovespa.com.br/fnet/publico/downloadDocumento?id=611048</t>
  </si>
  <si>
    <t>ZIFI11</t>
  </si>
  <si>
    <t>https://fnet.bmfbovespa.com.br/fnet/publico/downloadDocumento?id=595135</t>
  </si>
  <si>
    <t>AGRX11</t>
  </si>
  <si>
    <t>FIAGRO</t>
  </si>
  <si>
    <t>Exes</t>
  </si>
  <si>
    <t>10,07</t>
  </si>
  <si>
    <t>https://fnet.bmfbovespa.com.br/fnet/publico/downloadDocumento?id=612654</t>
  </si>
  <si>
    <t>BBGO11</t>
  </si>
  <si>
    <t>98,11</t>
  </si>
  <si>
    <t>https://fnet.bmfbovespa.com.br/fnet/publico/downloadDocumento?id=608578</t>
  </si>
  <si>
    <t>CCFA11</t>
  </si>
  <si>
    <t>CPTR11</t>
  </si>
  <si>
    <t>9,79</t>
  </si>
  <si>
    <t>https://fnet.bmfbovespa.com.br/fnet/publico/downloadDocumento?id=605803</t>
  </si>
  <si>
    <t>DCRA11</t>
  </si>
  <si>
    <t>9,61</t>
  </si>
  <si>
    <t>https://fnet.bmfbovespa.com.br/fnet/publico/downloadDocumento?id=614385</t>
  </si>
  <si>
    <t>EGAF11</t>
  </si>
  <si>
    <t>Eco Gestão</t>
  </si>
  <si>
    <t>98,61</t>
  </si>
  <si>
    <t>https://fnet.bmfbovespa.com.br/fnet/publico/downloadDocumento?id=612644</t>
  </si>
  <si>
    <t>FARM11</t>
  </si>
  <si>
    <t>FGAA11</t>
  </si>
  <si>
    <t>Fg/a</t>
  </si>
  <si>
    <t>9,58</t>
  </si>
  <si>
    <t>https://fnet.bmfbovespa.com.br/fnet/publico/downloadDocumento?id=618682</t>
  </si>
  <si>
    <t>FZDA11</t>
  </si>
  <si>
    <t>223,00</t>
  </si>
  <si>
    <t>https://fnet.bmfbovespa.com.br/fnet/publico/downloadDocumento?id=596916</t>
  </si>
  <si>
    <t>GCRA11</t>
  </si>
  <si>
    <t>94,81</t>
  </si>
  <si>
    <t>https://fnet.bmfbovespa.com.br/fnet/publico/downloadDocumento?id=609923</t>
  </si>
  <si>
    <t>HGAG11</t>
  </si>
  <si>
    <t>Hgi Capital</t>
  </si>
  <si>
    <t>23,75</t>
  </si>
  <si>
    <t>https://fnet.bmfbovespa.com.br/fnet/publico/downloadDocumento?id=616429</t>
  </si>
  <si>
    <t>JGPX11</t>
  </si>
  <si>
    <t>Jgp Asset</t>
  </si>
  <si>
    <t>95,18</t>
  </si>
  <si>
    <t>https://fnet.bmfbovespa.com.br/fnet/publico/downloadDocumento?id=608949</t>
  </si>
  <si>
    <t>KNCA11</t>
  </si>
  <si>
    <t>103,57</t>
  </si>
  <si>
    <t>https://fnet.bmfbovespa.com.br/fnet/publico/downloadDocumento?id=614888</t>
  </si>
  <si>
    <t>LSAG11</t>
  </si>
  <si>
    <t>Leste Credit</t>
  </si>
  <si>
    <t>97,59</t>
  </si>
  <si>
    <t>https://fnet.bmfbovespa.com.br/fnet/publico/downloadDocumento?id=617700</t>
  </si>
  <si>
    <t>MAVC11</t>
  </si>
  <si>
    <t>NCRA11</t>
  </si>
  <si>
    <t>Nch Brasil</t>
  </si>
  <si>
    <t>10,51</t>
  </si>
  <si>
    <t>https://fnet.bmfbovespa.com.br/fnet/publico/downloadDocumento?id=612637</t>
  </si>
  <si>
    <t>OIAG11</t>
  </si>
  <si>
    <t>Fator Ore</t>
  </si>
  <si>
    <t>9,76</t>
  </si>
  <si>
    <t>https://fnet.bmfbovespa.com.br/fnet/publico/downloadDocumento?id=606365</t>
  </si>
  <si>
    <t>PLCA11</t>
  </si>
  <si>
    <t>Plural</t>
  </si>
  <si>
    <t>94,67</t>
  </si>
  <si>
    <t>https://fnet.bmfbovespa.com.br/fnet/publico/downloadDocumento?id=616381</t>
  </si>
  <si>
    <t>RURA11</t>
  </si>
  <si>
    <t>Itaú Asset</t>
  </si>
  <si>
    <t>10,02</t>
  </si>
  <si>
    <t>https://fnet.bmfbovespa.com.br/fnet/publico/downloadDocumento?id=617390</t>
  </si>
  <si>
    <t>RZAG11</t>
  </si>
  <si>
    <t>9,48</t>
  </si>
  <si>
    <t>https://fnet.bmfbovespa.com.br/fnet/publico/downloadDocumento?id=608314</t>
  </si>
  <si>
    <t>SNAG11</t>
  </si>
  <si>
    <t>https://fnet.bmfbovespa.com.br/fnet/publico/downloadDocumento?id=617985</t>
  </si>
  <si>
    <t>VCRA11</t>
  </si>
  <si>
    <t>102,25</t>
  </si>
  <si>
    <t>https://fnet.bmfbovespa.com.br/fnet/publico/downloadDocumento?id=617378</t>
  </si>
  <si>
    <t>VGIA11</t>
  </si>
  <si>
    <t>9,66</t>
  </si>
  <si>
    <t>https://fnet.bmfbovespa.com.br/fnet/publico/downloadDocumento?id=606451</t>
  </si>
  <si>
    <t>XPCA11</t>
  </si>
  <si>
    <t>9,49</t>
  </si>
  <si>
    <t>https://fnet.bmfbovespa.com.br/fnet/publico/downloadDocumento?id=609370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</si>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</sst>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77.88</v>
      </c>
      <c r="F2" s="16">
        <v>0.5</v>
      </c>
      <c r="G2" s="14">
        <f>Tabela1[[#This Row],[Divid.]]*12/Tabela1[[#This Row],[Preço atual]]</f>
        <v>7.7041602465331288E-2</v>
      </c>
      <c r="H2" s="16">
        <v>6.77</v>
      </c>
      <c r="I2" s="16">
        <v>101.31</v>
      </c>
      <c r="J2" s="15">
        <f>Tabela1[[#This Row],[Preço atual]]/Tabela1[[#This Row],[VP]]</f>
        <v>0.76872964169381097</v>
      </c>
      <c r="K2" s="14">
        <v>0.02</v>
      </c>
      <c r="L2" s="14">
        <v>2.5000000000000001E-2</v>
      </c>
      <c r="M2" s="13">
        <v>1.57</v>
      </c>
      <c r="N2" s="13">
        <v>16988</v>
      </c>
      <c r="O2" s="13">
        <v>5127</v>
      </c>
      <c r="P2" s="13">
        <v>550</v>
      </c>
      <c r="Q2" s="30">
        <f>Tabela1[[#This Row],[Divid.]]</f>
        <v>0.5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" s="17">
        <f>Tabela1[[#This Row],[Preço Calculado]]/Tabela1[[#This Row],[Preço atual]]-1</f>
        <v>-0.43142728807873598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145.72</v>
      </c>
      <c r="J3" s="15">
        <f>Tabela1[[#This Row],[Preço atual]]/Tabela1[[#This Row],[VP]]</f>
        <v>1.2002470491353281</v>
      </c>
      <c r="K3" s="14"/>
      <c r="L3" s="14"/>
      <c r="M3" s="13">
        <v>5.82</v>
      </c>
      <c r="N3" s="13">
        <v>13334</v>
      </c>
      <c r="O3" s="13">
        <v>4307</v>
      </c>
      <c r="P3" s="13">
        <v>389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97.5</v>
      </c>
      <c r="F4" s="16">
        <v>0.95</v>
      </c>
      <c r="G4" s="14">
        <f>Tabela1[[#This Row],[Divid.]]*12/Tabela1[[#This Row],[Preço atual]]</f>
        <v>0.11692307692307691</v>
      </c>
      <c r="H4" s="16">
        <v>12.47</v>
      </c>
      <c r="I4" s="16">
        <v>96.59</v>
      </c>
      <c r="J4" s="15">
        <f>Tabela1[[#This Row],[Preço atual]]/Tabela1[[#This Row],[VP]]</f>
        <v>1.009421265141319</v>
      </c>
      <c r="K4" s="14"/>
      <c r="L4" s="14"/>
      <c r="M4" s="13">
        <v>14.36</v>
      </c>
      <c r="N4" s="13">
        <v>31221</v>
      </c>
      <c r="O4" s="13"/>
      <c r="P4" s="13"/>
      <c r="Q4" s="30">
        <f>Tabela1[[#This Row],[Divid.]]</f>
        <v>0.95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" s="17">
        <f>Tabela1[[#This Row],[Preço Calculado]]/Tabela1[[#This Row],[Preço atual]]-1</f>
        <v>-0.13709906329832555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108.89</v>
      </c>
      <c r="J5" s="15">
        <f>Tabela1[[#This Row],[Preço atual]]/Tabela1[[#This Row],[VP]]</f>
        <v>11.346312792726605</v>
      </c>
      <c r="K5" s="14"/>
      <c r="L5" s="14"/>
      <c r="M5" s="13">
        <v>3.58</v>
      </c>
      <c r="N5" s="13">
        <v>56389</v>
      </c>
      <c r="O5" s="13">
        <v>191676</v>
      </c>
      <c r="P5" s="13">
        <v>1947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49.99</v>
      </c>
      <c r="F6" s="16">
        <v>0.71</v>
      </c>
      <c r="G6" s="25">
        <f>Tabela1[[#This Row],[Divid.]]*12/Tabela1[[#This Row],[Preço atual]]</f>
        <v>0.17043408681736347</v>
      </c>
      <c r="H6" s="16">
        <v>9.1199999999999992</v>
      </c>
      <c r="I6" s="16">
        <v>83.99</v>
      </c>
      <c r="J6" s="15">
        <f>Tabela1[[#This Row],[Preço atual]]/Tabela1[[#This Row],[VP]]</f>
        <v>0.59518990355994772</v>
      </c>
      <c r="K6" s="14">
        <v>0</v>
      </c>
      <c r="L6" s="14">
        <v>0</v>
      </c>
      <c r="M6" s="13">
        <v>2.89</v>
      </c>
      <c r="N6" s="13">
        <v>1</v>
      </c>
      <c r="O6" s="13">
        <v>10150</v>
      </c>
      <c r="P6" s="13">
        <v>2225</v>
      </c>
      <c r="Q6" s="30">
        <f>Tabela1[[#This Row],[Divid.]]</f>
        <v>0.71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6" s="17">
        <f>Tabela1[[#This Row],[Preço Calculado]]/Tabela1[[#This Row],[Preço atual]]-1</f>
        <v>0.25781613887353094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655.5</v>
      </c>
      <c r="F7" s="16">
        <v>0.37109999999999999</v>
      </c>
      <c r="G7" s="14">
        <f>Tabela1[[#This Row],[Divid.]]*12/Tabela1[[#This Row],[Preço atual]]</f>
        <v>6.7935926773455375E-3</v>
      </c>
      <c r="H7" s="16">
        <v>0</v>
      </c>
      <c r="I7" s="16">
        <v>2160.4</v>
      </c>
      <c r="J7" s="15">
        <f>Tabela1[[#This Row],[Preço atual]]/Tabela1[[#This Row],[VP]]</f>
        <v>0.30341603406776524</v>
      </c>
      <c r="K7" s="14">
        <v>0.55399999999999994</v>
      </c>
      <c r="L7" s="14">
        <v>0</v>
      </c>
      <c r="M7" s="13">
        <v>3.54</v>
      </c>
      <c r="N7" s="13">
        <v>2209</v>
      </c>
      <c r="O7" s="13">
        <v>4302</v>
      </c>
      <c r="P7" s="13">
        <v>543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-0.94986278466903662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 t="s">
        <v>54</v>
      </c>
      <c r="E9" s="16">
        <v>8.5</v>
      </c>
      <c r="F9" s="16">
        <v>0.09</v>
      </c>
      <c r="G9" s="14">
        <f>Tabela1[[#This Row],[Divid.]]*12/Tabela1[[#This Row],[Preço atual]]</f>
        <v>0.12705882352941178</v>
      </c>
      <c r="H9" s="16">
        <v>1.0347999999999999</v>
      </c>
      <c r="I9" s="16">
        <v>8.49</v>
      </c>
      <c r="J9" s="15">
        <f>Tabela1[[#This Row],[Preço atual]]/Tabela1[[#This Row],[VP]]</f>
        <v>1.0011778563015312</v>
      </c>
      <c r="K9" s="14"/>
      <c r="L9" s="14"/>
      <c r="M9" s="13">
        <v>0.69</v>
      </c>
      <c r="N9" s="13">
        <v>9254</v>
      </c>
      <c r="O9" s="13"/>
      <c r="P9" s="13"/>
      <c r="Q9" s="30">
        <f>Tabela1[[#This Row],[Divid.]]</f>
        <v>0.09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9" s="17">
        <f>Tabela1[[#This Row],[Preço Calculado]]/Tabela1[[#This Row],[Preço atual]]-1</f>
        <v>-6.2296505317994355E-2</v>
      </c>
      <c r="U9" s="29" t="str">
        <f>HYPERLINK("https://statusinvest.com.br/fundos-imobiliarios/"&amp;Tabela1[[#This Row],[Ticker]],"Link")</f>
        <v>Link</v>
      </c>
      <c r="V9" s="38" t="s">
        <v>55</v>
      </c>
    </row>
    <row r="10" spans="1:32" x14ac:dyDescent="0.25">
      <c r="A10" s="12" t="s">
        <v>56</v>
      </c>
      <c r="B10" s="12" t="s">
        <v>28</v>
      </c>
      <c r="C10" s="13" t="s">
        <v>57</v>
      </c>
      <c r="D10" s="13" t="s">
        <v>54</v>
      </c>
      <c r="E10" s="16">
        <v>117.77</v>
      </c>
      <c r="F10" s="16">
        <v>0.79759999999999998</v>
      </c>
      <c r="G10" s="25">
        <f>Tabela1[[#This Row],[Divid.]]*12/Tabela1[[#This Row],[Preço atual]]</f>
        <v>8.1270272565169388E-2</v>
      </c>
      <c r="H10" s="16">
        <v>9.8080999999999996</v>
      </c>
      <c r="I10" s="16">
        <v>106.28</v>
      </c>
      <c r="J10" s="15">
        <f>Tabela1[[#This Row],[Preço atual]]/Tabela1[[#This Row],[VP]]</f>
        <v>1.1081106511102747</v>
      </c>
      <c r="K10" s="14">
        <v>0.03</v>
      </c>
      <c r="L10" s="14">
        <v>0</v>
      </c>
      <c r="M10" s="13">
        <v>19.23</v>
      </c>
      <c r="N10" s="13">
        <v>147616</v>
      </c>
      <c r="O10" s="13">
        <v>5546</v>
      </c>
      <c r="P10" s="13">
        <v>383</v>
      </c>
      <c r="Q10" s="30">
        <f>Tabela1[[#This Row],[Divid.]]</f>
        <v>0.79759999999999998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70.636162361623605</v>
      </c>
      <c r="T10" s="17">
        <f>Tabela1[[#This Row],[Preço Calculado]]/Tabela1[[#This Row],[Preço atual]]-1</f>
        <v>-0.40021939066295653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42.077199999999998</v>
      </c>
      <c r="G11" s="25">
        <f>Tabela1[[#This Row],[Divid.]]*12/Tabela1[[#This Row],[Preço atual]]</f>
        <v>0.15676075752871776</v>
      </c>
      <c r="H11" s="16">
        <v>42.077199999999998</v>
      </c>
      <c r="I11" s="16">
        <v>4324.1000000000004</v>
      </c>
      <c r="J11" s="15">
        <f>Tabela1[[#This Row],[Preço atual]]/Tabela1[[#This Row],[VP]]</f>
        <v>0.74489489142249243</v>
      </c>
      <c r="K11" s="14">
        <v>4.3999999999999997E-2</v>
      </c>
      <c r="L11" s="14">
        <v>0.313</v>
      </c>
      <c r="M11" s="13">
        <v>2.7</v>
      </c>
      <c r="N11" s="13">
        <v>70</v>
      </c>
      <c r="O11" s="13">
        <v>6235</v>
      </c>
      <c r="P11" s="13">
        <v>1296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0.1569059596215332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9.6</v>
      </c>
      <c r="F12" s="16">
        <v>0.09</v>
      </c>
      <c r="G12" s="25">
        <f>Tabela1[[#This Row],[Divid.]]*12/Tabela1[[#This Row],[Preço atual]]</f>
        <v>0.11250000000000002</v>
      </c>
      <c r="H12" s="16">
        <v>1.1839999999999999</v>
      </c>
      <c r="I12" s="16">
        <v>10.18</v>
      </c>
      <c r="J12" s="15">
        <f>Tabela1[[#This Row],[Preço atual]]/Tabela1[[#This Row],[VP]]</f>
        <v>0.94302554027504915</v>
      </c>
      <c r="K12" s="14">
        <v>0</v>
      </c>
      <c r="L12" s="14">
        <v>0</v>
      </c>
      <c r="M12" s="13">
        <v>6.41</v>
      </c>
      <c r="N12" s="13">
        <v>10057</v>
      </c>
      <c r="O12" s="13">
        <v>17507</v>
      </c>
      <c r="P12" s="13">
        <v>1197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-0.16974169741697409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99.99</v>
      </c>
      <c r="F13" s="16">
        <v>0.55330000000000001</v>
      </c>
      <c r="G13" s="25">
        <f>Tabela1[[#This Row],[Divid.]]*12/Tabela1[[#This Row],[Preço atual]]</f>
        <v>6.6402640264026397E-2</v>
      </c>
      <c r="H13" s="16">
        <v>3.1036999999999999</v>
      </c>
      <c r="I13" s="16">
        <v>96.96</v>
      </c>
      <c r="J13" s="15">
        <f>Tabela1[[#This Row],[Preço atual]]/Tabela1[[#This Row],[VP]]</f>
        <v>1.03125</v>
      </c>
      <c r="K13" s="14"/>
      <c r="L13" s="14"/>
      <c r="M13" s="13">
        <v>15.23</v>
      </c>
      <c r="N13" s="13">
        <v>405</v>
      </c>
      <c r="O13" s="13">
        <v>1700</v>
      </c>
      <c r="P13" s="13">
        <v>74</v>
      </c>
      <c r="Q13" s="30">
        <f>Tabela1[[#This Row],[Divid.]]</f>
        <v>0.55330000000000001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49.000738007380072</v>
      </c>
      <c r="T13" s="17">
        <f>Tabela1[[#This Row],[Preço Calculado]]/Tabela1[[#This Row],[Preço atual]]-1</f>
        <v>-0.50994361428762802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973.02</v>
      </c>
      <c r="J14" s="15">
        <f>Tabela1[[#This Row],[Preço atual]]/Tabela1[[#This Row],[VP]]</f>
        <v>0.39570615198043202</v>
      </c>
      <c r="K14" s="14"/>
      <c r="L14" s="14"/>
      <c r="M14" s="13">
        <v>0.01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9.18</v>
      </c>
      <c r="F17" s="16">
        <v>0.1</v>
      </c>
      <c r="G17" s="14">
        <f>Tabela1[[#This Row],[Divid.]]*12/Tabela1[[#This Row],[Preço atual]]</f>
        <v>0.13071895424836605</v>
      </c>
      <c r="H17" s="16">
        <v>1.2301</v>
      </c>
      <c r="I17" s="16">
        <v>8.8699999999999992</v>
      </c>
      <c r="J17" s="15">
        <f>Tabela1[[#This Row],[Preço atual]]/Tabela1[[#This Row],[VP]]</f>
        <v>1.0349492671927847</v>
      </c>
      <c r="K17" s="14"/>
      <c r="L17" s="14"/>
      <c r="M17" s="13">
        <v>1.64</v>
      </c>
      <c r="N17" s="13">
        <v>27307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-3.5284470491763642E-2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55.9</v>
      </c>
      <c r="F18" s="16">
        <v>0.77</v>
      </c>
      <c r="G18" s="14">
        <f>Tabela1[[#This Row],[Divid.]]*12/Tabela1[[#This Row],[Preço atual]]</f>
        <v>0.16529516994633275</v>
      </c>
      <c r="H18" s="16">
        <v>0</v>
      </c>
      <c r="I18" s="16">
        <v>91.87</v>
      </c>
      <c r="J18" s="15">
        <f>Tabela1[[#This Row],[Preço atual]]/Tabela1[[#This Row],[VP]]</f>
        <v>0.60846848808098397</v>
      </c>
      <c r="K18" s="14">
        <v>0</v>
      </c>
      <c r="L18" s="14">
        <v>0</v>
      </c>
      <c r="M18" s="13">
        <v>1.01</v>
      </c>
      <c r="N18" s="13">
        <v>512</v>
      </c>
      <c r="O18" s="13">
        <v>5082</v>
      </c>
      <c r="P18" s="13">
        <v>754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0.21989055310946681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5.601</v>
      </c>
      <c r="G19" s="14" t="e">
        <f>Tabela1[[#This Row],[Divid.]]*12/Tabela1[[#This Row],[Preço atual]]</f>
        <v>#DIV/0!</v>
      </c>
      <c r="H19" s="16">
        <v>6.0740999999999996</v>
      </c>
      <c r="I19" s="16">
        <v>77.12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0.96</v>
      </c>
      <c r="N19" s="13">
        <v>33</v>
      </c>
      <c r="O19" s="13"/>
      <c r="P19" s="13"/>
      <c r="Q19" s="30">
        <f>Tabela1[[#This Row],[Divid.]]</f>
        <v>5.601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496.02952029520293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55.58</v>
      </c>
      <c r="F20" s="16">
        <v>0.05</v>
      </c>
      <c r="G20" s="14">
        <f>Tabela1[[#This Row],[Divid.]]*12/Tabela1[[#This Row],[Preço atual]]</f>
        <v>1.0795250089960419E-2</v>
      </c>
      <c r="H20" s="16">
        <v>0</v>
      </c>
      <c r="I20" s="16">
        <v>75.92</v>
      </c>
      <c r="J20" s="15">
        <f>Tabela1[[#This Row],[Preço atual]]/Tabela1[[#This Row],[VP]]</f>
        <v>0.73208640674394099</v>
      </c>
      <c r="K20" s="14">
        <v>0.16700000000000001</v>
      </c>
      <c r="L20" s="14">
        <v>0.21299999999999999</v>
      </c>
      <c r="M20" s="13">
        <v>0.94</v>
      </c>
      <c r="N20" s="13">
        <v>285</v>
      </c>
      <c r="O20" s="13">
        <v>2866</v>
      </c>
      <c r="P20" s="13">
        <v>11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-0.92033025763866849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1330.53</v>
      </c>
      <c r="J21" s="15">
        <f>Tabela1[[#This Row],[Preço atual]]/Tabela1[[#This Row],[VP]]</f>
        <v>0</v>
      </c>
      <c r="K21" s="14"/>
      <c r="L21" s="14"/>
      <c r="M21" s="13">
        <v>0.72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83.5</v>
      </c>
      <c r="F22" s="16">
        <v>0.2</v>
      </c>
      <c r="G22" s="14">
        <f>Tabela1[[#This Row],[Divid.]]*12/Tabela1[[#This Row],[Preço atual]]</f>
        <v>2.8742514970059883E-2</v>
      </c>
      <c r="H22" s="16">
        <v>3.7</v>
      </c>
      <c r="I22" s="16">
        <v>82.02</v>
      </c>
      <c r="J22" s="15">
        <f>Tabela1[[#This Row],[Preço atual]]/Tabela1[[#This Row],[VP]]</f>
        <v>1.0180443794196539</v>
      </c>
      <c r="K22" s="14">
        <v>0</v>
      </c>
      <c r="L22" s="14">
        <v>0</v>
      </c>
      <c r="M22" s="13">
        <v>1.79</v>
      </c>
      <c r="N22" s="13">
        <v>18</v>
      </c>
      <c r="O22" s="13">
        <v>2081</v>
      </c>
      <c r="P22" s="13">
        <v>147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-0.78787811830214105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83.82</v>
      </c>
      <c r="F23" s="16">
        <v>0.95630000000000004</v>
      </c>
      <c r="G23" s="14">
        <f>Tabela1[[#This Row],[Divid.]]*12/Tabela1[[#This Row],[Preço atual]]</f>
        <v>0.13690765926986401</v>
      </c>
      <c r="H23" s="16">
        <v>9.4154999999999998</v>
      </c>
      <c r="I23" s="16">
        <v>94.94</v>
      </c>
      <c r="J23" s="15">
        <f>Tabela1[[#This Row],[Preço atual]]/Tabela1[[#This Row],[VP]]</f>
        <v>0.88287339372235096</v>
      </c>
      <c r="K23" s="14"/>
      <c r="L23" s="14"/>
      <c r="M23" s="13">
        <v>7.27</v>
      </c>
      <c r="N23" s="13">
        <v>36059</v>
      </c>
      <c r="O23" s="13"/>
      <c r="P23" s="13"/>
      <c r="Q23" s="30">
        <f>Tabela1[[#This Row],[Divid.]]</f>
        <v>0.95630000000000004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84.690774907749073</v>
      </c>
      <c r="T23" s="17">
        <f>Tabela1[[#This Row],[Preço Calculado]]/Tabela1[[#This Row],[Preço atual]]-1</f>
        <v>1.0388629297889196E-2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1300.01</v>
      </c>
      <c r="F24" s="16">
        <v>0.14369999999999999</v>
      </c>
      <c r="G24" s="14">
        <f>Tabela1[[#This Row],[Divid.]]*12/Tabela1[[#This Row],[Preço atual]]</f>
        <v>1.3264513349897308E-3</v>
      </c>
      <c r="H24" s="16">
        <v>115.7546</v>
      </c>
      <c r="I24" s="16">
        <v>2047.68</v>
      </c>
      <c r="J24" s="15">
        <f>Tabela1[[#This Row],[Preço atual]]/Tabela1[[#This Row],[VP]]</f>
        <v>0.63486970620409433</v>
      </c>
      <c r="K24" s="14">
        <v>0.85799999999999998</v>
      </c>
      <c r="L24" s="14">
        <v>0.46500000000000002</v>
      </c>
      <c r="M24" s="13">
        <v>8.2100000000000009</v>
      </c>
      <c r="N24" s="13">
        <v>7258</v>
      </c>
      <c r="O24" s="13">
        <v>1832</v>
      </c>
      <c r="P24" s="13">
        <v>280</v>
      </c>
      <c r="Q24" s="30">
        <f>Tabela1[[#This Row],[Divid.]]</f>
        <v>0.14369999999999999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12.726199261992619</v>
      </c>
      <c r="T24" s="17">
        <f>Tabela1[[#This Row],[Preço Calculado]]/Tabela1[[#This Row],[Preço atual]]-1</f>
        <v>-0.9902106912546883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75.08</v>
      </c>
      <c r="F25" s="16">
        <v>0.64</v>
      </c>
      <c r="G25" s="14">
        <f>Tabela1[[#This Row],[Divid.]]*12/Tabela1[[#This Row],[Preço atual]]</f>
        <v>0.10229088971763452</v>
      </c>
      <c r="H25" s="16">
        <v>7.92</v>
      </c>
      <c r="I25" s="16">
        <v>83.46</v>
      </c>
      <c r="J25" s="15">
        <f>Tabela1[[#This Row],[Preço atual]]/Tabela1[[#This Row],[VP]]</f>
        <v>0.89959261921878753</v>
      </c>
      <c r="K25" s="14"/>
      <c r="L25" s="14"/>
      <c r="M25" s="13">
        <v>0.38</v>
      </c>
      <c r="N25" s="13">
        <v>6453</v>
      </c>
      <c r="O25" s="13"/>
      <c r="P25" s="13"/>
      <c r="Q25" s="30">
        <f>Tabela1[[#This Row],[Divid.]]</f>
        <v>0.64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5" s="17">
        <f>Tabela1[[#This Row],[Preço Calculado]]/Tabela1[[#This Row],[Preço atual]]-1</f>
        <v>-0.24508568474070469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0.02</v>
      </c>
      <c r="G26" s="14" t="e">
        <f>Tabela1[[#This Row],[Divid.]]*12/Tabela1[[#This Row],[Preço atual]]</f>
        <v>#DIV/0!</v>
      </c>
      <c r="H26" s="16">
        <v>2.58</v>
      </c>
      <c r="I26" s="16">
        <v>12.72</v>
      </c>
      <c r="J26" s="15">
        <f>Tabela1[[#This Row],[Preço atual]]/Tabela1[[#This Row],[VP]]</f>
        <v>0</v>
      </c>
      <c r="K26" s="14"/>
      <c r="L26" s="14"/>
      <c r="M26" s="13">
        <v>5.86</v>
      </c>
      <c r="N26" s="13">
        <v>20</v>
      </c>
      <c r="O26" s="13"/>
      <c r="P26" s="13"/>
      <c r="Q26" s="30">
        <f>Tabela1[[#This Row],[Divid.]]</f>
        <v>0.02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0.97</v>
      </c>
      <c r="G27" s="25">
        <f>Tabela1[[#This Row],[Divid.]]*12/Tabela1[[#This Row],[Preço atual]]</f>
        <v>0.12031007751937985</v>
      </c>
      <c r="H27" s="16">
        <v>10.97</v>
      </c>
      <c r="I27" s="16">
        <v>101.33</v>
      </c>
      <c r="J27" s="15">
        <f>Tabela1[[#This Row],[Preço atual]]/Tabela1[[#This Row],[VP]]</f>
        <v>0.95480114477449918</v>
      </c>
      <c r="K27" s="14"/>
      <c r="L27" s="14"/>
      <c r="M27" s="13">
        <v>3.82</v>
      </c>
      <c r="N27" s="13">
        <v>69530</v>
      </c>
      <c r="O27" s="13">
        <v>3853</v>
      </c>
      <c r="P27" s="13">
        <v>488</v>
      </c>
      <c r="Q27" s="30">
        <f>Tabela1[[#This Row],[Divid.]]</f>
        <v>0.97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27" s="17">
        <f>Tabela1[[#This Row],[Preço Calculado]]/Tabela1[[#This Row],[Preço atual]]-1</f>
        <v>-0.11210274893446603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113.95</v>
      </c>
      <c r="F28" s="16">
        <v>1.1000000000000001</v>
      </c>
      <c r="G28" s="14">
        <f>Tabela1[[#This Row],[Divid.]]*12/Tabela1[[#This Row],[Preço atual]]</f>
        <v>0.11584028082492322</v>
      </c>
      <c r="H28" s="16">
        <v>13.18</v>
      </c>
      <c r="I28" s="16">
        <v>102.69</v>
      </c>
      <c r="J28" s="15">
        <f>Tabela1[[#This Row],[Preço atual]]/Tabela1[[#This Row],[VP]]</f>
        <v>1.1096504041289317</v>
      </c>
      <c r="K28" s="14">
        <v>0</v>
      </c>
      <c r="L28" s="14">
        <v>0</v>
      </c>
      <c r="M28" s="13">
        <v>5.49</v>
      </c>
      <c r="N28" s="13">
        <v>9521</v>
      </c>
      <c r="O28" s="13">
        <v>11189</v>
      </c>
      <c r="P28" s="13">
        <v>1469</v>
      </c>
      <c r="Q28" s="30">
        <f>Tabela1[[#This Row],[Divid.]]</f>
        <v>1.1000000000000001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8" s="17">
        <f>Tabela1[[#This Row],[Preço Calculado]]/Tabela1[[#This Row],[Preço atual]]-1</f>
        <v>-0.14509017841385086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9.1</v>
      </c>
      <c r="F29" s="16">
        <v>7.2499999999999995E-2</v>
      </c>
      <c r="G29" s="14">
        <f>Tabela1[[#This Row],[Divid.]]*12/Tabela1[[#This Row],[Preço atual]]</f>
        <v>9.5604395604395598E-2</v>
      </c>
      <c r="H29" s="16">
        <v>0.84250000000000003</v>
      </c>
      <c r="I29" s="16">
        <v>9.75</v>
      </c>
      <c r="J29" s="15">
        <f>Tabela1[[#This Row],[Preço atual]]/Tabela1[[#This Row],[VP]]</f>
        <v>0.93333333333333335</v>
      </c>
      <c r="K29" s="14"/>
      <c r="L29" s="14"/>
      <c r="M29" s="13">
        <v>2.14</v>
      </c>
      <c r="N29" s="13">
        <v>343949</v>
      </c>
      <c r="O29" s="13"/>
      <c r="P29" s="13"/>
      <c r="Q29" s="30">
        <f>Tabela1[[#This Row],[Divid.]]</f>
        <v>7.2499999999999995E-2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6.4206642066420647</v>
      </c>
      <c r="T29" s="17">
        <f>Tabela1[[#This Row],[Preço Calculado]]/Tabela1[[#This Row],[Preço atual]]-1</f>
        <v>-0.29443250476460825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105.38</v>
      </c>
      <c r="F30" s="16">
        <v>0.85</v>
      </c>
      <c r="G30" s="14">
        <f>Tabela1[[#This Row],[Divid.]]*12/Tabela1[[#This Row],[Preço atual]]</f>
        <v>9.6792560258113489E-2</v>
      </c>
      <c r="H30" s="16">
        <v>9.93</v>
      </c>
      <c r="I30" s="16">
        <v>111.45</v>
      </c>
      <c r="J30" s="15">
        <f>Tabela1[[#This Row],[Preço atual]]/Tabela1[[#This Row],[VP]]</f>
        <v>0.94553611484970834</v>
      </c>
      <c r="K30" s="14"/>
      <c r="L30" s="14"/>
      <c r="M30" s="13">
        <v>0.08</v>
      </c>
      <c r="N30" s="13">
        <v>24045</v>
      </c>
      <c r="O30" s="13"/>
      <c r="P30" s="13"/>
      <c r="Q30" s="30">
        <f>Tabela1[[#This Row],[Divid.]]</f>
        <v>0.85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0" s="17">
        <f>Tabela1[[#This Row],[Preço Calculado]]/Tabela1[[#This Row],[Preço atual]]-1</f>
        <v>-0.28566376193274179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72.11</v>
      </c>
      <c r="F31" s="16">
        <v>0.72</v>
      </c>
      <c r="G31" s="14">
        <f>Tabela1[[#This Row],[Divid.]]*12/Tabela1[[#This Row],[Preço atual]]</f>
        <v>0.1198169463319928</v>
      </c>
      <c r="H31" s="16">
        <v>9.07</v>
      </c>
      <c r="I31" s="16">
        <v>95.89</v>
      </c>
      <c r="J31" s="15">
        <f>Tabela1[[#This Row],[Preço atual]]/Tabela1[[#This Row],[VP]]</f>
        <v>0.75200750860360832</v>
      </c>
      <c r="K31" s="14"/>
      <c r="L31" s="14"/>
      <c r="M31" s="13">
        <v>7.81</v>
      </c>
      <c r="N31" s="13">
        <v>46200</v>
      </c>
      <c r="O31" s="13"/>
      <c r="P31" s="13"/>
      <c r="Q31" s="30">
        <f>Tabela1[[#This Row],[Divid.]]</f>
        <v>0.72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1" s="17">
        <f>Tabela1[[#This Row],[Preço Calculado]]/Tabela1[[#This Row],[Preço atual]]-1</f>
        <v>-0.11574209349082809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900.01</v>
      </c>
      <c r="F32" s="16">
        <v>5.99</v>
      </c>
      <c r="G32" s="25">
        <f>Tabela1[[#This Row],[Divid.]]*12/Tabela1[[#This Row],[Preço atual]]</f>
        <v>7.9865779269119225E-2</v>
      </c>
      <c r="H32" s="16">
        <v>104.97</v>
      </c>
      <c r="I32" s="16">
        <v>995.32</v>
      </c>
      <c r="J32" s="15">
        <f>Tabela1[[#This Row],[Preço atual]]/Tabela1[[#This Row],[VP]]</f>
        <v>0.90424185186673622</v>
      </c>
      <c r="K32" s="14"/>
      <c r="L32" s="14"/>
      <c r="M32" s="13">
        <v>9.99</v>
      </c>
      <c r="N32" s="13">
        <v>110</v>
      </c>
      <c r="O32" s="13"/>
      <c r="P32" s="13"/>
      <c r="Q32" s="30">
        <f>Tabela1[[#This Row],[Divid.]]</f>
        <v>5.99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530.47970479704793</v>
      </c>
      <c r="T32" s="17">
        <f>Tabela1[[#This Row],[Preço Calculado]]/Tabela1[[#This Row],[Preço atual]]-1</f>
        <v>-0.41058465484044848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60.15</v>
      </c>
      <c r="F33" s="16">
        <v>0.14000000000000001</v>
      </c>
      <c r="G33" s="14">
        <f>Tabela1[[#This Row],[Divid.]]*12/Tabela1[[#This Row],[Preço atual]]</f>
        <v>2.7930174563591027E-2</v>
      </c>
      <c r="H33" s="16">
        <v>6.25</v>
      </c>
      <c r="I33" s="16">
        <v>44.68</v>
      </c>
      <c r="J33" s="15">
        <f>Tabela1[[#This Row],[Preço atual]]/Tabela1[[#This Row],[VP]]</f>
        <v>1.3462399283795881</v>
      </c>
      <c r="K33" s="14"/>
      <c r="L33" s="14"/>
      <c r="M33" s="13">
        <v>32.380000000000003</v>
      </c>
      <c r="N33" s="13">
        <v>628</v>
      </c>
      <c r="O33" s="13"/>
      <c r="P33" s="13"/>
      <c r="Q33" s="30">
        <f>Tabela1[[#This Row],[Divid.]]</f>
        <v>0.14000000000000001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33" s="17">
        <f>Tabela1[[#This Row],[Preço Calculado]]/Tabela1[[#This Row],[Preço atual]]-1</f>
        <v>-0.79387325045320278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7.24</v>
      </c>
      <c r="F34" s="16">
        <v>0.08</v>
      </c>
      <c r="G34" s="14">
        <f>Tabela1[[#This Row],[Divid.]]*12/Tabela1[[#This Row],[Preço atual]]</f>
        <v>0.13259668508287292</v>
      </c>
      <c r="H34" s="16">
        <v>0.99</v>
      </c>
      <c r="I34" s="16">
        <v>8.7200000000000006</v>
      </c>
      <c r="J34" s="15">
        <f>Tabela1[[#This Row],[Preço atual]]/Tabela1[[#This Row],[VP]]</f>
        <v>0.83027522935779818</v>
      </c>
      <c r="K34" s="14"/>
      <c r="L34" s="14"/>
      <c r="M34" s="13">
        <v>4.82</v>
      </c>
      <c r="N34" s="13">
        <v>8828</v>
      </c>
      <c r="O34" s="13">
        <v>303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-2.1426678355181528E-2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988.17</v>
      </c>
      <c r="F35" s="16">
        <v>10.38</v>
      </c>
      <c r="G35" s="14">
        <f>Tabela1[[#This Row],[Divid.]]*12/Tabela1[[#This Row],[Preço atual]]</f>
        <v>0.12605118552475789</v>
      </c>
      <c r="H35" s="16">
        <v>10.38</v>
      </c>
      <c r="I35" s="16">
        <v>986.4</v>
      </c>
      <c r="J35" s="15">
        <f>Tabela1[[#This Row],[Preço atual]]/Tabela1[[#This Row],[VP]]</f>
        <v>1.0017944038929441</v>
      </c>
      <c r="K35" s="14"/>
      <c r="L35" s="14"/>
      <c r="M35" s="13">
        <v>10.54</v>
      </c>
      <c r="N35" s="13">
        <v>112</v>
      </c>
      <c r="O35" s="13">
        <v>7529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>
        <f>Tabela1[[#This Row],[Preço Calculado]]/Tabela1[[#This Row],[Preço atual]]-1</f>
        <v>-6.9732948156768448E-2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109.69</v>
      </c>
      <c r="F36" s="16">
        <v>0.49</v>
      </c>
      <c r="G36" s="25">
        <f>Tabela1[[#This Row],[Divid.]]*12/Tabela1[[#This Row],[Preço atual]]</f>
        <v>5.3605615826419914E-2</v>
      </c>
      <c r="H36" s="16">
        <v>18.600000000000001</v>
      </c>
      <c r="I36" s="16">
        <v>129.49</v>
      </c>
      <c r="J36" s="15">
        <f>Tabela1[[#This Row],[Preço atual]]/Tabela1[[#This Row],[VP]]</f>
        <v>0.84709243957062319</v>
      </c>
      <c r="K36" s="14">
        <v>0</v>
      </c>
      <c r="L36" s="14">
        <v>0</v>
      </c>
      <c r="M36" s="13">
        <v>8.52</v>
      </c>
      <c r="N36" s="13">
        <v>438</v>
      </c>
      <c r="O36" s="13">
        <v>38238</v>
      </c>
      <c r="P36" s="13">
        <v>3208</v>
      </c>
      <c r="Q36" s="30">
        <f>Tabela1[[#This Row],[Divid.]]</f>
        <v>0.49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6" s="17">
        <f>Tabela1[[#This Row],[Preço Calculado]]/Tabela1[[#This Row],[Preço atual]]-1</f>
        <v>-0.60438659906701175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85.75</v>
      </c>
      <c r="F38" s="16">
        <v>1.07</v>
      </c>
      <c r="G38" s="14">
        <f>Tabela1[[#This Row],[Divid.]]*12/Tabela1[[#This Row],[Preço atual]]</f>
        <v>0.14973760932944608</v>
      </c>
      <c r="H38" s="16">
        <v>8.9176000000000002</v>
      </c>
      <c r="I38" s="16">
        <v>94.69</v>
      </c>
      <c r="J38" s="15">
        <f>Tabela1[[#This Row],[Preço atual]]/Tabela1[[#This Row],[VP]]</f>
        <v>0.90558665117752668</v>
      </c>
      <c r="K38" s="14"/>
      <c r="L38" s="14"/>
      <c r="M38" s="13">
        <v>33.130000000000003</v>
      </c>
      <c r="N38" s="13">
        <v>94</v>
      </c>
      <c r="O38" s="13"/>
      <c r="P38" s="13"/>
      <c r="Q38" s="30">
        <f>Tabela1[[#This Row],[Divid.]]</f>
        <v>1.07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8" s="17">
        <f>Tabela1[[#This Row],[Preço Calculado]]/Tabela1[[#This Row],[Preço atual]]-1</f>
        <v>0.10507460759738785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38.5</v>
      </c>
      <c r="F39" s="16">
        <v>0.44</v>
      </c>
      <c r="G39" s="14">
        <f>Tabela1[[#This Row],[Divid.]]*12/Tabela1[[#This Row],[Preço atual]]</f>
        <v>0.13714285714285715</v>
      </c>
      <c r="H39" s="16">
        <v>7.29</v>
      </c>
      <c r="I39" s="16">
        <v>80.900000000000006</v>
      </c>
      <c r="J39" s="15">
        <f>Tabela1[[#This Row],[Preço atual]]/Tabela1[[#This Row],[VP]]</f>
        <v>0.47589616810877622</v>
      </c>
      <c r="K39" s="14">
        <v>0</v>
      </c>
      <c r="L39" s="14">
        <v>0</v>
      </c>
      <c r="M39" s="13">
        <v>0.1</v>
      </c>
      <c r="N39" s="13">
        <v>14125</v>
      </c>
      <c r="O39" s="13">
        <v>130</v>
      </c>
      <c r="P39" s="13">
        <v>30</v>
      </c>
      <c r="Q39" s="30">
        <f>Tabela1[[#This Row],[Divid.]]</f>
        <v>0.44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9" s="17">
        <f>Tabela1[[#This Row],[Preço Calculado]]/Tabela1[[#This Row],[Preço atual]]-1</f>
        <v>1.212440695835526E-2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89.54</v>
      </c>
      <c r="F40" s="16">
        <v>0.44</v>
      </c>
      <c r="G40" s="14">
        <f>Tabela1[[#This Row],[Divid.]]*12/Tabela1[[#This Row],[Preço atual]]</f>
        <v>5.896805896805897E-2</v>
      </c>
      <c r="H40" s="16">
        <v>882.31</v>
      </c>
      <c r="I40" s="16">
        <v>104.44</v>
      </c>
      <c r="J40" s="15">
        <f>Tabela1[[#This Row],[Preço atual]]/Tabela1[[#This Row],[VP]]</f>
        <v>0.85733435465338959</v>
      </c>
      <c r="K40" s="14">
        <v>0</v>
      </c>
      <c r="L40" s="14">
        <v>0</v>
      </c>
      <c r="M40" s="13">
        <v>2.86</v>
      </c>
      <c r="N40" s="13">
        <v>281</v>
      </c>
      <c r="O40" s="13">
        <v>11316</v>
      </c>
      <c r="P40" s="13">
        <v>785</v>
      </c>
      <c r="Q40" s="30">
        <f>Tabela1[[#This Row],[Divid.]]</f>
        <v>0.44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40" s="17">
        <f>Tabela1[[#This Row],[Preço Calculado]]/Tabela1[[#This Row],[Preço atual]]-1</f>
        <v>-0.56481137292945416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6.78</v>
      </c>
      <c r="F41" s="16">
        <v>5.2999999999999999E-2</v>
      </c>
      <c r="G41" s="14">
        <f>Tabela1[[#This Row],[Divid.]]*12/Tabela1[[#This Row],[Preço atual]]</f>
        <v>9.3805309734513273E-2</v>
      </c>
      <c r="H41" s="16">
        <v>0.47099999999999997</v>
      </c>
      <c r="I41" s="16">
        <v>8.06</v>
      </c>
      <c r="J41" s="15">
        <f>Tabela1[[#This Row],[Preço atual]]/Tabela1[[#This Row],[VP]]</f>
        <v>0.84119106699751856</v>
      </c>
      <c r="K41" s="14"/>
      <c r="L41" s="14"/>
      <c r="M41" s="13">
        <v>3.89</v>
      </c>
      <c r="N41" s="13">
        <v>17316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-0.30770989125820469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88.02</v>
      </c>
      <c r="F42" s="16">
        <v>0.65</v>
      </c>
      <c r="G42" s="14">
        <f>Tabela1[[#This Row],[Divid.]]*12/Tabela1[[#This Row],[Preço atual]]</f>
        <v>8.8616223585548756E-2</v>
      </c>
      <c r="H42" s="16">
        <v>10.69</v>
      </c>
      <c r="I42" s="16">
        <v>89.1</v>
      </c>
      <c r="J42" s="15">
        <f>Tabela1[[#This Row],[Preço atual]]/Tabela1[[#This Row],[VP]]</f>
        <v>0.98787878787878791</v>
      </c>
      <c r="K42" s="14"/>
      <c r="L42" s="14"/>
      <c r="M42" s="13">
        <v>6.34</v>
      </c>
      <c r="N42" s="13">
        <v>136</v>
      </c>
      <c r="O42" s="13"/>
      <c r="P42" s="13"/>
      <c r="Q42" s="30">
        <f>Tabela1[[#This Row],[Divid.]]</f>
        <v>0.65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2" s="17">
        <f>Tabela1[[#This Row],[Preço Calculado]]/Tabela1[[#This Row],[Preço atual]]-1</f>
        <v>-0.34600572999595025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465.38</v>
      </c>
      <c r="J43" s="15">
        <f>Tabela1[[#This Row],[Preço atual]]/Tabela1[[#This Row],[VP]]</f>
        <v>0</v>
      </c>
      <c r="K43" s="14">
        <v>0.76900000000000002</v>
      </c>
      <c r="L43" s="14">
        <v>0</v>
      </c>
      <c r="M43" s="13">
        <v>0.39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105.99</v>
      </c>
      <c r="F44" s="16">
        <v>0.69</v>
      </c>
      <c r="G44" s="14">
        <f>Tabela1[[#This Row],[Divid.]]*12/Tabela1[[#This Row],[Preço atual]]</f>
        <v>7.8120577412963479E-2</v>
      </c>
      <c r="H44" s="16">
        <v>11.85</v>
      </c>
      <c r="I44" s="16">
        <v>112.94</v>
      </c>
      <c r="J44" s="15">
        <f>Tabela1[[#This Row],[Preço atual]]/Tabela1[[#This Row],[VP]]</f>
        <v>0.93846290065521509</v>
      </c>
      <c r="K44" s="14">
        <v>0</v>
      </c>
      <c r="L44" s="14">
        <v>0</v>
      </c>
      <c r="M44" s="13">
        <v>17.09</v>
      </c>
      <c r="N44" s="13">
        <v>1427</v>
      </c>
      <c r="O44" s="13">
        <v>15408</v>
      </c>
      <c r="P44" s="13">
        <v>1553</v>
      </c>
      <c r="Q44" s="30">
        <f>Tabela1[[#This Row],[Divid.]]</f>
        <v>0.69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44" s="17">
        <f>Tabela1[[#This Row],[Preço Calculado]]/Tabela1[[#This Row],[Preço atual]]-1</f>
        <v>-0.4234643733360629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121.5</v>
      </c>
      <c r="F45" s="16">
        <v>1.2406999999999999</v>
      </c>
      <c r="G45" s="14">
        <f>Tabela1[[#This Row],[Divid.]]*12/Tabela1[[#This Row],[Preço atual]]</f>
        <v>0.12253827160493826</v>
      </c>
      <c r="H45" s="16">
        <v>17.0364</v>
      </c>
      <c r="I45" s="16">
        <v>84.68</v>
      </c>
      <c r="J45" s="15">
        <f>Tabela1[[#This Row],[Preço atual]]/Tabela1[[#This Row],[VP]]</f>
        <v>1.434813415210203</v>
      </c>
      <c r="K45" s="14">
        <v>0</v>
      </c>
      <c r="L45" s="14">
        <v>0</v>
      </c>
      <c r="M45" s="13">
        <v>6.71</v>
      </c>
      <c r="N45" s="13">
        <v>5302</v>
      </c>
      <c r="O45" s="13">
        <v>7679</v>
      </c>
      <c r="P45" s="13">
        <v>1341</v>
      </c>
      <c r="Q45" s="30">
        <f>Tabela1[[#This Row],[Divid.]]</f>
        <v>1.2406999999999999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109.87749077490773</v>
      </c>
      <c r="T45" s="17">
        <f>Tabela1[[#This Row],[Preço Calculado]]/Tabela1[[#This Row],[Preço atual]]-1</f>
        <v>-9.565851214067711E-2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72.86</v>
      </c>
      <c r="F46" s="16">
        <v>0.62</v>
      </c>
      <c r="G46" s="14">
        <f>Tabela1[[#This Row],[Divid.]]*12/Tabela1[[#This Row],[Preço atual]]</f>
        <v>0.10211364260225089</v>
      </c>
      <c r="H46" s="16">
        <v>7.44</v>
      </c>
      <c r="I46" s="16">
        <v>78.2</v>
      </c>
      <c r="J46" s="15">
        <f>Tabela1[[#This Row],[Preço atual]]/Tabela1[[#This Row],[VP]]</f>
        <v>0.9317135549872122</v>
      </c>
      <c r="K46" s="14"/>
      <c r="L46" s="14"/>
      <c r="M46" s="13">
        <v>5.53</v>
      </c>
      <c r="N46" s="13">
        <v>19324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-0.24639378153320379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57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0</v>
      </c>
      <c r="I47" s="16">
        <v>10084.540000000001</v>
      </c>
      <c r="J47" s="15">
        <f>Tabela1[[#This Row],[Preço atual]]/Tabela1[[#This Row],[VP]]</f>
        <v>0</v>
      </c>
      <c r="K47" s="14">
        <v>0.4</v>
      </c>
      <c r="L47" s="14">
        <v>0</v>
      </c>
      <c r="M47" s="13">
        <v>3.06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93</v>
      </c>
      <c r="F48" s="16">
        <v>0.91</v>
      </c>
      <c r="G48" s="14">
        <f>Tabela1[[#This Row],[Divid.]]*12/Tabela1[[#This Row],[Preço atual]]</f>
        <v>0.11741935483870967</v>
      </c>
      <c r="H48" s="16">
        <v>1.78</v>
      </c>
      <c r="I48" s="16">
        <v>133.66999999999999</v>
      </c>
      <c r="J48" s="15">
        <f>Tabela1[[#This Row],[Preço atual]]/Tabela1[[#This Row],[VP]]</f>
        <v>0.69574324829804746</v>
      </c>
      <c r="K48" s="14">
        <v>5.0999999999999997E-2</v>
      </c>
      <c r="L48" s="14">
        <v>0.01</v>
      </c>
      <c r="M48" s="13">
        <v>4.9400000000000004</v>
      </c>
      <c r="N48" s="13">
        <v>1343</v>
      </c>
      <c r="O48" s="13">
        <v>3454</v>
      </c>
      <c r="P48" s="13">
        <v>652</v>
      </c>
      <c r="Q48" s="30">
        <f>Tabela1[[#This Row],[Divid.]]</f>
        <v>0.91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48" s="17">
        <f>Tabela1[[#This Row],[Preço Calculado]]/Tabela1[[#This Row],[Preço atual]]-1</f>
        <v>-0.13343649565527915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110.9</v>
      </c>
      <c r="F49" s="16">
        <v>0.92500000000000004</v>
      </c>
      <c r="G49" s="14">
        <f>Tabela1[[#This Row],[Divid.]]*12/Tabela1[[#This Row],[Preço atual]]</f>
        <v>0.10009017132551849</v>
      </c>
      <c r="H49" s="16">
        <v>10.8833</v>
      </c>
      <c r="I49" s="16">
        <v>125.77</v>
      </c>
      <c r="J49" s="15">
        <f>Tabela1[[#This Row],[Preço atual]]/Tabela1[[#This Row],[VP]]</f>
        <v>0.88176830722747879</v>
      </c>
      <c r="K49" s="14">
        <v>0</v>
      </c>
      <c r="L49" s="14">
        <v>0</v>
      </c>
      <c r="M49" s="13">
        <v>0.03</v>
      </c>
      <c r="N49" s="13">
        <v>171</v>
      </c>
      <c r="O49" s="13">
        <v>6428</v>
      </c>
      <c r="P49" s="13">
        <v>676</v>
      </c>
      <c r="Q49" s="30">
        <f>Tabela1[[#This Row],[Divid.]]</f>
        <v>0.92500000000000004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81.91881918819189</v>
      </c>
      <c r="T49" s="17">
        <f>Tabela1[[#This Row],[Preço Calculado]]/Tabela1[[#This Row],[Preço atual]]-1</f>
        <v>-0.26132714888916242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121.85</v>
      </c>
      <c r="F50" s="16">
        <v>0.87</v>
      </c>
      <c r="G50" s="14">
        <f>Tabela1[[#This Row],[Divid.]]*12/Tabela1[[#This Row],[Preço atual]]</f>
        <v>8.5679113664341403E-2</v>
      </c>
      <c r="H50" s="16">
        <v>10.7</v>
      </c>
      <c r="I50" s="16">
        <v>119.95</v>
      </c>
      <c r="J50" s="15">
        <f>Tabela1[[#This Row],[Preço atual]]/Tabela1[[#This Row],[VP]]</f>
        <v>1.0158399333055439</v>
      </c>
      <c r="K50" s="14">
        <v>0</v>
      </c>
      <c r="L50" s="14">
        <v>0</v>
      </c>
      <c r="M50" s="13">
        <v>1.9</v>
      </c>
      <c r="N50" s="13">
        <v>121434</v>
      </c>
      <c r="O50" s="13">
        <v>3795</v>
      </c>
      <c r="P50" s="13">
        <v>366</v>
      </c>
      <c r="Q50" s="30">
        <f>Tabela1[[#This Row],[Divid.]]</f>
        <v>0.87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50" s="17">
        <f>Tabela1[[#This Row],[Preço Calculado]]/Tabela1[[#This Row],[Preço atual]]-1</f>
        <v>-0.36768181797534027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58.22</v>
      </c>
      <c r="F51" s="16">
        <v>0.41</v>
      </c>
      <c r="G51" s="25">
        <f>Tabela1[[#This Row],[Divid.]]*12/Tabela1[[#This Row],[Preço atual]]</f>
        <v>8.4507042253521125E-2</v>
      </c>
      <c r="H51" s="16">
        <v>5.13</v>
      </c>
      <c r="I51" s="16">
        <v>99.39</v>
      </c>
      <c r="J51" s="15">
        <f>Tabela1[[#This Row],[Preço atual]]/Tabela1[[#This Row],[VP]]</f>
        <v>0.58577321662139048</v>
      </c>
      <c r="K51" s="14">
        <v>5.4000000000000013E-2</v>
      </c>
      <c r="L51" s="14">
        <v>0</v>
      </c>
      <c r="M51" s="13">
        <v>0.79</v>
      </c>
      <c r="N51" s="13">
        <v>148660</v>
      </c>
      <c r="O51" s="13">
        <v>44297</v>
      </c>
      <c r="P51" s="13">
        <v>5308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-0.37633179148692908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3.59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70.290000000000006</v>
      </c>
      <c r="J53" s="15">
        <f>Tabela1[[#This Row],[Preço atual]]/Tabela1[[#This Row],[VP]]</f>
        <v>1.23488405178546</v>
      </c>
      <c r="K53" s="14"/>
      <c r="L53" s="14"/>
      <c r="M53" s="13">
        <v>13.98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1205</v>
      </c>
      <c r="F54" s="16">
        <v>63.42</v>
      </c>
      <c r="G54" s="14">
        <f>Tabela1[[#This Row],[Divid.]]*12/Tabela1[[#This Row],[Preço atual]]</f>
        <v>0.63156846473029038</v>
      </c>
      <c r="H54" s="16">
        <v>294.63</v>
      </c>
      <c r="I54" s="16">
        <v>997.52</v>
      </c>
      <c r="J54" s="15">
        <f>Tabela1[[#This Row],[Preço atual]]/Tabela1[[#This Row],[VP]]</f>
        <v>1.2079958296575508</v>
      </c>
      <c r="K54" s="14"/>
      <c r="L54" s="14"/>
      <c r="M54" s="13">
        <v>0.78</v>
      </c>
      <c r="N54" s="13">
        <v>271</v>
      </c>
      <c r="O54" s="13"/>
      <c r="P54" s="13"/>
      <c r="Q54" s="30">
        <f>Tabela1[[#This Row],[Divid.]]</f>
        <v>63.42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5616.5313653136527</v>
      </c>
      <c r="T54" s="17">
        <f>Tabela1[[#This Row],[Preço Calculado]]/Tabela1[[#This Row],[Preço atual]]-1</f>
        <v>3.6610218799283425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995.99</v>
      </c>
      <c r="F55" s="16">
        <v>7</v>
      </c>
      <c r="G55" s="14">
        <f>Tabela1[[#This Row],[Divid.]]*12/Tabela1[[#This Row],[Preço atual]]</f>
        <v>8.4338196166628174E-2</v>
      </c>
      <c r="H55" s="16">
        <v>90.49</v>
      </c>
      <c r="I55" s="16">
        <v>1080.8900000000001</v>
      </c>
      <c r="J55" s="15">
        <f>Tabela1[[#This Row],[Preço atual]]/Tabela1[[#This Row],[VP]]</f>
        <v>0.92145361692679173</v>
      </c>
      <c r="K55" s="14"/>
      <c r="L55" s="14"/>
      <c r="M55" s="13">
        <v>1.42</v>
      </c>
      <c r="N55" s="13">
        <v>263</v>
      </c>
      <c r="O55" s="13">
        <v>6321</v>
      </c>
      <c r="P55" s="13">
        <v>0</v>
      </c>
      <c r="Q55" s="30">
        <f>Tabela1[[#This Row],[Divid.]]</f>
        <v>7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619.92619926199256</v>
      </c>
      <c r="T55" s="17">
        <f>Tabela1[[#This Row],[Preço Calculado]]/Tabela1[[#This Row],[Preço atual]]-1</f>
        <v>-0.37757788806916481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1006.63</v>
      </c>
      <c r="J56" s="15">
        <f>Tabela1[[#This Row],[Preço atual]]/Tabela1[[#This Row],[VP]]</f>
        <v>0</v>
      </c>
      <c r="K56" s="14"/>
      <c r="L56" s="14"/>
      <c r="M56" s="13">
        <v>2.3199999999999998</v>
      </c>
      <c r="N56" s="13">
        <v>55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155</v>
      </c>
      <c r="F57" s="16">
        <v>1.1200000000000001</v>
      </c>
      <c r="G57" s="14">
        <f>Tabela1[[#This Row],[Divid.]]*12/Tabela1[[#This Row],[Preço atual]]</f>
        <v>8.6709677419354841E-2</v>
      </c>
      <c r="H57" s="16">
        <v>13.4237</v>
      </c>
      <c r="I57" s="16">
        <v>158.63</v>
      </c>
      <c r="J57" s="15">
        <f>Tabela1[[#This Row],[Preço atual]]/Tabela1[[#This Row],[VP]]</f>
        <v>0.97711656054970686</v>
      </c>
      <c r="K57" s="14">
        <v>3.5000000000000003E-2</v>
      </c>
      <c r="L57" s="14">
        <v>6.4000000000000001E-2</v>
      </c>
      <c r="M57" s="13">
        <v>0.2</v>
      </c>
      <c r="N57" s="13">
        <v>283</v>
      </c>
      <c r="O57" s="13">
        <v>956</v>
      </c>
      <c r="P57" s="13">
        <v>73</v>
      </c>
      <c r="Q57" s="30">
        <f>Tabela1[[#This Row],[Divid.]]</f>
        <v>1.1200000000000001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57" s="17">
        <f>Tabela1[[#This Row],[Preço Calculado]]/Tabela1[[#This Row],[Preço atual]]-1</f>
        <v>-0.36007618140697528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58.4</v>
      </c>
      <c r="F58" s="16">
        <v>0.54</v>
      </c>
      <c r="G58" s="14">
        <f>Tabela1[[#This Row],[Divid.]]*12/Tabela1[[#This Row],[Preço atual]]</f>
        <v>0.11095890410958906</v>
      </c>
      <c r="H58" s="16">
        <v>5.7305000000000001</v>
      </c>
      <c r="I58" s="16">
        <v>107.16</v>
      </c>
      <c r="J58" s="15">
        <f>Tabela1[[#This Row],[Preço atual]]/Tabela1[[#This Row],[VP]]</f>
        <v>0.54497946995147439</v>
      </c>
      <c r="K58" s="14"/>
      <c r="L58" s="14"/>
      <c r="M58" s="13">
        <v>0.51</v>
      </c>
      <c r="N58" s="13">
        <v>7983</v>
      </c>
      <c r="O58" s="13">
        <v>7365</v>
      </c>
      <c r="P58" s="13">
        <v>795</v>
      </c>
      <c r="Q58" s="30">
        <f>Tabela1[[#This Row],[Divid.]]</f>
        <v>0.54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58" s="17">
        <f>Tabela1[[#This Row],[Preço Calculado]]/Tabela1[[#This Row],[Preço atual]]-1</f>
        <v>-0.1811150988222211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72.099999999999994</v>
      </c>
      <c r="F60" s="16">
        <v>0.65</v>
      </c>
      <c r="G60" s="14">
        <f>Tabela1[[#This Row],[Divid.]]*12/Tabela1[[#This Row],[Preço atual]]</f>
        <v>0.10818307905686549</v>
      </c>
      <c r="H60" s="16">
        <v>8.7200000000000006</v>
      </c>
      <c r="I60" s="16">
        <v>105.61</v>
      </c>
      <c r="J60" s="15">
        <f>Tabela1[[#This Row],[Preço atual]]/Tabela1[[#This Row],[VP]]</f>
        <v>0.68270050184641606</v>
      </c>
      <c r="K60" s="14">
        <v>0</v>
      </c>
      <c r="L60" s="14">
        <v>0</v>
      </c>
      <c r="M60" s="13">
        <v>2.56</v>
      </c>
      <c r="N60" s="13">
        <v>44948</v>
      </c>
      <c r="O60" s="13">
        <v>1326</v>
      </c>
      <c r="P60" s="13">
        <v>170</v>
      </c>
      <c r="Q60" s="30">
        <f>Tabela1[[#This Row],[Divid.]]</f>
        <v>0.65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60" s="17">
        <f>Tabela1[[#This Row],[Preço Calculado]]/Tabela1[[#This Row],[Preço atual]]-1</f>
        <v>-0.20160089256925851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105.58</v>
      </c>
      <c r="F62" s="16">
        <v>0.78</v>
      </c>
      <c r="G62" s="14">
        <f>Tabela1[[#This Row],[Divid.]]*12/Tabela1[[#This Row],[Preço atual]]</f>
        <v>8.865315400644061E-2</v>
      </c>
      <c r="H62" s="16">
        <v>9.1300000000000008</v>
      </c>
      <c r="I62" s="16">
        <v>99.33</v>
      </c>
      <c r="J62" s="15">
        <f>Tabela1[[#This Row],[Preço atual]]/Tabela1[[#This Row],[VP]]</f>
        <v>1.0629215745494816</v>
      </c>
      <c r="K62" s="14">
        <v>1.7000000000000001E-2</v>
      </c>
      <c r="L62" s="14">
        <v>0</v>
      </c>
      <c r="M62" s="13">
        <v>42.97</v>
      </c>
      <c r="N62" s="13">
        <v>307699</v>
      </c>
      <c r="O62" s="13">
        <v>1302</v>
      </c>
      <c r="P62" s="13">
        <v>77</v>
      </c>
      <c r="Q62" s="30">
        <f>Tabela1[[#This Row],[Divid.]]</f>
        <v>0.78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62" s="17">
        <f>Tabela1[[#This Row],[Preço Calculado]]/Tabela1[[#This Row],[Preço atual]]-1</f>
        <v>-0.34573318076427595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59.4</v>
      </c>
      <c r="F63" s="16">
        <v>0.3</v>
      </c>
      <c r="G63" s="14">
        <f>Tabela1[[#This Row],[Divid.]]*12/Tabela1[[#This Row],[Preço atual]]</f>
        <v>6.0606060606060601E-2</v>
      </c>
      <c r="H63" s="16">
        <v>7.36</v>
      </c>
      <c r="I63" s="16">
        <v>122.43</v>
      </c>
      <c r="J63" s="15">
        <f>Tabela1[[#This Row],[Preço atual]]/Tabela1[[#This Row],[VP]]</f>
        <v>0.4851752021563342</v>
      </c>
      <c r="K63" s="14">
        <v>0.753</v>
      </c>
      <c r="L63" s="14">
        <v>0</v>
      </c>
      <c r="M63" s="13">
        <v>6.26</v>
      </c>
      <c r="N63" s="13">
        <v>18164</v>
      </c>
      <c r="O63" s="13">
        <v>2</v>
      </c>
      <c r="P63" s="13">
        <v>0</v>
      </c>
      <c r="Q63" s="30">
        <f>Tabela1[[#This Row],[Divid.]]</f>
        <v>0.3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63" s="17">
        <f>Tabela1[[#This Row],[Preço Calculado]]/Tabela1[[#This Row],[Preço atual]]-1</f>
        <v>-0.5527227999552724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140</v>
      </c>
      <c r="F64" s="16">
        <v>0.92</v>
      </c>
      <c r="G64" s="14">
        <f>Tabela1[[#This Row],[Divid.]]*12/Tabela1[[#This Row],[Preço atual]]</f>
        <v>7.8857142857142862E-2</v>
      </c>
      <c r="H64" s="16">
        <v>10.8</v>
      </c>
      <c r="I64" s="16">
        <v>145.25</v>
      </c>
      <c r="J64" s="15">
        <f>Tabela1[[#This Row],[Preço atual]]/Tabela1[[#This Row],[VP]]</f>
        <v>0.96385542168674698</v>
      </c>
      <c r="K64" s="14">
        <v>0</v>
      </c>
      <c r="L64" s="14">
        <v>0</v>
      </c>
      <c r="M64" s="13">
        <v>0.79</v>
      </c>
      <c r="N64" s="13">
        <v>94</v>
      </c>
      <c r="O64" s="13">
        <v>5753</v>
      </c>
      <c r="P64" s="13">
        <v>721</v>
      </c>
      <c r="Q64" s="30">
        <f>Tabela1[[#This Row],[Divid.]]</f>
        <v>0.92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64" s="17">
        <f>Tabela1[[#This Row],[Preço Calculado]]/Tabela1[[#This Row],[Preço atual]]-1</f>
        <v>-0.41802846599894572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57</v>
      </c>
      <c r="D65" s="13" t="s">
        <v>50</v>
      </c>
      <c r="E65" s="16">
        <v>105.5</v>
      </c>
      <c r="F65" s="16">
        <v>0.74</v>
      </c>
      <c r="G65" s="14">
        <f>Tabela1[[#This Row],[Divid.]]*12/Tabela1[[#This Row],[Preço atual]]</f>
        <v>8.4170616113744059E-2</v>
      </c>
      <c r="H65" s="16">
        <v>8.74</v>
      </c>
      <c r="I65" s="16">
        <v>109.05</v>
      </c>
      <c r="J65" s="15">
        <f>Tabela1[[#This Row],[Preço atual]]/Tabela1[[#This Row],[VP]]</f>
        <v>0.96744612563044474</v>
      </c>
      <c r="K65" s="14">
        <v>6.5000000000000002E-2</v>
      </c>
      <c r="L65" s="14">
        <v>0</v>
      </c>
      <c r="M65" s="13">
        <v>0.12</v>
      </c>
      <c r="N65" s="13">
        <v>126</v>
      </c>
      <c r="O65" s="13">
        <v>1275</v>
      </c>
      <c r="P65" s="13">
        <v>126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-0.37881464122698116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111</v>
      </c>
      <c r="F66" s="16">
        <v>0.57999999999999996</v>
      </c>
      <c r="G66" s="14">
        <f>Tabela1[[#This Row],[Divid.]]*12/Tabela1[[#This Row],[Preço atual]]</f>
        <v>6.2702702702702701E-2</v>
      </c>
      <c r="H66" s="16">
        <v>7.04</v>
      </c>
      <c r="I66" s="16">
        <v>111.66</v>
      </c>
      <c r="J66" s="15">
        <f>Tabela1[[#This Row],[Preço atual]]/Tabela1[[#This Row],[VP]]</f>
        <v>0.99408919935518536</v>
      </c>
      <c r="K66" s="14">
        <v>0</v>
      </c>
      <c r="L66" s="14">
        <v>0</v>
      </c>
      <c r="M66" s="13">
        <v>1</v>
      </c>
      <c r="N66" s="13">
        <v>81</v>
      </c>
      <c r="O66" s="13">
        <v>4542</v>
      </c>
      <c r="P66" s="13">
        <v>401</v>
      </c>
      <c r="Q66" s="30">
        <f>Tabela1[[#This Row],[Divid.]]</f>
        <v>0.57999999999999996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66" s="17">
        <f>Tabela1[[#This Row],[Preço Calculado]]/Tabela1[[#This Row],[Preço atual]]-1</f>
        <v>-0.53724942654831964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 t="s">
        <v>30</v>
      </c>
      <c r="E67" s="16">
        <v>1552.73</v>
      </c>
      <c r="F67" s="16">
        <v>4.5</v>
      </c>
      <c r="G67" s="25">
        <f>Tabela1[[#This Row],[Divid.]]*12/Tabela1[[#This Row],[Preço atual]]</f>
        <v>3.4777456479877379E-2</v>
      </c>
      <c r="H67" s="16">
        <v>210.67</v>
      </c>
      <c r="I67" s="16">
        <v>1013.9</v>
      </c>
      <c r="J67" s="15">
        <f>Tabela1[[#This Row],[Preço atual]]/Tabela1[[#This Row],[VP]]</f>
        <v>1.5314429430910346</v>
      </c>
      <c r="K67" s="14">
        <v>0.28999999999999998</v>
      </c>
      <c r="L67" s="14">
        <v>0</v>
      </c>
      <c r="M67" s="13">
        <v>1.04</v>
      </c>
      <c r="N67" s="13">
        <v>72</v>
      </c>
      <c r="O67" s="13">
        <v>8919</v>
      </c>
      <c r="P67" s="13">
        <v>506</v>
      </c>
      <c r="Q67" s="30">
        <f>Tabela1[[#This Row],[Divid.]]</f>
        <v>4.5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398.52398523985238</v>
      </c>
      <c r="T67" s="17">
        <f>Tabela1[[#This Row],[Preço Calculado]]/Tabela1[[#This Row],[Preço atual]]-1</f>
        <v>-0.74333980457655069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57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143.32</v>
      </c>
      <c r="J68" s="15">
        <f>Tabela1[[#This Row],[Preço atual]]/Tabela1[[#This Row],[VP]]</f>
        <v>0</v>
      </c>
      <c r="K68" s="14"/>
      <c r="L68" s="14"/>
      <c r="M68" s="13">
        <v>0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57</v>
      </c>
      <c r="D69" s="13" t="s">
        <v>188</v>
      </c>
      <c r="E69" s="16">
        <v>19.78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10.38</v>
      </c>
      <c r="J69" s="15">
        <f>Tabela1[[#This Row],[Preço atual]]/Tabela1[[#This Row],[VP]]</f>
        <v>1.905587668593449</v>
      </c>
      <c r="K69" s="14"/>
      <c r="L69" s="14"/>
      <c r="M69" s="13">
        <v>0.2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102.02</v>
      </c>
      <c r="F70" s="16">
        <v>1.35</v>
      </c>
      <c r="G70" s="14">
        <f>Tabela1[[#This Row],[Divid.]]*12/Tabela1[[#This Row],[Preço atual]]</f>
        <v>0.15879239364830428</v>
      </c>
      <c r="H70" s="16">
        <v>17.350000000000001</v>
      </c>
      <c r="I70" s="16">
        <v>101.01</v>
      </c>
      <c r="J70" s="15">
        <f>Tabela1[[#This Row],[Preço atual]]/Tabela1[[#This Row],[VP]]</f>
        <v>1.0099990099990099</v>
      </c>
      <c r="K70" s="14"/>
      <c r="L70" s="14"/>
      <c r="M70" s="13">
        <v>6.45</v>
      </c>
      <c r="N70" s="13">
        <v>20283</v>
      </c>
      <c r="O70" s="13"/>
      <c r="P70" s="13"/>
      <c r="Q70" s="30">
        <f>Tabela1[[#This Row],[Divid.]]</f>
        <v>1.35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70" s="17">
        <f>Tabela1[[#This Row],[Preço Calculado]]/Tabela1[[#This Row],[Preço atual]]-1</f>
        <v>0.1718995841203268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57</v>
      </c>
      <c r="D71" s="13" t="s">
        <v>192</v>
      </c>
      <c r="E71" s="16">
        <v>1.86</v>
      </c>
      <c r="F71" s="16">
        <v>8.3999999999999995E-3</v>
      </c>
      <c r="G71" s="14">
        <f>Tabela1[[#This Row],[Divid.]]*12/Tabela1[[#This Row],[Preço atual]]</f>
        <v>5.4193548387096772E-2</v>
      </c>
      <c r="H71" s="16">
        <v>0</v>
      </c>
      <c r="I71" s="16">
        <v>8.27</v>
      </c>
      <c r="J71" s="15">
        <f>Tabela1[[#This Row],[Preço atual]]/Tabela1[[#This Row],[VP]]</f>
        <v>0.22490931076178963</v>
      </c>
      <c r="K71" s="14"/>
      <c r="L71" s="14"/>
      <c r="M71" s="13">
        <v>0.01</v>
      </c>
      <c r="N71" s="13">
        <v>11722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-0.60004761337935975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30.06</v>
      </c>
      <c r="F72" s="16">
        <v>0.12</v>
      </c>
      <c r="G72" s="14">
        <f>Tabela1[[#This Row],[Divid.]]*12/Tabela1[[#This Row],[Preço atual]]</f>
        <v>4.790419161676647E-2</v>
      </c>
      <c r="H72" s="16">
        <v>1.44</v>
      </c>
      <c r="I72" s="16">
        <v>71.709999999999994</v>
      </c>
      <c r="J72" s="15">
        <f>Tabela1[[#This Row],[Preço atual]]/Tabela1[[#This Row],[VP]]</f>
        <v>0.41918839771301075</v>
      </c>
      <c r="K72" s="14">
        <v>0.46500000000000002</v>
      </c>
      <c r="L72" s="14">
        <v>0</v>
      </c>
      <c r="M72" s="13">
        <v>1.38</v>
      </c>
      <c r="N72" s="13">
        <v>3007</v>
      </c>
      <c r="O72" s="13">
        <v>2604</v>
      </c>
      <c r="P72" s="13">
        <v>341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-0.64646353050356853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11</v>
      </c>
      <c r="F73" s="16">
        <v>0.09</v>
      </c>
      <c r="G73" s="14">
        <f>Tabela1[[#This Row],[Divid.]]*12/Tabela1[[#This Row],[Preço atual]]</f>
        <v>9.818181818181819E-2</v>
      </c>
      <c r="H73" s="16">
        <v>10.1334</v>
      </c>
      <c r="I73" s="16">
        <v>107.29</v>
      </c>
      <c r="J73" s="15">
        <f>Tabela1[[#This Row],[Preço atual]]/Tabela1[[#This Row],[VP]]</f>
        <v>0.10252586447944821</v>
      </c>
      <c r="K73" s="14">
        <v>0.14799999999999999</v>
      </c>
      <c r="L73" s="14">
        <v>0</v>
      </c>
      <c r="M73" s="13">
        <v>15.04</v>
      </c>
      <c r="N73" s="13">
        <v>233</v>
      </c>
      <c r="O73" s="13">
        <v>668</v>
      </c>
      <c r="P73" s="13">
        <v>302</v>
      </c>
      <c r="Q73" s="30">
        <f>Tabela1[[#This Row],[Divid.]]</f>
        <v>0.09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73" s="17">
        <f>Tabela1[[#This Row],[Preço Calculado]]/Tabela1[[#This Row],[Preço atual]]-1</f>
        <v>-0.27541093592754107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6.173</v>
      </c>
      <c r="I74" s="16">
        <v>93.23</v>
      </c>
      <c r="J74" s="15">
        <f>Tabela1[[#This Row],[Preço atual]]/Tabela1[[#This Row],[VP]]</f>
        <v>0.99216990239193392</v>
      </c>
      <c r="K74" s="14"/>
      <c r="L74" s="14"/>
      <c r="M74" s="13">
        <v>3.1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45.5</v>
      </c>
      <c r="F75" s="16">
        <v>0.4325</v>
      </c>
      <c r="G75" s="14">
        <f>Tabela1[[#This Row],[Divid.]]*12/Tabela1[[#This Row],[Preço atual]]</f>
        <v>0.11406593406593406</v>
      </c>
      <c r="H75" s="16">
        <v>6.28</v>
      </c>
      <c r="I75" s="16">
        <v>72.88</v>
      </c>
      <c r="J75" s="15">
        <f>Tabela1[[#This Row],[Preço atual]]/Tabela1[[#This Row],[VP]]</f>
        <v>0.62431394072447866</v>
      </c>
      <c r="K75" s="14">
        <v>0</v>
      </c>
      <c r="L75" s="14">
        <v>0</v>
      </c>
      <c r="M75" s="13">
        <v>1.64</v>
      </c>
      <c r="N75" s="13">
        <v>4978</v>
      </c>
      <c r="O75" s="13">
        <v>5307</v>
      </c>
      <c r="P75" s="13">
        <v>895</v>
      </c>
      <c r="Q75" s="30">
        <f>Tabela1[[#This Row],[Divid.]]</f>
        <v>0.4325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38.302583025830252</v>
      </c>
      <c r="T75" s="17">
        <f>Tabela1[[#This Row],[Preço Calculado]]/Tabela1[[#This Row],[Preço atual]]-1</f>
        <v>-0.15818498844329121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800</v>
      </c>
      <c r="F76" s="16">
        <v>87</v>
      </c>
      <c r="G76" s="14">
        <f>Tabela1[[#This Row],[Divid.]]*12/Tabela1[[#This Row],[Preço atual]]</f>
        <v>1.3049999999999999</v>
      </c>
      <c r="H76" s="16">
        <v>166.64689999999999</v>
      </c>
      <c r="I76" s="16">
        <v>631.05999999999995</v>
      </c>
      <c r="J76" s="15">
        <f>Tabela1[[#This Row],[Preço atual]]/Tabela1[[#This Row],[VP]]</f>
        <v>1.2677083003200964</v>
      </c>
      <c r="K76" s="14"/>
      <c r="L76" s="14"/>
      <c r="M76" s="13">
        <v>15.31</v>
      </c>
      <c r="N76" s="13">
        <v>99</v>
      </c>
      <c r="O76" s="13">
        <v>5986</v>
      </c>
      <c r="P76" s="13">
        <v>0</v>
      </c>
      <c r="Q76" s="30">
        <f>Tabela1[[#This Row],[Divid.]]</f>
        <v>87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7704.7970479704791</v>
      </c>
      <c r="T76" s="17">
        <f>Tabela1[[#This Row],[Preço Calculado]]/Tabela1[[#This Row],[Preço atual]]-1</f>
        <v>8.6309963099630984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1000</v>
      </c>
      <c r="F77" s="16">
        <v>64.599999999999994</v>
      </c>
      <c r="G77" s="14">
        <f>Tabela1[[#This Row],[Divid.]]*12/Tabela1[[#This Row],[Preço atual]]</f>
        <v>0.77519999999999989</v>
      </c>
      <c r="H77" s="16">
        <v>64.599999999999994</v>
      </c>
      <c r="I77" s="16">
        <v>1014.12</v>
      </c>
      <c r="J77" s="15">
        <f>Tabela1[[#This Row],[Preço atual]]/Tabela1[[#This Row],[VP]]</f>
        <v>0.98607659843016604</v>
      </c>
      <c r="K77" s="14"/>
      <c r="L77" s="14"/>
      <c r="M77" s="13">
        <v>11.19</v>
      </c>
      <c r="N77" s="13">
        <v>105</v>
      </c>
      <c r="O77" s="13">
        <v>6260</v>
      </c>
      <c r="P77" s="13">
        <v>0</v>
      </c>
      <c r="Q77" s="30">
        <f>Tabela1[[#This Row],[Divid.]]</f>
        <v>64.599999999999994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5721.0332103321025</v>
      </c>
      <c r="T77" s="17">
        <f>Tabela1[[#This Row],[Preço Calculado]]/Tabela1[[#This Row],[Preço atual]]-1</f>
        <v>4.7210332103321022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65.989999999999995</v>
      </c>
      <c r="F78" s="16">
        <v>0.09</v>
      </c>
      <c r="G78" s="14">
        <f>Tabela1[[#This Row],[Divid.]]*12/Tabela1[[#This Row],[Preço atual]]</f>
        <v>1.6366116078193667E-2</v>
      </c>
      <c r="H78" s="16">
        <v>1.55</v>
      </c>
      <c r="I78" s="16">
        <v>71.87</v>
      </c>
      <c r="J78" s="15">
        <f>Tabela1[[#This Row],[Preço atual]]/Tabela1[[#This Row],[VP]]</f>
        <v>0.91818561291220246</v>
      </c>
      <c r="K78" s="14">
        <v>0.49700000000000011</v>
      </c>
      <c r="L78" s="14">
        <v>0</v>
      </c>
      <c r="M78" s="13">
        <v>0.65</v>
      </c>
      <c r="N78" s="13">
        <v>1065</v>
      </c>
      <c r="O78" s="13">
        <v>10463</v>
      </c>
      <c r="P78" s="13">
        <v>623</v>
      </c>
      <c r="Q78" s="30">
        <f>Tabela1[[#This Row],[Divid.]]</f>
        <v>0.09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78" s="17">
        <f>Tabela1[[#This Row],[Preço Calculado]]/Tabela1[[#This Row],[Preço atual]]-1</f>
        <v>-0.87921685551148587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57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2.91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2.88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2.7</v>
      </c>
      <c r="F80" s="16">
        <v>0.1719</v>
      </c>
      <c r="G80" s="25">
        <f>Tabela1[[#This Row],[Divid.]]*12/Tabela1[[#This Row],[Preço atual]]</f>
        <v>0.76400000000000001</v>
      </c>
      <c r="H80" s="16">
        <v>1.0454000000000001</v>
      </c>
      <c r="I80" s="16">
        <v>89.53</v>
      </c>
      <c r="J80" s="15">
        <f>Tabela1[[#This Row],[Preço atual]]/Tabela1[[#This Row],[VP]]</f>
        <v>3.0157489109795602E-2</v>
      </c>
      <c r="K80" s="14">
        <v>0.54600000000000004</v>
      </c>
      <c r="L80" s="14">
        <v>0</v>
      </c>
      <c r="M80" s="13">
        <v>5.27</v>
      </c>
      <c r="N80" s="13">
        <v>1615</v>
      </c>
      <c r="O80" s="13">
        <v>119</v>
      </c>
      <c r="P80" s="13">
        <v>175</v>
      </c>
      <c r="Q80" s="30">
        <f>Tabela1[[#This Row],[Divid.]]</f>
        <v>0.1719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15.223616236162362</v>
      </c>
      <c r="T80" s="17">
        <f>Tabela1[[#This Row],[Preço Calculado]]/Tabela1[[#This Row],[Preço atual]]-1</f>
        <v>4.6383763837638377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75.78</v>
      </c>
      <c r="F81" s="16">
        <v>0.7</v>
      </c>
      <c r="G81" s="14">
        <f>Tabela1[[#This Row],[Divid.]]*12/Tabela1[[#This Row],[Preço atual]]</f>
        <v>0.11084718923198732</v>
      </c>
      <c r="H81" s="16">
        <v>7.36</v>
      </c>
      <c r="I81" s="16">
        <v>83.85</v>
      </c>
      <c r="J81" s="15">
        <f>Tabela1[[#This Row],[Preço atual]]/Tabela1[[#This Row],[VP]]</f>
        <v>0.90375670840787126</v>
      </c>
      <c r="K81" s="14"/>
      <c r="L81" s="14"/>
      <c r="M81" s="13">
        <v>0.28000000000000003</v>
      </c>
      <c r="N81" s="13">
        <v>9231</v>
      </c>
      <c r="O81" s="13"/>
      <c r="P81" s="13"/>
      <c r="Q81" s="30">
        <f>Tabela1[[#This Row],[Divid.]]</f>
        <v>0.7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81" s="17">
        <f>Tabela1[[#This Row],[Preço Calculado]]/Tabela1[[#This Row],[Preço atual]]-1</f>
        <v>-0.18193956286356239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8.39</v>
      </c>
      <c r="F82" s="16">
        <v>7.0000000000000007E-2</v>
      </c>
      <c r="G82" s="25">
        <f>Tabela1[[#This Row],[Divid.]]*12/Tabela1[[#This Row],[Preço atual]]</f>
        <v>0.10011918951132301</v>
      </c>
      <c r="H82" s="16">
        <v>0.88</v>
      </c>
      <c r="I82" s="16">
        <v>9.16</v>
      </c>
      <c r="J82" s="15">
        <f>Tabela1[[#This Row],[Preço atual]]/Tabela1[[#This Row],[VP]]</f>
        <v>0.91593886462882101</v>
      </c>
      <c r="K82" s="14"/>
      <c r="L82" s="14"/>
      <c r="M82" s="13">
        <v>0.57999999999999996</v>
      </c>
      <c r="N82" s="13">
        <v>361884</v>
      </c>
      <c r="O82" s="13"/>
      <c r="P82" s="13"/>
      <c r="Q82" s="30">
        <f>Tabela1[[#This Row],[Divid.]]</f>
        <v>7.0000000000000007E-2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82" s="17">
        <f>Tabela1[[#This Row],[Preço Calculado]]/Tabela1[[#This Row],[Preço atual]]-1</f>
        <v>-0.26111299253636155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80.02</v>
      </c>
      <c r="F83" s="16">
        <v>0.61</v>
      </c>
      <c r="G83" s="14">
        <f>Tabela1[[#This Row],[Divid.]]*12/Tabela1[[#This Row],[Preço atual]]</f>
        <v>9.1477130717320679E-2</v>
      </c>
      <c r="H83" s="16">
        <v>7.5</v>
      </c>
      <c r="I83" s="16">
        <v>90.8</v>
      </c>
      <c r="J83" s="15">
        <f>Tabela1[[#This Row],[Preço atual]]/Tabela1[[#This Row],[VP]]</f>
        <v>0.88127753303964751</v>
      </c>
      <c r="K83" s="14"/>
      <c r="L83" s="14"/>
      <c r="M83" s="13">
        <v>5.49</v>
      </c>
      <c r="N83" s="13">
        <v>1469</v>
      </c>
      <c r="O83" s="13"/>
      <c r="P83" s="13"/>
      <c r="Q83" s="30">
        <f>Tabela1[[#This Row],[Divid.]]</f>
        <v>0.61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83" s="17">
        <f>Tabela1[[#This Row],[Preço Calculado]]/Tabela1[[#This Row],[Preço atual]]-1</f>
        <v>-0.32489202422641572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10.56</v>
      </c>
      <c r="F85" s="16">
        <v>0.01</v>
      </c>
      <c r="G85" s="25">
        <f>Tabela1[[#This Row],[Divid.]]*12/Tabela1[[#This Row],[Preço atual]]</f>
        <v>1.1363636363636362E-2</v>
      </c>
      <c r="H85" s="16">
        <v>0</v>
      </c>
      <c r="I85" s="16">
        <v>30.8</v>
      </c>
      <c r="J85" s="15">
        <f>Tabela1[[#This Row],[Preço atual]]/Tabela1[[#This Row],[VP]]</f>
        <v>0.34285714285714286</v>
      </c>
      <c r="K85" s="14">
        <v>0.9890000000000001</v>
      </c>
      <c r="L85" s="14">
        <v>0</v>
      </c>
      <c r="M85" s="13">
        <v>0.09</v>
      </c>
      <c r="N85" s="13">
        <v>2697</v>
      </c>
      <c r="O85" s="13">
        <v>775</v>
      </c>
      <c r="P85" s="13">
        <v>11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-0.91613552499161355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94.5</v>
      </c>
      <c r="F86" s="16">
        <v>0.95</v>
      </c>
      <c r="G86" s="14">
        <f>Tabela1[[#This Row],[Divid.]]*12/Tabela1[[#This Row],[Preço atual]]</f>
        <v>0.12063492063492062</v>
      </c>
      <c r="H86" s="16">
        <v>11.1</v>
      </c>
      <c r="I86" s="16">
        <v>96.15</v>
      </c>
      <c r="J86" s="15">
        <f>Tabela1[[#This Row],[Preço atual]]/Tabela1[[#This Row],[VP]]</f>
        <v>0.98283931357254284</v>
      </c>
      <c r="K86" s="14"/>
      <c r="L86" s="14"/>
      <c r="M86" s="13">
        <v>3.94</v>
      </c>
      <c r="N86" s="13">
        <v>91015</v>
      </c>
      <c r="O86" s="13"/>
      <c r="P86" s="13"/>
      <c r="Q86" s="30">
        <f>Tabela1[[#This Row],[Divid.]]</f>
        <v>0.95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86" s="17">
        <f>Tabela1[[#This Row],[Preço Calculado]]/Tabela1[[#This Row],[Preço atual]]-1</f>
        <v>-0.10970538276811359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0.9</v>
      </c>
      <c r="G87" s="14" t="e">
        <f>Tabela1[[#This Row],[Divid.]]*12/Tabela1[[#This Row],[Preço atual]]</f>
        <v>#DIV/0!</v>
      </c>
      <c r="H87" s="16">
        <v>11.2</v>
      </c>
      <c r="I87" s="16">
        <v>100.39</v>
      </c>
      <c r="J87" s="15">
        <f>Tabela1[[#This Row],[Preço atual]]/Tabela1[[#This Row],[VP]]</f>
        <v>0</v>
      </c>
      <c r="K87" s="14"/>
      <c r="L87" s="14"/>
      <c r="M87" s="13">
        <v>5.01</v>
      </c>
      <c r="N87" s="13">
        <v>2</v>
      </c>
      <c r="O87" s="13"/>
      <c r="P87" s="13"/>
      <c r="Q87" s="30">
        <f>Tabela1[[#This Row],[Divid.]]</f>
        <v>0.9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80.150000000000006</v>
      </c>
      <c r="F88" s="16">
        <v>0.69</v>
      </c>
      <c r="G88" s="14">
        <f>Tabela1[[#This Row],[Divid.]]*12/Tabela1[[#This Row],[Preço atual]]</f>
        <v>0.10330630068621334</v>
      </c>
      <c r="H88" s="16">
        <v>8.77</v>
      </c>
      <c r="I88" s="16">
        <v>115.57</v>
      </c>
      <c r="J88" s="15">
        <f>Tabela1[[#This Row],[Preço atual]]/Tabela1[[#This Row],[VP]]</f>
        <v>0.69351907934585111</v>
      </c>
      <c r="K88" s="14">
        <v>0</v>
      </c>
      <c r="L88" s="14">
        <v>0</v>
      </c>
      <c r="M88" s="13">
        <v>1.82</v>
      </c>
      <c r="N88" s="13">
        <v>12393</v>
      </c>
      <c r="O88" s="13">
        <v>2906</v>
      </c>
      <c r="P88" s="13">
        <v>359</v>
      </c>
      <c r="Q88" s="30">
        <f>Tabela1[[#This Row],[Divid.]]</f>
        <v>0.69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88" s="17">
        <f>Tabela1[[#This Row],[Preço Calculado]]/Tabela1[[#This Row],[Preço atual]]-1</f>
        <v>-0.23759187685451422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42.5</v>
      </c>
      <c r="F89" s="16">
        <v>0.41820000000000002</v>
      </c>
      <c r="G89" s="14">
        <f>Tabela1[[#This Row],[Divid.]]*12/Tabela1[[#This Row],[Preço atual]]</f>
        <v>0.11807999999999999</v>
      </c>
      <c r="H89" s="16">
        <v>4.9288999999999996</v>
      </c>
      <c r="I89" s="16">
        <v>64.33</v>
      </c>
      <c r="J89" s="15">
        <f>Tabela1[[#This Row],[Preço atual]]/Tabela1[[#This Row],[VP]]</f>
        <v>0.66065599253847351</v>
      </c>
      <c r="K89" s="14">
        <v>0</v>
      </c>
      <c r="L89" s="14">
        <v>0</v>
      </c>
      <c r="M89" s="13">
        <v>6.44</v>
      </c>
      <c r="N89" s="13">
        <v>3606</v>
      </c>
      <c r="O89" s="13">
        <v>3509</v>
      </c>
      <c r="P89" s="13">
        <v>457</v>
      </c>
      <c r="Q89" s="30">
        <f>Tabela1[[#This Row],[Divid.]]</f>
        <v>0.41820000000000002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37.03616236162361</v>
      </c>
      <c r="T89" s="17">
        <f>Tabela1[[#This Row],[Preço Calculado]]/Tabela1[[#This Row],[Preço atual]]-1</f>
        <v>-0.12856088560885626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83.99</v>
      </c>
      <c r="F90" s="16">
        <v>0.75</v>
      </c>
      <c r="G90" s="14">
        <f>Tabela1[[#This Row],[Divid.]]*12/Tabela1[[#This Row],[Preço atual]]</f>
        <v>0.10715561376354328</v>
      </c>
      <c r="H90" s="16">
        <v>9.9499999999999993</v>
      </c>
      <c r="I90" s="16">
        <v>95.77</v>
      </c>
      <c r="J90" s="15">
        <f>Tabela1[[#This Row],[Preço atual]]/Tabela1[[#This Row],[VP]]</f>
        <v>0.8769969719118722</v>
      </c>
      <c r="K90" s="14"/>
      <c r="L90" s="14"/>
      <c r="M90" s="13">
        <v>5</v>
      </c>
      <c r="N90" s="13">
        <v>5438</v>
      </c>
      <c r="O90" s="13"/>
      <c r="P90" s="13"/>
      <c r="Q90" s="30">
        <f>Tabela1[[#This Row],[Divid.]]</f>
        <v>0.75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90" s="17">
        <f>Tabela1[[#This Row],[Preço Calculado]]/Tabela1[[#This Row],[Preço atual]]-1</f>
        <v>-0.20918366226167329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82.35</v>
      </c>
      <c r="F91" s="16">
        <v>0.72950000000000004</v>
      </c>
      <c r="G91" s="14">
        <f>Tabela1[[#This Row],[Divid.]]*12/Tabela1[[#This Row],[Preço atual]]</f>
        <v>0.10630236794171223</v>
      </c>
      <c r="H91" s="16">
        <v>9.4339999999999993</v>
      </c>
      <c r="I91" s="16">
        <v>101.98</v>
      </c>
      <c r="J91" s="15">
        <f>Tabela1[[#This Row],[Preço atual]]/Tabela1[[#This Row],[VP]]</f>
        <v>0.8075112767209256</v>
      </c>
      <c r="K91" s="14">
        <v>0</v>
      </c>
      <c r="L91" s="14">
        <v>0</v>
      </c>
      <c r="M91" s="13">
        <v>0.45</v>
      </c>
      <c r="N91" s="13">
        <v>14405</v>
      </c>
      <c r="O91" s="13">
        <v>3469</v>
      </c>
      <c r="P91" s="13">
        <v>407</v>
      </c>
      <c r="Q91" s="30">
        <f>Tabela1[[#This Row],[Divid.]]</f>
        <v>0.72950000000000004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64.605166051660518</v>
      </c>
      <c r="T91" s="17">
        <f>Tabela1[[#This Row],[Preço Calculado]]/Tabela1[[#This Row],[Preço atual]]-1</f>
        <v>-0.21548067939695781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80.98</v>
      </c>
      <c r="F92" s="16">
        <v>0.57999999999999996</v>
      </c>
      <c r="G92" s="14">
        <f>Tabela1[[#This Row],[Divid.]]*12/Tabela1[[#This Row],[Preço atual]]</f>
        <v>8.5947147443813265E-2</v>
      </c>
      <c r="H92" s="16">
        <v>6.91</v>
      </c>
      <c r="I92" s="16">
        <v>91.98</v>
      </c>
      <c r="J92" s="15">
        <f>Tabela1[[#This Row],[Preço atual]]/Tabela1[[#This Row],[VP]]</f>
        <v>0.88040878451837357</v>
      </c>
      <c r="K92" s="14"/>
      <c r="L92" s="14"/>
      <c r="M92" s="13">
        <v>2.1800000000000002</v>
      </c>
      <c r="N92" s="13">
        <v>2181</v>
      </c>
      <c r="O92" s="13"/>
      <c r="P92" s="13"/>
      <c r="Q92" s="30">
        <f>Tabela1[[#This Row],[Divid.]]</f>
        <v>0.57999999999999996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92" s="17">
        <f>Tabela1[[#This Row],[Preço Calculado]]/Tabela1[[#This Row],[Preço atual]]-1</f>
        <v>-0.36570370890174719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245.02</v>
      </c>
      <c r="F93" s="16">
        <v>2.0649999999999999</v>
      </c>
      <c r="G93" s="14">
        <f>Tabela1[[#This Row],[Divid.]]*12/Tabela1[[#This Row],[Preço atual]]</f>
        <v>0.10113460125704024</v>
      </c>
      <c r="H93" s="16">
        <v>22.181100000000001</v>
      </c>
      <c r="I93" s="16">
        <v>397.3</v>
      </c>
      <c r="J93" s="15">
        <f>Tabela1[[#This Row],[Preço atual]]/Tabela1[[#This Row],[VP]]</f>
        <v>0.61671281147747292</v>
      </c>
      <c r="K93" s="14">
        <v>0</v>
      </c>
      <c r="L93" s="14">
        <v>0</v>
      </c>
      <c r="M93" s="13">
        <v>3.72</v>
      </c>
      <c r="N93" s="13">
        <v>711</v>
      </c>
      <c r="O93" s="13">
        <v>1894</v>
      </c>
      <c r="P93" s="13">
        <v>330</v>
      </c>
      <c r="Q93" s="30">
        <f>Tabela1[[#This Row],[Divid.]]</f>
        <v>2.0649999999999999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182.87822878228781</v>
      </c>
      <c r="T93" s="17">
        <f>Tabela1[[#This Row],[Preço Calculado]]/Tabela1[[#This Row],[Preço atual]]-1</f>
        <v>-0.25361917891483221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9.6199999999999992</v>
      </c>
      <c r="F94" s="16">
        <v>0.1</v>
      </c>
      <c r="G94" s="14">
        <f>Tabela1[[#This Row],[Divid.]]*12/Tabela1[[#This Row],[Preço atual]]</f>
        <v>0.12474012474012477</v>
      </c>
      <c r="H94" s="16">
        <v>1.2250000000000001</v>
      </c>
      <c r="I94" s="16">
        <v>9.75</v>
      </c>
      <c r="J94" s="15">
        <f>Tabela1[[#This Row],[Preço atual]]/Tabela1[[#This Row],[VP]]</f>
        <v>0.98666666666666658</v>
      </c>
      <c r="K94" s="14"/>
      <c r="L94" s="14"/>
      <c r="M94" s="13">
        <v>1.32</v>
      </c>
      <c r="N94" s="13">
        <v>15624</v>
      </c>
      <c r="O94" s="13"/>
      <c r="P94" s="13"/>
      <c r="Q94" s="30">
        <f>Tabela1[[#This Row],[Divid.]]</f>
        <v>0.1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4" s="17">
        <f>Tabela1[[#This Row],[Preço Calculado]]/Tabela1[[#This Row],[Preço atual]]-1</f>
        <v>-7.9408673504614335E-2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110.47</v>
      </c>
      <c r="J95" s="15">
        <f>Tabela1[[#This Row],[Preço atual]]/Tabela1[[#This Row],[VP]]</f>
        <v>0</v>
      </c>
      <c r="K95" s="14"/>
      <c r="L95" s="14"/>
      <c r="M95" s="13">
        <v>3.55</v>
      </c>
      <c r="N95" s="13">
        <v>47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11.89</v>
      </c>
      <c r="F96" s="16">
        <v>4.2500000000000003E-2</v>
      </c>
      <c r="G96" s="25">
        <f>Tabela1[[#This Row],[Divid.]]*12/Tabela1[[#This Row],[Preço atual]]</f>
        <v>4.289318755256518E-2</v>
      </c>
      <c r="H96" s="16">
        <v>0.71719999999999995</v>
      </c>
      <c r="I96" s="16">
        <v>12.72</v>
      </c>
      <c r="J96" s="15">
        <f>Tabela1[[#This Row],[Preço atual]]/Tabela1[[#This Row],[VP]]</f>
        <v>0.93474842767295596</v>
      </c>
      <c r="K96" s="14">
        <v>0.14199999999999999</v>
      </c>
      <c r="L96" s="14">
        <v>5.1999999999999998E-2</v>
      </c>
      <c r="M96" s="13">
        <v>0.47</v>
      </c>
      <c r="N96" s="13">
        <v>573</v>
      </c>
      <c r="O96" s="13">
        <v>2838</v>
      </c>
      <c r="P96" s="13">
        <v>97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-0.68344511031317212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244</v>
      </c>
      <c r="B97" s="12" t="s">
        <v>28</v>
      </c>
      <c r="C97" s="13" t="s">
        <v>36</v>
      </c>
      <c r="D97" s="13" t="s">
        <v>245</v>
      </c>
      <c r="E97" s="16">
        <v>40.81</v>
      </c>
      <c r="F97" s="16">
        <v>0.6</v>
      </c>
      <c r="G97" s="14">
        <f>Tabela1[[#This Row],[Divid.]]*12/Tabela1[[#This Row],[Preço atual]]</f>
        <v>0.17642734623866696</v>
      </c>
      <c r="H97" s="16">
        <v>6.89</v>
      </c>
      <c r="I97" s="16">
        <v>98.43</v>
      </c>
      <c r="J97" s="15">
        <f>Tabela1[[#This Row],[Preço atual]]/Tabela1[[#This Row],[VP]]</f>
        <v>0.41460936706288731</v>
      </c>
      <c r="K97" s="14"/>
      <c r="L97" s="14"/>
      <c r="M97" s="13">
        <v>3.25</v>
      </c>
      <c r="N97" s="13">
        <v>117876</v>
      </c>
      <c r="O97" s="13"/>
      <c r="P97" s="13"/>
      <c r="Q97" s="30">
        <f>Tabela1[[#This Row],[Divid.]]</f>
        <v>0.6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97" s="17">
        <f>Tabela1[[#This Row],[Preço Calculado]]/Tabela1[[#This Row],[Preço atual]]-1</f>
        <v>0.30204683570971924</v>
      </c>
      <c r="U97" s="29" t="str">
        <f>HYPERLINK("https://statusinvest.com.br/fundos-imobiliarios/"&amp;Tabela1[[#This Row],[Ticker]],"Link")</f>
        <v>Link</v>
      </c>
      <c r="V97" s="38" t="s">
        <v>246</v>
      </c>
    </row>
    <row r="98" spans="1:22" x14ac:dyDescent="0.25">
      <c r="A98" s="12" t="s">
        <v>247</v>
      </c>
      <c r="B98" s="12" t="s">
        <v>28</v>
      </c>
      <c r="C98" s="13" t="s">
        <v>184</v>
      </c>
      <c r="D98" s="13" t="s">
        <v>248</v>
      </c>
      <c r="E98" s="16">
        <v>0</v>
      </c>
      <c r="F98" s="16">
        <v>3.2000000000000002E-3</v>
      </c>
      <c r="G98" s="14" t="e">
        <f>Tabela1[[#This Row],[Divid.]]*12/Tabela1[[#This Row],[Preço atual]]</f>
        <v>#DIV/0!</v>
      </c>
      <c r="H98" s="16">
        <v>8.1000000000000003E-2</v>
      </c>
      <c r="I98" s="16">
        <v>0.64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8.6199999999999992</v>
      </c>
      <c r="N98" s="13">
        <v>9</v>
      </c>
      <c r="O98" s="13"/>
      <c r="P98" s="13"/>
      <c r="Q98" s="30">
        <f>Tabela1[[#This Row],[Divid.]]</f>
        <v>3.2000000000000002E-3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0.28339483394833948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249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250</v>
      </c>
    </row>
    <row r="100" spans="1:22" x14ac:dyDescent="0.25">
      <c r="A100" s="12" t="s">
        <v>251</v>
      </c>
      <c r="B100" s="12" t="s">
        <v>28</v>
      </c>
      <c r="C100" s="13" t="s">
        <v>43</v>
      </c>
      <c r="D100" s="13" t="s">
        <v>252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101.92</v>
      </c>
      <c r="J100" s="15">
        <f>Tabela1[[#This Row],[Preço atual]]/Tabela1[[#This Row],[VP]]</f>
        <v>4.3072998430141283</v>
      </c>
      <c r="K100" s="14">
        <v>0.216</v>
      </c>
      <c r="L100" s="14">
        <v>0</v>
      </c>
      <c r="M100" s="13">
        <v>0.09</v>
      </c>
      <c r="N100" s="13">
        <v>1185</v>
      </c>
      <c r="O100" s="13">
        <v>25825</v>
      </c>
      <c r="P100" s="13">
        <v>190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253</v>
      </c>
    </row>
    <row r="101" spans="1:22" x14ac:dyDescent="0.25">
      <c r="A101" s="12" t="s">
        <v>254</v>
      </c>
      <c r="B101" s="12" t="s">
        <v>28</v>
      </c>
      <c r="C101" s="13" t="s">
        <v>43</v>
      </c>
      <c r="D101" s="13" t="s">
        <v>255</v>
      </c>
      <c r="E101" s="16">
        <v>1200.69</v>
      </c>
      <c r="F101" s="16">
        <v>6.8986999999999998</v>
      </c>
      <c r="G101" s="14">
        <f>Tabela1[[#This Row],[Divid.]]*12/Tabela1[[#This Row],[Preço atual]]</f>
        <v>6.8947355270719338E-2</v>
      </c>
      <c r="H101" s="16">
        <v>79.159000000000006</v>
      </c>
      <c r="I101" s="16">
        <v>813.03</v>
      </c>
      <c r="J101" s="15">
        <f>Tabela1[[#This Row],[Preço atual]]/Tabela1[[#This Row],[VP]]</f>
        <v>1.4768089738386039</v>
      </c>
      <c r="K101" s="14">
        <v>0.36</v>
      </c>
      <c r="L101" s="14">
        <v>0</v>
      </c>
      <c r="M101" s="13">
        <v>4.95</v>
      </c>
      <c r="N101" s="13">
        <v>60</v>
      </c>
      <c r="O101" s="13">
        <v>4388</v>
      </c>
      <c r="P101" s="13">
        <v>604</v>
      </c>
      <c r="Q101" s="30">
        <f>Tabela1[[#This Row],[Divid.]]</f>
        <v>6.8986999999999998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610.95498154981544</v>
      </c>
      <c r="T101" s="17">
        <f>Tabela1[[#This Row],[Preço Calculado]]/Tabela1[[#This Row],[Preço atual]]-1</f>
        <v>-0.49116342973638871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256</v>
      </c>
      <c r="B102" s="12" t="s">
        <v>28</v>
      </c>
      <c r="C102" s="13" t="s">
        <v>82</v>
      </c>
      <c r="D102" s="13" t="s">
        <v>50</v>
      </c>
      <c r="E102" s="16">
        <v>7.74</v>
      </c>
      <c r="F102" s="16">
        <v>0.05</v>
      </c>
      <c r="G102" s="14">
        <f>Tabela1[[#This Row],[Divid.]]*12/Tabela1[[#This Row],[Preço atual]]</f>
        <v>7.7519379844961253E-2</v>
      </c>
      <c r="H102" s="16">
        <v>0.79800000000000004</v>
      </c>
      <c r="I102" s="16">
        <v>9.19</v>
      </c>
      <c r="J102" s="15">
        <f>Tabela1[[#This Row],[Preço atual]]/Tabela1[[#This Row],[VP]]</f>
        <v>0.84221980413492936</v>
      </c>
      <c r="K102" s="14">
        <v>0</v>
      </c>
      <c r="L102" s="14">
        <v>0</v>
      </c>
      <c r="M102" s="13">
        <v>0.97</v>
      </c>
      <c r="N102" s="13">
        <v>687</v>
      </c>
      <c r="O102" s="13">
        <v>2314</v>
      </c>
      <c r="P102" s="13">
        <v>238</v>
      </c>
      <c r="Q102" s="30">
        <f>Tabela1[[#This Row],[Divid.]]</f>
        <v>0.05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02" s="17">
        <f>Tabela1[[#This Row],[Preço Calculado]]/Tabela1[[#This Row],[Preço atual]]-1</f>
        <v>-0.42790125575674354</v>
      </c>
      <c r="U102" s="29" t="str">
        <f>HYPERLINK("https://statusinvest.com.br/fundos-imobiliarios/"&amp;Tabela1[[#This Row],[Ticker]],"Link")</f>
        <v>Link</v>
      </c>
      <c r="V102" s="38" t="s">
        <v>257</v>
      </c>
    </row>
    <row r="103" spans="1:22" x14ac:dyDescent="0.25">
      <c r="A103" s="12" t="s">
        <v>258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1.48</v>
      </c>
      <c r="G103" s="14">
        <f>Tabela1[[#This Row],[Divid.]]*12/Tabela1[[#This Row],[Preço atual]]</f>
        <v>0.21320528211284512</v>
      </c>
      <c r="H103" s="16">
        <v>8.67</v>
      </c>
      <c r="I103" s="16">
        <v>134.91</v>
      </c>
      <c r="J103" s="15">
        <f>Tabela1[[#This Row],[Preço atual]]/Tabela1[[#This Row],[VP]]</f>
        <v>0.6174486694833593</v>
      </c>
      <c r="K103" s="14">
        <v>9.4E-2</v>
      </c>
      <c r="L103" s="14">
        <v>0</v>
      </c>
      <c r="M103" s="13">
        <v>25.64</v>
      </c>
      <c r="N103" s="13">
        <v>345</v>
      </c>
      <c r="O103" s="13">
        <v>6704</v>
      </c>
      <c r="P103" s="13">
        <v>799</v>
      </c>
      <c r="Q103" s="30">
        <f>Tabela1[[#This Row],[Divid.]]</f>
        <v>1.48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103" s="17">
        <f>Tabela1[[#This Row],[Preço Calculado]]/Tabela1[[#This Row],[Preço atual]]-1</f>
        <v>0.57347071669996375</v>
      </c>
      <c r="U103" s="29" t="str">
        <f>HYPERLINK("https://statusinvest.com.br/fundos-imobiliarios/"&amp;Tabela1[[#This Row],[Ticker]],"Link")</f>
        <v>Link</v>
      </c>
      <c r="V103" s="38" t="s">
        <v>259</v>
      </c>
    </row>
    <row r="104" spans="1:22" x14ac:dyDescent="0.25">
      <c r="A104" s="12" t="s">
        <v>260</v>
      </c>
      <c r="B104" s="12" t="s">
        <v>28</v>
      </c>
      <c r="C104" s="13" t="s">
        <v>53</v>
      </c>
      <c r="D104" s="13" t="s">
        <v>245</v>
      </c>
      <c r="E104" s="16">
        <v>7.82</v>
      </c>
      <c r="F104" s="16">
        <v>7.0000000000000007E-2</v>
      </c>
      <c r="G104" s="14">
        <f>Tabela1[[#This Row],[Divid.]]*12/Tabela1[[#This Row],[Preço atual]]</f>
        <v>0.10741687979539642</v>
      </c>
      <c r="H104" s="16">
        <v>0.89600000000000002</v>
      </c>
      <c r="I104" s="16">
        <v>9.27</v>
      </c>
      <c r="J104" s="15">
        <f>Tabela1[[#This Row],[Preço atual]]/Tabela1[[#This Row],[VP]]</f>
        <v>0.84358144552319314</v>
      </c>
      <c r="K104" s="14"/>
      <c r="L104" s="14"/>
      <c r="M104" s="13">
        <v>7.33</v>
      </c>
      <c r="N104" s="13">
        <v>1441</v>
      </c>
      <c r="O104" s="13"/>
      <c r="P104" s="13"/>
      <c r="Q104" s="30">
        <f>Tabela1[[#This Row],[Divid.]]</f>
        <v>7.0000000000000007E-2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04" s="17">
        <f>Tabela1[[#This Row],[Preço Calculado]]/Tabela1[[#This Row],[Preço atual]]-1</f>
        <v>-0.20725549966497103</v>
      </c>
      <c r="U104" s="29" t="str">
        <f>HYPERLINK("https://statusinvest.com.br/fundos-imobiliarios/"&amp;Tabela1[[#This Row],[Ticker]],"Link")</f>
        <v>Link</v>
      </c>
      <c r="V104" s="38" t="s">
        <v>261</v>
      </c>
    </row>
    <row r="105" spans="1:22" x14ac:dyDescent="0.25">
      <c r="A105" s="12" t="s">
        <v>262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1.7899</v>
      </c>
      <c r="G105" s="14">
        <f>Tabela1[[#This Row],[Divid.]]*12/Tabela1[[#This Row],[Preço atual]]</f>
        <v>9.3394208192016701E-2</v>
      </c>
      <c r="H105" s="16">
        <v>20.894400000000001</v>
      </c>
      <c r="I105" s="16">
        <v>223.45</v>
      </c>
      <c r="J105" s="15">
        <f>Tabela1[[#This Row],[Preço atual]]/Tabela1[[#This Row],[VP]]</f>
        <v>1.0292235399418215</v>
      </c>
      <c r="K105" s="14">
        <v>7.0000000000000007E-2</v>
      </c>
      <c r="L105" s="14">
        <v>0</v>
      </c>
      <c r="M105" s="13">
        <v>1.46</v>
      </c>
      <c r="N105" s="13">
        <v>527</v>
      </c>
      <c r="O105" s="13">
        <v>133684</v>
      </c>
      <c r="P105" s="13">
        <v>15111</v>
      </c>
      <c r="Q105" s="30">
        <f>Tabela1[[#This Row],[Divid.]]</f>
        <v>1.7899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158.51512915129149</v>
      </c>
      <c r="T105" s="17">
        <f>Tabela1[[#This Row],[Preço Calculado]]/Tabela1[[#This Row],[Preço atual]]-1</f>
        <v>-0.31074385098142665</v>
      </c>
      <c r="U105" s="29" t="str">
        <f>HYPERLINK("https://statusinvest.com.br/fundos-imobiliarios/"&amp;Tabela1[[#This Row],[Ticker]],"Link")</f>
        <v>Link</v>
      </c>
      <c r="V105" s="38" t="s">
        <v>263</v>
      </c>
    </row>
    <row r="106" spans="1:22" x14ac:dyDescent="0.25">
      <c r="A106" s="12" t="s">
        <v>264</v>
      </c>
      <c r="B106" s="12" t="s">
        <v>28</v>
      </c>
      <c r="C106" s="13" t="s">
        <v>43</v>
      </c>
      <c r="D106" s="13" t="s">
        <v>47</v>
      </c>
      <c r="E106" s="16">
        <v>20.2</v>
      </c>
      <c r="F106" s="16">
        <v>0.08</v>
      </c>
      <c r="G106" s="25">
        <f>Tabela1[[#This Row],[Divid.]]*12/Tabela1[[#This Row],[Preço atual]]</f>
        <v>4.7524752475247525E-2</v>
      </c>
      <c r="H106" s="16">
        <v>1.0589</v>
      </c>
      <c r="I106" s="16">
        <v>62.99</v>
      </c>
      <c r="J106" s="15">
        <f>Tabela1[[#This Row],[Preço atual]]/Tabela1[[#This Row],[VP]]</f>
        <v>0.32068582314653116</v>
      </c>
      <c r="K106" s="14">
        <v>0.28100000000000003</v>
      </c>
      <c r="L106" s="14">
        <v>0</v>
      </c>
      <c r="M106" s="13">
        <v>1.6</v>
      </c>
      <c r="N106" s="13">
        <v>5032</v>
      </c>
      <c r="O106" s="13">
        <v>3064</v>
      </c>
      <c r="P106" s="13">
        <v>308</v>
      </c>
      <c r="Q106" s="30">
        <f>Tabela1[[#This Row],[Divid.]]</f>
        <v>0.08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06" s="17">
        <f>Tabela1[[#This Row],[Preço Calculado]]/Tabela1[[#This Row],[Preço atual]]-1</f>
        <v>-0.64926381937086708</v>
      </c>
      <c r="U106" s="29" t="str">
        <f>HYPERLINK("https://statusinvest.com.br/fundos-imobiliarios/"&amp;Tabela1[[#This Row],[Ticker]],"Link")</f>
        <v>Link</v>
      </c>
      <c r="V106" s="38" t="s">
        <v>265</v>
      </c>
    </row>
    <row r="107" spans="1:22" x14ac:dyDescent="0.25">
      <c r="A107" s="12" t="s">
        <v>266</v>
      </c>
      <c r="B107" s="12" t="s">
        <v>28</v>
      </c>
      <c r="C107" s="13" t="s">
        <v>159</v>
      </c>
      <c r="D107" s="13"/>
      <c r="E107" s="16">
        <v>5.14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123.28</v>
      </c>
      <c r="J107" s="15">
        <f>Tabela1[[#This Row],[Preço atual]]/Tabela1[[#This Row],[VP]]</f>
        <v>4.169370538611291E-2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267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0.16</v>
      </c>
      <c r="G108" s="14">
        <f>Tabela1[[#This Row],[Divid.]]*12/Tabela1[[#This Row],[Preço atual]]</f>
        <v>2.5184291298302685E-3</v>
      </c>
      <c r="H108" s="16">
        <v>106.87</v>
      </c>
      <c r="I108" s="16">
        <v>1617.44</v>
      </c>
      <c r="J108" s="15">
        <f>Tabela1[[#This Row],[Preço atual]]/Tabela1[[#This Row],[VP]]</f>
        <v>0.47134978731823124</v>
      </c>
      <c r="K108" s="14">
        <v>0.01</v>
      </c>
      <c r="L108" s="14">
        <v>4.3999999999999997E-2</v>
      </c>
      <c r="M108" s="13">
        <v>0.3</v>
      </c>
      <c r="N108" s="13">
        <v>63</v>
      </c>
      <c r="O108" s="13">
        <v>11431</v>
      </c>
      <c r="P108" s="13">
        <v>1303</v>
      </c>
      <c r="Q108" s="30">
        <f>Tabela1[[#This Row],[Divid.]]</f>
        <v>0.16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108" s="17">
        <f>Tabela1[[#This Row],[Preço Calculado]]/Tabela1[[#This Row],[Preço atual]]-1</f>
        <v>-0.98141380715992421</v>
      </c>
      <c r="U108" s="29" t="str">
        <f>HYPERLINK("https://statusinvest.com.br/fundos-imobiliarios/"&amp;Tabela1[[#This Row],[Ticker]],"Link")</f>
        <v>Link</v>
      </c>
      <c r="V108" s="38" t="s">
        <v>268</v>
      </c>
    </row>
    <row r="109" spans="1:22" x14ac:dyDescent="0.25">
      <c r="A109" s="12" t="s">
        <v>269</v>
      </c>
      <c r="B109" s="12" t="s">
        <v>28</v>
      </c>
      <c r="C109" s="13" t="s">
        <v>82</v>
      </c>
      <c r="D109" s="13" t="s">
        <v>270</v>
      </c>
      <c r="E109" s="16">
        <v>9.1</v>
      </c>
      <c r="F109" s="16">
        <v>7.4999999999999997E-2</v>
      </c>
      <c r="G109" s="14">
        <f>Tabela1[[#This Row],[Divid.]]*12/Tabela1[[#This Row],[Preço atual]]</f>
        <v>9.8901098901098897E-2</v>
      </c>
      <c r="H109" s="16">
        <v>1.2749999999999999</v>
      </c>
      <c r="I109" s="16">
        <v>10.01</v>
      </c>
      <c r="J109" s="15">
        <f>Tabela1[[#This Row],[Preço atual]]/Tabela1[[#This Row],[VP]]</f>
        <v>0.90909090909090906</v>
      </c>
      <c r="K109" s="14"/>
      <c r="L109" s="14"/>
      <c r="M109" s="13">
        <v>6.42</v>
      </c>
      <c r="N109" s="13">
        <v>11560</v>
      </c>
      <c r="O109" s="13"/>
      <c r="P109" s="13"/>
      <c r="Q109" s="30">
        <f>Tabela1[[#This Row],[Divid.]]</f>
        <v>7.4999999999999997E-2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09" s="17">
        <f>Tabela1[[#This Row],[Preço Calculado]]/Tabela1[[#This Row],[Preço atual]]-1</f>
        <v>-0.2701025911358016</v>
      </c>
      <c r="U109" s="29" t="str">
        <f>HYPERLINK("https://statusinvest.com.br/fundos-imobiliarios/"&amp;Tabela1[[#This Row],[Ticker]],"Link")</f>
        <v>Link</v>
      </c>
      <c r="V109" s="38" t="s">
        <v>271</v>
      </c>
    </row>
    <row r="110" spans="1:22" x14ac:dyDescent="0.25">
      <c r="A110" s="12" t="s">
        <v>272</v>
      </c>
      <c r="B110" s="12" t="s">
        <v>28</v>
      </c>
      <c r="C110" s="13" t="s">
        <v>184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34865.81</v>
      </c>
      <c r="J110" s="15">
        <f>Tabela1[[#This Row],[Preço atual]]/Tabela1[[#This Row],[VP]]</f>
        <v>2.1797858704558997</v>
      </c>
      <c r="K110" s="14"/>
      <c r="L110" s="14"/>
      <c r="M110" s="13">
        <v>0.33</v>
      </c>
      <c r="N110" s="13">
        <v>11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273</v>
      </c>
    </row>
    <row r="111" spans="1:22" x14ac:dyDescent="0.25">
      <c r="A111" s="12" t="s">
        <v>274</v>
      </c>
      <c r="B111" s="12" t="s">
        <v>28</v>
      </c>
      <c r="C111" s="13" t="s">
        <v>43</v>
      </c>
      <c r="D111" s="13" t="s">
        <v>138</v>
      </c>
      <c r="E111" s="16">
        <v>135</v>
      </c>
      <c r="F111" s="16">
        <v>0.72</v>
      </c>
      <c r="G111" s="14">
        <f>Tabela1[[#This Row],[Divid.]]*12/Tabela1[[#This Row],[Preço atual]]</f>
        <v>6.4000000000000001E-2</v>
      </c>
      <c r="H111" s="16">
        <v>8.6380999999999997</v>
      </c>
      <c r="I111" s="16">
        <v>141.71</v>
      </c>
      <c r="J111" s="15">
        <f>Tabela1[[#This Row],[Preço atual]]/Tabela1[[#This Row],[VP]]</f>
        <v>0.95264977771505177</v>
      </c>
      <c r="K111" s="14">
        <v>0</v>
      </c>
      <c r="L111" s="14">
        <v>0</v>
      </c>
      <c r="M111" s="13">
        <v>1</v>
      </c>
      <c r="N111" s="13">
        <v>394</v>
      </c>
      <c r="O111" s="13">
        <v>20026</v>
      </c>
      <c r="P111" s="13">
        <v>1439</v>
      </c>
      <c r="Q111" s="30">
        <f>Tabela1[[#This Row],[Divid.]]</f>
        <v>0.72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11" s="17">
        <f>Tabela1[[#This Row],[Preço Calculado]]/Tabela1[[#This Row],[Preço atual]]-1</f>
        <v>-0.52767527675276749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275</v>
      </c>
      <c r="B112" s="12" t="s">
        <v>28</v>
      </c>
      <c r="C112" s="13" t="s">
        <v>57</v>
      </c>
      <c r="D112" s="13" t="s">
        <v>276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0.02</v>
      </c>
      <c r="J112" s="15">
        <f>Tabela1[[#This Row],[Preço atual]]/Tabela1[[#This Row],[VP]]</f>
        <v>0</v>
      </c>
      <c r="K112" s="14"/>
      <c r="L112" s="14"/>
      <c r="M112" s="13">
        <v>40.39</v>
      </c>
      <c r="N112" s="13">
        <v>9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249.64</v>
      </c>
      <c r="F113" s="16">
        <v>1.88</v>
      </c>
      <c r="G113" s="14">
        <f>Tabela1[[#This Row],[Divid.]]*12/Tabela1[[#This Row],[Preço atual]]</f>
        <v>9.0370132991507771E-2</v>
      </c>
      <c r="H113" s="16">
        <v>22.35</v>
      </c>
      <c r="I113" s="16">
        <v>337.48</v>
      </c>
      <c r="J113" s="15">
        <f>Tabela1[[#This Row],[Preço atual]]/Tabela1[[#This Row],[VP]]</f>
        <v>0.73971790920943459</v>
      </c>
      <c r="K113" s="14">
        <v>0</v>
      </c>
      <c r="L113" s="14">
        <v>0</v>
      </c>
      <c r="M113" s="13">
        <v>1.53</v>
      </c>
      <c r="N113" s="13">
        <v>2345</v>
      </c>
      <c r="O113" s="13">
        <v>811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-0.33306174914016407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57</v>
      </c>
      <c r="D114" s="13" t="s">
        <v>50</v>
      </c>
      <c r="E114" s="16">
        <v>98</v>
      </c>
      <c r="F114" s="16">
        <v>0.75</v>
      </c>
      <c r="G114" s="25">
        <f>Tabela1[[#This Row],[Divid.]]*12/Tabela1[[#This Row],[Preço atual]]</f>
        <v>9.1836734693877556E-2</v>
      </c>
      <c r="H114" s="16">
        <v>9.1156000000000006</v>
      </c>
      <c r="I114" s="16">
        <v>98.99</v>
      </c>
      <c r="J114" s="15">
        <f>Tabela1[[#This Row],[Preço atual]]/Tabela1[[#This Row],[VP]]</f>
        <v>0.98999898979694922</v>
      </c>
      <c r="K114" s="14">
        <v>5.0000000000000001E-3</v>
      </c>
      <c r="L114" s="14">
        <v>0</v>
      </c>
      <c r="M114" s="13">
        <v>17.77</v>
      </c>
      <c r="N114" s="13">
        <v>1019</v>
      </c>
      <c r="O114" s="13">
        <v>5995</v>
      </c>
      <c r="P114" s="13">
        <v>600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-0.32223812034038712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87.63</v>
      </c>
      <c r="F115" s="16">
        <v>0.81</v>
      </c>
      <c r="G115" s="25">
        <f>Tabela1[[#This Row],[Divid.]]*12/Tabela1[[#This Row],[Preço atual]]</f>
        <v>0.11092091749400891</v>
      </c>
      <c r="H115" s="16">
        <v>9.4419000000000004</v>
      </c>
      <c r="I115" s="16">
        <v>92.15</v>
      </c>
      <c r="J115" s="15">
        <f>Tabela1[[#This Row],[Preço atual]]/Tabela1[[#This Row],[VP]]</f>
        <v>0.95094953879544208</v>
      </c>
      <c r="K115" s="14"/>
      <c r="L115" s="14"/>
      <c r="M115" s="13">
        <v>19.88</v>
      </c>
      <c r="N115" s="13">
        <v>59</v>
      </c>
      <c r="O115" s="13"/>
      <c r="P115" s="13"/>
      <c r="Q115" s="30">
        <f>Tabela1[[#This Row],[Divid.]]</f>
        <v>0.81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115" s="17">
        <f>Tabela1[[#This Row],[Preço Calculado]]/Tabela1[[#This Row],[Preço atual]]-1</f>
        <v>-0.18139544284864273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157.94999999999999</v>
      </c>
      <c r="F116" s="16">
        <v>1.48</v>
      </c>
      <c r="G116" s="14">
        <f>Tabela1[[#This Row],[Divid.]]*12/Tabela1[[#This Row],[Preço atual]]</f>
        <v>0.11244064577397911</v>
      </c>
      <c r="H116" s="16">
        <v>18.098700000000001</v>
      </c>
      <c r="I116" s="16">
        <v>219.78</v>
      </c>
      <c r="J116" s="15">
        <f>Tabela1[[#This Row],[Preço atual]]/Tabela1[[#This Row],[VP]]</f>
        <v>0.71867321867321865</v>
      </c>
      <c r="K116" s="14">
        <v>0</v>
      </c>
      <c r="L116" s="14">
        <v>0</v>
      </c>
      <c r="M116" s="13">
        <v>1.83</v>
      </c>
      <c r="N116" s="13">
        <v>4660</v>
      </c>
      <c r="O116" s="13">
        <v>2719</v>
      </c>
      <c r="P116" s="13">
        <v>333</v>
      </c>
      <c r="Q116" s="30">
        <f>Tabela1[[#This Row],[Divid.]]</f>
        <v>1.48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116" s="17">
        <f>Tabela1[[#This Row],[Preço Calculado]]/Tabela1[[#This Row],[Preço atual]]-1</f>
        <v>-0.17017973598539415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723</v>
      </c>
      <c r="F118" s="16">
        <v>9.16</v>
      </c>
      <c r="G118" s="14">
        <f>Tabela1[[#This Row],[Divid.]]*12/Tabela1[[#This Row],[Preço atual]]</f>
        <v>0.15203319502074689</v>
      </c>
      <c r="H118" s="16">
        <v>0</v>
      </c>
      <c r="I118" s="16">
        <v>2341.92</v>
      </c>
      <c r="J118" s="15">
        <f>Tabela1[[#This Row],[Preço atual]]/Tabela1[[#This Row],[VP]]</f>
        <v>0.30872104939536787</v>
      </c>
      <c r="K118" s="14">
        <v>0.89300000000000002</v>
      </c>
      <c r="L118" s="14">
        <v>0</v>
      </c>
      <c r="M118" s="13">
        <v>0.01</v>
      </c>
      <c r="N118" s="13">
        <v>2501</v>
      </c>
      <c r="O118" s="13">
        <v>1365</v>
      </c>
      <c r="P118" s="13">
        <v>37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0.12201619941510611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94</v>
      </c>
      <c r="F119" s="16">
        <v>0.85</v>
      </c>
      <c r="G119" s="14">
        <f>Tabela1[[#This Row],[Divid.]]*12/Tabela1[[#This Row],[Preço atual]]</f>
        <v>0.10851063829787233</v>
      </c>
      <c r="H119" s="16">
        <v>10.11</v>
      </c>
      <c r="I119" s="16">
        <v>103.75</v>
      </c>
      <c r="J119" s="15">
        <f>Tabela1[[#This Row],[Preço atual]]/Tabela1[[#This Row],[VP]]</f>
        <v>0.90602409638554215</v>
      </c>
      <c r="K119" s="14">
        <v>0</v>
      </c>
      <c r="L119" s="14">
        <v>0</v>
      </c>
      <c r="M119" s="13">
        <v>9.91</v>
      </c>
      <c r="N119" s="13">
        <v>8004</v>
      </c>
      <c r="O119" s="13">
        <v>24635</v>
      </c>
      <c r="P119" s="13">
        <v>1490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-0.19918348119651419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120.67</v>
      </c>
      <c r="F121" s="16">
        <v>0.83689999999999998</v>
      </c>
      <c r="G121" s="14">
        <f>Tabela1[[#This Row],[Divid.]]*12/Tabela1[[#This Row],[Preço atual]]</f>
        <v>8.3225325267257802E-2</v>
      </c>
      <c r="H121" s="16">
        <v>9.8524999999999991</v>
      </c>
      <c r="I121" s="16">
        <v>122.82</v>
      </c>
      <c r="J121" s="15">
        <f>Tabela1[[#This Row],[Preço atual]]/Tabela1[[#This Row],[VP]]</f>
        <v>0.98249470770232872</v>
      </c>
      <c r="K121" s="14">
        <v>0</v>
      </c>
      <c r="L121" s="14">
        <v>0</v>
      </c>
      <c r="M121" s="13">
        <v>0.7</v>
      </c>
      <c r="N121" s="13">
        <v>3966</v>
      </c>
      <c r="O121" s="13">
        <v>13449</v>
      </c>
      <c r="P121" s="13">
        <v>1178</v>
      </c>
      <c r="Q121" s="30">
        <f>Tabela1[[#This Row],[Divid.]]</f>
        <v>0.83689999999999998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74.116605166051656</v>
      </c>
      <c r="T121" s="17">
        <f>Tabela1[[#This Row],[Preço Calculado]]/Tabela1[[#This Row],[Preço atual]]-1</f>
        <v>-0.38579095743721181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59.08</v>
      </c>
      <c r="F124" s="16">
        <v>0.43</v>
      </c>
      <c r="G124" s="14">
        <f>Tabela1[[#This Row],[Divid.]]*12/Tabela1[[#This Row],[Preço atual]]</f>
        <v>8.7339201083276918E-2</v>
      </c>
      <c r="H124" s="16">
        <v>5.49</v>
      </c>
      <c r="I124" s="16">
        <v>81.17</v>
      </c>
      <c r="J124" s="15">
        <f>Tabela1[[#This Row],[Preço atual]]/Tabela1[[#This Row],[VP]]</f>
        <v>0.72785511888628796</v>
      </c>
      <c r="K124" s="14">
        <v>9.5000000000000001E-2</v>
      </c>
      <c r="L124" s="14">
        <v>2.3E-2</v>
      </c>
      <c r="M124" s="13">
        <v>0.94</v>
      </c>
      <c r="N124" s="13">
        <v>14437</v>
      </c>
      <c r="O124" s="13">
        <v>2600</v>
      </c>
      <c r="P124" s="13">
        <v>251</v>
      </c>
      <c r="Q124" s="30">
        <f>Tabela1[[#This Row],[Divid.]]</f>
        <v>0.43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24" s="17">
        <f>Tabela1[[#This Row],[Preço Calculado]]/Tabela1[[#This Row],[Preço atual]]-1</f>
        <v>-0.35543025030791942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529.02</v>
      </c>
      <c r="F125" s="16">
        <v>3.45</v>
      </c>
      <c r="G125" s="14">
        <f>Tabela1[[#This Row],[Divid.]]*12/Tabela1[[#This Row],[Preço atual]]</f>
        <v>7.8257910854031998E-2</v>
      </c>
      <c r="H125" s="16">
        <v>42.15</v>
      </c>
      <c r="I125" s="16">
        <v>471.53</v>
      </c>
      <c r="J125" s="15">
        <f>Tabela1[[#This Row],[Preço atual]]/Tabela1[[#This Row],[VP]]</f>
        <v>1.1219222530910016</v>
      </c>
      <c r="K125" s="14">
        <v>1.6E-2</v>
      </c>
      <c r="L125" s="14">
        <v>0</v>
      </c>
      <c r="M125" s="13">
        <v>0.84</v>
      </c>
      <c r="N125" s="13">
        <v>16401</v>
      </c>
      <c r="O125" s="13">
        <v>653</v>
      </c>
      <c r="P125" s="13">
        <v>59</v>
      </c>
      <c r="Q125" s="30">
        <f>Tabela1[[#This Row],[Divid.]]</f>
        <v>3.45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305.53505535055353</v>
      </c>
      <c r="T125" s="17">
        <f>Tabela1[[#This Row],[Preço Calculado]]/Tabela1[[#This Row],[Preço atual]]-1</f>
        <v>-0.42245084240566799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181</v>
      </c>
      <c r="F126" s="16">
        <v>1.44</v>
      </c>
      <c r="G126" s="14">
        <f>Tabela1[[#This Row],[Divid.]]*12/Tabela1[[#This Row],[Preço atual]]</f>
        <v>9.5469613259668518E-2</v>
      </c>
      <c r="H126" s="16">
        <v>17.010000000000002</v>
      </c>
      <c r="I126" s="16">
        <v>203.82</v>
      </c>
      <c r="J126" s="15">
        <f>Tabela1[[#This Row],[Preço atual]]/Tabela1[[#This Row],[VP]]</f>
        <v>0.88803846531253072</v>
      </c>
      <c r="K126" s="14">
        <v>0</v>
      </c>
      <c r="L126" s="14">
        <v>0</v>
      </c>
      <c r="M126" s="13">
        <v>1.46</v>
      </c>
      <c r="N126" s="13">
        <v>7345</v>
      </c>
      <c r="O126" s="13">
        <v>2367</v>
      </c>
      <c r="P126" s="13">
        <v>258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-0.29542720841573056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0.27589999999999998</v>
      </c>
      <c r="G127" s="14" t="e">
        <f>Tabela1[[#This Row],[Divid.]]*12/Tabela1[[#This Row],[Preço atual]]</f>
        <v>#DIV/0!</v>
      </c>
      <c r="H127" s="16">
        <v>3.3593999999999999</v>
      </c>
      <c r="I127" s="16">
        <v>40.08</v>
      </c>
      <c r="J127" s="15">
        <f>Tabela1[[#This Row],[Preço atual]]/Tabela1[[#This Row],[VP]]</f>
        <v>0</v>
      </c>
      <c r="K127" s="14"/>
      <c r="L127" s="14"/>
      <c r="M127" s="13">
        <v>2.69</v>
      </c>
      <c r="N127" s="13">
        <v>4</v>
      </c>
      <c r="O127" s="13"/>
      <c r="P127" s="13"/>
      <c r="Q127" s="30">
        <f>Tabela1[[#This Row],[Divid.]]</f>
        <v>0.27589999999999998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24.43394833948339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75</v>
      </c>
      <c r="F128" s="16">
        <v>0.35</v>
      </c>
      <c r="G128" s="14">
        <f>Tabela1[[#This Row],[Divid.]]*12/Tabela1[[#This Row],[Preço atual]]</f>
        <v>5.5999999999999987E-2</v>
      </c>
      <c r="H128" s="16">
        <v>4.7</v>
      </c>
      <c r="I128" s="16">
        <v>120.32</v>
      </c>
      <c r="J128" s="15">
        <f>Tabela1[[#This Row],[Preço atual]]/Tabela1[[#This Row],[VP]]</f>
        <v>0.62333776595744683</v>
      </c>
      <c r="K128" s="14">
        <v>9.6000000000000002E-2</v>
      </c>
      <c r="L128" s="14">
        <v>0</v>
      </c>
      <c r="M128" s="13">
        <v>1.82</v>
      </c>
      <c r="N128" s="13">
        <v>135</v>
      </c>
      <c r="O128" s="13">
        <v>10246</v>
      </c>
      <c r="P128" s="13">
        <v>765</v>
      </c>
      <c r="Q128" s="30">
        <f>Tabela1[[#This Row],[Divid.]]</f>
        <v>0.35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128" s="17">
        <f>Tabela1[[#This Row],[Preço Calculado]]/Tabela1[[#This Row],[Preço atual]]-1</f>
        <v>-0.58671586715867163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61.26</v>
      </c>
      <c r="J129" s="15">
        <f>Tabela1[[#This Row],[Preço atual]]/Tabela1[[#This Row],[VP]]</f>
        <v>0</v>
      </c>
      <c r="K129" s="14"/>
      <c r="L129" s="14"/>
      <c r="M129" s="13">
        <v>5.83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3.01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6.94</v>
      </c>
      <c r="J130" s="15">
        <f>Tabela1[[#This Row],[Preço atual]]/Tabela1[[#This Row],[VP]]</f>
        <v>0.43371757925072041</v>
      </c>
      <c r="K130" s="14">
        <v>0.72</v>
      </c>
      <c r="L130" s="14">
        <v>0.72</v>
      </c>
      <c r="M130" s="13">
        <v>0.01</v>
      </c>
      <c r="N130" s="13">
        <v>4031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99.3</v>
      </c>
      <c r="F131" s="16">
        <v>1.1000000000000001</v>
      </c>
      <c r="G131" s="14">
        <f>Tabela1[[#This Row],[Divid.]]*12/Tabela1[[#This Row],[Preço atual]]</f>
        <v>0.13293051359516617</v>
      </c>
      <c r="H131" s="16">
        <v>13.385</v>
      </c>
      <c r="I131" s="16">
        <v>96.8</v>
      </c>
      <c r="J131" s="15">
        <f>Tabela1[[#This Row],[Preço atual]]/Tabela1[[#This Row],[VP]]</f>
        <v>1.0258264462809918</v>
      </c>
      <c r="K131" s="14"/>
      <c r="L131" s="14"/>
      <c r="M131" s="13">
        <v>6.16</v>
      </c>
      <c r="N131" s="13">
        <v>2883</v>
      </c>
      <c r="O131" s="13"/>
      <c r="P131" s="13"/>
      <c r="Q131" s="30">
        <f>Tabela1[[#This Row],[Divid.]]</f>
        <v>1.1000000000000001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31" s="17">
        <f>Tabela1[[#This Row],[Preço Calculado]]/Tabela1[[#This Row],[Preço atual]]-1</f>
        <v>-1.8962999297666761E-2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140.69</v>
      </c>
      <c r="F132" s="16">
        <v>0.78</v>
      </c>
      <c r="G132" s="14">
        <f>Tabela1[[#This Row],[Divid.]]*12/Tabela1[[#This Row],[Preço atual]]</f>
        <v>6.65292487028218E-2</v>
      </c>
      <c r="H132" s="16">
        <v>11.06</v>
      </c>
      <c r="I132" s="16">
        <v>216.85</v>
      </c>
      <c r="J132" s="15">
        <f>Tabela1[[#This Row],[Preço atual]]/Tabela1[[#This Row],[VP]]</f>
        <v>0.64878948581969109</v>
      </c>
      <c r="K132" s="14">
        <v>1.6E-2</v>
      </c>
      <c r="L132" s="14">
        <v>0</v>
      </c>
      <c r="M132" s="13">
        <v>1.01</v>
      </c>
      <c r="N132" s="13">
        <v>14503</v>
      </c>
      <c r="O132" s="13">
        <v>16758</v>
      </c>
      <c r="P132" s="13">
        <v>1714</v>
      </c>
      <c r="Q132" s="30">
        <f>Tabela1[[#This Row],[Divid.]]</f>
        <v>0.78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32" s="17">
        <f>Tabela1[[#This Row],[Preço Calculado]]/Tabela1[[#This Row],[Preço atual]]-1</f>
        <v>-0.50900923466552173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2250</v>
      </c>
      <c r="F133" s="16">
        <v>14</v>
      </c>
      <c r="G133" s="25">
        <f>Tabela1[[#This Row],[Divid.]]*12/Tabela1[[#This Row],[Preço atual]]</f>
        <v>7.4666666666666673E-2</v>
      </c>
      <c r="H133" s="16">
        <v>167</v>
      </c>
      <c r="I133" s="16">
        <v>2312.46</v>
      </c>
      <c r="J133" s="15">
        <f>Tabela1[[#This Row],[Preço atual]]/Tabela1[[#This Row],[VP]]</f>
        <v>0.97298980306686389</v>
      </c>
      <c r="K133" s="14">
        <v>3.1E-2</v>
      </c>
      <c r="L133" s="14">
        <v>3.0000000000000001E-3</v>
      </c>
      <c r="M133" s="13">
        <v>1.34</v>
      </c>
      <c r="N133" s="13">
        <v>799</v>
      </c>
      <c r="O133" s="13">
        <v>3014</v>
      </c>
      <c r="P133" s="13">
        <v>243</v>
      </c>
      <c r="Q133" s="30">
        <f>Tabela1[[#This Row],[Divid.]]</f>
        <v>14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1239.8523985239851</v>
      </c>
      <c r="T133" s="17">
        <f>Tabela1[[#This Row],[Preço Calculado]]/Tabela1[[#This Row],[Preço atual]]-1</f>
        <v>-0.44895448954489547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72.010000000000005</v>
      </c>
      <c r="F134" s="16">
        <v>0.46</v>
      </c>
      <c r="G134" s="14">
        <f>Tabela1[[#This Row],[Divid.]]*12/Tabela1[[#This Row],[Preço atual]]</f>
        <v>7.6656019997222616E-2</v>
      </c>
      <c r="H134" s="16">
        <v>0.61</v>
      </c>
      <c r="I134" s="16">
        <v>117.08</v>
      </c>
      <c r="J134" s="15">
        <f>Tabela1[[#This Row],[Preço atual]]/Tabela1[[#This Row],[VP]]</f>
        <v>0.61504953877690471</v>
      </c>
      <c r="K134" s="14">
        <v>0.38600000000000001</v>
      </c>
      <c r="L134" s="14">
        <v>0</v>
      </c>
      <c r="M134" s="13">
        <v>1.59</v>
      </c>
      <c r="N134" s="13">
        <v>251</v>
      </c>
      <c r="O134" s="13">
        <v>2165</v>
      </c>
      <c r="P134" s="13">
        <v>163</v>
      </c>
      <c r="Q134" s="30">
        <f>Tabela1[[#This Row],[Divid.]]</f>
        <v>0.46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34" s="17">
        <f>Tabela1[[#This Row],[Preço Calculado]]/Tabela1[[#This Row],[Preço atual]]-1</f>
        <v>-0.43427291514964861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198.99</v>
      </c>
      <c r="F136" s="16">
        <v>0.9</v>
      </c>
      <c r="G136" s="25">
        <f>Tabela1[[#This Row],[Divid.]]*12/Tabela1[[#This Row],[Preço atual]]</f>
        <v>5.4274084124830396E-2</v>
      </c>
      <c r="H136" s="16">
        <v>17.47</v>
      </c>
      <c r="I136" s="16">
        <v>340.78</v>
      </c>
      <c r="J136" s="15">
        <f>Tabela1[[#This Row],[Preço atual]]/Tabela1[[#This Row],[VP]]</f>
        <v>0.58392511297611371</v>
      </c>
      <c r="K136" s="14">
        <v>0.41199999999999998</v>
      </c>
      <c r="L136" s="14">
        <v>0</v>
      </c>
      <c r="M136" s="13">
        <v>4.84</v>
      </c>
      <c r="N136" s="13">
        <v>894</v>
      </c>
      <c r="O136" s="13">
        <v>3106</v>
      </c>
      <c r="P136" s="13">
        <v>327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-0.59945325369128866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85.07</v>
      </c>
      <c r="F137" s="16">
        <v>0.5</v>
      </c>
      <c r="G137" s="14">
        <f>Tabela1[[#This Row],[Divid.]]*12/Tabela1[[#This Row],[Preço atual]]</f>
        <v>7.0530151639826025E-2</v>
      </c>
      <c r="H137" s="16">
        <v>6.62</v>
      </c>
      <c r="I137" s="16">
        <v>173.82</v>
      </c>
      <c r="J137" s="15">
        <f>Tabela1[[#This Row],[Preço atual]]/Tabela1[[#This Row],[VP]]</f>
        <v>0.48941433667011847</v>
      </c>
      <c r="K137" s="14">
        <v>6.7000000000000004E-2</v>
      </c>
      <c r="L137" s="14">
        <v>2E-3</v>
      </c>
      <c r="M137" s="13">
        <v>1.1299999999999999</v>
      </c>
      <c r="N137" s="13">
        <v>68</v>
      </c>
      <c r="O137" s="13">
        <v>14680</v>
      </c>
      <c r="P137" s="13">
        <v>1012</v>
      </c>
      <c r="Q137" s="30">
        <f>Tabela1[[#This Row],[Divid.]]</f>
        <v>0.5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37" s="17">
        <f>Tabela1[[#This Row],[Preço Calculado]]/Tabela1[[#This Row],[Preço atual]]-1</f>
        <v>-0.47948227572084112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0</v>
      </c>
      <c r="I138" s="16">
        <v>21.4</v>
      </c>
      <c r="J138" s="15">
        <f>Tabela1[[#This Row],[Preço atual]]/Tabela1[[#This Row],[VP]]</f>
        <v>0</v>
      </c>
      <c r="K138" s="14"/>
      <c r="L138" s="14"/>
      <c r="M138" s="13">
        <v>10.25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57</v>
      </c>
      <c r="D139" s="13" t="s">
        <v>255</v>
      </c>
      <c r="E139" s="16">
        <v>2900.89</v>
      </c>
      <c r="F139" s="16">
        <v>59.061399999999999</v>
      </c>
      <c r="G139" s="14">
        <f>Tabela1[[#This Row],[Divid.]]*12/Tabela1[[#This Row],[Preço atual]]</f>
        <v>0.24431701994905014</v>
      </c>
      <c r="H139" s="16">
        <v>172.02099999999999</v>
      </c>
      <c r="I139" s="16">
        <v>2815.7</v>
      </c>
      <c r="J139" s="15">
        <f>Tabela1[[#This Row],[Preço atual]]/Tabela1[[#This Row],[VP]]</f>
        <v>1.030255353908442</v>
      </c>
      <c r="K139" s="14">
        <v>0.35199999999999998</v>
      </c>
      <c r="L139" s="14">
        <v>5.8999999999999997E-2</v>
      </c>
      <c r="M139" s="13">
        <v>3.85</v>
      </c>
      <c r="N139" s="13">
        <v>113</v>
      </c>
      <c r="O139" s="13">
        <v>1540</v>
      </c>
      <c r="P139" s="13">
        <v>42</v>
      </c>
      <c r="Q139" s="30">
        <f>Tabela1[[#This Row],[Divid.]]</f>
        <v>59.061399999999999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5230.5298892988931</v>
      </c>
      <c r="T139" s="17">
        <f>Tabela1[[#This Row],[Preço Calculado]]/Tabela1[[#This Row],[Preço atual]]-1</f>
        <v>0.80307763800036991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98</v>
      </c>
      <c r="F141" s="16">
        <v>1.04</v>
      </c>
      <c r="G141" s="14">
        <f>Tabela1[[#This Row],[Divid.]]*12/Tabela1[[#This Row],[Preço atual]]</f>
        <v>0.1273469387755102</v>
      </c>
      <c r="H141" s="16">
        <v>12.21</v>
      </c>
      <c r="I141" s="16">
        <v>191.17</v>
      </c>
      <c r="J141" s="15">
        <f>Tabela1[[#This Row],[Preço atual]]/Tabela1[[#This Row],[VP]]</f>
        <v>0.51263273526180886</v>
      </c>
      <c r="K141" s="14">
        <v>5.5999999999999987E-2</v>
      </c>
      <c r="L141" s="14">
        <v>0.16200000000000001</v>
      </c>
      <c r="M141" s="13">
        <v>1.86</v>
      </c>
      <c r="N141" s="13">
        <v>4101</v>
      </c>
      <c r="O141" s="13">
        <v>4846</v>
      </c>
      <c r="P141" s="13">
        <v>929</v>
      </c>
      <c r="Q141" s="30">
        <f>Tabela1[[#This Row],[Divid.]]</f>
        <v>1.04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141" s="17">
        <f>Tabela1[[#This Row],[Preço Calculado]]/Tabela1[[#This Row],[Preço atual]]-1</f>
        <v>-6.0170193538670036E-2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9.08</v>
      </c>
      <c r="F142" s="16">
        <v>8.5999999999999993E-2</v>
      </c>
      <c r="G142" s="14">
        <f>Tabela1[[#This Row],[Divid.]]*12/Tabela1[[#This Row],[Preço atual]]</f>
        <v>0.11365638766519824</v>
      </c>
      <c r="H142" s="16">
        <v>1</v>
      </c>
      <c r="I142" s="16">
        <v>9.27</v>
      </c>
      <c r="J142" s="15">
        <f>Tabela1[[#This Row],[Preço atual]]/Tabela1[[#This Row],[VP]]</f>
        <v>0.97950377562028057</v>
      </c>
      <c r="K142" s="14">
        <v>0</v>
      </c>
      <c r="L142" s="14">
        <v>0</v>
      </c>
      <c r="M142" s="13">
        <v>28.55</v>
      </c>
      <c r="N142" s="13">
        <v>167404</v>
      </c>
      <c r="O142" s="13">
        <v>5315</v>
      </c>
      <c r="P142" s="13">
        <v>493</v>
      </c>
      <c r="Q142" s="30">
        <f>Tabela1[[#This Row],[Divid.]]</f>
        <v>8.5999999999999993E-2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7.6162361623616235</v>
      </c>
      <c r="T142" s="17">
        <f>Tabela1[[#This Row],[Preço Calculado]]/Tabela1[[#This Row],[Preço atual]]-1</f>
        <v>-0.16120747110554812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8.9700000000000006</v>
      </c>
      <c r="F143" s="16">
        <v>0.09</v>
      </c>
      <c r="G143" s="14">
        <f>Tabela1[[#This Row],[Divid.]]*12/Tabela1[[#This Row],[Preço atual]]</f>
        <v>0.12040133779264214</v>
      </c>
      <c r="H143" s="16">
        <v>1.18</v>
      </c>
      <c r="I143" s="16">
        <v>9.7799999999999994</v>
      </c>
      <c r="J143" s="15">
        <f>Tabela1[[#This Row],[Preço atual]]/Tabela1[[#This Row],[VP]]</f>
        <v>0.91717791411042959</v>
      </c>
      <c r="K143" s="14"/>
      <c r="L143" s="14"/>
      <c r="M143" s="13">
        <v>0.41</v>
      </c>
      <c r="N143" s="13">
        <v>24602</v>
      </c>
      <c r="O143" s="13"/>
      <c r="P143" s="13"/>
      <c r="Q143" s="30">
        <f>Tabela1[[#This Row],[Divid.]]</f>
        <v>0.09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3" s="17">
        <f>Tabela1[[#This Row],[Preço Calculado]]/Tabela1[[#This Row],[Preço atual]]-1</f>
        <v>-0.11142924138271482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0.75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85.5</v>
      </c>
      <c r="F145" s="16">
        <v>0.95</v>
      </c>
      <c r="G145" s="25">
        <f>Tabela1[[#This Row],[Divid.]]*12/Tabela1[[#This Row],[Preço atual]]</f>
        <v>0.1333333333333333</v>
      </c>
      <c r="H145" s="16">
        <v>11.95</v>
      </c>
      <c r="I145" s="16">
        <v>94.51</v>
      </c>
      <c r="J145" s="15">
        <f>Tabela1[[#This Row],[Preço atual]]/Tabela1[[#This Row],[VP]]</f>
        <v>0.90466617289175744</v>
      </c>
      <c r="K145" s="14"/>
      <c r="L145" s="14"/>
      <c r="M145" s="13">
        <v>4.03</v>
      </c>
      <c r="N145" s="13">
        <v>4829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-1.5990159901599243E-2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297.81229999999999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11.49</v>
      </c>
      <c r="F147" s="16">
        <v>0.09</v>
      </c>
      <c r="G147" s="25">
        <f>Tabela1[[#This Row],[Divid.]]*12/Tabela1[[#This Row],[Preço atual]]</f>
        <v>9.3994778067885115E-2</v>
      </c>
      <c r="H147" s="16">
        <v>1.1519999999999999</v>
      </c>
      <c r="I147" s="16">
        <v>112.49</v>
      </c>
      <c r="J147" s="15">
        <f>Tabela1[[#This Row],[Preço atual]]/Tabela1[[#This Row],[VP]]</f>
        <v>0.10214241265890302</v>
      </c>
      <c r="K147" s="14">
        <v>0</v>
      </c>
      <c r="L147" s="14">
        <v>0</v>
      </c>
      <c r="M147" s="13">
        <v>5</v>
      </c>
      <c r="N147" s="13">
        <v>106576</v>
      </c>
      <c r="O147" s="13">
        <v>118</v>
      </c>
      <c r="P147" s="13">
        <v>113</v>
      </c>
      <c r="Q147" s="30">
        <f>Tabela1[[#This Row],[Divid.]]</f>
        <v>0.09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7" s="17">
        <f>Tabela1[[#This Row],[Preço Calculado]]/Tabela1[[#This Row],[Preço atual]]-1</f>
        <v>-0.30631160097501753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248</v>
      </c>
      <c r="E150" s="16">
        <v>7.91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14.51</v>
      </c>
      <c r="J150" s="15">
        <f>Tabela1[[#This Row],[Preço atual]]/Tabela1[[#This Row],[VP]]</f>
        <v>0.54514128187456923</v>
      </c>
      <c r="K150" s="14">
        <v>0.107</v>
      </c>
      <c r="L150" s="14">
        <v>8.0000000000000002E-3</v>
      </c>
      <c r="M150" s="13">
        <v>1.38</v>
      </c>
      <c r="N150" s="13">
        <v>8367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2.94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85.69</v>
      </c>
      <c r="F152" s="16">
        <v>0.79</v>
      </c>
      <c r="G152" s="14">
        <f>Tabela1[[#This Row],[Divid.]]*12/Tabela1[[#This Row],[Preço atual]]</f>
        <v>0.11063134554790524</v>
      </c>
      <c r="H152" s="16">
        <v>9.48</v>
      </c>
      <c r="I152" s="16">
        <v>101.15</v>
      </c>
      <c r="J152" s="15">
        <f>Tabela1[[#This Row],[Preço atual]]/Tabela1[[#This Row],[VP]]</f>
        <v>0.84715768660405333</v>
      </c>
      <c r="K152" s="14">
        <v>0</v>
      </c>
      <c r="L152" s="14">
        <v>0</v>
      </c>
      <c r="M152" s="13">
        <v>1.33</v>
      </c>
      <c r="N152" s="13">
        <v>36193</v>
      </c>
      <c r="O152" s="13">
        <v>11393</v>
      </c>
      <c r="P152" s="13">
        <v>1387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-0.1835325051815111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5.75</v>
      </c>
      <c r="I153" s="16">
        <v>112.15</v>
      </c>
      <c r="J153" s="15">
        <f>Tabela1[[#This Row],[Preço atual]]/Tabela1[[#This Row],[VP]]</f>
        <v>0.96299598751671867</v>
      </c>
      <c r="K153" s="14"/>
      <c r="L153" s="14"/>
      <c r="M153" s="13">
        <v>5.65</v>
      </c>
      <c r="N153" s="13">
        <v>1</v>
      </c>
      <c r="O153" s="13">
        <v>21305</v>
      </c>
      <c r="P153" s="13">
        <v>2902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68.599999999999994</v>
      </c>
      <c r="F155" s="16">
        <v>0.78</v>
      </c>
      <c r="G155" s="14">
        <f>Tabela1[[#This Row],[Divid.]]*12/Tabela1[[#This Row],[Preço atual]]</f>
        <v>0.13644314868804666</v>
      </c>
      <c r="H155" s="16">
        <v>1.7355</v>
      </c>
      <c r="I155" s="16">
        <v>95.89</v>
      </c>
      <c r="J155" s="15">
        <f>Tabela1[[#This Row],[Preço atual]]/Tabela1[[#This Row],[VP]]</f>
        <v>0.71540306601313997</v>
      </c>
      <c r="K155" s="14"/>
      <c r="L155" s="14"/>
      <c r="M155" s="13">
        <v>2.06</v>
      </c>
      <c r="N155" s="13">
        <v>6881</v>
      </c>
      <c r="O155" s="13">
        <v>9102</v>
      </c>
      <c r="P155" s="13">
        <v>701</v>
      </c>
      <c r="Q155" s="30">
        <f>Tabela1[[#This Row],[Divid.]]</f>
        <v>0.78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55" s="17">
        <f>Tabela1[[#This Row],[Preço Calculado]]/Tabela1[[#This Row],[Preço atual]]-1</f>
        <v>6.9605069228535488E-3</v>
      </c>
      <c r="U155" s="29" t="str">
        <f>HYPERLINK("https://statusinvest.com.br/fundos-imobiliarios/"&amp;Tabela1[[#This Row],[Ticker]],"Link")</f>
        <v>Link</v>
      </c>
      <c r="V155" s="38" t="s">
        <v>51</v>
      </c>
    </row>
    <row r="156" spans="1:22" x14ac:dyDescent="0.25">
      <c r="A156" s="12" t="s">
        <v>359</v>
      </c>
      <c r="B156" s="12" t="s">
        <v>28</v>
      </c>
      <c r="C156" s="13" t="s">
        <v>43</v>
      </c>
      <c r="D156" s="13" t="s">
        <v>79</v>
      </c>
      <c r="E156" s="16">
        <v>43.1</v>
      </c>
      <c r="F156" s="16">
        <v>0.24</v>
      </c>
      <c r="G156" s="14">
        <f>Tabela1[[#This Row],[Divid.]]*12/Tabela1[[#This Row],[Preço atual]]</f>
        <v>6.6821345707656604E-2</v>
      </c>
      <c r="H156" s="16">
        <v>4.03</v>
      </c>
      <c r="I156" s="16">
        <v>79.89</v>
      </c>
      <c r="J156" s="15">
        <f>Tabela1[[#This Row],[Preço atual]]/Tabela1[[#This Row],[VP]]</f>
        <v>0.53949180122668672</v>
      </c>
      <c r="K156" s="14">
        <v>0.152</v>
      </c>
      <c r="L156" s="14">
        <v>0</v>
      </c>
      <c r="M156" s="13">
        <v>0.52</v>
      </c>
      <c r="N156" s="13">
        <v>301</v>
      </c>
      <c r="O156" s="13">
        <v>10845</v>
      </c>
      <c r="P156" s="13">
        <v>1427</v>
      </c>
      <c r="Q156" s="30">
        <f>Tabela1[[#This Row],[Divid.]]</f>
        <v>0.24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156" s="17">
        <f>Tabela1[[#This Row],[Preço Calculado]]/Tabela1[[#This Row],[Preço atual]]-1</f>
        <v>-0.50685353721286641</v>
      </c>
      <c r="U156" s="29" t="str">
        <f>HYPERLINK("https://statusinvest.com.br/fundos-imobiliarios/"&amp;Tabela1[[#This Row],[Ticker]],"Link")</f>
        <v>Link</v>
      </c>
      <c r="V156" s="38" t="s">
        <v>360</v>
      </c>
    </row>
    <row r="157" spans="1:22" x14ac:dyDescent="0.25">
      <c r="A157" s="12" t="s">
        <v>361</v>
      </c>
      <c r="B157" s="12" t="s">
        <v>28</v>
      </c>
      <c r="C157" s="13" t="s">
        <v>36</v>
      </c>
      <c r="D157" s="13" t="s">
        <v>362</v>
      </c>
      <c r="E157" s="16">
        <v>91.44</v>
      </c>
      <c r="F157" s="16">
        <v>1.05</v>
      </c>
      <c r="G157" s="14">
        <f>Tabela1[[#This Row],[Divid.]]*12/Tabela1[[#This Row],[Preço atual]]</f>
        <v>0.13779527559055121</v>
      </c>
      <c r="H157" s="16">
        <v>13.25</v>
      </c>
      <c r="I157" s="16">
        <v>97.38</v>
      </c>
      <c r="J157" s="15">
        <f>Tabela1[[#This Row],[Preço atual]]/Tabela1[[#This Row],[VP]]</f>
        <v>0.93900184842883549</v>
      </c>
      <c r="K157" s="14"/>
      <c r="L157" s="14"/>
      <c r="M157" s="13">
        <v>9.4499999999999993</v>
      </c>
      <c r="N157" s="13">
        <v>69893</v>
      </c>
      <c r="O157" s="13"/>
      <c r="P157" s="13"/>
      <c r="Q157" s="30">
        <f>Tabela1[[#This Row],[Divid.]]</f>
        <v>1.05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157" s="17">
        <f>Tabela1[[#This Row],[Preço Calculado]]/Tabela1[[#This Row],[Preço atual]]-1</f>
        <v>1.6939303251300331E-2</v>
      </c>
      <c r="U157" s="29" t="str">
        <f>HYPERLINK("https://statusinvest.com.br/fundos-imobiliarios/"&amp;Tabela1[[#This Row],[Ticker]],"Link")</f>
        <v>Link</v>
      </c>
      <c r="V157" s="38" t="s">
        <v>363</v>
      </c>
    </row>
    <row r="158" spans="1:22" x14ac:dyDescent="0.25">
      <c r="A158" s="12" t="s">
        <v>364</v>
      </c>
      <c r="B158" s="12" t="s">
        <v>28</v>
      </c>
      <c r="C158" s="13" t="s">
        <v>82</v>
      </c>
      <c r="D158" s="13" t="s">
        <v>50</v>
      </c>
      <c r="E158" s="16">
        <v>119.25</v>
      </c>
      <c r="F158" s="16">
        <v>0.63180000000000003</v>
      </c>
      <c r="G158" s="25">
        <f>Tabela1[[#This Row],[Divid.]]*12/Tabela1[[#This Row],[Preço atual]]</f>
        <v>6.3577358490566033E-2</v>
      </c>
      <c r="H158" s="16">
        <v>7.2210999999999999</v>
      </c>
      <c r="I158" s="16">
        <v>119.23</v>
      </c>
      <c r="J158" s="15">
        <f>Tabela1[[#This Row],[Preço atual]]/Tabela1[[#This Row],[VP]]</f>
        <v>1.000167743017697</v>
      </c>
      <c r="K158" s="14">
        <v>0</v>
      </c>
      <c r="L158" s="14">
        <v>0</v>
      </c>
      <c r="M158" s="13">
        <v>1.28</v>
      </c>
      <c r="N158" s="13">
        <v>44</v>
      </c>
      <c r="O158" s="13">
        <v>8136</v>
      </c>
      <c r="P158" s="13">
        <v>761</v>
      </c>
      <c r="Q158" s="30">
        <f>Tabela1[[#This Row],[Divid.]]</f>
        <v>0.63180000000000003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55.95276752767527</v>
      </c>
      <c r="T158" s="17">
        <f>Tabela1[[#This Row],[Preço Calculado]]/Tabela1[[#This Row],[Preço atual]]-1</f>
        <v>-0.53079440228364549</v>
      </c>
      <c r="U158" s="29" t="str">
        <f>HYPERLINK("https://statusinvest.com.br/fundos-imobiliarios/"&amp;Tabela1[[#This Row],[Ticker]],"Link")</f>
        <v>Link</v>
      </c>
      <c r="V158" s="38" t="s">
        <v>365</v>
      </c>
    </row>
    <row r="159" spans="1:22" x14ac:dyDescent="0.25">
      <c r="A159" s="12" t="s">
        <v>366</v>
      </c>
      <c r="B159" s="12" t="s">
        <v>28</v>
      </c>
      <c r="C159" s="13" t="s">
        <v>43</v>
      </c>
      <c r="D159" s="13" t="s">
        <v>367</v>
      </c>
      <c r="E159" s="16">
        <v>90.8</v>
      </c>
      <c r="F159" s="16">
        <v>0.5</v>
      </c>
      <c r="G159" s="14">
        <f>Tabela1[[#This Row],[Divid.]]*12/Tabela1[[#This Row],[Preço atual]]</f>
        <v>6.6079295154185022E-2</v>
      </c>
      <c r="H159" s="16">
        <v>6.3861999999999997</v>
      </c>
      <c r="I159" s="16">
        <v>112.06</v>
      </c>
      <c r="J159" s="15">
        <f>Tabela1[[#This Row],[Preço atual]]/Tabela1[[#This Row],[VP]]</f>
        <v>0.81028020703194714</v>
      </c>
      <c r="K159" s="14">
        <v>2.8000000000000001E-2</v>
      </c>
      <c r="L159" s="14">
        <v>0</v>
      </c>
      <c r="M159" s="13">
        <v>0.5</v>
      </c>
      <c r="N159" s="13">
        <v>904</v>
      </c>
      <c r="O159" s="13">
        <v>8355</v>
      </c>
      <c r="P159" s="13">
        <v>752</v>
      </c>
      <c r="Q159" s="30">
        <f>Tabela1[[#This Row],[Divid.]]</f>
        <v>0.5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59" s="17">
        <f>Tabela1[[#This Row],[Preço Calculado]]/Tabela1[[#This Row],[Preço atual]]-1</f>
        <v>-0.5123299250613651</v>
      </c>
      <c r="U159" s="29" t="str">
        <f>HYPERLINK("https://statusinvest.com.br/fundos-imobiliarios/"&amp;Tabela1[[#This Row],[Ticker]],"Link")</f>
        <v>Link</v>
      </c>
      <c r="V159" s="38" t="s">
        <v>368</v>
      </c>
    </row>
    <row r="160" spans="1:22" x14ac:dyDescent="0.25">
      <c r="A160" s="12" t="s">
        <v>369</v>
      </c>
      <c r="B160" s="12" t="s">
        <v>28</v>
      </c>
      <c r="C160" s="13" t="s">
        <v>36</v>
      </c>
      <c r="D160" s="13" t="s">
        <v>362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370</v>
      </c>
    </row>
    <row r="161" spans="1:22" x14ac:dyDescent="0.25">
      <c r="A161" s="12" t="s">
        <v>371</v>
      </c>
      <c r="B161" s="12" t="s">
        <v>28</v>
      </c>
      <c r="C161" s="13" t="s">
        <v>36</v>
      </c>
      <c r="D161" s="13" t="s">
        <v>50</v>
      </c>
      <c r="E161" s="16">
        <v>73.7</v>
      </c>
      <c r="F161" s="16">
        <v>0.75</v>
      </c>
      <c r="G161" s="14">
        <f>Tabela1[[#This Row],[Divid.]]*12/Tabela1[[#This Row],[Preço atual]]</f>
        <v>0.12211668928086838</v>
      </c>
      <c r="H161" s="16">
        <v>9.5</v>
      </c>
      <c r="I161" s="16">
        <v>99.53</v>
      </c>
      <c r="J161" s="15">
        <f>Tabela1[[#This Row],[Preço atual]]/Tabela1[[#This Row],[VP]]</f>
        <v>0.74048025720888178</v>
      </c>
      <c r="K161" s="14"/>
      <c r="L161" s="14"/>
      <c r="M161" s="13">
        <v>7.62</v>
      </c>
      <c r="N161" s="13">
        <v>970</v>
      </c>
      <c r="O161" s="13"/>
      <c r="P161" s="13"/>
      <c r="Q161" s="30">
        <f>Tabela1[[#This Row],[Divid.]]</f>
        <v>0.75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61" s="17">
        <f>Tabela1[[#This Row],[Preço Calculado]]/Tabela1[[#This Row],[Preço atual]]-1</f>
        <v>-9.8769820805399533E-2</v>
      </c>
      <c r="U161" s="29" t="str">
        <f>HYPERLINK("https://statusinvest.com.br/fundos-imobiliarios/"&amp;Tabela1[[#This Row],[Ticker]],"Link")</f>
        <v>Link</v>
      </c>
      <c r="V161" s="38" t="s">
        <v>372</v>
      </c>
    </row>
    <row r="162" spans="1:22" x14ac:dyDescent="0.25">
      <c r="A162" s="12" t="s">
        <v>373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374</v>
      </c>
      <c r="B163" s="12" t="s">
        <v>28</v>
      </c>
      <c r="C163" s="13" t="s">
        <v>375</v>
      </c>
      <c r="D163" s="13" t="s">
        <v>47</v>
      </c>
      <c r="E163" s="16">
        <v>306</v>
      </c>
      <c r="F163" s="16">
        <v>2.63</v>
      </c>
      <c r="G163" s="14">
        <f>Tabela1[[#This Row],[Divid.]]*12/Tabela1[[#This Row],[Preço atual]]</f>
        <v>0.10313725490196078</v>
      </c>
      <c r="H163" s="16">
        <v>33.153100000000002</v>
      </c>
      <c r="I163" s="16">
        <v>321.22000000000003</v>
      </c>
      <c r="J163" s="15">
        <f>Tabela1[[#This Row],[Preço atual]]/Tabela1[[#This Row],[VP]]</f>
        <v>0.95261814332855976</v>
      </c>
      <c r="K163" s="14">
        <v>0</v>
      </c>
      <c r="L163" s="14">
        <v>0</v>
      </c>
      <c r="M163" s="13">
        <v>1.93</v>
      </c>
      <c r="N163" s="13">
        <v>3267</v>
      </c>
      <c r="O163" s="13">
        <v>10960</v>
      </c>
      <c r="P163" s="13">
        <v>1262</v>
      </c>
      <c r="Q163" s="30">
        <f>Tabela1[[#This Row],[Divid.]]</f>
        <v>2.63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232.9151291512915</v>
      </c>
      <c r="T163" s="17">
        <f>Tabela1[[#This Row],[Preço Calculado]]/Tabela1[[#This Row],[Preço atual]]-1</f>
        <v>-0.23883944721800165</v>
      </c>
      <c r="U163" s="29" t="str">
        <f>HYPERLINK("https://statusinvest.com.br/fundos-imobiliarios/"&amp;Tabela1[[#This Row],[Ticker]],"Link")</f>
        <v>Link</v>
      </c>
      <c r="V163" s="38" t="s">
        <v>376</v>
      </c>
    </row>
    <row r="164" spans="1:22" x14ac:dyDescent="0.25">
      <c r="A164" s="12" t="s">
        <v>377</v>
      </c>
      <c r="B164" s="12" t="s">
        <v>28</v>
      </c>
      <c r="C164" s="13" t="s">
        <v>159</v>
      </c>
      <c r="D164" s="13" t="s">
        <v>378</v>
      </c>
      <c r="E164" s="16">
        <v>54.95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101.25</v>
      </c>
      <c r="J164" s="15">
        <f>Tabela1[[#This Row],[Preço atual]]/Tabela1[[#This Row],[VP]]</f>
        <v>0.54271604938271611</v>
      </c>
      <c r="K164" s="14"/>
      <c r="L164" s="14"/>
      <c r="M164" s="13">
        <v>0.08</v>
      </c>
      <c r="N164" s="13">
        <v>66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379</v>
      </c>
      <c r="B165" s="12" t="s">
        <v>28</v>
      </c>
      <c r="C165" s="13" t="s">
        <v>36</v>
      </c>
      <c r="D165" s="13" t="s">
        <v>378</v>
      </c>
      <c r="E165" s="16">
        <v>30.15</v>
      </c>
      <c r="F165" s="16">
        <v>0.38800000000000001</v>
      </c>
      <c r="G165" s="25">
        <f>Tabela1[[#This Row],[Divid.]]*12/Tabela1[[#This Row],[Preço atual]]</f>
        <v>0.15442786069651743</v>
      </c>
      <c r="H165" s="16">
        <v>4.6985000000000001</v>
      </c>
      <c r="I165" s="16">
        <v>111.43</v>
      </c>
      <c r="J165" s="15">
        <f>Tabela1[[#This Row],[Preço atual]]/Tabela1[[#This Row],[VP]]</f>
        <v>0.27057345418648476</v>
      </c>
      <c r="K165" s="14"/>
      <c r="L165" s="14"/>
      <c r="M165" s="13">
        <v>2.17</v>
      </c>
      <c r="N165" s="13">
        <v>182250</v>
      </c>
      <c r="O165" s="13"/>
      <c r="P165" s="13"/>
      <c r="Q165" s="30">
        <f>Tabela1[[#This Row],[Divid.]]</f>
        <v>0.38800000000000001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34.361623616236166</v>
      </c>
      <c r="T165" s="17">
        <f>Tabela1[[#This Row],[Preço Calculado]]/Tabela1[[#This Row],[Preço atual]]-1</f>
        <v>0.13968900883038704</v>
      </c>
      <c r="U165" s="29" t="str">
        <f>HYPERLINK("https://statusinvest.com.br/fundos-imobiliarios/"&amp;Tabela1[[#This Row],[Ticker]],"Link")</f>
        <v>Link</v>
      </c>
      <c r="V165" s="38" t="s">
        <v>380</v>
      </c>
    </row>
    <row r="166" spans="1:22" x14ac:dyDescent="0.25">
      <c r="A166" s="12" t="s">
        <v>381</v>
      </c>
      <c r="B166" s="12" t="s">
        <v>28</v>
      </c>
      <c r="C166" s="13" t="s">
        <v>70</v>
      </c>
      <c r="D166" s="13" t="s">
        <v>50</v>
      </c>
      <c r="E166" s="16">
        <v>107.5</v>
      </c>
      <c r="F166" s="16">
        <v>5.65</v>
      </c>
      <c r="G166" s="25">
        <f>Tabela1[[#This Row],[Divid.]]*12/Tabela1[[#This Row],[Preço atual]]</f>
        <v>0.6306976744186048</v>
      </c>
      <c r="H166" s="16">
        <v>13.47</v>
      </c>
      <c r="I166" s="16">
        <v>88.12</v>
      </c>
      <c r="J166" s="15">
        <f>Tabela1[[#This Row],[Preço atual]]/Tabela1[[#This Row],[VP]]</f>
        <v>1.2199273717657739</v>
      </c>
      <c r="K166" s="14"/>
      <c r="L166" s="14"/>
      <c r="M166" s="13">
        <v>15.89</v>
      </c>
      <c r="N166" s="13">
        <v>61</v>
      </c>
      <c r="O166" s="13"/>
      <c r="P166" s="13"/>
      <c r="Q166" s="30">
        <f>Tabela1[[#This Row],[Divid.]]</f>
        <v>5.65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500.36900369003695</v>
      </c>
      <c r="T166" s="17">
        <f>Tabela1[[#This Row],[Preço Calculado]]/Tabela1[[#This Row],[Preço atual]]-1</f>
        <v>3.6545953831631346</v>
      </c>
      <c r="U166" s="29" t="str">
        <f>HYPERLINK("https://statusinvest.com.br/fundos-imobiliarios/"&amp;Tabela1[[#This Row],[Ticker]],"Link")</f>
        <v>Link</v>
      </c>
      <c r="V166" s="38" t="s">
        <v>382</v>
      </c>
    </row>
    <row r="167" spans="1:22" x14ac:dyDescent="0.25">
      <c r="A167" s="12" t="s">
        <v>383</v>
      </c>
      <c r="B167" s="12" t="s">
        <v>28</v>
      </c>
      <c r="C167" s="13" t="s">
        <v>159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96.95</v>
      </c>
      <c r="J167" s="15">
        <f>Tabela1[[#This Row],[Preço atual]]/Tabela1[[#This Row],[VP]]</f>
        <v>1.1861784424961319</v>
      </c>
      <c r="K167" s="14"/>
      <c r="L167" s="14"/>
      <c r="M167" s="13">
        <v>0.88</v>
      </c>
      <c r="N167" s="13">
        <v>112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384</v>
      </c>
      <c r="B168" s="12" t="s">
        <v>28</v>
      </c>
      <c r="C168" s="13" t="s">
        <v>53</v>
      </c>
      <c r="D168" s="13" t="s">
        <v>79</v>
      </c>
      <c r="E168" s="16">
        <v>77.3</v>
      </c>
      <c r="F168" s="16">
        <v>0.63</v>
      </c>
      <c r="G168" s="25">
        <f>Tabela1[[#This Row],[Divid.]]*12/Tabela1[[#This Row],[Preço atual]]</f>
        <v>9.7800776196636491E-2</v>
      </c>
      <c r="H168" s="16">
        <v>7.56</v>
      </c>
      <c r="I168" s="16">
        <v>80.72</v>
      </c>
      <c r="J168" s="15">
        <f>Tabela1[[#This Row],[Preço atual]]/Tabela1[[#This Row],[VP]]</f>
        <v>0.95763131813676905</v>
      </c>
      <c r="K168" s="14"/>
      <c r="L168" s="14"/>
      <c r="M168" s="13">
        <v>2.5299999999999998</v>
      </c>
      <c r="N168" s="13">
        <v>77582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-0.27822305389936175</v>
      </c>
      <c r="U168" s="29" t="str">
        <f>HYPERLINK("https://statusinvest.com.br/fundos-imobiliarios/"&amp;Tabela1[[#This Row],[Ticker]],"Link")</f>
        <v>Link</v>
      </c>
      <c r="V168" s="38" t="s">
        <v>385</v>
      </c>
    </row>
    <row r="169" spans="1:22" x14ac:dyDescent="0.25">
      <c r="A169" s="12" t="s">
        <v>386</v>
      </c>
      <c r="B169" s="12" t="s">
        <v>28</v>
      </c>
      <c r="C169" s="13" t="s">
        <v>29</v>
      </c>
      <c r="D169" s="13" t="s">
        <v>79</v>
      </c>
      <c r="E169" s="16">
        <v>226.95</v>
      </c>
      <c r="F169" s="16">
        <v>1.75</v>
      </c>
      <c r="G169" s="25">
        <f>Tabela1[[#This Row],[Divid.]]*12/Tabela1[[#This Row],[Preço atual]]</f>
        <v>9.253139458030403E-2</v>
      </c>
      <c r="H169" s="16">
        <v>20.8</v>
      </c>
      <c r="I169" s="16">
        <v>230.88</v>
      </c>
      <c r="J169" s="15">
        <f>Tabela1[[#This Row],[Preço atual]]/Tabela1[[#This Row],[VP]]</f>
        <v>0.98297817047817049</v>
      </c>
      <c r="K169" s="14">
        <v>5.4000000000000013E-2</v>
      </c>
      <c r="L169" s="14">
        <v>2.9000000000000001E-2</v>
      </c>
      <c r="M169" s="13">
        <v>11.01</v>
      </c>
      <c r="N169" s="13">
        <v>113209</v>
      </c>
      <c r="O169" s="13">
        <v>4868</v>
      </c>
      <c r="P169" s="13">
        <v>303</v>
      </c>
      <c r="Q169" s="30">
        <f>Tabela1[[#This Row],[Divid.]]</f>
        <v>1.75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154.98154981549814</v>
      </c>
      <c r="T169" s="17">
        <f>Tabela1[[#This Row],[Preço Calculado]]/Tabela1[[#This Row],[Preço atual]]-1</f>
        <v>-0.31711147911214743</v>
      </c>
      <c r="U169" s="29" t="str">
        <f>HYPERLINK("https://statusinvest.com.br/fundos-imobiliarios/"&amp;Tabela1[[#This Row],[Ticker]],"Link")</f>
        <v>Link</v>
      </c>
      <c r="V169" s="38" t="s">
        <v>387</v>
      </c>
    </row>
    <row r="170" spans="1:22" x14ac:dyDescent="0.25">
      <c r="A170" s="12" t="s">
        <v>388</v>
      </c>
      <c r="B170" s="12" t="s">
        <v>28</v>
      </c>
      <c r="C170" s="13" t="s">
        <v>36</v>
      </c>
      <c r="D170" s="13" t="s">
        <v>195</v>
      </c>
      <c r="E170" s="16">
        <v>106.23</v>
      </c>
      <c r="F170" s="16">
        <v>0.95</v>
      </c>
      <c r="G170" s="25">
        <f>Tabela1[[#This Row],[Divid.]]*12/Tabela1[[#This Row],[Preço atual]]</f>
        <v>0.10731431798926855</v>
      </c>
      <c r="H170" s="16">
        <v>13</v>
      </c>
      <c r="I170" s="16">
        <v>101.99</v>
      </c>
      <c r="J170" s="15">
        <f>Tabela1[[#This Row],[Preço atual]]/Tabela1[[#This Row],[VP]]</f>
        <v>1.0415727032061968</v>
      </c>
      <c r="K170" s="14"/>
      <c r="L170" s="14"/>
      <c r="M170" s="13">
        <v>1.92</v>
      </c>
      <c r="N170" s="13">
        <v>103341</v>
      </c>
      <c r="O170" s="13"/>
      <c r="P170" s="13"/>
      <c r="Q170" s="30">
        <f>Tabela1[[#This Row],[Divid.]]</f>
        <v>0.95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70" s="17">
        <f>Tabela1[[#This Row],[Preço Calculado]]/Tabela1[[#This Row],[Preço atual]]-1</f>
        <v>-0.20801241336333187</v>
      </c>
      <c r="U170" s="29" t="str">
        <f>HYPERLINK("https://statusinvest.com.br/fundos-imobiliarios/"&amp;Tabela1[[#This Row],[Ticker]],"Link")</f>
        <v>Link</v>
      </c>
      <c r="V170" s="38" t="s">
        <v>389</v>
      </c>
    </row>
    <row r="171" spans="1:22" x14ac:dyDescent="0.25">
      <c r="A171" s="12" t="s">
        <v>390</v>
      </c>
      <c r="B171" s="12" t="s">
        <v>28</v>
      </c>
      <c r="C171" s="13" t="s">
        <v>53</v>
      </c>
      <c r="D171" s="13" t="s">
        <v>195</v>
      </c>
      <c r="E171" s="16">
        <v>88.93</v>
      </c>
      <c r="F171" s="16">
        <v>0.7</v>
      </c>
      <c r="G171" s="25">
        <f>Tabela1[[#This Row],[Divid.]]*12/Tabela1[[#This Row],[Preço atual]]</f>
        <v>9.4456313954795881E-2</v>
      </c>
      <c r="H171" s="16">
        <v>8.15</v>
      </c>
      <c r="I171" s="16">
        <v>94.68</v>
      </c>
      <c r="J171" s="15">
        <f>Tabela1[[#This Row],[Preço atual]]/Tabela1[[#This Row],[VP]]</f>
        <v>0.93926911702577098</v>
      </c>
      <c r="K171" s="14"/>
      <c r="L171" s="14"/>
      <c r="M171" s="13">
        <v>5.79</v>
      </c>
      <c r="N171" s="13">
        <v>16200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-0.30290543206792708</v>
      </c>
      <c r="U171" s="29" t="str">
        <f>HYPERLINK("https://statusinvest.com.br/fundos-imobiliarios/"&amp;Tabela1[[#This Row],[Ticker]],"Link")</f>
        <v>Link</v>
      </c>
      <c r="V171" s="38" t="s">
        <v>391</v>
      </c>
    </row>
    <row r="172" spans="1:22" x14ac:dyDescent="0.25">
      <c r="A172" s="12" t="s">
        <v>392</v>
      </c>
      <c r="B172" s="12" t="s">
        <v>28</v>
      </c>
      <c r="C172" s="13" t="s">
        <v>36</v>
      </c>
      <c r="D172" s="13" t="s">
        <v>50</v>
      </c>
      <c r="E172" s="16">
        <v>103.36</v>
      </c>
      <c r="F172" s="16">
        <v>0.67310000000000003</v>
      </c>
      <c r="G172" s="14">
        <f>Tabela1[[#This Row],[Divid.]]*12/Tabela1[[#This Row],[Preço atual]]</f>
        <v>7.8146284829721371E-2</v>
      </c>
      <c r="H172" s="16">
        <v>11.8652</v>
      </c>
      <c r="I172" s="16">
        <v>117.96</v>
      </c>
      <c r="J172" s="15">
        <f>Tabela1[[#This Row],[Preço atual]]/Tabela1[[#This Row],[VP]]</f>
        <v>0.87622923024754162</v>
      </c>
      <c r="K172" s="14"/>
      <c r="L172" s="14"/>
      <c r="M172" s="13">
        <v>9.7899999999999991</v>
      </c>
      <c r="N172" s="13">
        <v>376</v>
      </c>
      <c r="O172" s="13">
        <v>0</v>
      </c>
      <c r="P172" s="13">
        <v>0</v>
      </c>
      <c r="Q172" s="30">
        <f>Tabela1[[#This Row],[Divid.]]</f>
        <v>0.67310000000000003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59.610332103321035</v>
      </c>
      <c r="T172" s="17">
        <f>Tabela1[[#This Row],[Preço Calculado]]/Tabela1[[#This Row],[Preço atual]]-1</f>
        <v>-0.42327465070316339</v>
      </c>
      <c r="U172" s="29" t="str">
        <f>HYPERLINK("https://statusinvest.com.br/fundos-imobiliarios/"&amp;Tabela1[[#This Row],[Ticker]],"Link")</f>
        <v>Link</v>
      </c>
      <c r="V172" s="38" t="s">
        <v>393</v>
      </c>
    </row>
    <row r="173" spans="1:22" x14ac:dyDescent="0.25">
      <c r="A173" s="12" t="s">
        <v>394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308.67</v>
      </c>
      <c r="J173" s="15">
        <f>Tabela1[[#This Row],[Preço atual]]/Tabela1[[#This Row],[VP]]</f>
        <v>0.61972332912171568</v>
      </c>
      <c r="K173" s="14"/>
      <c r="L173" s="14"/>
      <c r="M173" s="13">
        <v>0.33</v>
      </c>
      <c r="N173" s="13">
        <v>20222</v>
      </c>
      <c r="O173" s="13">
        <v>26325</v>
      </c>
      <c r="P173" s="13">
        <v>2717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395</v>
      </c>
    </row>
    <row r="174" spans="1:22" x14ac:dyDescent="0.25">
      <c r="A174" s="12" t="s">
        <v>396</v>
      </c>
      <c r="B174" s="12" t="s">
        <v>28</v>
      </c>
      <c r="C174" s="13" t="s">
        <v>70</v>
      </c>
      <c r="D174" s="13" t="s">
        <v>195</v>
      </c>
      <c r="E174" s="16">
        <v>166.91</v>
      </c>
      <c r="F174" s="16">
        <v>1.1000000000000001</v>
      </c>
      <c r="G174" s="14">
        <f>Tabela1[[#This Row],[Divid.]]*12/Tabela1[[#This Row],[Preço atual]]</f>
        <v>7.9084536576598169E-2</v>
      </c>
      <c r="H174" s="16">
        <v>13.6</v>
      </c>
      <c r="I174" s="16">
        <v>157.80000000000001</v>
      </c>
      <c r="J174" s="15">
        <f>Tabela1[[#This Row],[Preço atual]]/Tabela1[[#This Row],[VP]]</f>
        <v>1.0577313054499364</v>
      </c>
      <c r="K174" s="14">
        <v>8.3000000000000004E-2</v>
      </c>
      <c r="L174" s="14">
        <v>1E-3</v>
      </c>
      <c r="M174" s="13">
        <v>1.68</v>
      </c>
      <c r="N174" s="13">
        <v>461633</v>
      </c>
      <c r="O174" s="13">
        <v>3276</v>
      </c>
      <c r="P174" s="13">
        <v>185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-0.41635028356754122</v>
      </c>
      <c r="U174" s="29" t="str">
        <f>HYPERLINK("https://statusinvest.com.br/fundos-imobiliarios/"&amp;Tabela1[[#This Row],[Ticker]],"Link")</f>
        <v>Link</v>
      </c>
      <c r="V174" s="38" t="s">
        <v>397</v>
      </c>
    </row>
    <row r="175" spans="1:22" x14ac:dyDescent="0.25">
      <c r="A175" s="12" t="s">
        <v>398</v>
      </c>
      <c r="B175" s="12" t="s">
        <v>28</v>
      </c>
      <c r="C175" s="13" t="s">
        <v>43</v>
      </c>
      <c r="D175" s="13" t="s">
        <v>195</v>
      </c>
      <c r="E175" s="16">
        <v>305.39999999999998</v>
      </c>
      <c r="F175" s="16">
        <v>1.5</v>
      </c>
      <c r="G175" s="14">
        <f>Tabela1[[#This Row],[Divid.]]*12/Tabela1[[#This Row],[Preço atual]]</f>
        <v>5.8939096267190572E-2</v>
      </c>
      <c r="H175" s="16">
        <v>18.600000000000001</v>
      </c>
      <c r="I175" s="16">
        <v>308.67</v>
      </c>
      <c r="J175" s="15">
        <f>Tabela1[[#This Row],[Preço atual]]/Tabela1[[#This Row],[VP]]</f>
        <v>0.98940616192049746</v>
      </c>
      <c r="K175" s="14">
        <v>3.4000000000000002E-2</v>
      </c>
      <c r="L175" s="14">
        <v>6.9999999999999993E-3</v>
      </c>
      <c r="M175" s="13">
        <v>0.33</v>
      </c>
      <c r="N175" s="13">
        <v>20222</v>
      </c>
      <c r="O175" s="13">
        <v>41845</v>
      </c>
      <c r="P175" s="13">
        <v>2717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-0.56502511979933168</v>
      </c>
      <c r="U175" s="29" t="str">
        <f>HYPERLINK("https://statusinvest.com.br/fundos-imobiliarios/"&amp;Tabela1[[#This Row],[Ticker]],"Link")</f>
        <v>Link</v>
      </c>
      <c r="V175" s="38" t="s">
        <v>395</v>
      </c>
    </row>
    <row r="176" spans="1:22" x14ac:dyDescent="0.25">
      <c r="A176" s="12" t="s">
        <v>399</v>
      </c>
      <c r="B176" s="12" t="s">
        <v>28</v>
      </c>
      <c r="C176" s="13" t="s">
        <v>43</v>
      </c>
      <c r="D176" s="13" t="s">
        <v>195</v>
      </c>
      <c r="E176" s="16">
        <v>129.26</v>
      </c>
      <c r="F176" s="16">
        <v>0.78</v>
      </c>
      <c r="G176" s="25">
        <f>Tabela1[[#This Row],[Divid.]]*12/Tabela1[[#This Row],[Preço atual]]</f>
        <v>7.2412192480272322E-2</v>
      </c>
      <c r="H176" s="16">
        <v>10.4</v>
      </c>
      <c r="I176" s="16">
        <v>153.1</v>
      </c>
      <c r="J176" s="15">
        <f>Tabela1[[#This Row],[Preço atual]]/Tabela1[[#This Row],[VP]]</f>
        <v>0.84428478118876549</v>
      </c>
      <c r="K176" s="14">
        <v>0.26800000000000002</v>
      </c>
      <c r="L176" s="14">
        <v>4.0000000000000001E-3</v>
      </c>
      <c r="M176" s="13">
        <v>2.29</v>
      </c>
      <c r="N176" s="13">
        <v>151644</v>
      </c>
      <c r="O176" s="13">
        <v>8208</v>
      </c>
      <c r="P176" s="13">
        <v>652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-0.4655926754223445</v>
      </c>
      <c r="U176" s="29" t="str">
        <f>HYPERLINK("https://statusinvest.com.br/fundos-imobiliarios/"&amp;Tabela1[[#This Row],[Ticker]],"Link")</f>
        <v>Link</v>
      </c>
      <c r="V176" s="38" t="s">
        <v>400</v>
      </c>
    </row>
    <row r="177" spans="1:22" x14ac:dyDescent="0.25">
      <c r="A177" s="12" t="s">
        <v>401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8.3000000000000007</v>
      </c>
      <c r="G177" s="14" t="e">
        <f>Tabela1[[#This Row],[Divid.]]*12/Tabela1[[#This Row],[Preço atual]]</f>
        <v>#DIV/0!</v>
      </c>
      <c r="H177" s="16">
        <v>33.4</v>
      </c>
      <c r="I177" s="16">
        <v>0</v>
      </c>
      <c r="J177" s="15" t="e">
        <f>Tabela1[[#This Row],[Preço atual]]/Tabela1[[#This Row],[VP]]</f>
        <v>#DIV/0!</v>
      </c>
      <c r="K177" s="14">
        <v>0.69099999999999995</v>
      </c>
      <c r="L177" s="14">
        <v>0</v>
      </c>
      <c r="M177" s="13" t="s">
        <v>50</v>
      </c>
      <c r="N177" s="13">
        <v>6</v>
      </c>
      <c r="O177" s="13"/>
      <c r="P177" s="13"/>
      <c r="Q177" s="30">
        <f>Tabela1[[#This Row],[Divid.]]</f>
        <v>8.3000000000000007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735.05535055350549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402</v>
      </c>
      <c r="B178" s="12" t="s">
        <v>28</v>
      </c>
      <c r="C178" s="13" t="s">
        <v>57</v>
      </c>
      <c r="D178" s="13" t="s">
        <v>195</v>
      </c>
      <c r="E178" s="16">
        <v>136.68</v>
      </c>
      <c r="F178" s="16">
        <v>0.85</v>
      </c>
      <c r="G178" s="14">
        <f>Tabela1[[#This Row],[Divid.]]*12/Tabela1[[#This Row],[Preço atual]]</f>
        <v>7.4626865671641784E-2</v>
      </c>
      <c r="H178" s="16">
        <v>12.2</v>
      </c>
      <c r="I178" s="16">
        <v>126.91</v>
      </c>
      <c r="J178" s="15">
        <f>Tabela1[[#This Row],[Preço atual]]/Tabela1[[#This Row],[VP]]</f>
        <v>1.0769836892285873</v>
      </c>
      <c r="K178" s="14">
        <v>0.01</v>
      </c>
      <c r="L178" s="14">
        <v>0</v>
      </c>
      <c r="M178" s="13">
        <v>2.0499999999999998</v>
      </c>
      <c r="N178" s="13">
        <v>204313</v>
      </c>
      <c r="O178" s="13">
        <v>4803</v>
      </c>
      <c r="P178" s="13">
        <v>423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-0.44924822382552188</v>
      </c>
      <c r="U178" s="29" t="str">
        <f>HYPERLINK("https://statusinvest.com.br/fundos-imobiliarios/"&amp;Tabela1[[#This Row],[Ticker]],"Link")</f>
        <v>Link</v>
      </c>
      <c r="V178" s="38" t="s">
        <v>403</v>
      </c>
    </row>
    <row r="179" spans="1:22" x14ac:dyDescent="0.25">
      <c r="A179" s="12" t="s">
        <v>404</v>
      </c>
      <c r="B179" s="12" t="s">
        <v>28</v>
      </c>
      <c r="C179" s="13" t="s">
        <v>70</v>
      </c>
      <c r="D179" s="13" t="s">
        <v>79</v>
      </c>
      <c r="E179" s="16">
        <v>83.23</v>
      </c>
      <c r="F179" s="16">
        <v>0.46</v>
      </c>
      <c r="G179" s="14">
        <f>Tabela1[[#This Row],[Divid.]]*12/Tabela1[[#This Row],[Preço atual]]</f>
        <v>6.6322239577075573E-2</v>
      </c>
      <c r="H179" s="16">
        <v>7.42</v>
      </c>
      <c r="I179" s="16">
        <v>116.64</v>
      </c>
      <c r="J179" s="15">
        <f>Tabela1[[#This Row],[Preço atual]]/Tabela1[[#This Row],[VP]]</f>
        <v>0.71356310013717428</v>
      </c>
      <c r="K179" s="14">
        <v>7.400000000000001E-2</v>
      </c>
      <c r="L179" s="14">
        <v>0</v>
      </c>
      <c r="M179" s="13">
        <v>0.99</v>
      </c>
      <c r="N179" s="13">
        <v>4233</v>
      </c>
      <c r="O179" s="13">
        <v>1746</v>
      </c>
      <c r="P179" s="13">
        <v>196</v>
      </c>
      <c r="Q179" s="30">
        <f>Tabela1[[#This Row],[Divid.]]</f>
        <v>0.46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79" s="17">
        <f>Tabela1[[#This Row],[Preço Calculado]]/Tabela1[[#This Row],[Preço atual]]-1</f>
        <v>-0.51053697729095515</v>
      </c>
      <c r="U179" s="29" t="str">
        <f>HYPERLINK("https://statusinvest.com.br/fundos-imobiliarios/"&amp;Tabela1[[#This Row],[Ticker]],"Link")</f>
        <v>Link</v>
      </c>
      <c r="V179" s="38" t="s">
        <v>405</v>
      </c>
    </row>
    <row r="180" spans="1:22" x14ac:dyDescent="0.25">
      <c r="A180" s="12" t="s">
        <v>406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407</v>
      </c>
      <c r="B181" s="12" t="s">
        <v>28</v>
      </c>
      <c r="C181" s="13" t="s">
        <v>43</v>
      </c>
      <c r="D181" s="13"/>
      <c r="E181" s="16">
        <v>22.05</v>
      </c>
      <c r="F181" s="16">
        <v>0.25</v>
      </c>
      <c r="G181" s="25">
        <f>Tabela1[[#This Row],[Divid.]]*12/Tabela1[[#This Row],[Preço atual]]</f>
        <v>0.13605442176870747</v>
      </c>
      <c r="H181" s="16">
        <v>1.99</v>
      </c>
      <c r="I181" s="16">
        <v>69.69</v>
      </c>
      <c r="J181" s="15">
        <f>Tabela1[[#This Row],[Preço atual]]/Tabela1[[#This Row],[VP]]</f>
        <v>0.3164012053379251</v>
      </c>
      <c r="K181" s="14"/>
      <c r="L181" s="14"/>
      <c r="M181" s="13">
        <v>0.72</v>
      </c>
      <c r="N181" s="13">
        <v>6588</v>
      </c>
      <c r="O181" s="13">
        <v>1900</v>
      </c>
      <c r="P181" s="13">
        <v>505</v>
      </c>
      <c r="Q181" s="30">
        <f>Tabela1[[#This Row],[Divid.]]</f>
        <v>0.25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181" s="17">
        <f>Tabela1[[#This Row],[Preço Calculado]]/Tabela1[[#This Row],[Preço atual]]-1</f>
        <v>4.0916735697968942E-3</v>
      </c>
      <c r="U181" s="29" t="str">
        <f>HYPERLINK("https://statusinvest.com.br/fundos-imobiliarios/"&amp;Tabela1[[#This Row],[Ticker]],"Link")</f>
        <v>Link</v>
      </c>
      <c r="V181" s="38" t="s">
        <v>408</v>
      </c>
    </row>
    <row r="182" spans="1:22" x14ac:dyDescent="0.25">
      <c r="A182" s="12" t="s">
        <v>409</v>
      </c>
      <c r="B182" s="12" t="s">
        <v>28</v>
      </c>
      <c r="C182" s="13" t="s">
        <v>62</v>
      </c>
      <c r="D182" s="13" t="s">
        <v>410</v>
      </c>
      <c r="E182" s="16">
        <v>88.5</v>
      </c>
      <c r="F182" s="16">
        <v>0.62070000000000003</v>
      </c>
      <c r="G182" s="25">
        <f>Tabela1[[#This Row],[Divid.]]*12/Tabela1[[#This Row],[Preço atual]]</f>
        <v>8.4162711864406783E-2</v>
      </c>
      <c r="H182" s="16">
        <v>8.6964000000000006</v>
      </c>
      <c r="I182" s="16">
        <v>92.01</v>
      </c>
      <c r="J182" s="15">
        <f>Tabela1[[#This Row],[Preço atual]]/Tabela1[[#This Row],[VP]]</f>
        <v>0.96185197261167255</v>
      </c>
      <c r="K182" s="14"/>
      <c r="L182" s="14"/>
      <c r="M182" s="13">
        <v>2.5099999999999998</v>
      </c>
      <c r="N182" s="13">
        <v>1550</v>
      </c>
      <c r="O182" s="13"/>
      <c r="P182" s="13"/>
      <c r="Q182" s="30">
        <f>Tabela1[[#This Row],[Divid.]]</f>
        <v>0.62070000000000003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54.969741697416971</v>
      </c>
      <c r="T182" s="17">
        <f>Tabela1[[#This Row],[Preço Calculado]]/Tabela1[[#This Row],[Preço atual]]-1</f>
        <v>-0.37887297517042973</v>
      </c>
      <c r="U182" s="29" t="str">
        <f>HYPERLINK("https://statusinvest.com.br/fundos-imobiliarios/"&amp;Tabela1[[#This Row],[Ticker]],"Link")</f>
        <v>Link</v>
      </c>
      <c r="V182" s="38" t="s">
        <v>411</v>
      </c>
    </row>
    <row r="183" spans="1:22" x14ac:dyDescent="0.25">
      <c r="A183" s="12" t="s">
        <v>412</v>
      </c>
      <c r="B183" s="12" t="s">
        <v>28</v>
      </c>
      <c r="C183" s="13" t="s">
        <v>29</v>
      </c>
      <c r="D183" s="13" t="s">
        <v>79</v>
      </c>
      <c r="E183" s="16">
        <v>87.7</v>
      </c>
      <c r="F183" s="16">
        <v>0.53</v>
      </c>
      <c r="G183" s="14">
        <f>Tabela1[[#This Row],[Divid.]]*12/Tabela1[[#This Row],[Preço atual]]</f>
        <v>7.2519954389965793E-2</v>
      </c>
      <c r="H183" s="16">
        <v>6.64</v>
      </c>
      <c r="I183" s="16">
        <v>95.55</v>
      </c>
      <c r="J183" s="15">
        <f>Tabela1[[#This Row],[Preço atual]]/Tabela1[[#This Row],[VP]]</f>
        <v>0.91784406070120361</v>
      </c>
      <c r="K183" s="14">
        <v>1.7999999999999999E-2</v>
      </c>
      <c r="L183" s="14">
        <v>1.4E-2</v>
      </c>
      <c r="M183" s="13">
        <v>8.34</v>
      </c>
      <c r="N183" s="13">
        <v>443</v>
      </c>
      <c r="O183" s="13">
        <v>2114</v>
      </c>
      <c r="P183" s="13">
        <v>166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-0.46479738457589825</v>
      </c>
      <c r="U183" s="29" t="str">
        <f>HYPERLINK("https://statusinvest.com.br/fundos-imobiliarios/"&amp;Tabela1[[#This Row],[Ticker]],"Link")</f>
        <v>Link</v>
      </c>
      <c r="V183" s="38" t="s">
        <v>413</v>
      </c>
    </row>
    <row r="184" spans="1:22" x14ac:dyDescent="0.25">
      <c r="A184" s="12" t="s">
        <v>414</v>
      </c>
      <c r="B184" s="12" t="s">
        <v>28</v>
      </c>
      <c r="C184" s="13" t="s">
        <v>159</v>
      </c>
      <c r="D184" s="13" t="s">
        <v>79</v>
      </c>
      <c r="E184" s="16">
        <v>3.99</v>
      </c>
      <c r="F184" s="16">
        <v>6.8</v>
      </c>
      <c r="G184" s="14">
        <f>Tabela1[[#This Row],[Divid.]]*12/Tabela1[[#This Row],[Preço atual]]</f>
        <v>20.451127819548869</v>
      </c>
      <c r="H184" s="16">
        <v>0</v>
      </c>
      <c r="I184" s="16">
        <v>7.99</v>
      </c>
      <c r="J184" s="15">
        <f>Tabela1[[#This Row],[Preço atual]]/Tabela1[[#This Row],[VP]]</f>
        <v>0.4993742177722153</v>
      </c>
      <c r="K184" s="14"/>
      <c r="L184" s="14"/>
      <c r="M184" s="13">
        <v>29.59</v>
      </c>
      <c r="N184" s="13">
        <v>1141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149.93083261659683</v>
      </c>
      <c r="U184" s="29" t="str">
        <f>HYPERLINK("https://statusinvest.com.br/fundos-imobiliarios/"&amp;Tabela1[[#This Row],[Ticker]],"Link")</f>
        <v>Link</v>
      </c>
      <c r="V184" s="38" t="s">
        <v>415</v>
      </c>
    </row>
    <row r="185" spans="1:22" x14ac:dyDescent="0.25">
      <c r="A185" s="12" t="s">
        <v>416</v>
      </c>
      <c r="B185" s="12" t="s">
        <v>28</v>
      </c>
      <c r="C185" s="13" t="s">
        <v>36</v>
      </c>
      <c r="D185" s="13" t="s">
        <v>79</v>
      </c>
      <c r="E185" s="16">
        <v>8.69</v>
      </c>
      <c r="F185" s="16">
        <v>0.08</v>
      </c>
      <c r="G185" s="14">
        <f>Tabela1[[#This Row],[Divid.]]*12/Tabela1[[#This Row],[Preço atual]]</f>
        <v>0.11047180667433833</v>
      </c>
      <c r="H185" s="16">
        <v>1.03</v>
      </c>
      <c r="I185" s="16">
        <v>9.23</v>
      </c>
      <c r="J185" s="15">
        <f>Tabela1[[#This Row],[Preço atual]]/Tabela1[[#This Row],[VP]]</f>
        <v>0.94149512459371609</v>
      </c>
      <c r="K185" s="14"/>
      <c r="L185" s="14"/>
      <c r="M185" s="13">
        <v>3.14</v>
      </c>
      <c r="N185" s="13">
        <v>2732</v>
      </c>
      <c r="O185" s="13"/>
      <c r="P185" s="13"/>
      <c r="Q185" s="30">
        <f>Tabela1[[#This Row],[Divid.]]</f>
        <v>0.08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85" s="17">
        <f>Tabela1[[#This Row],[Preço Calculado]]/Tabela1[[#This Row],[Preço atual]]-1</f>
        <v>-0.18470991384252167</v>
      </c>
      <c r="U185" s="29" t="str">
        <f>HYPERLINK("https://statusinvest.com.br/fundos-imobiliarios/"&amp;Tabela1[[#This Row],[Ticker]],"Link")</f>
        <v>Link</v>
      </c>
      <c r="V185" s="38" t="s">
        <v>417</v>
      </c>
    </row>
    <row r="186" spans="1:22" x14ac:dyDescent="0.25">
      <c r="A186" s="12" t="s">
        <v>418</v>
      </c>
      <c r="B186" s="12" t="s">
        <v>28</v>
      </c>
      <c r="C186" s="13" t="s">
        <v>36</v>
      </c>
      <c r="D186" s="13" t="s">
        <v>419</v>
      </c>
      <c r="E186" s="16">
        <v>88.1</v>
      </c>
      <c r="F186" s="16">
        <v>0.9</v>
      </c>
      <c r="G186" s="25">
        <f>Tabela1[[#This Row],[Divid.]]*12/Tabela1[[#This Row],[Preço atual]]</f>
        <v>0.12258796821793418</v>
      </c>
      <c r="H186" s="16">
        <v>10.6</v>
      </c>
      <c r="I186" s="16">
        <v>92.06</v>
      </c>
      <c r="J186" s="15">
        <f>Tabela1[[#This Row],[Preço atual]]/Tabela1[[#This Row],[VP]]</f>
        <v>0.95698457527699321</v>
      </c>
      <c r="K186" s="14"/>
      <c r="L186" s="14"/>
      <c r="M186" s="13">
        <v>4.8899999999999997</v>
      </c>
      <c r="N186" s="13">
        <v>11095</v>
      </c>
      <c r="O186" s="13"/>
      <c r="P186" s="13"/>
      <c r="Q186" s="30">
        <f>Tabela1[[#This Row],[Divid.]]</f>
        <v>0.9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6" s="17">
        <f>Tabela1[[#This Row],[Preço Calculado]]/Tabela1[[#This Row],[Preço atual]]-1</f>
        <v>-9.5291747469120613E-2</v>
      </c>
      <c r="U186" s="29" t="str">
        <f>HYPERLINK("https://statusinvest.com.br/fundos-imobiliarios/"&amp;Tabela1[[#This Row],[Ticker]],"Link")</f>
        <v>Link</v>
      </c>
      <c r="V186" s="38" t="s">
        <v>420</v>
      </c>
    </row>
    <row r="187" spans="1:22" x14ac:dyDescent="0.25">
      <c r="A187" s="12" t="s">
        <v>421</v>
      </c>
      <c r="B187" s="12" t="s">
        <v>28</v>
      </c>
      <c r="C187" s="13" t="s">
        <v>70</v>
      </c>
      <c r="D187" s="13" t="s">
        <v>419</v>
      </c>
      <c r="E187" s="16">
        <v>97.29</v>
      </c>
      <c r="F187" s="16">
        <v>0.74</v>
      </c>
      <c r="G187" s="25">
        <f>Tabela1[[#This Row],[Divid.]]*12/Tabela1[[#This Row],[Preço atual]]</f>
        <v>9.127351218008016E-2</v>
      </c>
      <c r="H187" s="16">
        <v>8.81</v>
      </c>
      <c r="I187" s="16">
        <v>103.24</v>
      </c>
      <c r="J187" s="15">
        <f>Tabela1[[#This Row],[Preço atual]]/Tabela1[[#This Row],[VP]]</f>
        <v>0.94236729949631937</v>
      </c>
      <c r="K187" s="14">
        <v>0</v>
      </c>
      <c r="L187" s="14">
        <v>0</v>
      </c>
      <c r="M187" s="13">
        <v>4.07</v>
      </c>
      <c r="N187" s="13">
        <v>35774</v>
      </c>
      <c r="O187" s="13">
        <v>2971</v>
      </c>
      <c r="P187" s="13">
        <v>261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-0.32639474405844915</v>
      </c>
      <c r="U187" s="29" t="str">
        <f>HYPERLINK("https://statusinvest.com.br/fundos-imobiliarios/"&amp;Tabela1[[#This Row],[Ticker]],"Link")</f>
        <v>Link</v>
      </c>
      <c r="V187" s="38" t="s">
        <v>422</v>
      </c>
    </row>
    <row r="188" spans="1:22" x14ac:dyDescent="0.25">
      <c r="A188" s="12" t="s">
        <v>423</v>
      </c>
      <c r="B188" s="12" t="s">
        <v>28</v>
      </c>
      <c r="C188" s="13" t="s">
        <v>29</v>
      </c>
      <c r="D188" s="13" t="s">
        <v>419</v>
      </c>
      <c r="E188" s="16">
        <v>97.26</v>
      </c>
      <c r="F188" s="16">
        <v>0.8</v>
      </c>
      <c r="G188" s="25">
        <f>Tabela1[[#This Row],[Divid.]]*12/Tabela1[[#This Row],[Preço atual]]</f>
        <v>9.870450339296731E-2</v>
      </c>
      <c r="H188" s="16">
        <v>8.98</v>
      </c>
      <c r="I188" s="16">
        <v>96.53</v>
      </c>
      <c r="J188" s="15">
        <f>Tabela1[[#This Row],[Preço atual]]/Tabela1[[#This Row],[VP]]</f>
        <v>1.007562415829276</v>
      </c>
      <c r="K188" s="14">
        <v>2.8000000000000001E-2</v>
      </c>
      <c r="L188" s="14">
        <v>-5.0000000000000001E-3</v>
      </c>
      <c r="M188" s="13">
        <v>9.75</v>
      </c>
      <c r="N188" s="13">
        <v>184187</v>
      </c>
      <c r="O188" s="13">
        <v>10466</v>
      </c>
      <c r="P188" s="13">
        <v>865</v>
      </c>
      <c r="Q188" s="30">
        <f>Tabela1[[#This Row],[Divid.]]</f>
        <v>0.8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8" s="17">
        <f>Tabela1[[#This Row],[Preço Calculado]]/Tabela1[[#This Row],[Preço atual]]-1</f>
        <v>-0.27155348049470618</v>
      </c>
      <c r="U188" s="29" t="str">
        <f>HYPERLINK("https://statusinvest.com.br/fundos-imobiliarios/"&amp;Tabela1[[#This Row],[Ticker]],"Link")</f>
        <v>Link</v>
      </c>
      <c r="V188" s="38" t="s">
        <v>424</v>
      </c>
    </row>
    <row r="189" spans="1:22" x14ac:dyDescent="0.25">
      <c r="A189" s="12" t="s">
        <v>425</v>
      </c>
      <c r="B189" s="12" t="s">
        <v>28</v>
      </c>
      <c r="C189" s="13" t="s">
        <v>57</v>
      </c>
      <c r="D189" s="13"/>
      <c r="E189" s="16">
        <v>107</v>
      </c>
      <c r="F189" s="16">
        <v>0.6</v>
      </c>
      <c r="G189" s="25">
        <f>Tabela1[[#This Row],[Divid.]]*12/Tabela1[[#This Row],[Preço atual]]</f>
        <v>6.7289719626168212E-2</v>
      </c>
      <c r="H189" s="16">
        <v>7.32</v>
      </c>
      <c r="I189" s="16">
        <v>93.71</v>
      </c>
      <c r="J189" s="15">
        <f>Tabela1[[#This Row],[Preço atual]]/Tabela1[[#This Row],[VP]]</f>
        <v>1.1418205100843026</v>
      </c>
      <c r="K189" s="14"/>
      <c r="L189" s="14"/>
      <c r="M189" s="13">
        <v>1.65</v>
      </c>
      <c r="N189" s="13">
        <v>278</v>
      </c>
      <c r="O189" s="13">
        <v>8203</v>
      </c>
      <c r="P189" s="13">
        <v>617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-0.50339690312790986</v>
      </c>
      <c r="U189" s="29" t="str">
        <f>HYPERLINK("https://statusinvest.com.br/fundos-imobiliarios/"&amp;Tabela1[[#This Row],[Ticker]],"Link")</f>
        <v>Link</v>
      </c>
      <c r="V189" s="38" t="s">
        <v>426</v>
      </c>
    </row>
    <row r="190" spans="1:22" x14ac:dyDescent="0.25">
      <c r="A190" s="12" t="s">
        <v>427</v>
      </c>
      <c r="B190" s="12" t="s">
        <v>28</v>
      </c>
      <c r="C190" s="13" t="s">
        <v>156</v>
      </c>
      <c r="D190" s="13" t="s">
        <v>47</v>
      </c>
      <c r="E190" s="16">
        <v>173.44</v>
      </c>
      <c r="F190" s="16">
        <v>2.6</v>
      </c>
      <c r="G190" s="14">
        <f>Tabela1[[#This Row],[Divid.]]*12/Tabela1[[#This Row],[Preço atual]]</f>
        <v>0.17988929889298894</v>
      </c>
      <c r="H190" s="16">
        <v>27.0092</v>
      </c>
      <c r="I190" s="16">
        <v>147.19999999999999</v>
      </c>
      <c r="J190" s="15">
        <f>Tabela1[[#This Row],[Preço atual]]/Tabela1[[#This Row],[VP]]</f>
        <v>1.1782608695652175</v>
      </c>
      <c r="K190" s="14">
        <v>3.5000000000000003E-2</v>
      </c>
      <c r="L190" s="14">
        <v>0</v>
      </c>
      <c r="M190" s="13">
        <v>8.57</v>
      </c>
      <c r="N190" s="13">
        <v>34047</v>
      </c>
      <c r="O190" s="13">
        <v>324379</v>
      </c>
      <c r="P190" s="13">
        <v>27808</v>
      </c>
      <c r="Q190" s="30">
        <f>Tabela1[[#This Row],[Divid.]]</f>
        <v>2.6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230.25830258302582</v>
      </c>
      <c r="T190" s="17">
        <f>Tabela1[[#This Row],[Preço Calculado]]/Tabela1[[#This Row],[Preço atual]]-1</f>
        <v>0.32759630179327615</v>
      </c>
      <c r="U190" s="29" t="str">
        <f>HYPERLINK("https://statusinvest.com.br/fundos-imobiliarios/"&amp;Tabela1[[#This Row],[Ticker]],"Link")</f>
        <v>Link</v>
      </c>
      <c r="V190" s="38" t="s">
        <v>428</v>
      </c>
    </row>
    <row r="191" spans="1:22" x14ac:dyDescent="0.25">
      <c r="A191" s="12" t="s">
        <v>429</v>
      </c>
      <c r="B191" s="12" t="s">
        <v>28</v>
      </c>
      <c r="C191" s="13" t="s">
        <v>375</v>
      </c>
      <c r="D191" s="13" t="s">
        <v>50</v>
      </c>
      <c r="E191" s="16">
        <v>96</v>
      </c>
      <c r="F191" s="16">
        <v>0.22</v>
      </c>
      <c r="G191" s="25">
        <f>Tabela1[[#This Row],[Divid.]]*12/Tabela1[[#This Row],[Preço atual]]</f>
        <v>2.75E-2</v>
      </c>
      <c r="H191" s="16">
        <v>2.58</v>
      </c>
      <c r="I191" s="16">
        <v>103.9</v>
      </c>
      <c r="J191" s="15">
        <f>Tabela1[[#This Row],[Preço atual]]/Tabela1[[#This Row],[VP]]</f>
        <v>0.92396535129932622</v>
      </c>
      <c r="K191" s="14"/>
      <c r="L191" s="14"/>
      <c r="M191" s="13">
        <v>11.27</v>
      </c>
      <c r="N191" s="13">
        <v>242</v>
      </c>
      <c r="O191" s="13">
        <v>3297</v>
      </c>
      <c r="P191" s="13">
        <v>0</v>
      </c>
      <c r="Q191" s="30">
        <f>Tabela1[[#This Row],[Divid.]]</f>
        <v>0.22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191" s="17">
        <f>Tabela1[[#This Row],[Preço Calculado]]/Tabela1[[#This Row],[Preço atual]]-1</f>
        <v>-0.79704797047970477</v>
      </c>
      <c r="U191" s="29" t="str">
        <f>HYPERLINK("https://statusinvest.com.br/fundos-imobiliarios/"&amp;Tabela1[[#This Row],[Ticker]],"Link")</f>
        <v>Link</v>
      </c>
      <c r="V191" s="38" t="s">
        <v>430</v>
      </c>
    </row>
    <row r="192" spans="1:22" x14ac:dyDescent="0.25">
      <c r="A192" s="12" t="s">
        <v>431</v>
      </c>
      <c r="B192" s="12" t="s">
        <v>28</v>
      </c>
      <c r="C192" s="13" t="s">
        <v>375</v>
      </c>
      <c r="D192" s="13" t="s">
        <v>30</v>
      </c>
      <c r="E192" s="16">
        <v>113.11</v>
      </c>
      <c r="F192" s="16">
        <v>0.85</v>
      </c>
      <c r="G192" s="14">
        <f>Tabela1[[#This Row],[Divid.]]*12/Tabela1[[#This Row],[Preço atual]]</f>
        <v>9.0177703120855796E-2</v>
      </c>
      <c r="H192" s="16">
        <v>10.75</v>
      </c>
      <c r="I192" s="16">
        <v>154.97999999999999</v>
      </c>
      <c r="J192" s="15">
        <f>Tabela1[[#This Row],[Preço atual]]/Tabela1[[#This Row],[VP]]</f>
        <v>0.7298361078848884</v>
      </c>
      <c r="K192" s="14">
        <v>0</v>
      </c>
      <c r="L192" s="14">
        <v>0</v>
      </c>
      <c r="M192" s="13">
        <v>1.1599999999999999</v>
      </c>
      <c r="N192" s="13">
        <v>795</v>
      </c>
      <c r="O192" s="13">
        <v>1274</v>
      </c>
      <c r="P192" s="13">
        <v>147</v>
      </c>
      <c r="Q192" s="30">
        <f>Tabela1[[#This Row],[Divid.]]</f>
        <v>0.85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2" s="17">
        <f>Tabela1[[#This Row],[Preço Calculado]]/Tabela1[[#This Row],[Preço atual]]-1</f>
        <v>-0.33448189578704213</v>
      </c>
      <c r="U192" s="29" t="str">
        <f>HYPERLINK("https://statusinvest.com.br/fundos-imobiliarios/"&amp;Tabela1[[#This Row],[Ticker]],"Link")</f>
        <v>Link</v>
      </c>
      <c r="V192" s="38" t="s">
        <v>432</v>
      </c>
    </row>
    <row r="193" spans="1:22" x14ac:dyDescent="0.25">
      <c r="A193" s="12" t="s">
        <v>433</v>
      </c>
      <c r="B193" s="12" t="s">
        <v>28</v>
      </c>
      <c r="C193" s="13" t="s">
        <v>375</v>
      </c>
      <c r="D193" s="13" t="s">
        <v>248</v>
      </c>
      <c r="E193" s="16">
        <v>1099.95</v>
      </c>
      <c r="F193" s="16">
        <v>8.0219000000000005</v>
      </c>
      <c r="G193" s="25">
        <f>Tabela1[[#This Row],[Divid.]]*12/Tabela1[[#This Row],[Preço atual]]</f>
        <v>8.7515614346106635E-2</v>
      </c>
      <c r="H193" s="16">
        <v>96.976900000000001</v>
      </c>
      <c r="I193" s="16">
        <v>1187.2</v>
      </c>
      <c r="J193" s="15">
        <f>Tabela1[[#This Row],[Preço atual]]/Tabela1[[#This Row],[VP]]</f>
        <v>0.92650774932614555</v>
      </c>
      <c r="K193" s="14"/>
      <c r="L193" s="14"/>
      <c r="M193" s="13">
        <v>1.75</v>
      </c>
      <c r="N193" s="13">
        <v>89</v>
      </c>
      <c r="O193" s="13">
        <v>6274</v>
      </c>
      <c r="P193" s="13">
        <v>601</v>
      </c>
      <c r="Q193" s="30">
        <f>Tabela1[[#This Row],[Divid.]]</f>
        <v>8.0219000000000005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710.42656826568259</v>
      </c>
      <c r="T193" s="17">
        <f>Tabela1[[#This Row],[Preço Calculado]]/Tabela1[[#This Row],[Preço atual]]-1</f>
        <v>-0.35412830740880719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434</v>
      </c>
      <c r="B194" s="12" t="s">
        <v>28</v>
      </c>
      <c r="C194" s="13" t="s">
        <v>36</v>
      </c>
      <c r="D194" s="13" t="s">
        <v>50</v>
      </c>
      <c r="E194" s="16">
        <v>78.64</v>
      </c>
      <c r="F194" s="16">
        <v>1</v>
      </c>
      <c r="G194" s="25">
        <f>Tabela1[[#This Row],[Divid.]]*12/Tabela1[[#This Row],[Preço atual]]</f>
        <v>0.1525940996948118</v>
      </c>
      <c r="H194" s="16">
        <v>11.4108</v>
      </c>
      <c r="I194" s="16">
        <v>95.83</v>
      </c>
      <c r="J194" s="15">
        <f>Tabela1[[#This Row],[Preço atual]]/Tabela1[[#This Row],[VP]]</f>
        <v>0.82061984764687468</v>
      </c>
      <c r="K194" s="14"/>
      <c r="L194" s="14"/>
      <c r="M194" s="13">
        <v>7.21</v>
      </c>
      <c r="N194" s="13">
        <v>4091</v>
      </c>
      <c r="O194" s="13"/>
      <c r="P194" s="13"/>
      <c r="Q194" s="30">
        <f>Tabela1[[#This Row],[Divid.]]</f>
        <v>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4" s="17">
        <f>Tabela1[[#This Row],[Preço Calculado]]/Tabela1[[#This Row],[Preço atual]]-1</f>
        <v>0.12615571730488395</v>
      </c>
      <c r="U194" s="29" t="str">
        <f>HYPERLINK("https://statusinvest.com.br/fundos-imobiliarios/"&amp;Tabela1[[#This Row],[Ticker]],"Link")</f>
        <v>Link</v>
      </c>
      <c r="V194" s="38" t="s">
        <v>435</v>
      </c>
    </row>
    <row r="195" spans="1:22" x14ac:dyDescent="0.25">
      <c r="A195" s="12" t="s">
        <v>436</v>
      </c>
      <c r="B195" s="12" t="s">
        <v>28</v>
      </c>
      <c r="C195" s="13" t="s">
        <v>53</v>
      </c>
      <c r="D195" s="13" t="s">
        <v>437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438</v>
      </c>
    </row>
    <row r="196" spans="1:22" x14ac:dyDescent="0.25">
      <c r="A196" s="12" t="s">
        <v>439</v>
      </c>
      <c r="B196" s="12" t="s">
        <v>28</v>
      </c>
      <c r="C196" s="13" t="s">
        <v>82</v>
      </c>
      <c r="D196" s="13" t="s">
        <v>50</v>
      </c>
      <c r="E196" s="16">
        <v>17.77</v>
      </c>
      <c r="F196" s="16">
        <v>0.17169999999999999</v>
      </c>
      <c r="G196" s="25">
        <f>Tabela1[[#This Row],[Divid.]]*12/Tabela1[[#This Row],[Preço atual]]</f>
        <v>0.11594822734946539</v>
      </c>
      <c r="H196" s="16">
        <v>4.1927000000000003</v>
      </c>
      <c r="I196" s="16">
        <v>22.2</v>
      </c>
      <c r="J196" s="15">
        <f>Tabela1[[#This Row],[Preço atual]]/Tabela1[[#This Row],[VP]]</f>
        <v>0.80045045045045049</v>
      </c>
      <c r="K196" s="14"/>
      <c r="L196" s="14"/>
      <c r="M196" s="13">
        <v>30.92</v>
      </c>
      <c r="N196" s="13">
        <v>427</v>
      </c>
      <c r="O196" s="13">
        <v>3542</v>
      </c>
      <c r="P196" s="13">
        <v>0</v>
      </c>
      <c r="Q196" s="30">
        <f>Tabela1[[#This Row],[Divid.]]</f>
        <v>0.17169999999999999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196" s="17">
        <f>Tabela1[[#This Row],[Preço Calculado]]/Tabela1[[#This Row],[Preço atual]]-1</f>
        <v>-0.14429352509619642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440</v>
      </c>
      <c r="B197" s="12" t="s">
        <v>28</v>
      </c>
      <c r="C197" s="13" t="s">
        <v>36</v>
      </c>
      <c r="D197" s="13" t="s">
        <v>441</v>
      </c>
      <c r="E197" s="16">
        <v>74.98</v>
      </c>
      <c r="F197" s="16">
        <v>0.75</v>
      </c>
      <c r="G197" s="14">
        <f>Tabela1[[#This Row],[Divid.]]*12/Tabela1[[#This Row],[Preço atual]]</f>
        <v>0.12003200853560948</v>
      </c>
      <c r="H197" s="16">
        <v>9.6275999999999993</v>
      </c>
      <c r="I197" s="16">
        <v>87.53</v>
      </c>
      <c r="J197" s="15">
        <f>Tabela1[[#This Row],[Preço atual]]/Tabela1[[#This Row],[VP]]</f>
        <v>0.85662058722723644</v>
      </c>
      <c r="K197" s="14"/>
      <c r="L197" s="14"/>
      <c r="M197" s="13">
        <v>3.46</v>
      </c>
      <c r="N197" s="13">
        <v>294344</v>
      </c>
      <c r="O197" s="13"/>
      <c r="P197" s="13"/>
      <c r="Q197" s="30">
        <f>Tabela1[[#This Row],[Divid.]]</f>
        <v>0.75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97" s="17">
        <f>Tabela1[[#This Row],[Preço Calculado]]/Tabela1[[#This Row],[Preço atual]]-1</f>
        <v>-0.1141549185563876</v>
      </c>
      <c r="U197" s="29" t="str">
        <f>HYPERLINK("https://statusinvest.com.br/fundos-imobiliarios/"&amp;Tabela1[[#This Row],[Ticker]],"Link")</f>
        <v>Link</v>
      </c>
      <c r="V197" s="38" t="s">
        <v>442</v>
      </c>
    </row>
    <row r="198" spans="1:22" x14ac:dyDescent="0.25">
      <c r="A198" s="12" t="s">
        <v>443</v>
      </c>
      <c r="B198" s="12" t="s">
        <v>28</v>
      </c>
      <c r="C198" s="13" t="s">
        <v>82</v>
      </c>
      <c r="D198" s="13" t="s">
        <v>441</v>
      </c>
      <c r="E198" s="16">
        <v>78</v>
      </c>
      <c r="F198" s="16">
        <v>0.77</v>
      </c>
      <c r="G198" s="25">
        <f>Tabela1[[#This Row],[Divid.]]*12/Tabela1[[#This Row],[Preço atual]]</f>
        <v>0.11846153846153847</v>
      </c>
      <c r="H198" s="16">
        <v>10.7645</v>
      </c>
      <c r="I198" s="16">
        <v>90.76</v>
      </c>
      <c r="J198" s="15">
        <f>Tabela1[[#This Row],[Preço atual]]/Tabela1[[#This Row],[VP]]</f>
        <v>0.85940943146760684</v>
      </c>
      <c r="K198" s="14"/>
      <c r="L198" s="14"/>
      <c r="M198" s="13">
        <v>5.28</v>
      </c>
      <c r="N198" s="13">
        <v>2671</v>
      </c>
      <c r="O198" s="13"/>
      <c r="P198" s="13"/>
      <c r="Q198" s="30">
        <f>Tabela1[[#This Row],[Divid.]]</f>
        <v>0.77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98" s="17">
        <f>Tabela1[[#This Row],[Preço Calculado]]/Tabela1[[#This Row],[Preço atual]]-1</f>
        <v>-0.12574510360488211</v>
      </c>
      <c r="U198" s="29" t="str">
        <f>HYPERLINK("https://statusinvest.com.br/fundos-imobiliarios/"&amp;Tabela1[[#This Row],[Ticker]],"Link")</f>
        <v>Link</v>
      </c>
      <c r="V198" s="38" t="s">
        <v>444</v>
      </c>
    </row>
    <row r="199" spans="1:22" x14ac:dyDescent="0.25">
      <c r="A199" s="12" t="s">
        <v>445</v>
      </c>
      <c r="B199" s="12" t="s">
        <v>28</v>
      </c>
      <c r="C199" s="13" t="s">
        <v>36</v>
      </c>
      <c r="D199" s="13" t="s">
        <v>111</v>
      </c>
      <c r="E199" s="16">
        <v>75.75</v>
      </c>
      <c r="F199" s="16">
        <v>0.71</v>
      </c>
      <c r="G199" s="25">
        <f>Tabela1[[#This Row],[Divid.]]*12/Tabela1[[#This Row],[Preço atual]]</f>
        <v>0.11247524752475246</v>
      </c>
      <c r="H199" s="16">
        <v>8.8699999999999992</v>
      </c>
      <c r="I199" s="16">
        <v>75.989999999999995</v>
      </c>
      <c r="J199" s="15">
        <f>Tabela1[[#This Row],[Preço atual]]/Tabela1[[#This Row],[VP]]</f>
        <v>0.99684168969601272</v>
      </c>
      <c r="K199" s="14"/>
      <c r="L199" s="14"/>
      <c r="M199" s="13">
        <v>1.44</v>
      </c>
      <c r="N199" s="13">
        <v>5400</v>
      </c>
      <c r="O199" s="13"/>
      <c r="P199" s="13"/>
      <c r="Q199" s="30">
        <f>Tabela1[[#This Row],[Divid.]]</f>
        <v>0.71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199" s="17">
        <f>Tabela1[[#This Row],[Preço Calculado]]/Tabela1[[#This Row],[Preço atual]]-1</f>
        <v>-0.16992437251105197</v>
      </c>
      <c r="U199" s="29" t="str">
        <f>HYPERLINK("https://statusinvest.com.br/fundos-imobiliarios/"&amp;Tabela1[[#This Row],[Ticker]],"Link")</f>
        <v>Link</v>
      </c>
      <c r="V199" s="38" t="s">
        <v>446</v>
      </c>
    </row>
    <row r="200" spans="1:22" x14ac:dyDescent="0.25">
      <c r="A200" s="12" t="s">
        <v>447</v>
      </c>
      <c r="B200" s="12" t="s">
        <v>28</v>
      </c>
      <c r="C200" s="13" t="s">
        <v>53</v>
      </c>
      <c r="D200" s="13" t="s">
        <v>111</v>
      </c>
      <c r="E200" s="16">
        <v>79.459999999999994</v>
      </c>
      <c r="F200" s="16">
        <v>0.62</v>
      </c>
      <c r="G200" s="14">
        <f>Tabela1[[#This Row],[Divid.]]*12/Tabela1[[#This Row],[Preço atual]]</f>
        <v>9.3632016108733951E-2</v>
      </c>
      <c r="H200" s="16">
        <v>7.25</v>
      </c>
      <c r="I200" s="16">
        <v>87.26</v>
      </c>
      <c r="J200" s="15">
        <f>Tabela1[[#This Row],[Preço atual]]/Tabela1[[#This Row],[VP]]</f>
        <v>0.91061196424478552</v>
      </c>
      <c r="K200" s="14"/>
      <c r="L200" s="14"/>
      <c r="M200" s="13">
        <v>2.5</v>
      </c>
      <c r="N200" s="13">
        <v>10497</v>
      </c>
      <c r="O200" s="13"/>
      <c r="P200" s="13"/>
      <c r="Q200" s="30">
        <f>Tabela1[[#This Row],[Divid.]]</f>
        <v>0.62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0" s="17">
        <f>Tabela1[[#This Row],[Preço Calculado]]/Tabela1[[#This Row],[Preço atual]]-1</f>
        <v>-0.30898881100565345</v>
      </c>
      <c r="U200" s="29" t="str">
        <f>HYPERLINK("https://statusinvest.com.br/fundos-imobiliarios/"&amp;Tabela1[[#This Row],[Ticker]],"Link")</f>
        <v>Link</v>
      </c>
      <c r="V200" s="38" t="s">
        <v>448</v>
      </c>
    </row>
    <row r="201" spans="1:22" x14ac:dyDescent="0.25">
      <c r="A201" s="12" t="s">
        <v>449</v>
      </c>
      <c r="B201" s="12" t="s">
        <v>28</v>
      </c>
      <c r="C201" s="13" t="s">
        <v>84</v>
      </c>
      <c r="D201" s="13" t="s">
        <v>50</v>
      </c>
      <c r="E201" s="16">
        <v>100</v>
      </c>
      <c r="F201" s="16">
        <v>0.56000000000000005</v>
      </c>
      <c r="G201" s="25">
        <f>Tabela1[[#This Row],[Divid.]]*12/Tabela1[[#This Row],[Preço atual]]</f>
        <v>6.720000000000001E-2</v>
      </c>
      <c r="H201" s="16">
        <v>6.31</v>
      </c>
      <c r="I201" s="16">
        <v>107.74</v>
      </c>
      <c r="J201" s="15">
        <f>Tabela1[[#This Row],[Preço atual]]/Tabela1[[#This Row],[VP]]</f>
        <v>0.92816038611472063</v>
      </c>
      <c r="K201" s="14">
        <v>3.3000000000000002E-2</v>
      </c>
      <c r="L201" s="14">
        <v>0</v>
      </c>
      <c r="M201" s="13">
        <v>0.94</v>
      </c>
      <c r="N201" s="13">
        <v>82</v>
      </c>
      <c r="O201" s="13">
        <v>4122</v>
      </c>
      <c r="P201" s="13">
        <v>206</v>
      </c>
      <c r="Q201" s="30">
        <f>Tabela1[[#This Row],[Divid.]]</f>
        <v>0.56000000000000005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01" s="17">
        <f>Tabela1[[#This Row],[Preço Calculado]]/Tabela1[[#This Row],[Preço atual]]-1</f>
        <v>-0.50405904059040585</v>
      </c>
      <c r="U201" s="29" t="str">
        <f>HYPERLINK("https://statusinvest.com.br/fundos-imobiliarios/"&amp;Tabela1[[#This Row],[Ticker]],"Link")</f>
        <v>Link</v>
      </c>
      <c r="V201" s="38" t="s">
        <v>450</v>
      </c>
    </row>
    <row r="202" spans="1:22" x14ac:dyDescent="0.25">
      <c r="A202" s="12" t="s">
        <v>451</v>
      </c>
      <c r="B202" s="12" t="s">
        <v>28</v>
      </c>
      <c r="C202" s="13" t="s">
        <v>36</v>
      </c>
      <c r="D202" s="13" t="s">
        <v>50</v>
      </c>
      <c r="E202" s="16">
        <v>82.01</v>
      </c>
      <c r="F202" s="16">
        <v>0.4597</v>
      </c>
      <c r="G202" s="25">
        <f>Tabela1[[#This Row],[Divid.]]*12/Tabela1[[#This Row],[Preço atual]]</f>
        <v>6.7264967686867447E-2</v>
      </c>
      <c r="H202" s="16">
        <v>4.8083</v>
      </c>
      <c r="I202" s="16">
        <v>83.57</v>
      </c>
      <c r="J202" s="15">
        <f>Tabela1[[#This Row],[Preço atual]]/Tabela1[[#This Row],[VP]]</f>
        <v>0.98133301423955976</v>
      </c>
      <c r="K202" s="14"/>
      <c r="L202" s="14"/>
      <c r="M202" s="13">
        <v>0.91</v>
      </c>
      <c r="N202" s="13">
        <v>364</v>
      </c>
      <c r="O202" s="13"/>
      <c r="P202" s="13"/>
      <c r="Q202" s="30">
        <f>Tabela1[[#This Row],[Divid.]]</f>
        <v>0.4597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40.71143911439114</v>
      </c>
      <c r="T202" s="17">
        <f>Tabela1[[#This Row],[Preço Calculado]]/Tabela1[[#This Row],[Preço atual]]-1</f>
        <v>-0.50357957426666089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452</v>
      </c>
      <c r="B203" s="12" t="s">
        <v>28</v>
      </c>
      <c r="C203" s="13" t="s">
        <v>57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17.579999999999998</v>
      </c>
      <c r="J203" s="15">
        <f>Tabela1[[#This Row],[Preço atual]]/Tabela1[[#This Row],[VP]]</f>
        <v>0</v>
      </c>
      <c r="K203" s="14"/>
      <c r="L203" s="14"/>
      <c r="M203" s="13">
        <v>1.18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453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198.57</v>
      </c>
      <c r="J204" s="15">
        <f>Tabela1[[#This Row],[Preço atual]]/Tabela1[[#This Row],[VP]]</f>
        <v>0</v>
      </c>
      <c r="K204" s="14"/>
      <c r="L204" s="14"/>
      <c r="M204" s="13">
        <v>2.21</v>
      </c>
      <c r="N204" s="13">
        <v>57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454</v>
      </c>
      <c r="B205" s="12" t="s">
        <v>28</v>
      </c>
      <c r="C205" s="13" t="s">
        <v>62</v>
      </c>
      <c r="D205" s="13" t="s">
        <v>455</v>
      </c>
      <c r="E205" s="16">
        <v>74.209999999999994</v>
      </c>
      <c r="F205" s="16">
        <v>0.62</v>
      </c>
      <c r="G205" s="25">
        <f>Tabela1[[#This Row],[Divid.]]*12/Tabela1[[#This Row],[Preço atual]]</f>
        <v>0.10025603018461124</v>
      </c>
      <c r="H205" s="16">
        <v>7.45</v>
      </c>
      <c r="I205" s="16">
        <v>104.2</v>
      </c>
      <c r="J205" s="15">
        <f>Tabela1[[#This Row],[Preço atual]]/Tabela1[[#This Row],[VP]]</f>
        <v>0.7121880998080613</v>
      </c>
      <c r="K205" s="14">
        <v>0.09</v>
      </c>
      <c r="L205" s="14">
        <v>0</v>
      </c>
      <c r="M205" s="13">
        <v>2.2000000000000002</v>
      </c>
      <c r="N205" s="13">
        <v>3593</v>
      </c>
      <c r="O205" s="13">
        <v>7577</v>
      </c>
      <c r="P205" s="13">
        <v>1299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-0.26010309826855171</v>
      </c>
      <c r="U205" s="29" t="str">
        <f>HYPERLINK("https://statusinvest.com.br/fundos-imobiliarios/"&amp;Tabela1[[#This Row],[Ticker]],"Link")</f>
        <v>Link</v>
      </c>
      <c r="V205" s="38" t="s">
        <v>456</v>
      </c>
    </row>
    <row r="206" spans="1:22" x14ac:dyDescent="0.25">
      <c r="A206" s="12" t="s">
        <v>457</v>
      </c>
      <c r="B206" s="12" t="s">
        <v>28</v>
      </c>
      <c r="C206" s="13" t="s">
        <v>36</v>
      </c>
      <c r="D206" s="13" t="s">
        <v>458</v>
      </c>
      <c r="E206" s="16">
        <v>89.6</v>
      </c>
      <c r="F206" s="16">
        <v>0.99</v>
      </c>
      <c r="G206" s="14">
        <f>Tabela1[[#This Row],[Divid.]]*12/Tabela1[[#This Row],[Preço atual]]</f>
        <v>0.13258928571428572</v>
      </c>
      <c r="H206" s="16">
        <v>14.09</v>
      </c>
      <c r="I206" s="16">
        <v>98.33</v>
      </c>
      <c r="J206" s="15">
        <f>Tabela1[[#This Row],[Preço atual]]/Tabela1[[#This Row],[VP]]</f>
        <v>0.91121732940099665</v>
      </c>
      <c r="K206" s="14"/>
      <c r="L206" s="14"/>
      <c r="M206" s="13">
        <v>8.65</v>
      </c>
      <c r="N206" s="13">
        <v>8653</v>
      </c>
      <c r="O206" s="13"/>
      <c r="P206" s="13"/>
      <c r="Q206" s="30">
        <f>Tabela1[[#This Row],[Divid.]]</f>
        <v>0.99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06" s="17">
        <f>Tabela1[[#This Row],[Preço Calculado]]/Tabela1[[#This Row],[Preço atual]]-1</f>
        <v>-2.1481286241433861E-2</v>
      </c>
      <c r="U206" s="29" t="str">
        <f>HYPERLINK("https://statusinvest.com.br/fundos-imobiliarios/"&amp;Tabela1[[#This Row],[Ticker]],"Link")</f>
        <v>Link</v>
      </c>
      <c r="V206" s="38" t="s">
        <v>459</v>
      </c>
    </row>
    <row r="207" spans="1:22" x14ac:dyDescent="0.25">
      <c r="A207" s="12" t="s">
        <v>460</v>
      </c>
      <c r="B207" s="12" t="s">
        <v>28</v>
      </c>
      <c r="C207" s="13" t="s">
        <v>159</v>
      </c>
      <c r="D207" s="13" t="s">
        <v>458</v>
      </c>
      <c r="E207" s="16">
        <v>175</v>
      </c>
      <c r="F207" s="16">
        <v>0.17</v>
      </c>
      <c r="G207" s="25">
        <f>Tabela1[[#This Row],[Divid.]]*12/Tabela1[[#This Row],[Preço atual]]</f>
        <v>1.1657142857142857E-2</v>
      </c>
      <c r="H207" s="16">
        <v>0</v>
      </c>
      <c r="I207" s="16">
        <v>399.99</v>
      </c>
      <c r="J207" s="15">
        <f>Tabela1[[#This Row],[Preço atual]]/Tabela1[[#This Row],[VP]]</f>
        <v>0.43751093777344435</v>
      </c>
      <c r="K207" s="14"/>
      <c r="L207" s="14"/>
      <c r="M207" s="13">
        <v>5.77</v>
      </c>
      <c r="N207" s="13">
        <v>90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-0.91396942540853976</v>
      </c>
      <c r="U207" s="29" t="str">
        <f>HYPERLINK("https://statusinvest.com.br/fundos-imobiliarios/"&amp;Tabela1[[#This Row],[Ticker]],"Link")</f>
        <v>Link</v>
      </c>
      <c r="V207" s="38" t="s">
        <v>461</v>
      </c>
    </row>
    <row r="208" spans="1:22" x14ac:dyDescent="0.25">
      <c r="A208" s="12" t="s">
        <v>462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2.12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463</v>
      </c>
    </row>
    <row r="209" spans="1:22" x14ac:dyDescent="0.25">
      <c r="A209" s="12" t="s">
        <v>464</v>
      </c>
      <c r="B209" s="12" t="s">
        <v>28</v>
      </c>
      <c r="C209" s="13" t="s">
        <v>53</v>
      </c>
      <c r="D209" s="13" t="s">
        <v>465</v>
      </c>
      <c r="E209" s="16">
        <v>104.13</v>
      </c>
      <c r="F209" s="16">
        <v>1</v>
      </c>
      <c r="G209" s="14">
        <f>Tabela1[[#This Row],[Divid.]]*12/Tabela1[[#This Row],[Preço atual]]</f>
        <v>0.11524056467876694</v>
      </c>
      <c r="H209" s="16">
        <v>11.58</v>
      </c>
      <c r="I209" s="16">
        <v>100.06</v>
      </c>
      <c r="J209" s="15">
        <f>Tabela1[[#This Row],[Preço atual]]/Tabela1[[#This Row],[VP]]</f>
        <v>1.040675594643214</v>
      </c>
      <c r="K209" s="14"/>
      <c r="L209" s="14"/>
      <c r="M209" s="13">
        <v>16.649999999999999</v>
      </c>
      <c r="N209" s="13">
        <v>16131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-0.14951612783197843</v>
      </c>
      <c r="U209" s="29" t="str">
        <f>HYPERLINK("https://statusinvest.com.br/fundos-imobiliarios/"&amp;Tabela1[[#This Row],[Ticker]],"Link")</f>
        <v>Link</v>
      </c>
      <c r="V209" s="38" t="s">
        <v>466</v>
      </c>
    </row>
    <row r="210" spans="1:22" x14ac:dyDescent="0.25">
      <c r="A210" s="12" t="s">
        <v>467</v>
      </c>
      <c r="B210" s="12" t="s">
        <v>28</v>
      </c>
      <c r="C210" s="13" t="s">
        <v>57</v>
      </c>
      <c r="D210" s="13" t="s">
        <v>465</v>
      </c>
      <c r="E210" s="16">
        <v>74</v>
      </c>
      <c r="F210" s="16">
        <v>0.46</v>
      </c>
      <c r="G210" s="25">
        <f>Tabela1[[#This Row],[Divid.]]*12/Tabela1[[#This Row],[Preço atual]]</f>
        <v>7.4594594594594596E-2</v>
      </c>
      <c r="H210" s="16">
        <v>5.52</v>
      </c>
      <c r="I210" s="16">
        <v>109.72</v>
      </c>
      <c r="J210" s="15">
        <f>Tabela1[[#This Row],[Preço atual]]/Tabela1[[#This Row],[VP]]</f>
        <v>0.67444403937294928</v>
      </c>
      <c r="K210" s="14">
        <v>6.9000000000000006E-2</v>
      </c>
      <c r="L210" s="14">
        <v>0</v>
      </c>
      <c r="M210" s="13">
        <v>0.15</v>
      </c>
      <c r="N210" s="13">
        <v>107289</v>
      </c>
      <c r="O210" s="13">
        <v>12997</v>
      </c>
      <c r="P210" s="13">
        <v>1046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-0.44948638675575947</v>
      </c>
      <c r="U210" s="29" t="str">
        <f>HYPERLINK("https://statusinvest.com.br/fundos-imobiliarios/"&amp;Tabela1[[#This Row],[Ticker]],"Link")</f>
        <v>Link</v>
      </c>
      <c r="V210" s="38" t="s">
        <v>468</v>
      </c>
    </row>
    <row r="211" spans="1:22" x14ac:dyDescent="0.25">
      <c r="A211" s="12" t="s">
        <v>469</v>
      </c>
      <c r="B211" s="12" t="s">
        <v>28</v>
      </c>
      <c r="C211" s="13" t="s">
        <v>159</v>
      </c>
      <c r="D211" s="13" t="s">
        <v>470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74.14</v>
      </c>
      <c r="J211" s="15">
        <f>Tabela1[[#This Row],[Preço atual]]/Tabela1[[#This Row],[VP]]</f>
        <v>33.94928513622876</v>
      </c>
      <c r="K211" s="14"/>
      <c r="L211" s="14"/>
      <c r="M211" s="13">
        <v>6.73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471</v>
      </c>
      <c r="B212" s="12" t="s">
        <v>28</v>
      </c>
      <c r="C212" s="13" t="s">
        <v>82</v>
      </c>
      <c r="D212" s="13" t="s">
        <v>472</v>
      </c>
      <c r="E212" s="16">
        <v>98.07</v>
      </c>
      <c r="F212" s="16">
        <v>0.9</v>
      </c>
      <c r="G212" s="25">
        <f>Tabela1[[#This Row],[Divid.]]*12/Tabela1[[#This Row],[Preço atual]]</f>
        <v>0.11012542061792599</v>
      </c>
      <c r="H212" s="16">
        <v>11.52</v>
      </c>
      <c r="I212" s="16">
        <v>101.63</v>
      </c>
      <c r="J212" s="15">
        <f>Tabela1[[#This Row],[Preço atual]]/Tabela1[[#This Row],[VP]]</f>
        <v>0.96497097313785296</v>
      </c>
      <c r="K212" s="14"/>
      <c r="L212" s="14"/>
      <c r="M212" s="13">
        <v>12.18</v>
      </c>
      <c r="N212" s="13">
        <v>11076</v>
      </c>
      <c r="O212" s="13"/>
      <c r="P212" s="13"/>
      <c r="Q212" s="30">
        <f>Tabela1[[#This Row],[Divid.]]</f>
        <v>0.9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12" s="17">
        <f>Tabela1[[#This Row],[Preço Calculado]]/Tabela1[[#This Row],[Preço atual]]-1</f>
        <v>-0.18726626850239136</v>
      </c>
      <c r="U212" s="29" t="str">
        <f>HYPERLINK("https://statusinvest.com.br/fundos-imobiliarios/"&amp;Tabela1[[#This Row],[Ticker]],"Link")</f>
        <v>Link</v>
      </c>
      <c r="V212" s="38" t="s">
        <v>473</v>
      </c>
    </row>
    <row r="213" spans="1:22" x14ac:dyDescent="0.25">
      <c r="A213" s="12" t="s">
        <v>474</v>
      </c>
      <c r="B213" s="12" t="s">
        <v>28</v>
      </c>
      <c r="C213" s="13" t="s">
        <v>159</v>
      </c>
      <c r="D213" s="13" t="s">
        <v>472</v>
      </c>
      <c r="E213" s="16">
        <v>1153</v>
      </c>
      <c r="F213" s="16">
        <v>1.3541000000000001</v>
      </c>
      <c r="G213" s="25">
        <f>Tabela1[[#This Row],[Divid.]]*12/Tabela1[[#This Row],[Preço atual]]</f>
        <v>1.409297484822203E-2</v>
      </c>
      <c r="H213" s="16">
        <v>2.0988000000000002</v>
      </c>
      <c r="I213" s="16">
        <v>855.14</v>
      </c>
      <c r="J213" s="15">
        <f>Tabela1[[#This Row],[Preço atual]]/Tabela1[[#This Row],[VP]]</f>
        <v>1.34831723460486</v>
      </c>
      <c r="K213" s="14"/>
      <c r="L213" s="14"/>
      <c r="M213" s="13">
        <v>1.04</v>
      </c>
      <c r="N213" s="13">
        <v>472</v>
      </c>
      <c r="O213" s="13"/>
      <c r="P213" s="13"/>
      <c r="Q213" s="30">
        <f>Tabela1[[#This Row],[Divid.]]</f>
        <v>1.3541000000000001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119.92029520295203</v>
      </c>
      <c r="T213" s="17">
        <f>Tabela1[[#This Row],[Preço Calculado]]/Tabela1[[#This Row],[Preço atual]]-1</f>
        <v>-0.89599280554817695</v>
      </c>
      <c r="U213" s="29" t="str">
        <f>HYPERLINK("https://statusinvest.com.br/fundos-imobiliarios/"&amp;Tabela1[[#This Row],[Ticker]],"Link")</f>
        <v>Link</v>
      </c>
      <c r="V213" s="38" t="s">
        <v>475</v>
      </c>
    </row>
    <row r="214" spans="1:22" x14ac:dyDescent="0.25">
      <c r="A214" s="12" t="s">
        <v>476</v>
      </c>
      <c r="B214" s="12" t="s">
        <v>28</v>
      </c>
      <c r="C214" s="13" t="s">
        <v>53</v>
      </c>
      <c r="D214" s="13" t="s">
        <v>472</v>
      </c>
      <c r="E214" s="16">
        <v>100.19</v>
      </c>
      <c r="F214" s="16">
        <v>0.8</v>
      </c>
      <c r="G214" s="14">
        <f>Tabela1[[#This Row],[Divid.]]*12/Tabela1[[#This Row],[Preço atual]]</f>
        <v>9.5817945902784724E-2</v>
      </c>
      <c r="H214" s="16">
        <v>9.75</v>
      </c>
      <c r="I214" s="16">
        <v>97.37</v>
      </c>
      <c r="J214" s="15">
        <f>Tabela1[[#This Row],[Preço atual]]/Tabela1[[#This Row],[VP]]</f>
        <v>1.0289616925130942</v>
      </c>
      <c r="K214" s="14"/>
      <c r="L214" s="14"/>
      <c r="M214" s="13">
        <v>5.49</v>
      </c>
      <c r="N214" s="13">
        <v>19552</v>
      </c>
      <c r="O214" s="13"/>
      <c r="P214" s="13"/>
      <c r="Q214" s="30">
        <f>Tabela1[[#This Row],[Divid.]]</f>
        <v>0.8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4" s="17">
        <f>Tabela1[[#This Row],[Preço Calculado]]/Tabela1[[#This Row],[Preço atual]]-1</f>
        <v>-0.29285648780232676</v>
      </c>
      <c r="U214" s="29" t="str">
        <f>HYPERLINK("https://statusinvest.com.br/fundos-imobiliarios/"&amp;Tabela1[[#This Row],[Ticker]],"Link")</f>
        <v>Link</v>
      </c>
      <c r="V214" s="38" t="s">
        <v>477</v>
      </c>
    </row>
    <row r="215" spans="1:22" x14ac:dyDescent="0.25">
      <c r="A215" s="12" t="s">
        <v>478</v>
      </c>
      <c r="B215" s="12" t="s">
        <v>28</v>
      </c>
      <c r="C215" s="13" t="s">
        <v>159</v>
      </c>
      <c r="D215" s="13" t="s">
        <v>472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5.9486999999999997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479</v>
      </c>
    </row>
    <row r="216" spans="1:22" x14ac:dyDescent="0.25">
      <c r="A216" s="12" t="s">
        <v>480</v>
      </c>
      <c r="B216" s="12" t="s">
        <v>28</v>
      </c>
      <c r="C216" s="13" t="s">
        <v>53</v>
      </c>
      <c r="D216" s="13" t="s">
        <v>481</v>
      </c>
      <c r="E216" s="16">
        <v>8.35</v>
      </c>
      <c r="F216" s="16">
        <v>7.4999999999999997E-2</v>
      </c>
      <c r="G216" s="14">
        <f>Tabela1[[#This Row],[Divid.]]*12/Tabela1[[#This Row],[Preço atual]]</f>
        <v>0.10778443113772454</v>
      </c>
      <c r="H216" s="16">
        <v>0.88500000000000001</v>
      </c>
      <c r="I216" s="16">
        <v>8.99</v>
      </c>
      <c r="J216" s="15">
        <f>Tabela1[[#This Row],[Preço atual]]/Tabela1[[#This Row],[VP]]</f>
        <v>0.92880978865406005</v>
      </c>
      <c r="K216" s="14"/>
      <c r="L216" s="14"/>
      <c r="M216" s="13">
        <v>4.3899999999999997</v>
      </c>
      <c r="N216" s="13">
        <v>132941</v>
      </c>
      <c r="O216" s="13"/>
      <c r="P216" s="13"/>
      <c r="Q216" s="30">
        <f>Tabela1[[#This Row],[Divid.]]</f>
        <v>7.4999999999999997E-2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6" s="17">
        <f>Tabela1[[#This Row],[Preço Calculado]]/Tabela1[[#This Row],[Preço atual]]-1</f>
        <v>-0.20454294363302927</v>
      </c>
      <c r="U216" s="29" t="str">
        <f>HYPERLINK("https://statusinvest.com.br/fundos-imobiliarios/"&amp;Tabela1[[#This Row],[Ticker]],"Link")</f>
        <v>Link</v>
      </c>
      <c r="V216" s="38" t="s">
        <v>482</v>
      </c>
    </row>
    <row r="217" spans="1:22" x14ac:dyDescent="0.25">
      <c r="A217" s="12" t="s">
        <v>483</v>
      </c>
      <c r="B217" s="12" t="s">
        <v>28</v>
      </c>
      <c r="C217" s="13" t="s">
        <v>36</v>
      </c>
      <c r="D217" s="13" t="s">
        <v>484</v>
      </c>
      <c r="E217" s="16">
        <v>90.52</v>
      </c>
      <c r="F217" s="16">
        <v>1.05</v>
      </c>
      <c r="G217" s="25">
        <f>Tabela1[[#This Row],[Divid.]]*12/Tabela1[[#This Row],[Preço atual]]</f>
        <v>0.13919575784357049</v>
      </c>
      <c r="H217" s="16">
        <v>15.2</v>
      </c>
      <c r="I217" s="16">
        <v>91.16</v>
      </c>
      <c r="J217" s="15">
        <f>Tabela1[[#This Row],[Preço atual]]/Tabela1[[#This Row],[VP]]</f>
        <v>0.99297937691970162</v>
      </c>
      <c r="K217" s="14"/>
      <c r="L217" s="14"/>
      <c r="M217" s="13">
        <v>77.38</v>
      </c>
      <c r="N217" s="13">
        <v>5125</v>
      </c>
      <c r="O217" s="13"/>
      <c r="P217" s="13"/>
      <c r="Q217" s="30">
        <f>Tabela1[[#This Row],[Divid.]]</f>
        <v>1.05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7" s="17">
        <f>Tabela1[[#This Row],[Preço Calculado]]/Tabela1[[#This Row],[Preço atual]]-1</f>
        <v>2.7274965635206705E-2</v>
      </c>
      <c r="U217" s="29" t="str">
        <f>HYPERLINK("https://statusinvest.com.br/fundos-imobiliarios/"&amp;Tabela1[[#This Row],[Ticker]],"Link")</f>
        <v>Link</v>
      </c>
      <c r="V217" s="38" t="s">
        <v>485</v>
      </c>
    </row>
    <row r="218" spans="1:22" x14ac:dyDescent="0.25">
      <c r="A218" s="12" t="s">
        <v>486</v>
      </c>
      <c r="B218" s="12" t="s">
        <v>28</v>
      </c>
      <c r="C218" s="13" t="s">
        <v>36</v>
      </c>
      <c r="D218" s="13" t="s">
        <v>472</v>
      </c>
      <c r="E218" s="16">
        <v>102.87</v>
      </c>
      <c r="F218" s="16">
        <v>0.95</v>
      </c>
      <c r="G218" s="14">
        <f>Tabela1[[#This Row],[Divid.]]*12/Tabela1[[#This Row],[Preço atual]]</f>
        <v>0.11081948089822104</v>
      </c>
      <c r="H218" s="16">
        <v>13.21</v>
      </c>
      <c r="I218" s="16">
        <v>101.09</v>
      </c>
      <c r="J218" s="15">
        <f>Tabela1[[#This Row],[Preço atual]]/Tabela1[[#This Row],[VP]]</f>
        <v>1.0176080720150362</v>
      </c>
      <c r="K218" s="14"/>
      <c r="L218" s="14"/>
      <c r="M218" s="13">
        <v>5.51</v>
      </c>
      <c r="N218" s="13">
        <v>326344</v>
      </c>
      <c r="O218" s="13"/>
      <c r="P218" s="13"/>
      <c r="Q218" s="30">
        <f>Tabela1[[#This Row],[Divid.]]</f>
        <v>0.95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18" s="17">
        <f>Tabela1[[#This Row],[Preço Calculado]]/Tabela1[[#This Row],[Preço atual]]-1</f>
        <v>-0.18214405241165299</v>
      </c>
      <c r="U218" s="29" t="str">
        <f>HYPERLINK("https://statusinvest.com.br/fundos-imobiliarios/"&amp;Tabela1[[#This Row],[Ticker]],"Link")</f>
        <v>Link</v>
      </c>
      <c r="V218" s="38" t="s">
        <v>487</v>
      </c>
    </row>
    <row r="219" spans="1:22" x14ac:dyDescent="0.25">
      <c r="A219" s="12" t="s">
        <v>488</v>
      </c>
      <c r="B219" s="12" t="s">
        <v>28</v>
      </c>
      <c r="C219" s="13" t="s">
        <v>36</v>
      </c>
      <c r="D219" s="13" t="s">
        <v>472</v>
      </c>
      <c r="E219" s="16">
        <v>106</v>
      </c>
      <c r="F219" s="16">
        <v>1.1499999999999999</v>
      </c>
      <c r="G219" s="25">
        <f>Tabela1[[#This Row],[Divid.]]*12/Tabela1[[#This Row],[Preço atual]]</f>
        <v>0.13018867924528302</v>
      </c>
      <c r="H219" s="16">
        <v>12.9</v>
      </c>
      <c r="I219" s="16">
        <v>102.4</v>
      </c>
      <c r="J219" s="15">
        <f>Tabela1[[#This Row],[Preço atual]]/Tabela1[[#This Row],[VP]]</f>
        <v>1.03515625</v>
      </c>
      <c r="K219" s="14"/>
      <c r="L219" s="14"/>
      <c r="M219" s="13">
        <v>3.06</v>
      </c>
      <c r="N219" s="13">
        <v>16771</v>
      </c>
      <c r="O219" s="13"/>
      <c r="P219" s="13"/>
      <c r="Q219" s="30">
        <f>Tabela1[[#This Row],[Divid.]]</f>
        <v>1.1499999999999999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219" s="17">
        <f>Tabela1[[#This Row],[Preço Calculado]]/Tabela1[[#This Row],[Preço atual]]-1</f>
        <v>-3.9197939149202998E-2</v>
      </c>
      <c r="U219" s="29" t="str">
        <f>HYPERLINK("https://statusinvest.com.br/fundos-imobiliarios/"&amp;Tabela1[[#This Row],[Ticker]],"Link")</f>
        <v>Link</v>
      </c>
      <c r="V219" s="38" t="s">
        <v>489</v>
      </c>
    </row>
    <row r="220" spans="1:22" x14ac:dyDescent="0.25">
      <c r="A220" s="12" t="s">
        <v>490</v>
      </c>
      <c r="B220" s="12" t="s">
        <v>28</v>
      </c>
      <c r="C220" s="13" t="s">
        <v>36</v>
      </c>
      <c r="D220" s="13" t="s">
        <v>472</v>
      </c>
      <c r="E220" s="16">
        <v>97</v>
      </c>
      <c r="F220" s="16">
        <v>0.95</v>
      </c>
      <c r="G220" s="14">
        <f>Tabela1[[#This Row],[Divid.]]*12/Tabela1[[#This Row],[Preço atual]]</f>
        <v>0.11752577319587627</v>
      </c>
      <c r="H220" s="16">
        <v>9.43</v>
      </c>
      <c r="I220" s="16">
        <v>97.96</v>
      </c>
      <c r="J220" s="15">
        <f>Tabela1[[#This Row],[Preço atual]]/Tabela1[[#This Row],[VP]]</f>
        <v>0.99020008166598616</v>
      </c>
      <c r="K220" s="14"/>
      <c r="L220" s="14"/>
      <c r="M220" s="13">
        <v>5.56</v>
      </c>
      <c r="N220" s="13">
        <v>77287</v>
      </c>
      <c r="O220" s="13"/>
      <c r="P220" s="13"/>
      <c r="Q220" s="30">
        <f>Tabela1[[#This Row],[Divid.]]</f>
        <v>0.95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20" s="17">
        <f>Tabela1[[#This Row],[Preço Calculado]]/Tabela1[[#This Row],[Preço atual]]-1</f>
        <v>-0.13265112032563642</v>
      </c>
      <c r="U220" s="29" t="str">
        <f>HYPERLINK("https://statusinvest.com.br/fundos-imobiliarios/"&amp;Tabela1[[#This Row],[Ticker]],"Link")</f>
        <v>Link</v>
      </c>
      <c r="V220" s="38" t="s">
        <v>491</v>
      </c>
    </row>
    <row r="221" spans="1:22" x14ac:dyDescent="0.25">
      <c r="A221" s="12" t="s">
        <v>492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4.6500000000000004</v>
      </c>
      <c r="G221" s="14" t="e">
        <f>Tabela1[[#This Row],[Divid.]]*12/Tabela1[[#This Row],[Preço atual]]</f>
        <v>#DIV/0!</v>
      </c>
      <c r="H221" s="16">
        <v>8.5299999999999994</v>
      </c>
      <c r="I221" s="16">
        <v>102.42</v>
      </c>
      <c r="J221" s="15">
        <f>Tabela1[[#This Row],[Preço atual]]/Tabela1[[#This Row],[VP]]</f>
        <v>0</v>
      </c>
      <c r="K221" s="14"/>
      <c r="L221" s="14"/>
      <c r="M221" s="13">
        <v>1.93</v>
      </c>
      <c r="N221" s="13">
        <v>593</v>
      </c>
      <c r="O221" s="13"/>
      <c r="P221" s="13"/>
      <c r="Q221" s="30">
        <f>Tabela1[[#This Row],[Divid.]]</f>
        <v>4.6500000000000004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411.80811808118079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493</v>
      </c>
      <c r="B222" s="12" t="s">
        <v>28</v>
      </c>
      <c r="C222" s="13" t="s">
        <v>159</v>
      </c>
      <c r="D222" s="13" t="s">
        <v>472</v>
      </c>
      <c r="E222" s="16">
        <v>0.44</v>
      </c>
      <c r="F222" s="16">
        <v>3.7699999999999997E-2</v>
      </c>
      <c r="G222" s="25">
        <f>Tabela1[[#This Row],[Divid.]]*12/Tabela1[[#This Row],[Preço atual]]</f>
        <v>1.0281818181818181</v>
      </c>
      <c r="H222" s="16">
        <v>0</v>
      </c>
      <c r="I222" s="16">
        <v>0.76</v>
      </c>
      <c r="J222" s="15">
        <f>Tabela1[[#This Row],[Preço atual]]/Tabela1[[#This Row],[VP]]</f>
        <v>0.57894736842105265</v>
      </c>
      <c r="K222" s="14"/>
      <c r="L222" s="14"/>
      <c r="M222" s="13">
        <v>3.19</v>
      </c>
      <c r="N222" s="13">
        <v>6685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6.5880576987588046</v>
      </c>
      <c r="U222" s="29" t="str">
        <f>HYPERLINK("https://statusinvest.com.br/fundos-imobiliarios/"&amp;Tabela1[[#This Row],[Ticker]],"Link")</f>
        <v>Link</v>
      </c>
      <c r="V222" s="38" t="s">
        <v>494</v>
      </c>
    </row>
    <row r="223" spans="1:22" x14ac:dyDescent="0.25">
      <c r="A223" s="12" t="s">
        <v>495</v>
      </c>
      <c r="B223" s="12" t="s">
        <v>28</v>
      </c>
      <c r="C223" s="13" t="s">
        <v>57</v>
      </c>
      <c r="D223" s="13" t="s">
        <v>472</v>
      </c>
      <c r="E223" s="16">
        <v>165.2</v>
      </c>
      <c r="F223" s="16">
        <v>1</v>
      </c>
      <c r="G223" s="14">
        <f>Tabela1[[#This Row],[Divid.]]*12/Tabela1[[#This Row],[Preço atual]]</f>
        <v>7.2639225181598072E-2</v>
      </c>
      <c r="H223" s="16">
        <v>12.26</v>
      </c>
      <c r="I223" s="16">
        <v>159.55000000000001</v>
      </c>
      <c r="J223" s="15">
        <f>Tabela1[[#This Row],[Preço atual]]/Tabela1[[#This Row],[VP]]</f>
        <v>1.0354120965214664</v>
      </c>
      <c r="K223" s="14">
        <v>2E-3</v>
      </c>
      <c r="L223" s="14">
        <v>1E-3</v>
      </c>
      <c r="M223" s="13">
        <v>0.52</v>
      </c>
      <c r="N223" s="13">
        <v>265660</v>
      </c>
      <c r="O223" s="13">
        <v>5246</v>
      </c>
      <c r="P223" s="13">
        <v>383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-0.46391715733137961</v>
      </c>
      <c r="U223" s="29" t="str">
        <f>HYPERLINK("https://statusinvest.com.br/fundos-imobiliarios/"&amp;Tabela1[[#This Row],[Ticker]],"Link")</f>
        <v>Link</v>
      </c>
      <c r="V223" s="38" t="s">
        <v>496</v>
      </c>
    </row>
    <row r="224" spans="1:22" x14ac:dyDescent="0.25">
      <c r="A224" s="12" t="s">
        <v>497</v>
      </c>
      <c r="B224" s="12" t="s">
        <v>28</v>
      </c>
      <c r="C224" s="13" t="s">
        <v>36</v>
      </c>
      <c r="D224" s="13" t="s">
        <v>472</v>
      </c>
      <c r="E224" s="16">
        <v>9.19</v>
      </c>
      <c r="F224" s="16">
        <v>0.08</v>
      </c>
      <c r="G224" s="14">
        <f>Tabela1[[#This Row],[Divid.]]*12/Tabela1[[#This Row],[Preço atual]]</f>
        <v>0.10446137105549511</v>
      </c>
      <c r="H224" s="16">
        <v>0.99</v>
      </c>
      <c r="I224" s="16">
        <v>9.06</v>
      </c>
      <c r="J224" s="15">
        <f>Tabela1[[#This Row],[Preço atual]]/Tabela1[[#This Row],[VP]]</f>
        <v>1.0143487858719646</v>
      </c>
      <c r="K224" s="14"/>
      <c r="L224" s="14"/>
      <c r="M224" s="13">
        <v>4.76</v>
      </c>
      <c r="N224" s="13">
        <v>148022</v>
      </c>
      <c r="O224" s="13"/>
      <c r="P224" s="13"/>
      <c r="Q224" s="30">
        <f>Tabela1[[#This Row],[Divid.]]</f>
        <v>0.08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24" s="17">
        <f>Tabela1[[#This Row],[Preço Calculado]]/Tabela1[[#This Row],[Preço atual]]-1</f>
        <v>-0.22906737228416907</v>
      </c>
      <c r="U224" s="29" t="str">
        <f>HYPERLINK("https://statusinvest.com.br/fundos-imobiliarios/"&amp;Tabela1[[#This Row],[Ticker]],"Link")</f>
        <v>Link</v>
      </c>
      <c r="V224" s="38" t="s">
        <v>498</v>
      </c>
    </row>
    <row r="225" spans="1:22" x14ac:dyDescent="0.25">
      <c r="A225" s="12" t="s">
        <v>499</v>
      </c>
      <c r="B225" s="12" t="s">
        <v>28</v>
      </c>
      <c r="C225" s="13" t="s">
        <v>29</v>
      </c>
      <c r="D225" s="13" t="s">
        <v>500</v>
      </c>
      <c r="E225" s="16">
        <v>106</v>
      </c>
      <c r="F225" s="16">
        <v>0.81</v>
      </c>
      <c r="G225" s="14">
        <f>Tabela1[[#This Row],[Divid.]]*12/Tabela1[[#This Row],[Preço atual]]</f>
        <v>9.1698113207547172E-2</v>
      </c>
      <c r="H225" s="16">
        <v>7.53</v>
      </c>
      <c r="I225" s="16">
        <v>128.13</v>
      </c>
      <c r="J225" s="15">
        <f>Tabela1[[#This Row],[Preço atual]]/Tabela1[[#This Row],[VP]]</f>
        <v>0.82728478888628743</v>
      </c>
      <c r="K225" s="14">
        <v>1.9E-2</v>
      </c>
      <c r="L225" s="14">
        <v>-1.2999999999999999E-2</v>
      </c>
      <c r="M225" s="13">
        <v>3.85</v>
      </c>
      <c r="N225" s="13">
        <v>410</v>
      </c>
      <c r="O225" s="13">
        <v>14539</v>
      </c>
      <c r="P225" s="13">
        <v>1358</v>
      </c>
      <c r="Q225" s="30">
        <f>Tabela1[[#This Row],[Divid.]]</f>
        <v>0.81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225" s="17">
        <f>Tabela1[[#This Row],[Preço Calculado]]/Tabela1[[#This Row],[Preço atual]]-1</f>
        <v>-0.32326115713987336</v>
      </c>
      <c r="U225" s="29" t="str">
        <f>HYPERLINK("https://statusinvest.com.br/fundos-imobiliarios/"&amp;Tabela1[[#This Row],[Ticker]],"Link")</f>
        <v>Link</v>
      </c>
      <c r="V225" s="38" t="s">
        <v>501</v>
      </c>
    </row>
    <row r="226" spans="1:22" x14ac:dyDescent="0.25">
      <c r="A226" s="12" t="s">
        <v>502</v>
      </c>
      <c r="B226" s="12" t="s">
        <v>28</v>
      </c>
      <c r="C226" s="13" t="s">
        <v>159</v>
      </c>
      <c r="D226" s="13" t="s">
        <v>503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19.242000000000001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504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505</v>
      </c>
      <c r="B228" s="12" t="s">
        <v>28</v>
      </c>
      <c r="C228" s="13" t="s">
        <v>36</v>
      </c>
      <c r="D228" s="13" t="s">
        <v>243</v>
      </c>
      <c r="E228" s="16">
        <v>30.57</v>
      </c>
      <c r="F228" s="16">
        <v>3.6680999999999999</v>
      </c>
      <c r="G228" s="14">
        <f>Tabela1[[#This Row],[Divid.]]*12/Tabela1[[#This Row],[Preço atual]]</f>
        <v>1.4398822374877331</v>
      </c>
      <c r="H228" s="16">
        <v>0</v>
      </c>
      <c r="I228" s="16">
        <v>17.7</v>
      </c>
      <c r="J228" s="15">
        <f>Tabela1[[#This Row],[Preço atual]]/Tabela1[[#This Row],[VP]]</f>
        <v>1.7271186440677968</v>
      </c>
      <c r="K228" s="14"/>
      <c r="L228" s="14"/>
      <c r="M228" s="13">
        <v>7.68</v>
      </c>
      <c r="N228" s="13">
        <v>502</v>
      </c>
      <c r="O228" s="13">
        <v>17539</v>
      </c>
      <c r="P228" s="13">
        <v>1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9.6264371770312405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506</v>
      </c>
      <c r="B229" s="12" t="s">
        <v>28</v>
      </c>
      <c r="C229" s="13" t="s">
        <v>70</v>
      </c>
      <c r="D229" s="13" t="s">
        <v>111</v>
      </c>
      <c r="E229" s="16">
        <v>89.01</v>
      </c>
      <c r="F229" s="16">
        <v>0.71</v>
      </c>
      <c r="G229" s="14">
        <f>Tabela1[[#This Row],[Divid.]]*12/Tabela1[[#This Row],[Preço atual]]</f>
        <v>9.5719582069430389E-2</v>
      </c>
      <c r="H229" s="16">
        <v>7.96</v>
      </c>
      <c r="I229" s="16">
        <v>104.23</v>
      </c>
      <c r="J229" s="15">
        <f>Tabela1[[#This Row],[Preço atual]]/Tabela1[[#This Row],[VP]]</f>
        <v>0.85397678211647321</v>
      </c>
      <c r="K229" s="14">
        <v>3.0000000000000001E-3</v>
      </c>
      <c r="L229" s="14">
        <v>0</v>
      </c>
      <c r="M229" s="13">
        <v>1.19</v>
      </c>
      <c r="N229" s="13">
        <v>16754</v>
      </c>
      <c r="O229" s="13">
        <v>3143</v>
      </c>
      <c r="P229" s="13">
        <v>305</v>
      </c>
      <c r="Q229" s="30">
        <f>Tabela1[[#This Row],[Divid.]]</f>
        <v>0.71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229" s="17">
        <f>Tabela1[[#This Row],[Preço Calculado]]/Tabela1[[#This Row],[Preço atual]]-1</f>
        <v>-0.29358242015180536</v>
      </c>
      <c r="U229" s="29" t="str">
        <f>HYPERLINK("https://statusinvest.com.br/fundos-imobiliarios/"&amp;Tabela1[[#This Row],[Ticker]],"Link")</f>
        <v>Link</v>
      </c>
      <c r="V229" s="38" t="s">
        <v>507</v>
      </c>
    </row>
    <row r="230" spans="1:22" x14ac:dyDescent="0.25">
      <c r="A230" s="12" t="s">
        <v>508</v>
      </c>
      <c r="B230" s="12" t="s">
        <v>28</v>
      </c>
      <c r="C230" s="13" t="s">
        <v>84</v>
      </c>
      <c r="D230" s="13" t="s">
        <v>50</v>
      </c>
      <c r="E230" s="16">
        <v>9.7799999999999994</v>
      </c>
      <c r="F230" s="16">
        <v>0.12</v>
      </c>
      <c r="G230" s="25">
        <f>Tabela1[[#This Row],[Divid.]]*12/Tabela1[[#This Row],[Preço atual]]</f>
        <v>0.14723926380368099</v>
      </c>
      <c r="H230" s="16">
        <v>1.5669999999999999</v>
      </c>
      <c r="I230" s="16">
        <v>10.16</v>
      </c>
      <c r="J230" s="15">
        <f>Tabela1[[#This Row],[Preço atual]]/Tabela1[[#This Row],[VP]]</f>
        <v>0.96259842519685035</v>
      </c>
      <c r="K230" s="14"/>
      <c r="L230" s="14"/>
      <c r="M230" s="13">
        <v>1.66</v>
      </c>
      <c r="N230" s="13">
        <v>7221</v>
      </c>
      <c r="O230" s="13"/>
      <c r="P230" s="13"/>
      <c r="Q230" s="30">
        <f>Tabela1[[#This Row],[Divid.]]</f>
        <v>0.12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30" s="17">
        <f>Tabela1[[#This Row],[Preço Calculado]]/Tabela1[[#This Row],[Preço atual]]-1</f>
        <v>8.6636633237497929E-2</v>
      </c>
      <c r="U230" s="29" t="str">
        <f>HYPERLINK("https://statusinvest.com.br/fundos-imobiliarios/"&amp;Tabela1[[#This Row],[Ticker]],"Link")</f>
        <v>Link</v>
      </c>
      <c r="V230" s="38" t="s">
        <v>509</v>
      </c>
    </row>
    <row r="231" spans="1:22" x14ac:dyDescent="0.25">
      <c r="A231" s="12" t="s">
        <v>510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1119.95</v>
      </c>
      <c r="J231" s="15">
        <f>Tabela1[[#This Row],[Preço atual]]/Tabela1[[#This Row],[VP]]</f>
        <v>0.89042367962855484</v>
      </c>
      <c r="K231" s="14"/>
      <c r="L231" s="14"/>
      <c r="M231" s="13">
        <v>2.21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511</v>
      </c>
      <c r="B232" s="12" t="s">
        <v>28</v>
      </c>
      <c r="C232" s="13" t="s">
        <v>57</v>
      </c>
      <c r="D232" s="13"/>
      <c r="E232" s="16">
        <v>77.37</v>
      </c>
      <c r="F232" s="16">
        <v>1.7</v>
      </c>
      <c r="G232" s="25">
        <f>Tabela1[[#This Row],[Divid.]]*12/Tabela1[[#This Row],[Preço atual]]</f>
        <v>0.26366808840635902</v>
      </c>
      <c r="H232" s="16">
        <v>2.4138000000000002</v>
      </c>
      <c r="I232" s="16">
        <v>73.31</v>
      </c>
      <c r="J232" s="15">
        <f>Tabela1[[#This Row],[Preço atual]]/Tabela1[[#This Row],[VP]]</f>
        <v>1.055381257672896</v>
      </c>
      <c r="K232" s="14"/>
      <c r="L232" s="14"/>
      <c r="M232" s="13">
        <v>3.15</v>
      </c>
      <c r="N232" s="13">
        <v>77</v>
      </c>
      <c r="O232" s="13">
        <v>5496</v>
      </c>
      <c r="P232" s="13">
        <v>0</v>
      </c>
      <c r="Q232" s="30">
        <f>Tabela1[[#This Row],[Divid.]]</f>
        <v>1.7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32" s="17">
        <f>Tabela1[[#This Row],[Preço Calculado]]/Tabela1[[#This Row],[Preço atual]]-1</f>
        <v>0.94588995133844289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512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10.23</v>
      </c>
      <c r="J233" s="15">
        <f>Tabela1[[#This Row],[Preço atual]]/Tabela1[[#This Row],[VP]]</f>
        <v>2.9227761485825998</v>
      </c>
      <c r="K233" s="14">
        <v>0</v>
      </c>
      <c r="L233" s="14">
        <v>0</v>
      </c>
      <c r="M233" s="13">
        <v>7.99</v>
      </c>
      <c r="N233" s="13">
        <v>1</v>
      </c>
      <c r="O233" s="13">
        <v>36970</v>
      </c>
      <c r="P233" s="13">
        <v>53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513</v>
      </c>
      <c r="B234" s="12" t="s">
        <v>28</v>
      </c>
      <c r="C234" s="13" t="s">
        <v>82</v>
      </c>
      <c r="D234" s="13" t="s">
        <v>50</v>
      </c>
      <c r="E234" s="16">
        <v>508.68</v>
      </c>
      <c r="F234" s="16">
        <v>5.6840999999999999</v>
      </c>
      <c r="G234" s="25">
        <f>Tabela1[[#This Row],[Divid.]]*12/Tabela1[[#This Row],[Preço atual]]</f>
        <v>0.13409058740268931</v>
      </c>
      <c r="H234" s="16">
        <v>92.005600000000001</v>
      </c>
      <c r="I234" s="16">
        <v>398.08</v>
      </c>
      <c r="J234" s="15">
        <f>Tabela1[[#This Row],[Preço atual]]/Tabela1[[#This Row],[VP]]</f>
        <v>1.2778336012861737</v>
      </c>
      <c r="K234" s="14"/>
      <c r="L234" s="14"/>
      <c r="M234" s="13">
        <v>0.17</v>
      </c>
      <c r="N234" s="13">
        <v>6</v>
      </c>
      <c r="O234" s="13"/>
      <c r="P234" s="13"/>
      <c r="Q234" s="30">
        <f>Tabela1[[#This Row],[Divid.]]</f>
        <v>5.6840999999999999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503.38892988929882</v>
      </c>
      <c r="T234" s="17">
        <f>Tabela1[[#This Row],[Preço Calculado]]/Tabela1[[#This Row],[Preço atual]]-1</f>
        <v>-1.0401568983842813E-2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514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97.37</v>
      </c>
      <c r="J235" s="15">
        <f>Tabela1[[#This Row],[Preço atual]]/Tabela1[[#This Row],[VP]]</f>
        <v>0</v>
      </c>
      <c r="K235" s="14"/>
      <c r="L235" s="14"/>
      <c r="M235" s="13">
        <v>1.1100000000000001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515</v>
      </c>
      <c r="B236" s="12" t="s">
        <v>28</v>
      </c>
      <c r="C236" s="13" t="s">
        <v>36</v>
      </c>
      <c r="D236" s="13" t="s">
        <v>50</v>
      </c>
      <c r="E236" s="16">
        <v>104</v>
      </c>
      <c r="F236" s="16">
        <v>1.65</v>
      </c>
      <c r="G236" s="25">
        <f>Tabela1[[#This Row],[Divid.]]*12/Tabela1[[#This Row],[Preço atual]]</f>
        <v>0.19038461538461535</v>
      </c>
      <c r="H236" s="16">
        <v>17.37</v>
      </c>
      <c r="I236" s="16">
        <v>112.23</v>
      </c>
      <c r="J236" s="15">
        <f>Tabela1[[#This Row],[Preço atual]]/Tabela1[[#This Row],[VP]]</f>
        <v>0.92666844872137566</v>
      </c>
      <c r="K236" s="14"/>
      <c r="L236" s="14"/>
      <c r="M236" s="13">
        <v>1.86</v>
      </c>
      <c r="N236" s="13">
        <v>224</v>
      </c>
      <c r="O236" s="13"/>
      <c r="P236" s="13"/>
      <c r="Q236" s="30">
        <f>Tabela1[[#This Row],[Divid.]]</f>
        <v>1.65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146.1254612546125</v>
      </c>
      <c r="T236" s="17">
        <f>Tabela1[[#This Row],[Preço Calculado]]/Tabela1[[#This Row],[Preço atual]]-1</f>
        <v>0.40505251206358173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516</v>
      </c>
      <c r="B237" s="12" t="s">
        <v>28</v>
      </c>
      <c r="C237" s="13" t="s">
        <v>159</v>
      </c>
      <c r="D237" s="13" t="s">
        <v>111</v>
      </c>
      <c r="E237" s="16">
        <v>78.959999999999994</v>
      </c>
      <c r="F237" s="16">
        <v>0.5</v>
      </c>
      <c r="G237" s="14">
        <f>Tabela1[[#This Row],[Divid.]]*12/Tabela1[[#This Row],[Preço atual]]</f>
        <v>7.5987841945288764E-2</v>
      </c>
      <c r="H237" s="16">
        <v>6.71</v>
      </c>
      <c r="I237" s="16">
        <v>123.65</v>
      </c>
      <c r="J237" s="15">
        <f>Tabela1[[#This Row],[Preço atual]]/Tabela1[[#This Row],[VP]]</f>
        <v>0.63857662757784062</v>
      </c>
      <c r="K237" s="14">
        <v>0.14000000000000001</v>
      </c>
      <c r="L237" s="14">
        <v>1.4999999999999999E-2</v>
      </c>
      <c r="M237" s="13">
        <v>1.34</v>
      </c>
      <c r="N237" s="13">
        <v>7009</v>
      </c>
      <c r="O237" s="13">
        <v>3407</v>
      </c>
      <c r="P237" s="13">
        <v>580</v>
      </c>
      <c r="Q237" s="30">
        <f>Tabela1[[#This Row],[Divid.]]</f>
        <v>0.5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37" s="17">
        <f>Tabela1[[#This Row],[Preço Calculado]]/Tabela1[[#This Row],[Preço atual]]-1</f>
        <v>-0.43920411848495389</v>
      </c>
      <c r="U237" s="29" t="str">
        <f>HYPERLINK("https://statusinvest.com.br/fundos-imobiliarios/"&amp;Tabela1[[#This Row],[Ticker]],"Link")</f>
        <v>Link</v>
      </c>
      <c r="V237" s="38" t="s">
        <v>517</v>
      </c>
    </row>
    <row r="238" spans="1:22" x14ac:dyDescent="0.25">
      <c r="A238" s="12" t="s">
        <v>518</v>
      </c>
      <c r="B238" s="12" t="s">
        <v>28</v>
      </c>
      <c r="C238" s="13" t="s">
        <v>70</v>
      </c>
      <c r="D238" s="13" t="s">
        <v>223</v>
      </c>
      <c r="E238" s="16">
        <v>118.76</v>
      </c>
      <c r="F238" s="16">
        <v>0.9</v>
      </c>
      <c r="G238" s="14">
        <f>Tabela1[[#This Row],[Divid.]]*12/Tabela1[[#This Row],[Preço atual]]</f>
        <v>9.0939710340181876E-2</v>
      </c>
      <c r="H238" s="16">
        <v>10.039999999999999</v>
      </c>
      <c r="I238" s="16">
        <v>116.88</v>
      </c>
      <c r="J238" s="15">
        <f>Tabela1[[#This Row],[Preço atual]]/Tabela1[[#This Row],[VP]]</f>
        <v>1.0160848733744012</v>
      </c>
      <c r="K238" s="14">
        <v>5.0000000000000001E-3</v>
      </c>
      <c r="L238" s="14">
        <v>5.0000000000000001E-3</v>
      </c>
      <c r="M238" s="13">
        <v>2.61</v>
      </c>
      <c r="N238" s="13">
        <v>110042</v>
      </c>
      <c r="O238" s="13">
        <v>3232</v>
      </c>
      <c r="P238" s="13">
        <v>308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-0.32885822627172057</v>
      </c>
      <c r="U238" s="29" t="str">
        <f>HYPERLINK("https://statusinvest.com.br/fundos-imobiliarios/"&amp;Tabela1[[#This Row],[Ticker]],"Link")</f>
        <v>Link</v>
      </c>
      <c r="V238" s="38" t="s">
        <v>519</v>
      </c>
    </row>
    <row r="239" spans="1:22" x14ac:dyDescent="0.25">
      <c r="A239" s="12" t="s">
        <v>520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521</v>
      </c>
      <c r="B240" s="12" t="s">
        <v>28</v>
      </c>
      <c r="C240" s="13" t="s">
        <v>29</v>
      </c>
      <c r="D240" s="13" t="s">
        <v>522</v>
      </c>
      <c r="E240" s="16">
        <v>117.99</v>
      </c>
      <c r="F240" s="16">
        <v>0.92</v>
      </c>
      <c r="G240" s="14">
        <f>Tabela1[[#This Row],[Divid.]]*12/Tabela1[[#This Row],[Preço atual]]</f>
        <v>9.3567251461988313E-2</v>
      </c>
      <c r="H240" s="16">
        <v>9.93</v>
      </c>
      <c r="I240" s="16">
        <v>170.72</v>
      </c>
      <c r="J240" s="15">
        <f>Tabela1[[#This Row],[Preço atual]]/Tabela1[[#This Row],[VP]]</f>
        <v>0.69113167760074978</v>
      </c>
      <c r="K240" s="14">
        <v>3.7000000000000012E-2</v>
      </c>
      <c r="L240" s="14">
        <v>3.9E-2</v>
      </c>
      <c r="M240" s="13">
        <v>6.69</v>
      </c>
      <c r="N240" s="13">
        <v>134104</v>
      </c>
      <c r="O240" s="13">
        <v>4612</v>
      </c>
      <c r="P240" s="13">
        <v>697</v>
      </c>
      <c r="Q240" s="30">
        <f>Tabela1[[#This Row],[Divid.]]</f>
        <v>0.92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40" s="17">
        <f>Tabela1[[#This Row],[Preço Calculado]]/Tabela1[[#This Row],[Preço atual]]-1</f>
        <v>-0.30946677887831497</v>
      </c>
      <c r="U240" s="29" t="str">
        <f>HYPERLINK("https://statusinvest.com.br/fundos-imobiliarios/"&amp;Tabela1[[#This Row],[Ticker]],"Link")</f>
        <v>Link</v>
      </c>
      <c r="V240" s="38" t="s">
        <v>523</v>
      </c>
    </row>
    <row r="241" spans="1:22" x14ac:dyDescent="0.25">
      <c r="A241" s="12" t="s">
        <v>524</v>
      </c>
      <c r="B241" s="12" t="s">
        <v>28</v>
      </c>
      <c r="C241" s="13" t="s">
        <v>82</v>
      </c>
      <c r="D241" s="13" t="s">
        <v>50</v>
      </c>
      <c r="E241" s="16">
        <v>9.39</v>
      </c>
      <c r="F241" s="16">
        <v>0.1</v>
      </c>
      <c r="G241" s="25">
        <f>Tabela1[[#This Row],[Divid.]]*12/Tabela1[[#This Row],[Preço atual]]</f>
        <v>0.12779552715654954</v>
      </c>
      <c r="H241" s="16">
        <v>1.29</v>
      </c>
      <c r="I241" s="16">
        <v>9.68</v>
      </c>
      <c r="J241" s="15">
        <f>Tabela1[[#This Row],[Preço atual]]/Tabela1[[#This Row],[VP]]</f>
        <v>0.97004132231404971</v>
      </c>
      <c r="K241" s="14"/>
      <c r="L241" s="14"/>
      <c r="M241" s="13">
        <v>5.25</v>
      </c>
      <c r="N241" s="13">
        <v>5947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-5.6859578180446291E-2</v>
      </c>
      <c r="U241" s="29" t="str">
        <f>HYPERLINK("https://statusinvest.com.br/fundos-imobiliarios/"&amp;Tabela1[[#This Row],[Ticker]],"Link")</f>
        <v>Link</v>
      </c>
      <c r="V241" s="38" t="s">
        <v>525</v>
      </c>
    </row>
    <row r="242" spans="1:22" x14ac:dyDescent="0.25">
      <c r="A242" s="12" t="s">
        <v>526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0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527</v>
      </c>
    </row>
    <row r="243" spans="1:22" x14ac:dyDescent="0.25">
      <c r="A243" s="12" t="s">
        <v>528</v>
      </c>
      <c r="B243" s="12" t="s">
        <v>28</v>
      </c>
      <c r="C243" s="13" t="s">
        <v>184</v>
      </c>
      <c r="D243" s="13" t="s">
        <v>47</v>
      </c>
      <c r="E243" s="16">
        <v>84.09</v>
      </c>
      <c r="F243" s="16">
        <v>0.76139999999999997</v>
      </c>
      <c r="G243" s="14">
        <f>Tabela1[[#This Row],[Divid.]]*12/Tabela1[[#This Row],[Preço atual]]</f>
        <v>0.10865501248662146</v>
      </c>
      <c r="H243" s="16">
        <v>8.9396000000000004</v>
      </c>
      <c r="I243" s="16">
        <v>129.63</v>
      </c>
      <c r="J243" s="15">
        <f>Tabela1[[#This Row],[Preço atual]]/Tabela1[[#This Row],[VP]]</f>
        <v>0.64869243230733631</v>
      </c>
      <c r="K243" s="14">
        <v>1.6E-2</v>
      </c>
      <c r="L243" s="14">
        <v>0</v>
      </c>
      <c r="M243" s="13">
        <v>1.4</v>
      </c>
      <c r="N243" s="13">
        <v>4564</v>
      </c>
      <c r="O243" s="13">
        <v>1760</v>
      </c>
      <c r="P243" s="13">
        <v>199</v>
      </c>
      <c r="Q243" s="30">
        <f>Tabela1[[#This Row],[Divid.]]</f>
        <v>0.76139999999999997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67.430258302583013</v>
      </c>
      <c r="T243" s="17">
        <f>Tabela1[[#This Row],[Preço Calculado]]/Tabela1[[#This Row],[Preço atual]]-1</f>
        <v>-0.19811798902862399</v>
      </c>
      <c r="U243" s="29" t="str">
        <f>HYPERLINK("https://statusinvest.com.br/fundos-imobiliarios/"&amp;Tabela1[[#This Row],[Ticker]],"Link")</f>
        <v>Link</v>
      </c>
      <c r="V243" s="38" t="s">
        <v>529</v>
      </c>
    </row>
    <row r="244" spans="1:22" x14ac:dyDescent="0.25">
      <c r="A244" s="12" t="s">
        <v>530</v>
      </c>
      <c r="B244" s="12" t="s">
        <v>28</v>
      </c>
      <c r="C244" s="13" t="s">
        <v>36</v>
      </c>
      <c r="D244" s="13" t="s">
        <v>531</v>
      </c>
      <c r="E244" s="16">
        <v>94.02</v>
      </c>
      <c r="F244" s="16">
        <v>0.8</v>
      </c>
      <c r="G244" s="14">
        <f>Tabela1[[#This Row],[Divid.]]*12/Tabela1[[#This Row],[Preço atual]]</f>
        <v>0.10210593490746651</v>
      </c>
      <c r="H244" s="16">
        <v>10.8</v>
      </c>
      <c r="I244" s="16">
        <v>96.02</v>
      </c>
      <c r="J244" s="15">
        <f>Tabela1[[#This Row],[Preço atual]]/Tabela1[[#This Row],[VP]]</f>
        <v>0.9791710060404083</v>
      </c>
      <c r="K244" s="14"/>
      <c r="L244" s="14"/>
      <c r="M244" s="13">
        <v>5.56</v>
      </c>
      <c r="N244" s="13">
        <v>119113</v>
      </c>
      <c r="O244" s="13"/>
      <c r="P244" s="13"/>
      <c r="Q244" s="30">
        <f>Tabela1[[#This Row],[Divid.]]</f>
        <v>0.8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4" s="17">
        <f>Tabela1[[#This Row],[Preço Calculado]]/Tabela1[[#This Row],[Preço atual]]-1</f>
        <v>-0.24645066488954603</v>
      </c>
      <c r="U244" s="29" t="str">
        <f>HYPERLINK("https://statusinvest.com.br/fundos-imobiliarios/"&amp;Tabela1[[#This Row],[Ticker]],"Link")</f>
        <v>Link</v>
      </c>
      <c r="V244" s="38" t="s">
        <v>532</v>
      </c>
    </row>
    <row r="245" spans="1:22" x14ac:dyDescent="0.25">
      <c r="A245" s="12" t="s">
        <v>533</v>
      </c>
      <c r="B245" s="12" t="s">
        <v>28</v>
      </c>
      <c r="C245" s="13" t="s">
        <v>36</v>
      </c>
      <c r="D245" s="13" t="s">
        <v>531</v>
      </c>
      <c r="E245" s="16">
        <v>9.1</v>
      </c>
      <c r="F245" s="16">
        <v>7.0000000000000007E-2</v>
      </c>
      <c r="G245" s="14">
        <f>Tabela1[[#This Row],[Divid.]]*12/Tabela1[[#This Row],[Preço atual]]</f>
        <v>9.2307692307692327E-2</v>
      </c>
      <c r="H245" s="16">
        <v>0.97</v>
      </c>
      <c r="I245" s="16">
        <v>10.38</v>
      </c>
      <c r="J245" s="15">
        <f>Tabela1[[#This Row],[Preço atual]]/Tabela1[[#This Row],[VP]]</f>
        <v>0.87668593448940257</v>
      </c>
      <c r="K245" s="14">
        <v>0</v>
      </c>
      <c r="L245" s="14">
        <v>0</v>
      </c>
      <c r="M245" s="13">
        <v>25.87</v>
      </c>
      <c r="N245" s="13">
        <v>82189</v>
      </c>
      <c r="O245" s="13">
        <v>0</v>
      </c>
      <c r="P245" s="13">
        <v>0</v>
      </c>
      <c r="Q245" s="30">
        <f>Tabela1[[#This Row],[Divid.]]</f>
        <v>7.0000000000000007E-2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45" s="17">
        <f>Tabela1[[#This Row],[Preço Calculado]]/Tabela1[[#This Row],[Preço atual]]-1</f>
        <v>-0.31876241839341468</v>
      </c>
      <c r="U245" s="29" t="str">
        <f>HYPERLINK("https://statusinvest.com.br/fundos-imobiliarios/"&amp;Tabela1[[#This Row],[Ticker]],"Link")</f>
        <v>Link</v>
      </c>
      <c r="V245" s="38" t="s">
        <v>534</v>
      </c>
    </row>
    <row r="246" spans="1:22" x14ac:dyDescent="0.25">
      <c r="A246" s="12" t="s">
        <v>535</v>
      </c>
      <c r="B246" s="12" t="s">
        <v>28</v>
      </c>
      <c r="C246" s="13" t="s">
        <v>36</v>
      </c>
      <c r="D246" s="13" t="s">
        <v>50</v>
      </c>
      <c r="E246" s="16">
        <v>10.1</v>
      </c>
      <c r="F246" s="16">
        <v>0.11</v>
      </c>
      <c r="G246" s="14">
        <f>Tabela1[[#This Row],[Divid.]]*12/Tabela1[[#This Row],[Preço atual]]</f>
        <v>0.1306930693069307</v>
      </c>
      <c r="H246" s="16">
        <v>1.56</v>
      </c>
      <c r="I246" s="16">
        <v>9.94</v>
      </c>
      <c r="J246" s="15">
        <f>Tabela1[[#This Row],[Preço atual]]/Tabela1[[#This Row],[VP]]</f>
        <v>1.0160965794768613</v>
      </c>
      <c r="K246" s="14"/>
      <c r="L246" s="14"/>
      <c r="M246" s="13">
        <v>8.91</v>
      </c>
      <c r="N246" s="13">
        <v>2624</v>
      </c>
      <c r="O246" s="13"/>
      <c r="P246" s="13"/>
      <c r="Q246" s="30">
        <f>Tabela1[[#This Row],[Divid.]]</f>
        <v>0.11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6" s="17">
        <f>Tabela1[[#This Row],[Preço Calculado]]/Tabela1[[#This Row],[Preço atual]]-1</f>
        <v>-3.5475503269884245E-2</v>
      </c>
      <c r="U246" s="29" t="str">
        <f>HYPERLINK("https://statusinvest.com.br/fundos-imobiliarios/"&amp;Tabela1[[#This Row],[Ticker]],"Link")</f>
        <v>Link</v>
      </c>
      <c r="V246" s="38" t="s">
        <v>536</v>
      </c>
    </row>
    <row r="247" spans="1:22" x14ac:dyDescent="0.25">
      <c r="A247" s="12" t="s">
        <v>537</v>
      </c>
      <c r="B247" s="12" t="s">
        <v>28</v>
      </c>
      <c r="C247" s="13" t="s">
        <v>53</v>
      </c>
      <c r="D247" s="13" t="s">
        <v>538</v>
      </c>
      <c r="E247" s="16">
        <v>63</v>
      </c>
      <c r="F247" s="16">
        <v>0.4</v>
      </c>
      <c r="G247" s="14">
        <f>Tabela1[[#This Row],[Divid.]]*12/Tabela1[[#This Row],[Preço atual]]</f>
        <v>7.6190476190476197E-2</v>
      </c>
      <c r="H247" s="16">
        <v>5.74</v>
      </c>
      <c r="I247" s="16">
        <v>74.069999999999993</v>
      </c>
      <c r="J247" s="15">
        <f>Tabela1[[#This Row],[Preço atual]]/Tabela1[[#This Row],[VP]]</f>
        <v>0.85054678007290407</v>
      </c>
      <c r="K247" s="14"/>
      <c r="L247" s="14"/>
      <c r="M247" s="13">
        <v>9.15</v>
      </c>
      <c r="N247" s="13">
        <v>2727</v>
      </c>
      <c r="O247" s="13"/>
      <c r="P247" s="13"/>
      <c r="Q247" s="30">
        <f>Tabela1[[#This Row],[Divid.]]</f>
        <v>0.4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47" s="17">
        <f>Tabela1[[#This Row],[Preço Calculado]]/Tabela1[[#This Row],[Preço atual]]-1</f>
        <v>-0.43770866280091369</v>
      </c>
      <c r="U247" s="29" t="str">
        <f>HYPERLINK("https://statusinvest.com.br/fundos-imobiliarios/"&amp;Tabela1[[#This Row],[Ticker]],"Link")</f>
        <v>Link</v>
      </c>
      <c r="V247" s="38" t="s">
        <v>539</v>
      </c>
    </row>
    <row r="248" spans="1:22" x14ac:dyDescent="0.25">
      <c r="A248" s="12" t="s">
        <v>540</v>
      </c>
      <c r="B248" s="12" t="s">
        <v>28</v>
      </c>
      <c r="C248" s="13" t="s">
        <v>82</v>
      </c>
      <c r="D248" s="13" t="s">
        <v>50</v>
      </c>
      <c r="E248" s="16">
        <v>28.14</v>
      </c>
      <c r="F248" s="16">
        <v>0.28999999999999998</v>
      </c>
      <c r="G248" s="14">
        <f>Tabela1[[#This Row],[Divid.]]*12/Tabela1[[#This Row],[Preço atual]]</f>
        <v>0.12366737739872066</v>
      </c>
      <c r="H248" s="16">
        <v>13.19</v>
      </c>
      <c r="I248" s="16">
        <v>27.98</v>
      </c>
      <c r="J248" s="15">
        <f>Tabela1[[#This Row],[Preço atual]]/Tabela1[[#This Row],[VP]]</f>
        <v>1.0057183702644745</v>
      </c>
      <c r="K248" s="14"/>
      <c r="L248" s="14"/>
      <c r="M248" s="13">
        <v>2.98</v>
      </c>
      <c r="N248" s="13">
        <v>456</v>
      </c>
      <c r="O248" s="13"/>
      <c r="P248" s="13"/>
      <c r="Q248" s="30">
        <f>Tabela1[[#This Row],[Divid.]]</f>
        <v>0.28999999999999998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248" s="17">
        <f>Tabela1[[#This Row],[Preço Calculado]]/Tabela1[[#This Row],[Preço atual]]-1</f>
        <v>-8.7325628053722126E-2</v>
      </c>
      <c r="U248" s="29" t="str">
        <f>HYPERLINK("https://statusinvest.com.br/fundos-imobiliarios/"&amp;Tabela1[[#This Row],[Ticker]],"Link")</f>
        <v>Link</v>
      </c>
      <c r="V248" s="38" t="s">
        <v>541</v>
      </c>
    </row>
    <row r="249" spans="1:22" x14ac:dyDescent="0.25">
      <c r="A249" s="12" t="s">
        <v>542</v>
      </c>
      <c r="B249" s="12" t="s">
        <v>28</v>
      </c>
      <c r="C249" s="13" t="s">
        <v>159</v>
      </c>
      <c r="D249" s="13" t="s">
        <v>538</v>
      </c>
      <c r="E249" s="16">
        <v>104.6</v>
      </c>
      <c r="F249" s="16">
        <v>1.21</v>
      </c>
      <c r="G249" s="14">
        <f>Tabela1[[#This Row],[Divid.]]*12/Tabela1[[#This Row],[Preço atual]]</f>
        <v>0.13881453154875717</v>
      </c>
      <c r="H249" s="16">
        <v>13.28</v>
      </c>
      <c r="I249" s="16">
        <v>111.23</v>
      </c>
      <c r="J249" s="15">
        <f>Tabela1[[#This Row],[Preço atual]]/Tabela1[[#This Row],[VP]]</f>
        <v>0.94039377865683715</v>
      </c>
      <c r="K249" s="14"/>
      <c r="L249" s="14"/>
      <c r="M249" s="13">
        <v>0</v>
      </c>
      <c r="N249" s="13">
        <v>30609</v>
      </c>
      <c r="O249" s="13">
        <v>261</v>
      </c>
      <c r="P249" s="13">
        <v>0</v>
      </c>
      <c r="Q249" s="30">
        <f>Tabela1[[#This Row],[Divid.]]</f>
        <v>1.21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107.15867158671585</v>
      </c>
      <c r="T249" s="17">
        <f>Tabela1[[#This Row],[Preço Calculado]]/Tabela1[[#This Row],[Preço atual]]-1</f>
        <v>2.4461487444702223E-2</v>
      </c>
      <c r="U249" s="29" t="str">
        <f>HYPERLINK("https://statusinvest.com.br/fundos-imobiliarios/"&amp;Tabela1[[#This Row],[Ticker]],"Link")</f>
        <v>Link</v>
      </c>
      <c r="V249" s="38" t="s">
        <v>543</v>
      </c>
    </row>
    <row r="250" spans="1:22" x14ac:dyDescent="0.25">
      <c r="A250" s="12" t="s">
        <v>544</v>
      </c>
      <c r="B250" s="12" t="s">
        <v>28</v>
      </c>
      <c r="C250" s="13" t="s">
        <v>36</v>
      </c>
      <c r="D250" s="13" t="s">
        <v>545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0.51339999999999997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546</v>
      </c>
    </row>
    <row r="251" spans="1:22" x14ac:dyDescent="0.25">
      <c r="A251" s="12" t="s">
        <v>547</v>
      </c>
      <c r="B251" s="12" t="s">
        <v>28</v>
      </c>
      <c r="C251" s="13" t="s">
        <v>53</v>
      </c>
      <c r="D251" s="13" t="s">
        <v>545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4.6702000000000004</v>
      </c>
      <c r="I251" s="16">
        <v>0</v>
      </c>
      <c r="J251" s="15" t="e">
        <f>Tabela1[[#This Row],[Preço atual]]/Tabela1[[#This Row],[VP]]</f>
        <v>#DIV/0!</v>
      </c>
      <c r="K251" s="14"/>
      <c r="L251" s="14"/>
      <c r="M251" s="13" t="s">
        <v>50</v>
      </c>
      <c r="N251" s="13">
        <v>0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548</v>
      </c>
    </row>
    <row r="252" spans="1:22" x14ac:dyDescent="0.25">
      <c r="A252" s="12" t="s">
        <v>549</v>
      </c>
      <c r="B252" s="12" t="s">
        <v>28</v>
      </c>
      <c r="C252" s="13" t="s">
        <v>156</v>
      </c>
      <c r="D252" s="13" t="s">
        <v>545</v>
      </c>
      <c r="E252" s="16">
        <v>43.66</v>
      </c>
      <c r="F252" s="16">
        <v>0.51</v>
      </c>
      <c r="G252" s="14">
        <f>Tabela1[[#This Row],[Divid.]]*12/Tabela1[[#This Row],[Preço atual]]</f>
        <v>0.14017407237746221</v>
      </c>
      <c r="H252" s="16">
        <v>7.54</v>
      </c>
      <c r="I252" s="16">
        <v>86.1</v>
      </c>
      <c r="J252" s="15">
        <f>Tabela1[[#This Row],[Preço atual]]/Tabela1[[#This Row],[VP]]</f>
        <v>0.50708478513356559</v>
      </c>
      <c r="K252" s="14">
        <v>0</v>
      </c>
      <c r="L252" s="14">
        <v>0</v>
      </c>
      <c r="M252" s="13">
        <v>5.29</v>
      </c>
      <c r="N252" s="13">
        <v>5325</v>
      </c>
      <c r="O252" s="13">
        <v>5535</v>
      </c>
      <c r="P252" s="13">
        <v>1291</v>
      </c>
      <c r="Q252" s="30">
        <f>Tabela1[[#This Row],[Divid.]]</f>
        <v>0.51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252" s="17">
        <f>Tabela1[[#This Row],[Preço Calculado]]/Tabela1[[#This Row],[Preço atual]]-1</f>
        <v>3.4494999095662005E-2</v>
      </c>
      <c r="U252" s="29" t="str">
        <f>HYPERLINK("https://statusinvest.com.br/fundos-imobiliarios/"&amp;Tabela1[[#This Row],[Ticker]],"Link")</f>
        <v>Link</v>
      </c>
      <c r="V252" s="38" t="s">
        <v>550</v>
      </c>
    </row>
    <row r="253" spans="1:22" x14ac:dyDescent="0.25">
      <c r="A253" s="12" t="s">
        <v>551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552</v>
      </c>
    </row>
    <row r="254" spans="1:22" x14ac:dyDescent="0.25">
      <c r="A254" s="12" t="s">
        <v>553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554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555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0.92</v>
      </c>
      <c r="G256" s="14" t="e">
        <f>Tabela1[[#This Row],[Divid.]]*12/Tabela1[[#This Row],[Preço atual]]</f>
        <v>#DIV/0!</v>
      </c>
      <c r="H256" s="16">
        <v>17.329999999999998</v>
      </c>
      <c r="I256" s="16">
        <v>107.26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2.83</v>
      </c>
      <c r="N256" s="13">
        <v>1</v>
      </c>
      <c r="O256" s="13"/>
      <c r="P256" s="13"/>
      <c r="Q256" s="30">
        <f>Tabela1[[#This Row],[Divid.]]</f>
        <v>0.92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556</v>
      </c>
      <c r="B257" s="12" t="s">
        <v>28</v>
      </c>
      <c r="C257" s="13" t="s">
        <v>33</v>
      </c>
      <c r="D257" s="13" t="s">
        <v>557</v>
      </c>
      <c r="E257" s="16">
        <v>100.34</v>
      </c>
      <c r="F257" s="16">
        <v>3.3555999999999999</v>
      </c>
      <c r="G257" s="14">
        <f>Tabela1[[#This Row],[Divid.]]*12/Tabela1[[#This Row],[Preço atual]]</f>
        <v>0.40130755431532789</v>
      </c>
      <c r="H257" s="16">
        <v>4.6555999999999997</v>
      </c>
      <c r="I257" s="16">
        <v>136.94999999999999</v>
      </c>
      <c r="J257" s="15">
        <f>Tabela1[[#This Row],[Preço atual]]/Tabela1[[#This Row],[VP]]</f>
        <v>0.73267615918218332</v>
      </c>
      <c r="K257" s="14">
        <v>0</v>
      </c>
      <c r="L257" s="14">
        <v>0</v>
      </c>
      <c r="M257" s="13">
        <v>1.46</v>
      </c>
      <c r="N257" s="13">
        <v>107</v>
      </c>
      <c r="O257" s="13">
        <v>3294</v>
      </c>
      <c r="P257" s="13">
        <v>438</v>
      </c>
      <c r="Q257" s="30">
        <f>Tabela1[[#This Row],[Divid.]]</f>
        <v>3.3555999999999999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297.17490774907748</v>
      </c>
      <c r="T257" s="17">
        <f>Tabela1[[#This Row],[Preço Calculado]]/Tabela1[[#This Row],[Preço atual]]-1</f>
        <v>1.9616793676407958</v>
      </c>
      <c r="U257" s="29" t="str">
        <f>HYPERLINK("https://statusinvest.com.br/fundos-imobiliarios/"&amp;Tabela1[[#This Row],[Ticker]],"Link")</f>
        <v>Link</v>
      </c>
      <c r="V257" s="38" t="s">
        <v>558</v>
      </c>
    </row>
    <row r="258" spans="1:22" x14ac:dyDescent="0.25">
      <c r="A258" s="12" t="s">
        <v>559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1.0669</v>
      </c>
      <c r="G258" s="14" t="e">
        <f>Tabela1[[#This Row],[Divid.]]*12/Tabela1[[#This Row],[Preço atual]]</f>
        <v>#DIV/0!</v>
      </c>
      <c r="H258" s="16">
        <v>9.8645999999999994</v>
      </c>
      <c r="I258" s="16">
        <v>112.78</v>
      </c>
      <c r="J258" s="15">
        <f>Tabela1[[#This Row],[Preço atual]]/Tabela1[[#This Row],[VP]]</f>
        <v>0</v>
      </c>
      <c r="K258" s="14"/>
      <c r="L258" s="14"/>
      <c r="M258" s="13">
        <v>3.54</v>
      </c>
      <c r="N258" s="13">
        <v>54</v>
      </c>
      <c r="O258" s="13"/>
      <c r="P258" s="13"/>
      <c r="Q258" s="30">
        <f>Tabela1[[#This Row],[Divid.]]</f>
        <v>1.0669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94.485608856088547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560</v>
      </c>
    </row>
    <row r="259" spans="1:22" x14ac:dyDescent="0.25">
      <c r="A259" s="12" t="s">
        <v>561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79.09</v>
      </c>
      <c r="J259" s="15">
        <f>Tabela1[[#This Row],[Preço atual]]/Tabela1[[#This Row],[VP]]</f>
        <v>2.0466557086863069</v>
      </c>
      <c r="K259" s="14"/>
      <c r="L259" s="14"/>
      <c r="M259" s="13">
        <v>0.83</v>
      </c>
      <c r="N259" s="13">
        <v>147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562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980.5</v>
      </c>
      <c r="J260" s="15">
        <f>Tabela1[[#This Row],[Preço atual]]/Tabela1[[#This Row],[VP]]</f>
        <v>0</v>
      </c>
      <c r="K260" s="14"/>
      <c r="L260" s="14"/>
      <c r="M260" s="13">
        <v>0.23</v>
      </c>
      <c r="N260" s="13">
        <v>15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563</v>
      </c>
      <c r="B261" s="12" t="s">
        <v>28</v>
      </c>
      <c r="C261" s="13" t="s">
        <v>36</v>
      </c>
      <c r="D261" s="13" t="s">
        <v>564</v>
      </c>
      <c r="E261" s="16">
        <v>89.87</v>
      </c>
      <c r="F261" s="16">
        <v>0.33</v>
      </c>
      <c r="G261" s="14">
        <f>Tabela1[[#This Row],[Divid.]]*12/Tabela1[[#This Row],[Preço atual]]</f>
        <v>4.406364749082007E-2</v>
      </c>
      <c r="H261" s="16">
        <v>12.05</v>
      </c>
      <c r="I261" s="16">
        <v>97.73</v>
      </c>
      <c r="J261" s="15">
        <f>Tabela1[[#This Row],[Preço atual]]/Tabela1[[#This Row],[VP]]</f>
        <v>0.91957433746035</v>
      </c>
      <c r="K261" s="14"/>
      <c r="L261" s="14"/>
      <c r="M261" s="13">
        <v>9.7899999999999991</v>
      </c>
      <c r="N261" s="13">
        <v>4000</v>
      </c>
      <c r="O261" s="13"/>
      <c r="P261" s="13"/>
      <c r="Q261" s="30">
        <f>Tabela1[[#This Row],[Divid.]]</f>
        <v>0.33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261" s="17">
        <f>Tabela1[[#This Row],[Preço Calculado]]/Tabela1[[#This Row],[Preço atual]]-1</f>
        <v>-0.67480702958804373</v>
      </c>
      <c r="U261" s="29" t="str">
        <f>HYPERLINK("https://statusinvest.com.br/fundos-imobiliarios/"&amp;Tabela1[[#This Row],[Ticker]],"Link")</f>
        <v>Link</v>
      </c>
      <c r="V261" s="38" t="s">
        <v>565</v>
      </c>
    </row>
    <row r="262" spans="1:22" x14ac:dyDescent="0.25">
      <c r="A262" s="12" t="s">
        <v>566</v>
      </c>
      <c r="B262" s="12" t="s">
        <v>28</v>
      </c>
      <c r="C262" s="13" t="s">
        <v>53</v>
      </c>
      <c r="D262" s="13" t="s">
        <v>564</v>
      </c>
      <c r="E262" s="16">
        <v>76.209999999999994</v>
      </c>
      <c r="F262" s="16">
        <v>0.7</v>
      </c>
      <c r="G262" s="14">
        <f>Tabela1[[#This Row],[Divid.]]*12/Tabela1[[#This Row],[Preço atual]]</f>
        <v>0.11022175567510824</v>
      </c>
      <c r="H262" s="16">
        <v>4.96</v>
      </c>
      <c r="I262" s="16">
        <v>86.87</v>
      </c>
      <c r="J262" s="15">
        <f>Tabela1[[#This Row],[Preço atual]]/Tabela1[[#This Row],[VP]]</f>
        <v>0.87728790146195457</v>
      </c>
      <c r="K262" s="14"/>
      <c r="L262" s="14"/>
      <c r="M262" s="13">
        <v>4.6900000000000004</v>
      </c>
      <c r="N262" s="13">
        <v>4213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-0.18655530867078796</v>
      </c>
      <c r="U262" s="29" t="str">
        <f>HYPERLINK("https://statusinvest.com.br/fundos-imobiliarios/"&amp;Tabela1[[#This Row],[Ticker]],"Link")</f>
        <v>Link</v>
      </c>
      <c r="V262" s="38" t="s">
        <v>567</v>
      </c>
    </row>
    <row r="263" spans="1:22" x14ac:dyDescent="0.25">
      <c r="A263" s="12" t="s">
        <v>568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63.47</v>
      </c>
      <c r="J263" s="15">
        <f>Tabela1[[#This Row],[Preço atual]]/Tabela1[[#This Row],[VP]]</f>
        <v>0</v>
      </c>
      <c r="K263" s="14"/>
      <c r="L263" s="14"/>
      <c r="M263" s="13">
        <v>2.78</v>
      </c>
      <c r="N263" s="13">
        <v>9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569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570</v>
      </c>
      <c r="B265" s="12" t="s">
        <v>28</v>
      </c>
      <c r="C265" s="13" t="s">
        <v>57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1.54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0.11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571</v>
      </c>
      <c r="B266" s="12" t="s">
        <v>28</v>
      </c>
      <c r="C266" s="13" t="s">
        <v>36</v>
      </c>
      <c r="D266" s="13" t="s">
        <v>572</v>
      </c>
      <c r="E266" s="16">
        <v>10.33</v>
      </c>
      <c r="F266" s="16">
        <v>0.1</v>
      </c>
      <c r="G266" s="14">
        <f>Tabela1[[#This Row],[Divid.]]*12/Tabela1[[#This Row],[Preço atual]]</f>
        <v>0.11616650532429817</v>
      </c>
      <c r="H266" s="16">
        <v>1.35</v>
      </c>
      <c r="I266" s="16">
        <v>9.8000000000000007</v>
      </c>
      <c r="J266" s="15">
        <f>Tabela1[[#This Row],[Preço atual]]/Tabela1[[#This Row],[VP]]</f>
        <v>1.0540816326530611</v>
      </c>
      <c r="K266" s="14"/>
      <c r="L266" s="14"/>
      <c r="M266" s="13">
        <v>10.45</v>
      </c>
      <c r="N266" s="13">
        <v>1085744</v>
      </c>
      <c r="O266" s="13">
        <v>101206</v>
      </c>
      <c r="P266" s="13">
        <v>0</v>
      </c>
      <c r="Q266" s="30">
        <f>Tabela1[[#This Row],[Divid.]]</f>
        <v>0.1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6" s="17">
        <f>Tabela1[[#This Row],[Preço Calculado]]/Tabela1[[#This Row],[Preço atual]]-1</f>
        <v>-0.14268261753285483</v>
      </c>
      <c r="U266" s="29" t="str">
        <f>HYPERLINK("https://statusinvest.com.br/fundos-imobiliarios/"&amp;Tabela1[[#This Row],[Ticker]],"Link")</f>
        <v>Link</v>
      </c>
      <c r="V266" s="38" t="s">
        <v>573</v>
      </c>
    </row>
    <row r="267" spans="1:22" x14ac:dyDescent="0.25">
      <c r="A267" s="12" t="s">
        <v>574</v>
      </c>
      <c r="B267" s="12" t="s">
        <v>28</v>
      </c>
      <c r="C267" s="13" t="s">
        <v>36</v>
      </c>
      <c r="D267" s="13" t="s">
        <v>575</v>
      </c>
      <c r="E267" s="16">
        <v>93.98</v>
      </c>
      <c r="F267" s="16">
        <v>1</v>
      </c>
      <c r="G267" s="14">
        <f>Tabela1[[#This Row],[Divid.]]*12/Tabela1[[#This Row],[Preço atual]]</f>
        <v>0.1276867418599702</v>
      </c>
      <c r="H267" s="16">
        <v>13.1403</v>
      </c>
      <c r="I267" s="16">
        <v>94.92</v>
      </c>
      <c r="J267" s="15">
        <f>Tabela1[[#This Row],[Preço atual]]/Tabela1[[#This Row],[VP]]</f>
        <v>0.99009692372524238</v>
      </c>
      <c r="K267" s="14"/>
      <c r="L267" s="14"/>
      <c r="M267" s="13">
        <v>3.26</v>
      </c>
      <c r="N267" s="13">
        <v>2437</v>
      </c>
      <c r="O267" s="13"/>
      <c r="P267" s="13"/>
      <c r="Q267" s="30">
        <f>Tabela1[[#This Row],[Divid.]]</f>
        <v>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7" s="17">
        <f>Tabela1[[#This Row],[Preço Calculado]]/Tabela1[[#This Row],[Preço atual]]-1</f>
        <v>-5.7662421697636912E-2</v>
      </c>
      <c r="U267" s="29" t="str">
        <f>HYPERLINK("https://statusinvest.com.br/fundos-imobiliarios/"&amp;Tabela1[[#This Row],[Ticker]],"Link")</f>
        <v>Link</v>
      </c>
      <c r="V267" s="38" t="s">
        <v>576</v>
      </c>
    </row>
    <row r="268" spans="1:22" x14ac:dyDescent="0.25">
      <c r="A268" s="12" t="s">
        <v>577</v>
      </c>
      <c r="B268" s="12" t="s">
        <v>28</v>
      </c>
      <c r="C268" s="13" t="s">
        <v>36</v>
      </c>
      <c r="D268" s="13" t="s">
        <v>578</v>
      </c>
      <c r="E268" s="16">
        <v>9.5</v>
      </c>
      <c r="F268" s="16">
        <v>0.121</v>
      </c>
      <c r="G268" s="25">
        <f>Tabela1[[#This Row],[Divid.]]*12/Tabela1[[#This Row],[Preço atual]]</f>
        <v>0.15284210526315789</v>
      </c>
      <c r="H268" s="16">
        <v>1.2657</v>
      </c>
      <c r="I268" s="16">
        <v>10.11</v>
      </c>
      <c r="J268" s="15">
        <f>Tabela1[[#This Row],[Preço atual]]/Tabela1[[#This Row],[VP]]</f>
        <v>0.93966369930761628</v>
      </c>
      <c r="K268" s="14"/>
      <c r="L268" s="14"/>
      <c r="M268" s="13">
        <v>10.34</v>
      </c>
      <c r="N268" s="13">
        <v>11050</v>
      </c>
      <c r="O268" s="13"/>
      <c r="P268" s="13"/>
      <c r="Q268" s="30">
        <f>Tabela1[[#This Row],[Divid.]]</f>
        <v>0.121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10.715867158671585</v>
      </c>
      <c r="T268" s="17">
        <f>Tabela1[[#This Row],[Preço Calculado]]/Tabela1[[#This Row],[Preço atual]]-1</f>
        <v>0.12798601670227217</v>
      </c>
      <c r="U268" s="29" t="str">
        <f>HYPERLINK("https://statusinvest.com.br/fundos-imobiliarios/"&amp;Tabela1[[#This Row],[Ticker]],"Link")</f>
        <v>Link</v>
      </c>
      <c r="V268" s="38" t="s">
        <v>579</v>
      </c>
    </row>
    <row r="269" spans="1:22" x14ac:dyDescent="0.25">
      <c r="A269" s="12" t="s">
        <v>580</v>
      </c>
      <c r="B269" s="12" t="s">
        <v>28</v>
      </c>
      <c r="C269" s="13" t="s">
        <v>36</v>
      </c>
      <c r="D269" s="13" t="s">
        <v>50</v>
      </c>
      <c r="E269" s="16">
        <v>8.98</v>
      </c>
      <c r="F269" s="16">
        <v>0.09</v>
      </c>
      <c r="G269" s="25">
        <f>Tabela1[[#This Row],[Divid.]]*12/Tabela1[[#This Row],[Preço atual]]</f>
        <v>0.12026726057906459</v>
      </c>
      <c r="H269" s="16">
        <v>1.0900000000000001</v>
      </c>
      <c r="I269" s="16">
        <v>10.19</v>
      </c>
      <c r="J269" s="15">
        <f>Tabela1[[#This Row],[Preço atual]]/Tabela1[[#This Row],[VP]]</f>
        <v>0.88125613346418064</v>
      </c>
      <c r="K269" s="14"/>
      <c r="L269" s="14"/>
      <c r="M269" s="13">
        <v>4.0999999999999996</v>
      </c>
      <c r="N269" s="13">
        <v>845</v>
      </c>
      <c r="O269" s="13"/>
      <c r="P269" s="13"/>
      <c r="Q269" s="30">
        <f>Tabela1[[#This Row],[Divid.]]</f>
        <v>0.09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69" s="17">
        <f>Tabela1[[#This Row],[Preço Calculado]]/Tabela1[[#This Row],[Preço atual]]-1</f>
        <v>-0.11241874111391448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581</v>
      </c>
      <c r="B270" s="12" t="s">
        <v>28</v>
      </c>
      <c r="C270" s="13" t="s">
        <v>70</v>
      </c>
      <c r="D270" s="13" t="s">
        <v>582</v>
      </c>
      <c r="E270" s="16">
        <v>116</v>
      </c>
      <c r="F270" s="16">
        <v>0.95</v>
      </c>
      <c r="G270" s="14">
        <f>Tabela1[[#This Row],[Divid.]]*12/Tabela1[[#This Row],[Preço atual]]</f>
        <v>9.8275862068965505E-2</v>
      </c>
      <c r="H270" s="16">
        <v>12.11</v>
      </c>
      <c r="I270" s="16">
        <v>137.16999999999999</v>
      </c>
      <c r="J270" s="15">
        <f>Tabela1[[#This Row],[Preço atual]]/Tabela1[[#This Row],[VP]]</f>
        <v>0.84566596194503174</v>
      </c>
      <c r="K270" s="14">
        <v>0</v>
      </c>
      <c r="L270" s="14">
        <v>0</v>
      </c>
      <c r="M270" s="13">
        <v>2.59</v>
      </c>
      <c r="N270" s="13">
        <v>5647</v>
      </c>
      <c r="O270" s="13">
        <v>3142</v>
      </c>
      <c r="P270" s="13">
        <v>483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-0.27471688509988568</v>
      </c>
      <c r="U270" s="29" t="str">
        <f>HYPERLINK("https://statusinvest.com.br/fundos-imobiliarios/"&amp;Tabela1[[#This Row],[Ticker]],"Link")</f>
        <v>Link</v>
      </c>
      <c r="V270" s="38" t="s">
        <v>583</v>
      </c>
    </row>
    <row r="271" spans="1:22" x14ac:dyDescent="0.25">
      <c r="A271" s="12" t="s">
        <v>584</v>
      </c>
      <c r="B271" s="12" t="s">
        <v>28</v>
      </c>
      <c r="C271" s="13" t="s">
        <v>43</v>
      </c>
      <c r="D271" s="13" t="s">
        <v>582</v>
      </c>
      <c r="E271" s="16">
        <v>75.88</v>
      </c>
      <c r="F271" s="16">
        <v>0.1</v>
      </c>
      <c r="G271" s="14">
        <f>Tabela1[[#This Row],[Divid.]]*12/Tabela1[[#This Row],[Preço atual]]</f>
        <v>1.5814443858724304E-2</v>
      </c>
      <c r="H271" s="16">
        <v>2.36</v>
      </c>
      <c r="I271" s="16">
        <v>71.739999999999995</v>
      </c>
      <c r="J271" s="15">
        <f>Tabela1[[#This Row],[Preço atual]]/Tabela1[[#This Row],[VP]]</f>
        <v>1.0577083914134375</v>
      </c>
      <c r="K271" s="14">
        <v>0.47</v>
      </c>
      <c r="L271" s="14">
        <v>0</v>
      </c>
      <c r="M271" s="13">
        <v>5.27</v>
      </c>
      <c r="N271" s="13">
        <v>1384</v>
      </c>
      <c r="O271" s="13">
        <v>4001</v>
      </c>
      <c r="P271" s="13">
        <v>434</v>
      </c>
      <c r="Q271" s="30">
        <f>Tabela1[[#This Row],[Divid.]]</f>
        <v>0.1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71" s="17">
        <f>Tabela1[[#This Row],[Preço Calculado]]/Tabela1[[#This Row],[Preço atual]]-1</f>
        <v>-0.88328823720498673</v>
      </c>
      <c r="U271" s="29" t="str">
        <f>HYPERLINK("https://statusinvest.com.br/fundos-imobiliarios/"&amp;Tabela1[[#This Row],[Ticker]],"Link")</f>
        <v>Link</v>
      </c>
      <c r="V271" s="38" t="s">
        <v>585</v>
      </c>
    </row>
    <row r="272" spans="1:22" x14ac:dyDescent="0.25">
      <c r="A272" s="12" t="s">
        <v>586</v>
      </c>
      <c r="B272" s="12" t="s">
        <v>28</v>
      </c>
      <c r="C272" s="13" t="s">
        <v>587</v>
      </c>
      <c r="D272" s="13" t="s">
        <v>588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10.039999999999999</v>
      </c>
      <c r="J272" s="15">
        <f>Tabela1[[#This Row],[Preço atual]]/Tabela1[[#This Row],[VP]]</f>
        <v>1.2768924302788847</v>
      </c>
      <c r="K272" s="14"/>
      <c r="L272" s="14"/>
      <c r="M272" s="13">
        <v>51.24</v>
      </c>
      <c r="N272" s="13">
        <v>220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589</v>
      </c>
      <c r="B273" s="12" t="s">
        <v>28</v>
      </c>
      <c r="C273" s="13" t="s">
        <v>375</v>
      </c>
      <c r="D273" s="13" t="s">
        <v>47</v>
      </c>
      <c r="E273" s="16">
        <v>192.98</v>
      </c>
      <c r="F273" s="16">
        <v>1.5592999999999999</v>
      </c>
      <c r="G273" s="25">
        <f>Tabela1[[#This Row],[Divid.]]*12/Tabela1[[#This Row],[Preço atual]]</f>
        <v>9.6961343144367287E-2</v>
      </c>
      <c r="H273" s="16">
        <v>18.591999999999999</v>
      </c>
      <c r="I273" s="16">
        <v>204.31</v>
      </c>
      <c r="J273" s="15">
        <f>Tabela1[[#This Row],[Preço atual]]/Tabela1[[#This Row],[VP]]</f>
        <v>0.94454505408447942</v>
      </c>
      <c r="K273" s="14">
        <v>0</v>
      </c>
      <c r="L273" s="14">
        <v>0</v>
      </c>
      <c r="M273" s="13">
        <v>3.47</v>
      </c>
      <c r="N273" s="13">
        <v>6101</v>
      </c>
      <c r="O273" s="13">
        <v>10170</v>
      </c>
      <c r="P273" s="13">
        <v>1094</v>
      </c>
      <c r="Q273" s="30">
        <f>Tabela1[[#This Row],[Divid.]]</f>
        <v>1.5592999999999999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138.09298892988926</v>
      </c>
      <c r="T273" s="17">
        <f>Tabela1[[#This Row],[Preço Calculado]]/Tabela1[[#This Row],[Preço atual]]-1</f>
        <v>-0.28441813177588726</v>
      </c>
      <c r="U273" s="29" t="str">
        <f>HYPERLINK("https://statusinvest.com.br/fundos-imobiliarios/"&amp;Tabela1[[#This Row],[Ticker]],"Link")</f>
        <v>Link</v>
      </c>
      <c r="V273" s="38" t="s">
        <v>590</v>
      </c>
    </row>
    <row r="274" spans="1:22" x14ac:dyDescent="0.25">
      <c r="A274" s="12" t="s">
        <v>591</v>
      </c>
      <c r="B274" s="12" t="s">
        <v>28</v>
      </c>
      <c r="C274" s="13" t="s">
        <v>375</v>
      </c>
      <c r="D274" s="13" t="s">
        <v>522</v>
      </c>
      <c r="E274" s="16">
        <v>11.8</v>
      </c>
      <c r="F274" s="16">
        <v>8.3400000000000002E-2</v>
      </c>
      <c r="G274" s="25">
        <f>Tabela1[[#This Row],[Divid.]]*12/Tabela1[[#This Row],[Preço atual]]</f>
        <v>8.4813559322033882E-2</v>
      </c>
      <c r="H274" s="16">
        <v>1.0032000000000001</v>
      </c>
      <c r="I274" s="16">
        <v>15.31</v>
      </c>
      <c r="J274" s="15">
        <f>Tabela1[[#This Row],[Preço atual]]/Tabela1[[#This Row],[VP]]</f>
        <v>0.77073807968647945</v>
      </c>
      <c r="K274" s="14">
        <v>0</v>
      </c>
      <c r="L274" s="14">
        <v>0</v>
      </c>
      <c r="M274" s="13">
        <v>1.93</v>
      </c>
      <c r="N274" s="13">
        <v>2169</v>
      </c>
      <c r="O274" s="13">
        <v>16281</v>
      </c>
      <c r="P274" s="13">
        <v>2193</v>
      </c>
      <c r="Q274" s="30">
        <f>Tabela1[[#This Row],[Divid.]]</f>
        <v>8.3400000000000002E-2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7.3859778597785963</v>
      </c>
      <c r="T274" s="17">
        <f>Tabela1[[#This Row],[Preço Calculado]]/Tabela1[[#This Row],[Preço atual]]-1</f>
        <v>-0.37406967290011894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592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8.8915000000000006</v>
      </c>
      <c r="I275" s="16">
        <v>224.52</v>
      </c>
      <c r="J275" s="15">
        <f>Tabela1[[#This Row],[Preço atual]]/Tabela1[[#This Row],[VP]]</f>
        <v>1.0132727596650632</v>
      </c>
      <c r="K275" s="14">
        <v>0</v>
      </c>
      <c r="L275" s="14">
        <v>0</v>
      </c>
      <c r="M275" s="13">
        <v>22.04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593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3.1E-2</v>
      </c>
      <c r="G276" s="25">
        <f>Tabela1[[#This Row],[Divid.]]*12/Tabela1[[#This Row],[Preço atual]]</f>
        <v>1.8597210418437235E-3</v>
      </c>
      <c r="H276" s="16">
        <v>41.613</v>
      </c>
      <c r="I276" s="16">
        <v>182.79</v>
      </c>
      <c r="J276" s="15">
        <f>Tabela1[[#This Row],[Preço atual]]/Tabela1[[#This Row],[VP]]</f>
        <v>1.0943158816127798</v>
      </c>
      <c r="K276" s="14"/>
      <c r="L276" s="14"/>
      <c r="M276" s="13">
        <v>18.59</v>
      </c>
      <c r="N276" s="13">
        <v>2602</v>
      </c>
      <c r="O276" s="13"/>
      <c r="P276" s="13"/>
      <c r="Q276" s="30">
        <f>Tabela1[[#This Row],[Divid.]]</f>
        <v>3.1E-2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2.7453874538745384</v>
      </c>
      <c r="T276" s="17">
        <f>Tabela1[[#This Row],[Preço Calculado]]/Tabela1[[#This Row],[Preço atual]]-1</f>
        <v>-0.98627512146240792</v>
      </c>
      <c r="U276" s="29" t="str">
        <f>HYPERLINK("https://statusinvest.com.br/fundos-imobiliarios/"&amp;Tabela1[[#This Row],[Ticker]],"Link")</f>
        <v>Link</v>
      </c>
      <c r="V276" s="38" t="s">
        <v>594</v>
      </c>
    </row>
    <row r="277" spans="1:22" x14ac:dyDescent="0.25">
      <c r="A277" s="12" t="s">
        <v>595</v>
      </c>
      <c r="B277" s="12" t="s">
        <v>28</v>
      </c>
      <c r="C277" s="13" t="s">
        <v>159</v>
      </c>
      <c r="D277" s="13" t="s">
        <v>248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145.12</v>
      </c>
      <c r="J277" s="15">
        <f>Tabela1[[#This Row],[Preço atual]]/Tabela1[[#This Row],[VP]]</f>
        <v>0.6408489525909592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596</v>
      </c>
    </row>
    <row r="278" spans="1:22" x14ac:dyDescent="0.25">
      <c r="A278" s="12" t="s">
        <v>597</v>
      </c>
      <c r="B278" s="12" t="s">
        <v>28</v>
      </c>
      <c r="C278" s="13" t="s">
        <v>53</v>
      </c>
      <c r="D278" s="13" t="s">
        <v>598</v>
      </c>
      <c r="E278" s="16">
        <v>66</v>
      </c>
      <c r="F278" s="16">
        <v>0.6</v>
      </c>
      <c r="G278" s="25">
        <f>Tabela1[[#This Row],[Divid.]]*12/Tabela1[[#This Row],[Preço atual]]</f>
        <v>0.10909090909090909</v>
      </c>
      <c r="H278" s="16">
        <v>8.34</v>
      </c>
      <c r="I278" s="16">
        <v>73.8</v>
      </c>
      <c r="J278" s="15">
        <f>Tabela1[[#This Row],[Preço atual]]/Tabela1[[#This Row],[VP]]</f>
        <v>0.89430894308943087</v>
      </c>
      <c r="K278" s="14"/>
      <c r="L278" s="14"/>
      <c r="M278" s="13">
        <v>3.56</v>
      </c>
      <c r="N278" s="13">
        <v>7706</v>
      </c>
      <c r="O278" s="13"/>
      <c r="P278" s="13"/>
      <c r="Q278" s="30">
        <f>Tabela1[[#This Row],[Divid.]]</f>
        <v>0.6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78" s="17">
        <f>Tabela1[[#This Row],[Preço Calculado]]/Tabela1[[#This Row],[Preço atual]]-1</f>
        <v>-0.19490103991949026</v>
      </c>
      <c r="U278" s="29" t="str">
        <f>HYPERLINK("https://statusinvest.com.br/fundos-imobiliarios/"&amp;Tabela1[[#This Row],[Ticker]],"Link")</f>
        <v>Link</v>
      </c>
      <c r="V278" s="38" t="s">
        <v>599</v>
      </c>
    </row>
    <row r="279" spans="1:22" x14ac:dyDescent="0.25">
      <c r="A279" s="12" t="s">
        <v>600</v>
      </c>
      <c r="B279" s="12" t="s">
        <v>28</v>
      </c>
      <c r="C279" s="13" t="s">
        <v>36</v>
      </c>
      <c r="D279" s="13" t="s">
        <v>458</v>
      </c>
      <c r="E279" s="16">
        <v>92.52</v>
      </c>
      <c r="F279" s="16">
        <v>0.91</v>
      </c>
      <c r="G279" s="25">
        <f>Tabela1[[#This Row],[Divid.]]*12/Tabela1[[#This Row],[Preço atual]]</f>
        <v>0.11802853437094683</v>
      </c>
      <c r="H279" s="16">
        <v>13.02</v>
      </c>
      <c r="I279" s="16">
        <v>99.12</v>
      </c>
      <c r="J279" s="15">
        <f>Tabela1[[#This Row],[Preço atual]]/Tabela1[[#This Row],[VP]]</f>
        <v>0.93341404358353508</v>
      </c>
      <c r="K279" s="14"/>
      <c r="L279" s="14"/>
      <c r="M279" s="13">
        <v>13.29</v>
      </c>
      <c r="N279" s="13">
        <v>29951</v>
      </c>
      <c r="O279" s="13"/>
      <c r="P279" s="13"/>
      <c r="Q279" s="30">
        <f>Tabela1[[#This Row],[Divid.]]</f>
        <v>0.91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9" s="17">
        <f>Tabela1[[#This Row],[Preço Calculado]]/Tabela1[[#This Row],[Preço atual]]-1</f>
        <v>-0.12894070574946992</v>
      </c>
      <c r="U279" s="29" t="str">
        <f>HYPERLINK("https://statusinvest.com.br/fundos-imobiliarios/"&amp;Tabela1[[#This Row],[Ticker]],"Link")</f>
        <v>Link</v>
      </c>
      <c r="V279" s="38" t="s">
        <v>601</v>
      </c>
    </row>
    <row r="280" spans="1:22" x14ac:dyDescent="0.25">
      <c r="A280" s="12" t="s">
        <v>602</v>
      </c>
      <c r="B280" s="12" t="s">
        <v>28</v>
      </c>
      <c r="C280" s="13" t="s">
        <v>70</v>
      </c>
      <c r="D280" s="13" t="s">
        <v>598</v>
      </c>
      <c r="E280" s="16">
        <v>28.1</v>
      </c>
      <c r="F280" s="16">
        <v>0.3</v>
      </c>
      <c r="G280" s="25">
        <f>Tabela1[[#This Row],[Divid.]]*12/Tabela1[[#This Row],[Preço atual]]</f>
        <v>0.12811387900355869</v>
      </c>
      <c r="H280" s="16">
        <v>3.93</v>
      </c>
      <c r="I280" s="16">
        <v>61.93</v>
      </c>
      <c r="J280" s="15">
        <f>Tabela1[[#This Row],[Preço atual]]/Tabela1[[#This Row],[VP]]</f>
        <v>0.45373809139350885</v>
      </c>
      <c r="K280" s="14">
        <v>0</v>
      </c>
      <c r="L280" s="14">
        <v>0</v>
      </c>
      <c r="M280" s="13">
        <v>2.92</v>
      </c>
      <c r="N280" s="13">
        <v>5231</v>
      </c>
      <c r="O280" s="13">
        <v>997</v>
      </c>
      <c r="P280" s="13">
        <v>201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-5.4510118054917456E-2</v>
      </c>
      <c r="U280" s="29" t="str">
        <f>HYPERLINK("https://statusinvest.com.br/fundos-imobiliarios/"&amp;Tabela1[[#This Row],[Ticker]],"Link")</f>
        <v>Link</v>
      </c>
      <c r="V280" s="38" t="s">
        <v>603</v>
      </c>
    </row>
    <row r="281" spans="1:22" x14ac:dyDescent="0.25">
      <c r="A281" s="12" t="s">
        <v>604</v>
      </c>
      <c r="B281" s="12" t="s">
        <v>28</v>
      </c>
      <c r="C281" s="13" t="s">
        <v>57</v>
      </c>
      <c r="D281" s="13" t="s">
        <v>598</v>
      </c>
      <c r="E281" s="16">
        <v>71.53</v>
      </c>
      <c r="F281" s="16">
        <v>0.85</v>
      </c>
      <c r="G281" s="25">
        <f>Tabela1[[#This Row],[Divid.]]*12/Tabela1[[#This Row],[Preço atual]]</f>
        <v>0.14259751153362224</v>
      </c>
      <c r="H281" s="16">
        <v>10.55</v>
      </c>
      <c r="I281" s="16">
        <v>92.55</v>
      </c>
      <c r="J281" s="15">
        <f>Tabela1[[#This Row],[Preço atual]]/Tabela1[[#This Row],[VP]]</f>
        <v>0.77287952458130749</v>
      </c>
      <c r="K281" s="14">
        <v>0</v>
      </c>
      <c r="L281" s="14">
        <v>0</v>
      </c>
      <c r="M281" s="13">
        <v>0.73</v>
      </c>
      <c r="N281" s="13">
        <v>6331</v>
      </c>
      <c r="O281" s="13">
        <v>2789</v>
      </c>
      <c r="P281" s="13">
        <v>165</v>
      </c>
      <c r="Q281" s="30">
        <f>Tabela1[[#This Row],[Divid.]]</f>
        <v>0.85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81" s="17">
        <f>Tabela1[[#This Row],[Preço Calculado]]/Tabela1[[#This Row],[Preço atual]]-1</f>
        <v>5.2380158919721254E-2</v>
      </c>
      <c r="U281" s="29" t="str">
        <f>HYPERLINK("https://statusinvest.com.br/fundos-imobiliarios/"&amp;Tabela1[[#This Row],[Ticker]],"Link")</f>
        <v>Link</v>
      </c>
      <c r="V281" s="38" t="s">
        <v>605</v>
      </c>
    </row>
    <row r="282" spans="1:22" x14ac:dyDescent="0.25">
      <c r="A282" s="12" t="s">
        <v>606</v>
      </c>
      <c r="B282" s="12" t="s">
        <v>28</v>
      </c>
      <c r="C282" s="13" t="s">
        <v>159</v>
      </c>
      <c r="D282" s="13" t="s">
        <v>209</v>
      </c>
      <c r="E282" s="16">
        <v>13.83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-21.92</v>
      </c>
      <c r="J282" s="15">
        <f>Tabela1[[#This Row],[Preço atual]]/Tabela1[[#This Row],[VP]]</f>
        <v>-0.6309306569343065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607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5.9008000000000003</v>
      </c>
      <c r="G283" s="14" t="e">
        <f>Tabela1[[#This Row],[Divid.]]*12/Tabela1[[#This Row],[Preço atual]]</f>
        <v>#DIV/0!</v>
      </c>
      <c r="H283" s="16">
        <v>20.258700000000001</v>
      </c>
      <c r="I283" s="16">
        <v>168.72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1.65</v>
      </c>
      <c r="N283" s="13">
        <v>55</v>
      </c>
      <c r="O283" s="13"/>
      <c r="P283" s="13"/>
      <c r="Q283" s="30">
        <f>Tabela1[[#This Row],[Divid.]]</f>
        <v>5.9008000000000003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522.58007380073798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608</v>
      </c>
      <c r="B284" s="12" t="s">
        <v>28</v>
      </c>
      <c r="C284" s="13" t="s">
        <v>159</v>
      </c>
      <c r="D284" s="13" t="s">
        <v>609</v>
      </c>
      <c r="E284" s="16">
        <v>37.19</v>
      </c>
      <c r="F284" s="16">
        <v>0.34</v>
      </c>
      <c r="G284" s="25">
        <f>Tabela1[[#This Row],[Divid.]]*12/Tabela1[[#This Row],[Preço atual]]</f>
        <v>0.10970691045980104</v>
      </c>
      <c r="H284" s="16">
        <v>7.53</v>
      </c>
      <c r="I284" s="16">
        <v>40.99</v>
      </c>
      <c r="J284" s="15">
        <f>Tabela1[[#This Row],[Preço atual]]/Tabela1[[#This Row],[VP]]</f>
        <v>0.90729446206391795</v>
      </c>
      <c r="K284" s="14">
        <v>8.4000000000000005E-2</v>
      </c>
      <c r="L284" s="14">
        <v>0</v>
      </c>
      <c r="M284" s="13">
        <v>0.48</v>
      </c>
      <c r="N284" s="13">
        <v>8474</v>
      </c>
      <c r="O284" s="13">
        <v>16619</v>
      </c>
      <c r="P284" s="13">
        <v>1475</v>
      </c>
      <c r="Q284" s="30">
        <f>Tabela1[[#This Row],[Divid.]]</f>
        <v>0.34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284" s="17">
        <f>Tabela1[[#This Row],[Preço Calculado]]/Tabela1[[#This Row],[Preço atual]]-1</f>
        <v>-0.19035490435571201</v>
      </c>
      <c r="U284" s="29" t="str">
        <f>HYPERLINK("https://statusinvest.com.br/fundos-imobiliarios/"&amp;Tabela1[[#This Row],[Ticker]],"Link")</f>
        <v>Link</v>
      </c>
      <c r="V284" s="38" t="s">
        <v>610</v>
      </c>
    </row>
    <row r="285" spans="1:22" x14ac:dyDescent="0.25">
      <c r="A285" s="12" t="s">
        <v>611</v>
      </c>
      <c r="B285" s="12" t="s">
        <v>28</v>
      </c>
      <c r="C285" s="13" t="s">
        <v>70</v>
      </c>
      <c r="D285" s="13" t="s">
        <v>609</v>
      </c>
      <c r="E285" s="16">
        <v>67.61</v>
      </c>
      <c r="F285" s="16">
        <v>0.6</v>
      </c>
      <c r="G285" s="25">
        <f>Tabela1[[#This Row],[Divid.]]*12/Tabela1[[#This Row],[Preço atual]]</f>
        <v>0.10649312231918354</v>
      </c>
      <c r="H285" s="16">
        <v>7.14</v>
      </c>
      <c r="I285" s="16">
        <v>98.38</v>
      </c>
      <c r="J285" s="15">
        <f>Tabela1[[#This Row],[Preço atual]]/Tabela1[[#This Row],[VP]]</f>
        <v>0.6872331774750966</v>
      </c>
      <c r="K285" s="14">
        <v>0</v>
      </c>
      <c r="L285" s="14">
        <v>0</v>
      </c>
      <c r="M285" s="13">
        <v>1.29</v>
      </c>
      <c r="N285" s="13">
        <v>24983</v>
      </c>
      <c r="O285" s="13">
        <v>2199</v>
      </c>
      <c r="P285" s="13">
        <v>298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-0.21407289801340568</v>
      </c>
      <c r="U285" s="29" t="str">
        <f>HYPERLINK("https://statusinvest.com.br/fundos-imobiliarios/"&amp;Tabela1[[#This Row],[Ticker]],"Link")</f>
        <v>Link</v>
      </c>
      <c r="V285" s="38" t="s">
        <v>612</v>
      </c>
    </row>
    <row r="286" spans="1:22" x14ac:dyDescent="0.25">
      <c r="A286" s="12" t="s">
        <v>613</v>
      </c>
      <c r="B286" s="12" t="s">
        <v>28</v>
      </c>
      <c r="C286" s="13" t="s">
        <v>70</v>
      </c>
      <c r="D286" s="13" t="s">
        <v>367</v>
      </c>
      <c r="E286" s="16">
        <v>926.98</v>
      </c>
      <c r="F286" s="16">
        <v>42.807699999999997</v>
      </c>
      <c r="G286" s="14">
        <f>Tabela1[[#This Row],[Divid.]]*12/Tabela1[[#This Row],[Preço atual]]</f>
        <v>0.55415693973980007</v>
      </c>
      <c r="H286" s="16">
        <v>82.453000000000003</v>
      </c>
      <c r="I286" s="16">
        <v>1663.79</v>
      </c>
      <c r="J286" s="15">
        <f>Tabela1[[#This Row],[Preço atual]]/Tabela1[[#This Row],[VP]]</f>
        <v>0.55714964027912184</v>
      </c>
      <c r="K286" s="14">
        <v>0</v>
      </c>
      <c r="L286" s="14">
        <v>0</v>
      </c>
      <c r="M286" s="13">
        <v>2.63</v>
      </c>
      <c r="N286" s="13">
        <v>2</v>
      </c>
      <c r="O286" s="13"/>
      <c r="P286" s="13"/>
      <c r="Q286" s="30">
        <f>Tabela1[[#This Row],[Divid.]]</f>
        <v>42.807699999999997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3791.0878228782281</v>
      </c>
      <c r="T286" s="17">
        <f>Tabela1[[#This Row],[Preço Calculado]]/Tabela1[[#This Row],[Preço atual]]-1</f>
        <v>3.0897191124708492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614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1000</v>
      </c>
      <c r="G287" s="25" t="e">
        <f>Tabela1[[#This Row],[Divid.]]*12/Tabela1[[#This Row],[Preço atual]]</f>
        <v>#DIV/0!</v>
      </c>
      <c r="H287" s="16">
        <v>0</v>
      </c>
      <c r="I287" s="16">
        <v>6475.7</v>
      </c>
      <c r="J287" s="15">
        <f>Tabela1[[#This Row],[Preço atual]]/Tabela1[[#This Row],[VP]]</f>
        <v>0</v>
      </c>
      <c r="K287" s="14"/>
      <c r="L287" s="14"/>
      <c r="M287" s="13">
        <v>0.32</v>
      </c>
      <c r="N287" s="13">
        <v>50</v>
      </c>
      <c r="O287" s="13"/>
      <c r="P287" s="13"/>
      <c r="Q287" s="30">
        <f>Tabela1[[#This Row],[Divid.]]</f>
        <v>1000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88560.885608856086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615</v>
      </c>
      <c r="B288" s="12" t="s">
        <v>28</v>
      </c>
      <c r="C288" s="13" t="s">
        <v>36</v>
      </c>
      <c r="D288" s="13" t="s">
        <v>50</v>
      </c>
      <c r="E288" s="16">
        <v>40.11</v>
      </c>
      <c r="F288" s="16">
        <v>0.36470000000000002</v>
      </c>
      <c r="G288" s="14">
        <f>Tabela1[[#This Row],[Divid.]]*12/Tabela1[[#This Row],[Preço atual]]</f>
        <v>0.10910994764397906</v>
      </c>
      <c r="H288" s="16">
        <v>8.0349000000000004</v>
      </c>
      <c r="I288" s="16">
        <v>70.67</v>
      </c>
      <c r="J288" s="15">
        <f>Tabela1[[#This Row],[Preço atual]]/Tabela1[[#This Row],[VP]]</f>
        <v>0.56756756756756754</v>
      </c>
      <c r="K288" s="14"/>
      <c r="L288" s="14"/>
      <c r="M288" s="13">
        <v>1.03</v>
      </c>
      <c r="N288" s="13">
        <v>373</v>
      </c>
      <c r="O288" s="13"/>
      <c r="P288" s="13"/>
      <c r="Q288" s="30">
        <f>Tabela1[[#This Row],[Divid.]]</f>
        <v>0.36470000000000002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32.298154981549814</v>
      </c>
      <c r="T288" s="17">
        <f>Tabela1[[#This Row],[Preço Calculado]]/Tabela1[[#This Row],[Preço atual]]-1</f>
        <v>-0.19476053399277449</v>
      </c>
      <c r="U288" s="29" t="str">
        <f>HYPERLINK("https://statusinvest.com.br/fundos-imobiliarios/"&amp;Tabela1[[#This Row],[Ticker]],"Link")</f>
        <v>Link</v>
      </c>
      <c r="V288" s="38" t="s">
        <v>616</v>
      </c>
    </row>
    <row r="289" spans="1:22" x14ac:dyDescent="0.25">
      <c r="A289" s="12" t="s">
        <v>617</v>
      </c>
      <c r="B289" s="12" t="s">
        <v>28</v>
      </c>
      <c r="C289" s="13" t="s">
        <v>36</v>
      </c>
      <c r="D289" s="13" t="s">
        <v>141</v>
      </c>
      <c r="E289" s="16">
        <v>88.67</v>
      </c>
      <c r="F289" s="16">
        <v>0.8</v>
      </c>
      <c r="G289" s="25">
        <f>Tabela1[[#This Row],[Divid.]]*12/Tabela1[[#This Row],[Preço atual]]</f>
        <v>0.10826660651855195</v>
      </c>
      <c r="H289" s="16">
        <v>11.05</v>
      </c>
      <c r="I289" s="16">
        <v>92.05</v>
      </c>
      <c r="J289" s="15">
        <f>Tabela1[[#This Row],[Preço atual]]/Tabela1[[#This Row],[VP]]</f>
        <v>0.96328082563824013</v>
      </c>
      <c r="K289" s="14"/>
      <c r="L289" s="14"/>
      <c r="M289" s="13">
        <v>9.66</v>
      </c>
      <c r="N289" s="13">
        <v>15863</v>
      </c>
      <c r="O289" s="13"/>
      <c r="P289" s="13"/>
      <c r="Q289" s="30">
        <f>Tabela1[[#This Row],[Divid.]]</f>
        <v>0.8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9" s="17">
        <f>Tabela1[[#This Row],[Preço Calculado]]/Tabela1[[#This Row],[Preço atual]]-1</f>
        <v>-0.20098445373762408</v>
      </c>
      <c r="U289" s="29" t="str">
        <f>HYPERLINK("https://statusinvest.com.br/fundos-imobiliarios/"&amp;Tabela1[[#This Row],[Ticker]],"Link")</f>
        <v>Link</v>
      </c>
      <c r="V289" s="38" t="s">
        <v>618</v>
      </c>
    </row>
    <row r="290" spans="1:22" x14ac:dyDescent="0.25">
      <c r="A290" s="12" t="s">
        <v>619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620</v>
      </c>
      <c r="B291" s="12" t="s">
        <v>28</v>
      </c>
      <c r="C291" s="13" t="s">
        <v>36</v>
      </c>
      <c r="D291" s="13" t="s">
        <v>276</v>
      </c>
      <c r="E291" s="16">
        <v>14.24</v>
      </c>
      <c r="F291" s="16">
        <v>7.9100000000000004E-2</v>
      </c>
      <c r="G291" s="14">
        <f>Tabela1[[#This Row],[Divid.]]*12/Tabela1[[#This Row],[Preço atual]]</f>
        <v>6.6657303370786514E-2</v>
      </c>
      <c r="H291" s="16">
        <v>0.96899999999999997</v>
      </c>
      <c r="I291" s="16">
        <v>28.16</v>
      </c>
      <c r="J291" s="15">
        <f>Tabela1[[#This Row],[Preço atual]]/Tabela1[[#This Row],[VP]]</f>
        <v>0.50568181818181823</v>
      </c>
      <c r="K291" s="14"/>
      <c r="L291" s="14"/>
      <c r="M291" s="13">
        <v>1.56</v>
      </c>
      <c r="N291" s="13">
        <v>691</v>
      </c>
      <c r="O291" s="13"/>
      <c r="P291" s="13"/>
      <c r="Q291" s="30">
        <f>Tabela1[[#This Row],[Divid.]]</f>
        <v>7.9100000000000004E-2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7.0051660516605168</v>
      </c>
      <c r="T291" s="17">
        <f>Tabela1[[#This Row],[Preço Calculado]]/Tabela1[[#This Row],[Preço atual]]-1</f>
        <v>-0.50806418176541324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621</v>
      </c>
      <c r="B292" s="12" t="s">
        <v>28</v>
      </c>
      <c r="C292" s="13" t="s">
        <v>159</v>
      </c>
      <c r="D292" s="13"/>
      <c r="E292" s="16">
        <v>1100</v>
      </c>
      <c r="F292" s="16">
        <v>3.41</v>
      </c>
      <c r="G292" s="14">
        <f>Tabela1[[#This Row],[Divid.]]*12/Tabela1[[#This Row],[Preço atual]]</f>
        <v>3.7200000000000004E-2</v>
      </c>
      <c r="H292" s="16">
        <v>12.42</v>
      </c>
      <c r="I292" s="16">
        <v>1054.44</v>
      </c>
      <c r="J292" s="15">
        <f>Tabela1[[#This Row],[Preço atual]]/Tabela1[[#This Row],[VP]]</f>
        <v>1.0432077690527672</v>
      </c>
      <c r="K292" s="14"/>
      <c r="L292" s="14"/>
      <c r="M292" s="13">
        <v>4.41</v>
      </c>
      <c r="N292" s="13">
        <v>57</v>
      </c>
      <c r="O292" s="13"/>
      <c r="P292" s="13"/>
      <c r="Q292" s="30">
        <f>Tabela1[[#This Row],[Divid.]]</f>
        <v>3.41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292" s="17">
        <f>Tabela1[[#This Row],[Preço Calculado]]/Tabela1[[#This Row],[Preço atual]]-1</f>
        <v>-0.72546125461254607</v>
      </c>
      <c r="U292" s="29" t="str">
        <f>HYPERLINK("https://statusinvest.com.br/fundos-imobiliarios/"&amp;Tabela1[[#This Row],[Ticker]],"Link")</f>
        <v>Link</v>
      </c>
      <c r="V292" s="38" t="s">
        <v>622</v>
      </c>
    </row>
    <row r="293" spans="1:22" x14ac:dyDescent="0.25">
      <c r="A293" s="12" t="s">
        <v>623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101.61</v>
      </c>
      <c r="J293" s="15">
        <f>Tabela1[[#This Row],[Preço atual]]/Tabela1[[#This Row],[VP]]</f>
        <v>0</v>
      </c>
      <c r="K293" s="14"/>
      <c r="L293" s="14"/>
      <c r="M293" s="13">
        <v>10.48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624</v>
      </c>
      <c r="B294" s="12" t="s">
        <v>28</v>
      </c>
      <c r="C294" s="13" t="s">
        <v>159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106.85</v>
      </c>
      <c r="J294" s="15">
        <f>Tabela1[[#This Row],[Preço atual]]/Tabela1[[#This Row],[VP]]</f>
        <v>0.99204492278895651</v>
      </c>
      <c r="K294" s="14"/>
      <c r="L294" s="14"/>
      <c r="M294" s="13">
        <v>0.24</v>
      </c>
      <c r="N294" s="13">
        <v>24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625</v>
      </c>
      <c r="B295" s="12" t="s">
        <v>28</v>
      </c>
      <c r="C295" s="13" t="s">
        <v>36</v>
      </c>
      <c r="D295" s="13" t="s">
        <v>276</v>
      </c>
      <c r="E295" s="16">
        <v>90.2</v>
      </c>
      <c r="F295" s="16">
        <v>0.93</v>
      </c>
      <c r="G295" s="25">
        <f>Tabela1[[#This Row],[Divid.]]*12/Tabela1[[#This Row],[Preço atual]]</f>
        <v>0.1237250554323725</v>
      </c>
      <c r="H295" s="16">
        <v>12.1</v>
      </c>
      <c r="I295" s="16">
        <v>97.05</v>
      </c>
      <c r="J295" s="15">
        <f>Tabela1[[#This Row],[Preço atual]]/Tabela1[[#This Row],[VP]]</f>
        <v>0.92941782586295729</v>
      </c>
      <c r="K295" s="14"/>
      <c r="L295" s="14"/>
      <c r="M295" s="13">
        <v>7.95</v>
      </c>
      <c r="N295" s="13">
        <v>27656</v>
      </c>
      <c r="O295" s="13"/>
      <c r="P295" s="13"/>
      <c r="Q295" s="30">
        <f>Tabela1[[#This Row],[Divid.]]</f>
        <v>0.93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95" s="17">
        <f>Tabela1[[#This Row],[Preço Calculado]]/Tabela1[[#This Row],[Preço atual]]-1</f>
        <v>-8.6899959908690039E-2</v>
      </c>
      <c r="U295" s="29" t="str">
        <f>HYPERLINK("https://statusinvest.com.br/fundos-imobiliarios/"&amp;Tabela1[[#This Row],[Ticker]],"Link")</f>
        <v>Link</v>
      </c>
      <c r="V295" s="38" t="s">
        <v>626</v>
      </c>
    </row>
    <row r="296" spans="1:22" x14ac:dyDescent="0.25">
      <c r="A296" s="12" t="s">
        <v>627</v>
      </c>
      <c r="B296" s="12" t="s">
        <v>28</v>
      </c>
      <c r="C296" s="13" t="s">
        <v>70</v>
      </c>
      <c r="D296" s="13" t="s">
        <v>628</v>
      </c>
      <c r="E296" s="16">
        <v>59.4</v>
      </c>
      <c r="F296" s="16">
        <v>0.46</v>
      </c>
      <c r="G296" s="25">
        <f>Tabela1[[#This Row],[Divid.]]*12/Tabela1[[#This Row],[Preço atual]]</f>
        <v>9.2929292929292945E-2</v>
      </c>
      <c r="H296" s="16">
        <v>5.34</v>
      </c>
      <c r="I296" s="16">
        <v>57.14</v>
      </c>
      <c r="J296" s="15">
        <f>Tabela1[[#This Row],[Preço atual]]/Tabela1[[#This Row],[VP]]</f>
        <v>1.03955197759888</v>
      </c>
      <c r="K296" s="14">
        <v>0</v>
      </c>
      <c r="L296" s="14">
        <v>0</v>
      </c>
      <c r="M296" s="13">
        <v>1.45</v>
      </c>
      <c r="N296" s="13">
        <v>476</v>
      </c>
      <c r="O296" s="13">
        <v>13322</v>
      </c>
      <c r="P296" s="13">
        <v>1156</v>
      </c>
      <c r="Q296" s="30">
        <f>Tabela1[[#This Row],[Divid.]]</f>
        <v>0.46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96" s="17">
        <f>Tabela1[[#This Row],[Preço Calculado]]/Tabela1[[#This Row],[Preço atual]]-1</f>
        <v>-0.31417495993141742</v>
      </c>
      <c r="U296" s="29" t="str">
        <f>HYPERLINK("https://statusinvest.com.br/fundos-imobiliarios/"&amp;Tabela1[[#This Row],[Ticker]],"Link")</f>
        <v>Link</v>
      </c>
      <c r="V296" s="38" t="s">
        <v>629</v>
      </c>
    </row>
    <row r="297" spans="1:22" x14ac:dyDescent="0.25">
      <c r="A297" s="12" t="s">
        <v>630</v>
      </c>
      <c r="B297" s="12" t="s">
        <v>28</v>
      </c>
      <c r="C297" s="13" t="s">
        <v>29</v>
      </c>
      <c r="D297" s="13" t="s">
        <v>47</v>
      </c>
      <c r="E297" s="16">
        <v>1965.04</v>
      </c>
      <c r="F297" s="16">
        <v>15.2448</v>
      </c>
      <c r="G297" s="14">
        <f>Tabela1[[#This Row],[Divid.]]*12/Tabela1[[#This Row],[Preço atual]]</f>
        <v>9.3096120180759689E-2</v>
      </c>
      <c r="H297" s="16">
        <v>215.11160000000001</v>
      </c>
      <c r="I297" s="16">
        <v>3441.41</v>
      </c>
      <c r="J297" s="15">
        <f>Tabela1[[#This Row],[Preço atual]]/Tabela1[[#This Row],[VP]]</f>
        <v>0.57099851514350219</v>
      </c>
      <c r="K297" s="14">
        <v>1.9E-2</v>
      </c>
      <c r="L297" s="14">
        <v>-0.01</v>
      </c>
      <c r="M297" s="13">
        <v>2.6</v>
      </c>
      <c r="N297" s="13">
        <v>3948</v>
      </c>
      <c r="O297" s="13">
        <v>1838</v>
      </c>
      <c r="P297" s="13">
        <v>246</v>
      </c>
      <c r="Q297" s="30">
        <f>Tabela1[[#This Row],[Divid.]]</f>
        <v>15.2448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1350.0929889298893</v>
      </c>
      <c r="T297" s="17">
        <f>Tabela1[[#This Row],[Preço Calculado]]/Tabela1[[#This Row],[Preço atual]]-1</f>
        <v>-0.31294376250361855</v>
      </c>
      <c r="U297" s="29" t="str">
        <f>HYPERLINK("https://statusinvest.com.br/fundos-imobiliarios/"&amp;Tabela1[[#This Row],[Ticker]],"Link")</f>
        <v>Link</v>
      </c>
      <c r="V297" s="38" t="s">
        <v>631</v>
      </c>
    </row>
    <row r="298" spans="1:22" x14ac:dyDescent="0.25">
      <c r="A298" s="12" t="s">
        <v>632</v>
      </c>
      <c r="B298" s="12" t="s">
        <v>28</v>
      </c>
      <c r="C298" s="13" t="s">
        <v>159</v>
      </c>
      <c r="D298" s="13" t="s">
        <v>633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987</v>
      </c>
      <c r="O298" s="13">
        <v>7781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634</v>
      </c>
      <c r="B299" s="12" t="s">
        <v>28</v>
      </c>
      <c r="C299" s="13" t="s">
        <v>43</v>
      </c>
      <c r="D299" s="13" t="s">
        <v>635</v>
      </c>
      <c r="E299" s="16">
        <v>84.99</v>
      </c>
      <c r="F299" s="16">
        <v>1.62</v>
      </c>
      <c r="G299" s="25">
        <f>Tabela1[[#This Row],[Divid.]]*12/Tabela1[[#This Row],[Preço atual]]</f>
        <v>0.22873279209318748</v>
      </c>
      <c r="H299" s="16">
        <v>0</v>
      </c>
      <c r="I299" s="16">
        <v>176.37</v>
      </c>
      <c r="J299" s="15">
        <f>Tabela1[[#This Row],[Preço atual]]/Tabela1[[#This Row],[VP]]</f>
        <v>0.48188467426433063</v>
      </c>
      <c r="K299" s="14">
        <v>1</v>
      </c>
      <c r="L299" s="14">
        <v>0</v>
      </c>
      <c r="M299" s="13">
        <v>1.89</v>
      </c>
      <c r="N299" s="13">
        <v>930</v>
      </c>
      <c r="O299" s="13">
        <v>1495</v>
      </c>
      <c r="P299" s="13">
        <v>0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0.68806488629658635</v>
      </c>
      <c r="U299" s="29" t="str">
        <f>HYPERLINK("https://statusinvest.com.br/fundos-imobiliarios/"&amp;Tabela1[[#This Row],[Ticker]],"Link")</f>
        <v>Link</v>
      </c>
      <c r="V299" s="38" t="s">
        <v>636</v>
      </c>
    </row>
    <row r="300" spans="1:22" x14ac:dyDescent="0.25">
      <c r="A300" s="12" t="s">
        <v>637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638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141.30000000000001</v>
      </c>
      <c r="J301" s="15">
        <f>Tabela1[[#This Row],[Preço atual]]/Tabela1[[#This Row],[VP]]</f>
        <v>0</v>
      </c>
      <c r="K301" s="14"/>
      <c r="L301" s="14"/>
      <c r="M301" s="13">
        <v>0.01</v>
      </c>
      <c r="N301" s="13">
        <v>20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639</v>
      </c>
      <c r="B302" s="12" t="s">
        <v>28</v>
      </c>
      <c r="C302" s="13" t="s">
        <v>43</v>
      </c>
      <c r="D302" s="13" t="s">
        <v>223</v>
      </c>
      <c r="E302" s="16">
        <v>101.65</v>
      </c>
      <c r="F302" s="16">
        <v>0.65</v>
      </c>
      <c r="G302" s="25">
        <f>Tabela1[[#This Row],[Divid.]]*12/Tabela1[[#This Row],[Preço atual]]</f>
        <v>7.6733890801770788E-2</v>
      </c>
      <c r="H302" s="16">
        <v>7.98</v>
      </c>
      <c r="I302" s="16">
        <v>100.79</v>
      </c>
      <c r="J302" s="15">
        <f>Tabela1[[#This Row],[Preço atual]]/Tabela1[[#This Row],[VP]]</f>
        <v>1.0085325925190991</v>
      </c>
      <c r="K302" s="14">
        <v>9.0000000000000011E-3</v>
      </c>
      <c r="L302" s="14">
        <v>0.14199999999999999</v>
      </c>
      <c r="M302" s="13">
        <v>3.58</v>
      </c>
      <c r="N302" s="13">
        <v>145584</v>
      </c>
      <c r="O302" s="13">
        <v>23487</v>
      </c>
      <c r="P302" s="13">
        <v>1167</v>
      </c>
      <c r="Q302" s="30">
        <f>Tabela1[[#This Row],[Divid.]]</f>
        <v>0.65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02" s="17">
        <f>Tabela1[[#This Row],[Preço Calculado]]/Tabela1[[#This Row],[Preço atual]]-1</f>
        <v>-0.43369822286516035</v>
      </c>
      <c r="U302" s="29" t="str">
        <f>HYPERLINK("https://statusinvest.com.br/fundos-imobiliarios/"&amp;Tabela1[[#This Row],[Ticker]],"Link")</f>
        <v>Link</v>
      </c>
      <c r="V302" s="38" t="s">
        <v>640</v>
      </c>
    </row>
    <row r="303" spans="1:22" x14ac:dyDescent="0.25">
      <c r="A303" s="12" t="s">
        <v>641</v>
      </c>
      <c r="B303" s="12" t="s">
        <v>28</v>
      </c>
      <c r="C303" s="13" t="s">
        <v>82</v>
      </c>
      <c r="D303" s="13" t="s">
        <v>642</v>
      </c>
      <c r="E303" s="16">
        <v>48.2</v>
      </c>
      <c r="F303" s="16">
        <v>0.44</v>
      </c>
      <c r="G303" s="14">
        <f>Tabela1[[#This Row],[Divid.]]*12/Tabela1[[#This Row],[Preço atual]]</f>
        <v>0.10954356846473029</v>
      </c>
      <c r="H303" s="16">
        <v>5.2320000000000002</v>
      </c>
      <c r="I303" s="16">
        <v>58.76</v>
      </c>
      <c r="J303" s="15">
        <f>Tabela1[[#This Row],[Preço atual]]/Tabela1[[#This Row],[VP]]</f>
        <v>0.82028590878148411</v>
      </c>
      <c r="K303" s="14">
        <v>0</v>
      </c>
      <c r="L303" s="14">
        <v>0</v>
      </c>
      <c r="M303" s="13">
        <v>1.21</v>
      </c>
      <c r="N303" s="13">
        <v>21168</v>
      </c>
      <c r="O303" s="13">
        <v>1677</v>
      </c>
      <c r="P303" s="13">
        <v>208</v>
      </c>
      <c r="Q303" s="30">
        <f>Tabela1[[#This Row],[Divid.]]</f>
        <v>0.44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03" s="17">
        <f>Tabela1[[#This Row],[Preço Calculado]]/Tabela1[[#This Row],[Preço atual]]-1</f>
        <v>-0.19156038033409384</v>
      </c>
      <c r="U303" s="29" t="str">
        <f>HYPERLINK("https://statusinvest.com.br/fundos-imobiliarios/"&amp;Tabela1[[#This Row],[Ticker]],"Link")</f>
        <v>Link</v>
      </c>
      <c r="V303" s="38" t="s">
        <v>643</v>
      </c>
    </row>
    <row r="304" spans="1:22" x14ac:dyDescent="0.25">
      <c r="A304" s="12" t="s">
        <v>644</v>
      </c>
      <c r="B304" s="12" t="s">
        <v>28</v>
      </c>
      <c r="C304" s="13" t="s">
        <v>36</v>
      </c>
      <c r="D304" s="13" t="s">
        <v>642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6.3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645</v>
      </c>
    </row>
    <row r="305" spans="1:22" x14ac:dyDescent="0.25">
      <c r="A305" s="12" t="s">
        <v>646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647</v>
      </c>
    </row>
    <row r="306" spans="1:22" x14ac:dyDescent="0.25">
      <c r="A306" s="12" t="s">
        <v>648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649</v>
      </c>
    </row>
    <row r="307" spans="1:22" x14ac:dyDescent="0.25">
      <c r="A307" s="12" t="s">
        <v>650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651</v>
      </c>
      <c r="B308" s="12" t="s">
        <v>28</v>
      </c>
      <c r="C308" s="13" t="s">
        <v>159</v>
      </c>
      <c r="D308" s="13" t="s">
        <v>227</v>
      </c>
      <c r="E308" s="16">
        <v>2.35</v>
      </c>
      <c r="F308" s="16">
        <v>2.3540999999999999</v>
      </c>
      <c r="G308" s="14">
        <f>Tabela1[[#This Row],[Divid.]]*12/Tabela1[[#This Row],[Preço atual]]</f>
        <v>12.020936170212766</v>
      </c>
      <c r="H308" s="16">
        <v>0</v>
      </c>
      <c r="I308" s="16">
        <v>21.17</v>
      </c>
      <c r="J308" s="15">
        <f>Tabela1[[#This Row],[Preço atual]]/Tabela1[[#This Row],[VP]]</f>
        <v>0.11100614076523381</v>
      </c>
      <c r="K308" s="14"/>
      <c r="L308" s="14"/>
      <c r="M308" s="13">
        <v>22.18</v>
      </c>
      <c r="N308" s="13">
        <v>1012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87.715396090131094</v>
      </c>
      <c r="U308" s="29" t="str">
        <f>HYPERLINK("https://statusinvest.com.br/fundos-imobiliarios/"&amp;Tabela1[[#This Row],[Ticker]],"Link")</f>
        <v>Link</v>
      </c>
      <c r="V308" s="38" t="s">
        <v>652</v>
      </c>
    </row>
    <row r="309" spans="1:22" x14ac:dyDescent="0.25">
      <c r="A309" s="12" t="s">
        <v>653</v>
      </c>
      <c r="B309" s="12" t="s">
        <v>28</v>
      </c>
      <c r="C309" s="13" t="s">
        <v>33</v>
      </c>
      <c r="D309" s="13" t="s">
        <v>30</v>
      </c>
      <c r="E309" s="16">
        <v>145.35</v>
      </c>
      <c r="F309" s="16">
        <v>1.33</v>
      </c>
      <c r="G309" s="14">
        <f>Tabela1[[#This Row],[Divid.]]*12/Tabela1[[#This Row],[Preço atual]]</f>
        <v>0.10980392156862746</v>
      </c>
      <c r="H309" s="16">
        <v>16.34</v>
      </c>
      <c r="I309" s="16">
        <v>145.72</v>
      </c>
      <c r="J309" s="15">
        <f>Tabela1[[#This Row],[Preço atual]]/Tabela1[[#This Row],[VP]]</f>
        <v>0.99746088388690635</v>
      </c>
      <c r="K309" s="14">
        <v>0</v>
      </c>
      <c r="L309" s="14">
        <v>0</v>
      </c>
      <c r="M309" s="13">
        <v>5.82</v>
      </c>
      <c r="N309" s="13">
        <v>13334</v>
      </c>
      <c r="O309" s="13">
        <v>3580</v>
      </c>
      <c r="P309" s="13">
        <v>389</v>
      </c>
      <c r="Q309" s="30">
        <f>Tabela1[[#This Row],[Divid.]]</f>
        <v>1.33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309" s="17">
        <f>Tabela1[[#This Row],[Preço Calculado]]/Tabela1[[#This Row],[Preço atual]]-1</f>
        <v>-0.18963895521308149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654</v>
      </c>
      <c r="B310" s="12" t="s">
        <v>28</v>
      </c>
      <c r="C310" s="13" t="s">
        <v>53</v>
      </c>
      <c r="D310" s="13" t="s">
        <v>30</v>
      </c>
      <c r="E310" s="16">
        <v>61.48</v>
      </c>
      <c r="F310" s="16">
        <v>0.5</v>
      </c>
      <c r="G310" s="14">
        <f>Tabela1[[#This Row],[Divid.]]*12/Tabela1[[#This Row],[Preço atual]]</f>
        <v>9.7592713077423551E-2</v>
      </c>
      <c r="H310" s="16">
        <v>6.07</v>
      </c>
      <c r="I310" s="16">
        <v>69.430000000000007</v>
      </c>
      <c r="J310" s="15">
        <f>Tabela1[[#This Row],[Preço atual]]/Tabela1[[#This Row],[VP]]</f>
        <v>0.88549618320610679</v>
      </c>
      <c r="K310" s="14"/>
      <c r="L310" s="14"/>
      <c r="M310" s="13">
        <v>4.49</v>
      </c>
      <c r="N310" s="13">
        <v>20807</v>
      </c>
      <c r="O310" s="13"/>
      <c r="P310" s="13"/>
      <c r="Q310" s="30">
        <f>Tabela1[[#This Row],[Divid.]]</f>
        <v>0.5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10" s="17">
        <f>Tabela1[[#This Row],[Preço Calculado]]/Tabela1[[#This Row],[Preço atual]]-1</f>
        <v>-0.27975857507436497</v>
      </c>
      <c r="U310" s="29" t="str">
        <f>HYPERLINK("https://statusinvest.com.br/fundos-imobiliarios/"&amp;Tabela1[[#This Row],[Ticker]],"Link")</f>
        <v>Link</v>
      </c>
      <c r="V310" s="38" t="s">
        <v>655</v>
      </c>
    </row>
    <row r="311" spans="1:22" x14ac:dyDescent="0.25">
      <c r="A311" s="12" t="s">
        <v>656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657</v>
      </c>
    </row>
    <row r="312" spans="1:22" x14ac:dyDescent="0.25">
      <c r="A312" s="12" t="s">
        <v>658</v>
      </c>
      <c r="B312" s="12" t="s">
        <v>28</v>
      </c>
      <c r="C312" s="13" t="s">
        <v>36</v>
      </c>
      <c r="D312" s="13" t="s">
        <v>30</v>
      </c>
      <c r="E312" s="16">
        <v>90.47</v>
      </c>
      <c r="F312" s="16">
        <v>0.95</v>
      </c>
      <c r="G312" s="14">
        <f>Tabela1[[#This Row],[Divid.]]*12/Tabela1[[#This Row],[Preço atual]]</f>
        <v>0.12600862164253343</v>
      </c>
      <c r="H312" s="16">
        <v>12.4</v>
      </c>
      <c r="I312" s="16">
        <v>90.7</v>
      </c>
      <c r="J312" s="15">
        <f>Tabela1[[#This Row],[Preço atual]]/Tabela1[[#This Row],[VP]]</f>
        <v>0.99746416758544654</v>
      </c>
      <c r="K312" s="14"/>
      <c r="L312" s="14"/>
      <c r="M312" s="13">
        <v>8.0399999999999991</v>
      </c>
      <c r="N312" s="13">
        <v>10020</v>
      </c>
      <c r="O312" s="13"/>
      <c r="P312" s="13"/>
      <c r="Q312" s="30">
        <f>Tabela1[[#This Row],[Divid.]]</f>
        <v>0.95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2" s="17">
        <f>Tabela1[[#This Row],[Preço Calculado]]/Tabela1[[#This Row],[Preço atual]]-1</f>
        <v>-7.004707274883093E-2</v>
      </c>
      <c r="U312" s="29" t="str">
        <f>HYPERLINK("https://statusinvest.com.br/fundos-imobiliarios/"&amp;Tabela1[[#This Row],[Ticker]],"Link")</f>
        <v>Link</v>
      </c>
      <c r="V312" s="38" t="s">
        <v>659</v>
      </c>
    </row>
    <row r="313" spans="1:22" x14ac:dyDescent="0.25">
      <c r="A313" s="12" t="s">
        <v>660</v>
      </c>
      <c r="B313" s="12" t="s">
        <v>28</v>
      </c>
      <c r="C313" s="13" t="s">
        <v>36</v>
      </c>
      <c r="D313" s="13" t="s">
        <v>30</v>
      </c>
      <c r="E313" s="16">
        <v>90</v>
      </c>
      <c r="F313" s="16">
        <v>1</v>
      </c>
      <c r="G313" s="25">
        <f>Tabela1[[#This Row],[Divid.]]*12/Tabela1[[#This Row],[Preço atual]]</f>
        <v>0.13333333333333333</v>
      </c>
      <c r="H313" s="16">
        <v>13.6</v>
      </c>
      <c r="I313" s="16">
        <v>93.61</v>
      </c>
      <c r="J313" s="15">
        <f>Tabela1[[#This Row],[Preço atual]]/Tabela1[[#This Row],[VP]]</f>
        <v>0.96143574404443966</v>
      </c>
      <c r="K313" s="14"/>
      <c r="L313" s="14"/>
      <c r="M313" s="13">
        <v>5.17</v>
      </c>
      <c r="N313" s="13">
        <v>3670</v>
      </c>
      <c r="O313" s="13"/>
      <c r="P313" s="13"/>
      <c r="Q313" s="30">
        <f>Tabela1[[#This Row],[Divid.]]</f>
        <v>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3" s="17">
        <f>Tabela1[[#This Row],[Preço Calculado]]/Tabela1[[#This Row],[Preço atual]]-1</f>
        <v>-1.5990159901599132E-2</v>
      </c>
      <c r="U313" s="29" t="str">
        <f>HYPERLINK("https://statusinvest.com.br/fundos-imobiliarios/"&amp;Tabela1[[#This Row],[Ticker]],"Link")</f>
        <v>Link</v>
      </c>
      <c r="V313" s="38" t="s">
        <v>661</v>
      </c>
    </row>
    <row r="314" spans="1:22" x14ac:dyDescent="0.25">
      <c r="A314" s="12" t="s">
        <v>662</v>
      </c>
      <c r="B314" s="12" t="s">
        <v>28</v>
      </c>
      <c r="C314" s="13" t="s">
        <v>159</v>
      </c>
      <c r="D314" s="13" t="s">
        <v>227</v>
      </c>
      <c r="E314" s="16">
        <v>90.97</v>
      </c>
      <c r="F314" s="16">
        <v>0.26169999999999999</v>
      </c>
      <c r="G314" s="25">
        <f>Tabela1[[#This Row],[Divid.]]*12/Tabela1[[#This Row],[Preço atual]]</f>
        <v>3.4521270748598433E-2</v>
      </c>
      <c r="H314" s="16">
        <v>3.6105</v>
      </c>
      <c r="I314" s="16">
        <v>97.55</v>
      </c>
      <c r="J314" s="15">
        <f>Tabela1[[#This Row],[Preço atual]]/Tabela1[[#This Row],[VP]]</f>
        <v>0.93254741158380317</v>
      </c>
      <c r="K314" s="14"/>
      <c r="L314" s="14"/>
      <c r="M314" s="13">
        <v>0.57999999999999996</v>
      </c>
      <c r="N314" s="13">
        <v>1655</v>
      </c>
      <c r="O314" s="13"/>
      <c r="P314" s="13"/>
      <c r="Q314" s="30">
        <f>Tabela1[[#This Row],[Divid.]]</f>
        <v>0.26169999999999999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14" s="17">
        <f>Tabela1[[#This Row],[Preço Calculado]]/Tabela1[[#This Row],[Preço atual]]-1</f>
        <v>-0.74523047418008537</v>
      </c>
      <c r="U314" s="29" t="str">
        <f>HYPERLINK("https://statusinvest.com.br/fundos-imobiliarios/"&amp;Tabela1[[#This Row],[Ticker]],"Link")</f>
        <v>Link</v>
      </c>
      <c r="V314" s="38" t="s">
        <v>663</v>
      </c>
    </row>
    <row r="315" spans="1:22" x14ac:dyDescent="0.25">
      <c r="A315" s="12" t="s">
        <v>664</v>
      </c>
      <c r="B315" s="12" t="s">
        <v>28</v>
      </c>
      <c r="C315" s="13" t="s">
        <v>70</v>
      </c>
      <c r="D315" s="13" t="s">
        <v>227</v>
      </c>
      <c r="E315" s="16">
        <v>100.99</v>
      </c>
      <c r="F315" s="16">
        <v>0.95</v>
      </c>
      <c r="G315" s="25">
        <f>Tabela1[[#This Row],[Divid.]]*12/Tabela1[[#This Row],[Preço atual]]</f>
        <v>0.11288246361025843</v>
      </c>
      <c r="H315" s="16">
        <v>11.12</v>
      </c>
      <c r="I315" s="16">
        <v>105.47</v>
      </c>
      <c r="J315" s="15">
        <f>Tabela1[[#This Row],[Preço atual]]/Tabela1[[#This Row],[VP]]</f>
        <v>0.95752346638854646</v>
      </c>
      <c r="K315" s="14">
        <v>0</v>
      </c>
      <c r="L315" s="14">
        <v>0</v>
      </c>
      <c r="M315" s="13">
        <v>1.75</v>
      </c>
      <c r="N315" s="13">
        <v>232</v>
      </c>
      <c r="O315" s="13">
        <v>351</v>
      </c>
      <c r="P315" s="13">
        <v>37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-0.16691908774717035</v>
      </c>
      <c r="U315" s="29" t="str">
        <f>HYPERLINK("https://statusinvest.com.br/fundos-imobiliarios/"&amp;Tabela1[[#This Row],[Ticker]],"Link")</f>
        <v>Link</v>
      </c>
      <c r="V315" s="38" t="s">
        <v>665</v>
      </c>
    </row>
    <row r="316" spans="1:22" x14ac:dyDescent="0.25">
      <c r="A316" s="12" t="s">
        <v>666</v>
      </c>
      <c r="B316" s="12" t="s">
        <v>28</v>
      </c>
      <c r="C316" s="13" t="s">
        <v>43</v>
      </c>
      <c r="D316" s="13"/>
      <c r="E316" s="16">
        <v>378.99</v>
      </c>
      <c r="F316" s="16">
        <v>2</v>
      </c>
      <c r="G316" s="14">
        <f>Tabela1[[#This Row],[Divid.]]*12/Tabela1[[#This Row],[Preço atual]]</f>
        <v>6.3326209134805661E-2</v>
      </c>
      <c r="H316" s="16">
        <v>70.84</v>
      </c>
      <c r="I316" s="16">
        <v>783.44</v>
      </c>
      <c r="J316" s="15">
        <f>Tabela1[[#This Row],[Preço atual]]/Tabela1[[#This Row],[VP]]</f>
        <v>0.48375114877974063</v>
      </c>
      <c r="K316" s="14"/>
      <c r="L316" s="14"/>
      <c r="M316" s="13">
        <v>5.39</v>
      </c>
      <c r="N316" s="13">
        <v>3538</v>
      </c>
      <c r="O316" s="13">
        <v>1955</v>
      </c>
      <c r="P316" s="13">
        <v>467</v>
      </c>
      <c r="Q316" s="30">
        <f>Tabela1[[#This Row],[Divid.]]</f>
        <v>2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316" s="17">
        <f>Tabela1[[#This Row],[Preço Calculado]]/Tabela1[[#This Row],[Preço atual]]-1</f>
        <v>-0.53264790306416487</v>
      </c>
      <c r="U316" s="29" t="str">
        <f>HYPERLINK("https://statusinvest.com.br/fundos-imobiliarios/"&amp;Tabela1[[#This Row],[Ticker]],"Link")</f>
        <v>Link</v>
      </c>
      <c r="V316" s="38" t="s">
        <v>667</v>
      </c>
    </row>
    <row r="317" spans="1:22" x14ac:dyDescent="0.25">
      <c r="A317" s="12" t="s">
        <v>668</v>
      </c>
      <c r="B317" s="12" t="s">
        <v>28</v>
      </c>
      <c r="C317" s="13" t="s">
        <v>184</v>
      </c>
      <c r="D317" s="13" t="s">
        <v>227</v>
      </c>
      <c r="E317" s="16">
        <v>40.82</v>
      </c>
      <c r="F317" s="16">
        <v>0.34</v>
      </c>
      <c r="G317" s="14">
        <f>Tabela1[[#This Row],[Divid.]]*12/Tabela1[[#This Row],[Preço atual]]</f>
        <v>9.9951004409603139E-2</v>
      </c>
      <c r="H317" s="16">
        <v>4</v>
      </c>
      <c r="I317" s="16">
        <v>67.69</v>
      </c>
      <c r="J317" s="15">
        <f>Tabela1[[#This Row],[Preço atual]]/Tabela1[[#This Row],[VP]]</f>
        <v>0.6030432855665534</v>
      </c>
      <c r="K317" s="14">
        <v>0.28000000000000003</v>
      </c>
      <c r="L317" s="14">
        <v>0</v>
      </c>
      <c r="M317" s="13">
        <v>3.06</v>
      </c>
      <c r="N317" s="13">
        <v>8647</v>
      </c>
      <c r="O317" s="13">
        <v>2745</v>
      </c>
      <c r="P317" s="13">
        <v>354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-0.26235421099923895</v>
      </c>
      <c r="U317" s="29" t="str">
        <f>HYPERLINK("https://statusinvest.com.br/fundos-imobiliarios/"&amp;Tabela1[[#This Row],[Ticker]],"Link")</f>
        <v>Link</v>
      </c>
      <c r="V317" s="38" t="s">
        <v>669</v>
      </c>
    </row>
    <row r="318" spans="1:22" x14ac:dyDescent="0.25">
      <c r="A318" s="12" t="s">
        <v>670</v>
      </c>
      <c r="B318" s="12" t="s">
        <v>28</v>
      </c>
      <c r="C318" s="13" t="s">
        <v>53</v>
      </c>
      <c r="D318" s="13" t="s">
        <v>671</v>
      </c>
      <c r="E318" s="16">
        <v>8.3000000000000007</v>
      </c>
      <c r="F318" s="16">
        <v>5.5E-2</v>
      </c>
      <c r="G318" s="25">
        <f>Tabela1[[#This Row],[Divid.]]*12/Tabela1[[#This Row],[Preço atual]]</f>
        <v>7.9518072289156624E-2</v>
      </c>
      <c r="H318" s="16">
        <v>0.7</v>
      </c>
      <c r="I318" s="16">
        <v>8.92</v>
      </c>
      <c r="J318" s="15">
        <f>Tabela1[[#This Row],[Preço atual]]/Tabela1[[#This Row],[VP]]</f>
        <v>0.93049327354260103</v>
      </c>
      <c r="K318" s="14"/>
      <c r="L318" s="14"/>
      <c r="M318" s="13">
        <v>2.74</v>
      </c>
      <c r="N318" s="13">
        <v>120295</v>
      </c>
      <c r="O318" s="13"/>
      <c r="P318" s="13"/>
      <c r="Q318" s="30">
        <f>Tabela1[[#This Row],[Divid.]]</f>
        <v>5.5E-2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318" s="17">
        <f>Tabela1[[#This Row],[Preço Calculado]]/Tabela1[[#This Row],[Preço atual]]-1</f>
        <v>-0.41315075801360435</v>
      </c>
      <c r="U318" s="29" t="str">
        <f>HYPERLINK("https://statusinvest.com.br/fundos-imobiliarios/"&amp;Tabela1[[#This Row],[Ticker]],"Link")</f>
        <v>Link</v>
      </c>
      <c r="V318" s="38" t="s">
        <v>672</v>
      </c>
    </row>
    <row r="319" spans="1:22" x14ac:dyDescent="0.25">
      <c r="A319" s="12" t="s">
        <v>673</v>
      </c>
      <c r="B319" s="12" t="s">
        <v>28</v>
      </c>
      <c r="C319" s="13" t="s">
        <v>159</v>
      </c>
      <c r="D319" s="13" t="s">
        <v>50</v>
      </c>
      <c r="E319" s="16">
        <v>1100</v>
      </c>
      <c r="F319" s="16">
        <v>35.619999999999997</v>
      </c>
      <c r="G319" s="25">
        <f>Tabela1[[#This Row],[Divid.]]*12/Tabela1[[#This Row],[Preço atual]]</f>
        <v>0.38858181818181814</v>
      </c>
      <c r="H319" s="16">
        <v>0</v>
      </c>
      <c r="I319" s="16">
        <v>1181.5899999999999</v>
      </c>
      <c r="J319" s="15">
        <f>Tabela1[[#This Row],[Preço atual]]/Tabela1[[#This Row],[VP]]</f>
        <v>0.9309489755329684</v>
      </c>
      <c r="K319" s="14"/>
      <c r="L319" s="14"/>
      <c r="M319" s="13">
        <v>0.2</v>
      </c>
      <c r="N319" s="13">
        <v>91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1.8677624958067756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674</v>
      </c>
      <c r="B320" s="12" t="s">
        <v>28</v>
      </c>
      <c r="C320" s="13" t="s">
        <v>70</v>
      </c>
      <c r="D320" s="13" t="s">
        <v>671</v>
      </c>
      <c r="E320" s="16">
        <v>80.88</v>
      </c>
      <c r="F320" s="16">
        <v>0.65</v>
      </c>
      <c r="G320" s="14">
        <f>Tabela1[[#This Row],[Divid.]]*12/Tabela1[[#This Row],[Preço atual]]</f>
        <v>9.6439169139465888E-2</v>
      </c>
      <c r="H320" s="16">
        <v>8.07</v>
      </c>
      <c r="I320" s="16">
        <v>101.71</v>
      </c>
      <c r="J320" s="15">
        <f>Tabela1[[#This Row],[Preço atual]]/Tabela1[[#This Row],[VP]]</f>
        <v>0.79520204502998726</v>
      </c>
      <c r="K320" s="14">
        <v>7.0000000000000007E-2</v>
      </c>
      <c r="L320" s="14">
        <v>0</v>
      </c>
      <c r="M320" s="13">
        <v>0.98</v>
      </c>
      <c r="N320" s="13">
        <v>15035</v>
      </c>
      <c r="O320" s="13">
        <v>2430</v>
      </c>
      <c r="P320" s="13">
        <v>269</v>
      </c>
      <c r="Q320" s="30">
        <f>Tabela1[[#This Row],[Divid.]]</f>
        <v>0.65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0" s="17">
        <f>Tabela1[[#This Row],[Preço Calculado]]/Tabela1[[#This Row],[Preço atual]]-1</f>
        <v>-0.2882718144688865</v>
      </c>
      <c r="U320" s="29" t="str">
        <f>HYPERLINK("https://statusinvest.com.br/fundos-imobiliarios/"&amp;Tabela1[[#This Row],[Ticker]],"Link")</f>
        <v>Link</v>
      </c>
      <c r="V320" s="38" t="s">
        <v>675</v>
      </c>
    </row>
    <row r="321" spans="1:22" x14ac:dyDescent="0.25">
      <c r="A321" s="12" t="s">
        <v>676</v>
      </c>
      <c r="B321" s="12" t="s">
        <v>28</v>
      </c>
      <c r="C321" s="13" t="s">
        <v>159</v>
      </c>
      <c r="D321" s="13" t="s">
        <v>671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2.0897000000000001</v>
      </c>
      <c r="I321" s="16">
        <v>25946.29</v>
      </c>
      <c r="J321" s="15">
        <f>Tabela1[[#This Row],[Preço atual]]/Tabela1[[#This Row],[VP]]</f>
        <v>3.6535015217975286</v>
      </c>
      <c r="K321" s="14"/>
      <c r="L321" s="14"/>
      <c r="M321" s="13">
        <v>0.33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677</v>
      </c>
      <c r="B322" s="12" t="s">
        <v>28</v>
      </c>
      <c r="C322" s="13" t="s">
        <v>43</v>
      </c>
      <c r="D322" s="13" t="s">
        <v>671</v>
      </c>
      <c r="E322" s="16">
        <v>58</v>
      </c>
      <c r="F322" s="16">
        <v>0.35</v>
      </c>
      <c r="G322" s="25">
        <f>Tabela1[[#This Row],[Divid.]]*12/Tabela1[[#This Row],[Preço atual]]</f>
        <v>7.2413793103448268E-2</v>
      </c>
      <c r="H322" s="16">
        <v>3.37</v>
      </c>
      <c r="I322" s="16">
        <v>80.05</v>
      </c>
      <c r="J322" s="15">
        <f>Tabela1[[#This Row],[Preço atual]]/Tabela1[[#This Row],[VP]]</f>
        <v>0.7245471580262336</v>
      </c>
      <c r="K322" s="14">
        <v>0.28000000000000003</v>
      </c>
      <c r="L322" s="14">
        <v>0</v>
      </c>
      <c r="M322" s="13">
        <v>2.74</v>
      </c>
      <c r="N322" s="13">
        <v>87067</v>
      </c>
      <c r="O322" s="13">
        <v>8756</v>
      </c>
      <c r="P322" s="13">
        <v>509</v>
      </c>
      <c r="Q322" s="30">
        <f>Tabela1[[#This Row],[Divid.]]</f>
        <v>0.35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322" s="17">
        <f>Tabela1[[#This Row],[Preço Calculado]]/Tabela1[[#This Row],[Preço atual]]-1</f>
        <v>-0.46558086270517895</v>
      </c>
      <c r="U322" s="29" t="str">
        <f>HYPERLINK("https://statusinvest.com.br/fundos-imobiliarios/"&amp;Tabela1[[#This Row],[Ticker]],"Link")</f>
        <v>Link</v>
      </c>
      <c r="V322" s="38" t="s">
        <v>678</v>
      </c>
    </row>
    <row r="323" spans="1:22" x14ac:dyDescent="0.25">
      <c r="A323" s="12" t="s">
        <v>679</v>
      </c>
      <c r="B323" s="12" t="s">
        <v>28</v>
      </c>
      <c r="C323" s="13" t="s">
        <v>36</v>
      </c>
      <c r="D323" s="13" t="s">
        <v>671</v>
      </c>
      <c r="E323" s="16">
        <v>90.95</v>
      </c>
      <c r="F323" s="16">
        <v>0.8</v>
      </c>
      <c r="G323" s="25">
        <f>Tabela1[[#This Row],[Divid.]]*12/Tabela1[[#This Row],[Preço atual]]</f>
        <v>0.10555250137438155</v>
      </c>
      <c r="H323" s="16">
        <v>9.42</v>
      </c>
      <c r="I323" s="16">
        <v>95.86</v>
      </c>
      <c r="J323" s="15">
        <f>Tabela1[[#This Row],[Preço atual]]/Tabela1[[#This Row],[VP]]</f>
        <v>0.94877947006050489</v>
      </c>
      <c r="K323" s="14"/>
      <c r="L323" s="14"/>
      <c r="M323" s="13">
        <v>3.91</v>
      </c>
      <c r="N323" s="13">
        <v>139771</v>
      </c>
      <c r="O323" s="13"/>
      <c r="P323" s="13"/>
      <c r="Q323" s="30">
        <f>Tabela1[[#This Row],[Divid.]]</f>
        <v>0.8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23" s="17">
        <f>Tabela1[[#This Row],[Preço Calculado]]/Tabela1[[#This Row],[Preço atual]]-1</f>
        <v>-0.22101475000456428</v>
      </c>
      <c r="U323" s="29" t="str">
        <f>HYPERLINK("https://statusinvest.com.br/fundos-imobiliarios/"&amp;Tabela1[[#This Row],[Ticker]],"Link")</f>
        <v>Link</v>
      </c>
      <c r="V323" s="38" t="s">
        <v>680</v>
      </c>
    </row>
    <row r="324" spans="1:22" x14ac:dyDescent="0.25">
      <c r="A324" s="12" t="s">
        <v>681</v>
      </c>
      <c r="B324" s="12" t="s">
        <v>28</v>
      </c>
      <c r="C324" s="13" t="s">
        <v>159</v>
      </c>
      <c r="D324" s="13" t="s">
        <v>30</v>
      </c>
      <c r="E324" s="16">
        <v>50.25</v>
      </c>
      <c r="F324" s="16">
        <v>7.0000000000000007E-2</v>
      </c>
      <c r="G324" s="25">
        <f>Tabela1[[#This Row],[Divid.]]*12/Tabela1[[#This Row],[Preço atual]]</f>
        <v>1.6716417910447763E-2</v>
      </c>
      <c r="H324" s="16">
        <v>3.62</v>
      </c>
      <c r="I324" s="16">
        <v>93.5</v>
      </c>
      <c r="J324" s="15">
        <f>Tabela1[[#This Row],[Preço atual]]/Tabela1[[#This Row],[VP]]</f>
        <v>0.53743315508021394</v>
      </c>
      <c r="K324" s="14">
        <v>0.24199999999999999</v>
      </c>
      <c r="L324" s="14">
        <v>0</v>
      </c>
      <c r="M324" s="13">
        <v>2.4900000000000002</v>
      </c>
      <c r="N324" s="13">
        <v>1213</v>
      </c>
      <c r="O324" s="13">
        <v>8595</v>
      </c>
      <c r="P324" s="13">
        <v>801</v>
      </c>
      <c r="Q324" s="30">
        <f>Tabela1[[#This Row],[Divid.]]</f>
        <v>7.0000000000000007E-2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24" s="17">
        <f>Tabela1[[#This Row],[Preço Calculado]]/Tabela1[[#This Row],[Preço atual]]-1</f>
        <v>-0.87663160213691693</v>
      </c>
      <c r="U324" s="29" t="str">
        <f>HYPERLINK("https://statusinvest.com.br/fundos-imobiliarios/"&amp;Tabela1[[#This Row],[Ticker]],"Link")</f>
        <v>Link</v>
      </c>
      <c r="V324" s="38" t="s">
        <v>682</v>
      </c>
    </row>
    <row r="325" spans="1:22" x14ac:dyDescent="0.25">
      <c r="A325" s="12" t="s">
        <v>683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684</v>
      </c>
      <c r="B326" s="12" t="s">
        <v>28</v>
      </c>
      <c r="C326" s="13" t="s">
        <v>82</v>
      </c>
      <c r="D326" s="13" t="s">
        <v>671</v>
      </c>
      <c r="E326" s="16">
        <v>9.74</v>
      </c>
      <c r="F326" s="16">
        <v>0.09</v>
      </c>
      <c r="G326" s="25">
        <f>Tabela1[[#This Row],[Divid.]]*12/Tabela1[[#This Row],[Preço atual]]</f>
        <v>0.11088295687885011</v>
      </c>
      <c r="H326" s="16">
        <v>1.2729999999999999</v>
      </c>
      <c r="I326" s="16">
        <v>9.76</v>
      </c>
      <c r="J326" s="15">
        <f>Tabela1[[#This Row],[Preço atual]]/Tabela1[[#This Row],[VP]]</f>
        <v>0.99795081967213117</v>
      </c>
      <c r="K326" s="14"/>
      <c r="L326" s="14"/>
      <c r="M326" s="13">
        <v>4.66</v>
      </c>
      <c r="N326" s="13">
        <v>9091</v>
      </c>
      <c r="O326" s="13"/>
      <c r="P326" s="13"/>
      <c r="Q326" s="30">
        <f>Tabela1[[#This Row],[Divid.]]</f>
        <v>0.09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26" s="17">
        <f>Tabela1[[#This Row],[Preço Calculado]]/Tabela1[[#This Row],[Preço atual]]-1</f>
        <v>-0.18167559499003616</v>
      </c>
      <c r="U326" s="29" t="str">
        <f>HYPERLINK("https://statusinvest.com.br/fundos-imobiliarios/"&amp;Tabela1[[#This Row],[Ticker]],"Link")</f>
        <v>Link</v>
      </c>
      <c r="V326" s="38" t="s">
        <v>685</v>
      </c>
    </row>
    <row r="327" spans="1:22" x14ac:dyDescent="0.25">
      <c r="A327" s="12" t="s">
        <v>686</v>
      </c>
      <c r="B327" s="12" t="s">
        <v>28</v>
      </c>
      <c r="C327" s="13" t="s">
        <v>36</v>
      </c>
      <c r="D327" s="13" t="s">
        <v>671</v>
      </c>
      <c r="E327" s="16">
        <v>99.48</v>
      </c>
      <c r="F327" s="16">
        <v>1.05</v>
      </c>
      <c r="G327" s="14">
        <f>Tabela1[[#This Row],[Divid.]]*12/Tabela1[[#This Row],[Preço atual]]</f>
        <v>0.12665862484921594</v>
      </c>
      <c r="H327" s="16">
        <v>13.66</v>
      </c>
      <c r="I327" s="16">
        <v>98.47</v>
      </c>
      <c r="J327" s="15">
        <f>Tabela1[[#This Row],[Preço atual]]/Tabela1[[#This Row],[VP]]</f>
        <v>1.0102569310449885</v>
      </c>
      <c r="K327" s="14"/>
      <c r="L327" s="14"/>
      <c r="M327" s="13">
        <v>7.06</v>
      </c>
      <c r="N327" s="13">
        <v>56994</v>
      </c>
      <c r="O327" s="13"/>
      <c r="P327" s="13"/>
      <c r="Q327" s="30">
        <f>Tabela1[[#This Row],[Divid.]]</f>
        <v>1.05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27" s="17">
        <f>Tabela1[[#This Row],[Preço Calculado]]/Tabela1[[#This Row],[Preço atual]]-1</f>
        <v>-6.5250001112797551E-2</v>
      </c>
      <c r="U327" s="29" t="str">
        <f>HYPERLINK("https://statusinvest.com.br/fundos-imobiliarios/"&amp;Tabela1[[#This Row],[Ticker]],"Link")</f>
        <v>Link</v>
      </c>
      <c r="V327" s="38" t="s">
        <v>687</v>
      </c>
    </row>
    <row r="328" spans="1:22" x14ac:dyDescent="0.25">
      <c r="A328" s="12" t="s">
        <v>688</v>
      </c>
      <c r="B328" s="12" t="s">
        <v>28</v>
      </c>
      <c r="C328" s="13" t="s">
        <v>159</v>
      </c>
      <c r="D328" s="13" t="s">
        <v>227</v>
      </c>
      <c r="E328" s="16">
        <v>735.08</v>
      </c>
      <c r="F328" s="16">
        <v>22.998699999999999</v>
      </c>
      <c r="G328" s="25">
        <f>Tabela1[[#This Row],[Divid.]]*12/Tabela1[[#This Row],[Preço atual]]</f>
        <v>0.37544811449093973</v>
      </c>
      <c r="H328" s="16">
        <v>229.58510000000001</v>
      </c>
      <c r="I328" s="16">
        <v>676.01</v>
      </c>
      <c r="J328" s="15">
        <f>Tabela1[[#This Row],[Preço atual]]/Tabela1[[#This Row],[VP]]</f>
        <v>1.087380364195796</v>
      </c>
      <c r="K328" s="14"/>
      <c r="L328" s="14"/>
      <c r="M328" s="13">
        <v>10.89</v>
      </c>
      <c r="N328" s="13">
        <v>122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1.7708347932910677</v>
      </c>
      <c r="U328" s="29" t="str">
        <f>HYPERLINK("https://statusinvest.com.br/fundos-imobiliarios/"&amp;Tabela1[[#This Row],[Ticker]],"Link")</f>
        <v>Link</v>
      </c>
      <c r="V328" s="38" t="s">
        <v>689</v>
      </c>
    </row>
    <row r="329" spans="1:22" x14ac:dyDescent="0.25">
      <c r="A329" s="12" t="s">
        <v>690</v>
      </c>
      <c r="B329" s="12" t="s">
        <v>28</v>
      </c>
      <c r="C329" s="13" t="s">
        <v>184</v>
      </c>
      <c r="D329" s="13" t="s">
        <v>30</v>
      </c>
      <c r="E329" s="16">
        <v>111.03</v>
      </c>
      <c r="F329" s="16">
        <v>1</v>
      </c>
      <c r="G329" s="25">
        <f>Tabela1[[#This Row],[Divid.]]*12/Tabela1[[#This Row],[Preço atual]]</f>
        <v>0.10807889759524453</v>
      </c>
      <c r="H329" s="16">
        <v>11.85</v>
      </c>
      <c r="I329" s="16">
        <v>108.89</v>
      </c>
      <c r="J329" s="15">
        <f>Tabela1[[#This Row],[Preço atual]]/Tabela1[[#This Row],[VP]]</f>
        <v>1.019652860685095</v>
      </c>
      <c r="K329" s="14">
        <v>7.8E-2</v>
      </c>
      <c r="L329" s="14">
        <v>0</v>
      </c>
      <c r="M329" s="13">
        <v>3.58</v>
      </c>
      <c r="N329" s="13">
        <v>56389</v>
      </c>
      <c r="O329" s="13">
        <v>17190</v>
      </c>
      <c r="P329" s="13">
        <v>1947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-0.20236975944468993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691</v>
      </c>
      <c r="B330" s="12" t="s">
        <v>28</v>
      </c>
      <c r="C330" s="13" t="s">
        <v>36</v>
      </c>
      <c r="D330" s="13" t="s">
        <v>30</v>
      </c>
      <c r="E330" s="16">
        <v>10</v>
      </c>
      <c r="F330" s="16">
        <v>0.42</v>
      </c>
      <c r="G330" s="14">
        <f>Tabela1[[#This Row],[Divid.]]*12/Tabela1[[#This Row],[Preço atual]]</f>
        <v>0.504</v>
      </c>
      <c r="H330" s="16">
        <v>1.0349999999999999</v>
      </c>
      <c r="I330" s="16">
        <v>13.77</v>
      </c>
      <c r="J330" s="15">
        <f>Tabela1[[#This Row],[Preço atual]]/Tabela1[[#This Row],[VP]]</f>
        <v>0.72621641249092228</v>
      </c>
      <c r="K330" s="14"/>
      <c r="L330" s="14"/>
      <c r="M330" s="13">
        <v>49.73</v>
      </c>
      <c r="N330" s="13">
        <v>2547</v>
      </c>
      <c r="O330" s="13"/>
      <c r="P330" s="13"/>
      <c r="Q330" s="30">
        <f>Tabela1[[#This Row],[Divid.]]</f>
        <v>0.42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30" s="17">
        <f>Tabela1[[#This Row],[Preço Calculado]]/Tabela1[[#This Row],[Preço atual]]-1</f>
        <v>2.719557195571956</v>
      </c>
      <c r="U330" s="29" t="str">
        <f>HYPERLINK("https://statusinvest.com.br/fundos-imobiliarios/"&amp;Tabela1[[#This Row],[Ticker]],"Link")</f>
        <v>Link</v>
      </c>
      <c r="V330" s="38" t="s">
        <v>692</v>
      </c>
    </row>
    <row r="331" spans="1:22" x14ac:dyDescent="0.25">
      <c r="A331" s="12" t="s">
        <v>693</v>
      </c>
      <c r="B331" s="12" t="s">
        <v>28</v>
      </c>
      <c r="C331" s="13" t="s">
        <v>159</v>
      </c>
      <c r="D331" s="13" t="s">
        <v>694</v>
      </c>
      <c r="E331" s="16">
        <v>1.19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19.899999999999999</v>
      </c>
      <c r="J331" s="15">
        <f>Tabela1[[#This Row],[Preço atual]]/Tabela1[[#This Row],[VP]]</f>
        <v>5.9798994974874377E-2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695</v>
      </c>
      <c r="B332" s="12" t="s">
        <v>28</v>
      </c>
      <c r="C332" s="13" t="s">
        <v>53</v>
      </c>
      <c r="D332" s="13" t="s">
        <v>671</v>
      </c>
      <c r="E332" s="16">
        <v>95</v>
      </c>
      <c r="F332" s="16">
        <v>1.3596999999999999</v>
      </c>
      <c r="G332" s="14">
        <f>Tabela1[[#This Row],[Divid.]]*12/Tabela1[[#This Row],[Preço atual]]</f>
        <v>0.17175157894736839</v>
      </c>
      <c r="H332" s="16">
        <v>1.3596999999999999</v>
      </c>
      <c r="I332" s="16">
        <v>102.97</v>
      </c>
      <c r="J332" s="15">
        <f>Tabela1[[#This Row],[Preço atual]]/Tabela1[[#This Row],[VP]]</f>
        <v>0.92259881518888998</v>
      </c>
      <c r="K332" s="14"/>
      <c r="L332" s="14"/>
      <c r="M332" s="13">
        <v>5.89</v>
      </c>
      <c r="N332" s="13">
        <v>88</v>
      </c>
      <c r="O332" s="13"/>
      <c r="P332" s="13"/>
      <c r="Q332" s="30">
        <f>Tabela1[[#This Row],[Divid.]]</f>
        <v>1.3596999999999999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120.4162361623616</v>
      </c>
      <c r="T332" s="17">
        <f>Tabela1[[#This Row],[Preço Calculado]]/Tabela1[[#This Row],[Preço atual]]-1</f>
        <v>0.26753932802485902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696</v>
      </c>
      <c r="B333" s="12" t="s">
        <v>28</v>
      </c>
      <c r="C333" s="13" t="s">
        <v>43</v>
      </c>
      <c r="D333" s="13" t="s">
        <v>30</v>
      </c>
      <c r="E333" s="16">
        <v>161.85</v>
      </c>
      <c r="F333" s="16">
        <v>0.93</v>
      </c>
      <c r="G333" s="14">
        <f>Tabela1[[#This Row],[Divid.]]*12/Tabela1[[#This Row],[Preço atual]]</f>
        <v>6.8952734012974984E-2</v>
      </c>
      <c r="H333" s="16">
        <v>9.66</v>
      </c>
      <c r="I333" s="16">
        <v>205.25</v>
      </c>
      <c r="J333" s="15">
        <f>Tabela1[[#This Row],[Preço atual]]/Tabela1[[#This Row],[VP]]</f>
        <v>0.78855054811205849</v>
      </c>
      <c r="K333" s="14">
        <v>6.7000000000000004E-2</v>
      </c>
      <c r="L333" s="14">
        <v>0</v>
      </c>
      <c r="M333" s="13">
        <v>2.29</v>
      </c>
      <c r="N333" s="13">
        <v>31940</v>
      </c>
      <c r="O333" s="13">
        <v>14519</v>
      </c>
      <c r="P333" s="13">
        <v>1055</v>
      </c>
      <c r="Q333" s="30">
        <f>Tabela1[[#This Row],[Divid.]]</f>
        <v>0.93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33" s="17">
        <f>Tabela1[[#This Row],[Preço Calculado]]/Tabela1[[#This Row],[Preço atual]]-1</f>
        <v>-0.49112373422158684</v>
      </c>
      <c r="U333" s="29" t="str">
        <f>HYPERLINK("https://statusinvest.com.br/fundos-imobiliarios/"&amp;Tabela1[[#This Row],[Ticker]],"Link")</f>
        <v>Link</v>
      </c>
      <c r="V333" s="38" t="s">
        <v>697</v>
      </c>
    </row>
    <row r="334" spans="1:22" x14ac:dyDescent="0.25">
      <c r="A334" s="12" t="s">
        <v>698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699</v>
      </c>
    </row>
    <row r="335" spans="1:22" x14ac:dyDescent="0.25">
      <c r="A335" s="12" t="s">
        <v>700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701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702</v>
      </c>
      <c r="B337" s="12" t="s">
        <v>28</v>
      </c>
      <c r="C337" s="13" t="s">
        <v>36</v>
      </c>
      <c r="D337" s="13" t="s">
        <v>703</v>
      </c>
      <c r="E337" s="16">
        <v>86.1</v>
      </c>
      <c r="F337" s="16">
        <v>0.88</v>
      </c>
      <c r="G337" s="25">
        <f>Tabela1[[#This Row],[Divid.]]*12/Tabela1[[#This Row],[Preço atual]]</f>
        <v>0.12264808362369339</v>
      </c>
      <c r="H337" s="16">
        <v>10.461600000000001</v>
      </c>
      <c r="I337" s="16">
        <v>95.41</v>
      </c>
      <c r="J337" s="15">
        <f>Tabela1[[#This Row],[Preço atual]]/Tabela1[[#This Row],[VP]]</f>
        <v>0.90242112986060163</v>
      </c>
      <c r="K337" s="14">
        <v>1</v>
      </c>
      <c r="L337" s="14">
        <v>0</v>
      </c>
      <c r="M337" s="13">
        <v>3.08</v>
      </c>
      <c r="N337" s="13">
        <v>176873</v>
      </c>
      <c r="O337" s="13">
        <v>41462</v>
      </c>
      <c r="P337" s="13">
        <v>0</v>
      </c>
      <c r="Q337" s="30">
        <f>Tabela1[[#This Row],[Divid.]]</f>
        <v>0.88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37" s="17">
        <f>Tabela1[[#This Row],[Preço Calculado]]/Tabela1[[#This Row],[Preço atual]]-1</f>
        <v>-9.4848091338056273E-2</v>
      </c>
      <c r="U337" s="29" t="str">
        <f>HYPERLINK("https://statusinvest.com.br/fundos-imobiliarios/"&amp;Tabela1[[#This Row],[Ticker]],"Link")</f>
        <v>Link</v>
      </c>
      <c r="V337" s="38" t="s">
        <v>704</v>
      </c>
    </row>
    <row r="338" spans="1:22" x14ac:dyDescent="0.25">
      <c r="A338" s="12" t="s">
        <v>705</v>
      </c>
      <c r="B338" s="12" t="s">
        <v>28</v>
      </c>
      <c r="C338" s="13" t="s">
        <v>43</v>
      </c>
      <c r="D338" s="13" t="s">
        <v>703</v>
      </c>
      <c r="E338" s="16">
        <v>42.19</v>
      </c>
      <c r="F338" s="16">
        <v>0.4</v>
      </c>
      <c r="G338" s="25">
        <f>Tabela1[[#This Row],[Divid.]]*12/Tabela1[[#This Row],[Preço atual]]</f>
        <v>0.11377103579047169</v>
      </c>
      <c r="H338" s="16">
        <v>5.08</v>
      </c>
      <c r="I338" s="16">
        <v>92</v>
      </c>
      <c r="J338" s="15">
        <f>Tabela1[[#This Row],[Preço atual]]/Tabela1[[#This Row],[VP]]</f>
        <v>0.45858695652173909</v>
      </c>
      <c r="K338" s="14">
        <v>9.9000000000000005E-2</v>
      </c>
      <c r="L338" s="14">
        <v>0</v>
      </c>
      <c r="M338" s="13">
        <v>0.25</v>
      </c>
      <c r="N338" s="13">
        <v>66109</v>
      </c>
      <c r="O338" s="13">
        <v>4697</v>
      </c>
      <c r="P338" s="13">
        <v>770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-0.1603613594799137</v>
      </c>
      <c r="U338" s="29" t="str">
        <f>HYPERLINK("https://statusinvest.com.br/fundos-imobiliarios/"&amp;Tabela1[[#This Row],[Ticker]],"Link")</f>
        <v>Link</v>
      </c>
      <c r="V338" s="38" t="s">
        <v>706</v>
      </c>
    </row>
    <row r="339" spans="1:22" x14ac:dyDescent="0.25">
      <c r="A339" s="12" t="s">
        <v>707</v>
      </c>
      <c r="B339" s="12" t="s">
        <v>28</v>
      </c>
      <c r="C339" s="13" t="s">
        <v>53</v>
      </c>
      <c r="D339" s="13" t="s">
        <v>50</v>
      </c>
      <c r="E339" s="16">
        <v>65.5</v>
      </c>
      <c r="F339" s="16">
        <v>0.6</v>
      </c>
      <c r="G339" s="25">
        <f>Tabela1[[#This Row],[Divid.]]*12/Tabela1[[#This Row],[Preço atual]]</f>
        <v>0.10992366412213739</v>
      </c>
      <c r="H339" s="16">
        <v>6.8361999999999998</v>
      </c>
      <c r="I339" s="16">
        <v>76.739999999999995</v>
      </c>
      <c r="J339" s="15">
        <f>Tabela1[[#This Row],[Preço atual]]/Tabela1[[#This Row],[VP]]</f>
        <v>0.85353140474328903</v>
      </c>
      <c r="K339" s="14"/>
      <c r="L339" s="14"/>
      <c r="M339" s="13">
        <v>2.08</v>
      </c>
      <c r="N339" s="13">
        <v>662</v>
      </c>
      <c r="O339" s="13"/>
      <c r="P339" s="13"/>
      <c r="Q339" s="30">
        <f>Tabela1[[#This Row],[Divid.]]</f>
        <v>0.6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9" s="17">
        <f>Tabela1[[#This Row],[Preço Calculado]]/Tabela1[[#This Row],[Preço atual]]-1</f>
        <v>-0.18875524633108942</v>
      </c>
      <c r="U339" s="29" t="str">
        <f>HYPERLINK("https://statusinvest.com.br/fundos-imobiliarios/"&amp;Tabela1[[#This Row],[Ticker]],"Link")</f>
        <v>Link</v>
      </c>
      <c r="V339" s="38" t="s">
        <v>708</v>
      </c>
    </row>
    <row r="340" spans="1:22" x14ac:dyDescent="0.25">
      <c r="A340" s="12" t="s">
        <v>709</v>
      </c>
      <c r="B340" s="12" t="s">
        <v>28</v>
      </c>
      <c r="C340" s="13" t="s">
        <v>36</v>
      </c>
      <c r="D340" s="13" t="s">
        <v>710</v>
      </c>
      <c r="E340" s="16">
        <v>169.6</v>
      </c>
      <c r="F340" s="16">
        <v>2.5099999999999998</v>
      </c>
      <c r="G340" s="14">
        <f>Tabela1[[#This Row],[Divid.]]*12/Tabela1[[#This Row],[Preço atual]]</f>
        <v>0.17759433962264151</v>
      </c>
      <c r="H340" s="16">
        <v>7.92</v>
      </c>
      <c r="I340" s="16">
        <v>282.76</v>
      </c>
      <c r="J340" s="15">
        <f>Tabela1[[#This Row],[Preço atual]]/Tabela1[[#This Row],[VP]]</f>
        <v>0.59980195218559906</v>
      </c>
      <c r="K340" s="14"/>
      <c r="L340" s="14"/>
      <c r="M340" s="13">
        <v>6.53</v>
      </c>
      <c r="N340" s="13">
        <v>69</v>
      </c>
      <c r="O340" s="13"/>
      <c r="P340" s="13"/>
      <c r="Q340" s="30">
        <f>Tabela1[[#This Row],[Divid.]]</f>
        <v>2.5099999999999998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222.28782287822875</v>
      </c>
      <c r="T340" s="17">
        <f>Tabela1[[#This Row],[Preço Calculado]]/Tabela1[[#This Row],[Preço atual]]-1</f>
        <v>0.31065933300842419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711</v>
      </c>
      <c r="B341" s="12" t="s">
        <v>28</v>
      </c>
      <c r="C341" s="13" t="s">
        <v>70</v>
      </c>
      <c r="D341" s="13" t="s">
        <v>703</v>
      </c>
      <c r="E341" s="16">
        <v>49.26</v>
      </c>
      <c r="F341" s="16">
        <v>0.1</v>
      </c>
      <c r="G341" s="14">
        <f>Tabela1[[#This Row],[Divid.]]*12/Tabela1[[#This Row],[Preço atual]]</f>
        <v>2.4360535931790505E-2</v>
      </c>
      <c r="H341" s="16">
        <v>0.28000000000000003</v>
      </c>
      <c r="I341" s="16">
        <v>125.95</v>
      </c>
      <c r="J341" s="15">
        <f>Tabela1[[#This Row],[Preço atual]]/Tabela1[[#This Row],[VP]]</f>
        <v>0.39110758237395787</v>
      </c>
      <c r="K341" s="14">
        <v>0.14299999999999999</v>
      </c>
      <c r="L341" s="14">
        <v>0</v>
      </c>
      <c r="M341" s="13">
        <v>0.79</v>
      </c>
      <c r="N341" s="13">
        <v>5873</v>
      </c>
      <c r="O341" s="13">
        <v>929</v>
      </c>
      <c r="P341" s="13">
        <v>179</v>
      </c>
      <c r="Q341" s="30">
        <f>Tabela1[[#This Row],[Divid.]]</f>
        <v>0.1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41" s="17">
        <f>Tabela1[[#This Row],[Preço Calculado]]/Tabela1[[#This Row],[Preço atual]]-1</f>
        <v>-0.82021744699785604</v>
      </c>
      <c r="U341" s="29" t="str">
        <f>HYPERLINK("https://statusinvest.com.br/fundos-imobiliarios/"&amp;Tabela1[[#This Row],[Ticker]],"Link")</f>
        <v>Link</v>
      </c>
      <c r="V341" s="38" t="s">
        <v>712</v>
      </c>
    </row>
    <row r="342" spans="1:22" x14ac:dyDescent="0.25">
      <c r="A342" s="12" t="s">
        <v>713</v>
      </c>
      <c r="B342" s="12" t="s">
        <v>28</v>
      </c>
      <c r="C342" s="13" t="s">
        <v>53</v>
      </c>
      <c r="D342" s="13" t="s">
        <v>227</v>
      </c>
      <c r="E342" s="16">
        <v>79.489999999999995</v>
      </c>
      <c r="F342" s="16">
        <v>0.74</v>
      </c>
      <c r="G342" s="14">
        <f>Tabela1[[#This Row],[Divid.]]*12/Tabela1[[#This Row],[Preço atual]]</f>
        <v>0.11171216505220782</v>
      </c>
      <c r="H342" s="16">
        <v>8.6999999999999993</v>
      </c>
      <c r="I342" s="16">
        <v>82.49</v>
      </c>
      <c r="J342" s="15">
        <f>Tabela1[[#This Row],[Preço atual]]/Tabela1[[#This Row],[VP]]</f>
        <v>0.96363195538853197</v>
      </c>
      <c r="K342" s="14"/>
      <c r="L342" s="14"/>
      <c r="M342" s="13">
        <v>4.83</v>
      </c>
      <c r="N342" s="13">
        <v>4779</v>
      </c>
      <c r="O342" s="13"/>
      <c r="P342" s="13"/>
      <c r="Q342" s="30">
        <f>Tabela1[[#This Row],[Divid.]]</f>
        <v>0.74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42" s="17">
        <f>Tabela1[[#This Row],[Preço Calculado]]/Tabela1[[#This Row],[Preço atual]]-1</f>
        <v>-0.17555597747448115</v>
      </c>
      <c r="U342" s="29" t="str">
        <f>HYPERLINK("https://statusinvest.com.br/fundos-imobiliarios/"&amp;Tabela1[[#This Row],[Ticker]],"Link")</f>
        <v>Link</v>
      </c>
      <c r="V342" s="38" t="s">
        <v>714</v>
      </c>
    </row>
    <row r="343" spans="1:22" x14ac:dyDescent="0.25">
      <c r="A343" s="12" t="s">
        <v>715</v>
      </c>
      <c r="B343" s="12" t="s">
        <v>28</v>
      </c>
      <c r="C343" s="13" t="s">
        <v>82</v>
      </c>
      <c r="D343" s="13" t="s">
        <v>50</v>
      </c>
      <c r="E343" s="16">
        <v>111.8</v>
      </c>
      <c r="F343" s="16">
        <v>1.25</v>
      </c>
      <c r="G343" s="25">
        <f>Tabela1[[#This Row],[Divid.]]*12/Tabela1[[#This Row],[Preço atual]]</f>
        <v>0.13416815742397137</v>
      </c>
      <c r="H343" s="16">
        <v>15.35</v>
      </c>
      <c r="I343" s="16">
        <v>109.29</v>
      </c>
      <c r="J343" s="15">
        <f>Tabela1[[#This Row],[Preço atual]]/Tabela1[[#This Row],[VP]]</f>
        <v>1.0229664196175312</v>
      </c>
      <c r="K343" s="14"/>
      <c r="L343" s="14"/>
      <c r="M343" s="13">
        <v>4.16</v>
      </c>
      <c r="N343" s="13">
        <v>1274</v>
      </c>
      <c r="O343" s="13"/>
      <c r="P343" s="13"/>
      <c r="Q343" s="30">
        <f>Tabela1[[#This Row],[Divid.]]</f>
        <v>1.25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43" s="17">
        <f>Tabela1[[#This Row],[Preço Calculado]]/Tabela1[[#This Row],[Preço atual]]-1</f>
        <v>-9.8290965020562115E-3</v>
      </c>
      <c r="U343" s="29" t="str">
        <f>HYPERLINK("https://statusinvest.com.br/fundos-imobiliarios/"&amp;Tabela1[[#This Row],[Ticker]],"Link")</f>
        <v>Link</v>
      </c>
      <c r="V343" s="38" t="s">
        <v>716</v>
      </c>
    </row>
    <row r="344" spans="1:22" x14ac:dyDescent="0.25">
      <c r="A344" s="12" t="s">
        <v>717</v>
      </c>
      <c r="B344" s="12" t="s">
        <v>28</v>
      </c>
      <c r="C344" s="13" t="s">
        <v>43</v>
      </c>
      <c r="D344" s="13" t="s">
        <v>252</v>
      </c>
      <c r="E344" s="16">
        <v>70.5</v>
      </c>
      <c r="F344" s="16">
        <v>0.45</v>
      </c>
      <c r="G344" s="25">
        <f>Tabela1[[#This Row],[Divid.]]*12/Tabela1[[#This Row],[Preço atual]]</f>
        <v>7.6595744680851063E-2</v>
      </c>
      <c r="H344" s="16">
        <v>3.52</v>
      </c>
      <c r="I344" s="16">
        <v>101.92</v>
      </c>
      <c r="J344" s="15">
        <f>Tabela1[[#This Row],[Preço atual]]/Tabela1[[#This Row],[VP]]</f>
        <v>0.6917189952904238</v>
      </c>
      <c r="K344" s="14">
        <v>0.216</v>
      </c>
      <c r="L344" s="14">
        <v>0</v>
      </c>
      <c r="M344" s="13">
        <v>0.09</v>
      </c>
      <c r="N344" s="13">
        <v>1185</v>
      </c>
      <c r="O344" s="13">
        <v>4147</v>
      </c>
      <c r="P344" s="13">
        <v>190</v>
      </c>
      <c r="Q344" s="30">
        <f>Tabela1[[#This Row],[Divid.]]</f>
        <v>0.45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44" s="17">
        <f>Tabela1[[#This Row],[Preço Calculado]]/Tabela1[[#This Row],[Preço atual]]-1</f>
        <v>-0.43471775143283353</v>
      </c>
      <c r="U344" s="29" t="str">
        <f>HYPERLINK("https://statusinvest.com.br/fundos-imobiliarios/"&amp;Tabela1[[#This Row],[Ticker]],"Link")</f>
        <v>Link</v>
      </c>
      <c r="V344" s="38" t="s">
        <v>253</v>
      </c>
    </row>
    <row r="345" spans="1:22" x14ac:dyDescent="0.25">
      <c r="A345" s="12" t="s">
        <v>718</v>
      </c>
      <c r="B345" s="12" t="s">
        <v>28</v>
      </c>
      <c r="C345" s="13" t="s">
        <v>36</v>
      </c>
      <c r="D345" s="13" t="s">
        <v>99</v>
      </c>
      <c r="E345" s="16">
        <v>113.5</v>
      </c>
      <c r="F345" s="16">
        <v>0.89</v>
      </c>
      <c r="G345" s="14">
        <f>Tabela1[[#This Row],[Divid.]]*12/Tabela1[[#This Row],[Preço atual]]</f>
        <v>9.4096916299559463E-2</v>
      </c>
      <c r="H345" s="16">
        <v>14.53</v>
      </c>
      <c r="I345" s="16">
        <v>95.72</v>
      </c>
      <c r="J345" s="15">
        <f>Tabela1[[#This Row],[Preço atual]]/Tabela1[[#This Row],[VP]]</f>
        <v>1.185750104471375</v>
      </c>
      <c r="K345" s="14"/>
      <c r="L345" s="14"/>
      <c r="M345" s="13">
        <v>21.84</v>
      </c>
      <c r="N345" s="13">
        <v>1263</v>
      </c>
      <c r="O345" s="13"/>
      <c r="P345" s="13"/>
      <c r="Q345" s="30">
        <f>Tabela1[[#This Row],[Divid.]]</f>
        <v>0.89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345" s="17">
        <f>Tabela1[[#This Row],[Preço Calculado]]/Tabela1[[#This Row],[Preço atual]]-1</f>
        <v>-0.30555781328738407</v>
      </c>
      <c r="U345" s="29" t="str">
        <f>HYPERLINK("https://statusinvest.com.br/fundos-imobiliarios/"&amp;Tabela1[[#This Row],[Ticker]],"Link")</f>
        <v>Link</v>
      </c>
      <c r="V345" s="38" t="s">
        <v>719</v>
      </c>
    </row>
    <row r="346" spans="1:22" x14ac:dyDescent="0.25">
      <c r="A346" s="12" t="s">
        <v>720</v>
      </c>
      <c r="B346" s="12" t="s">
        <v>28</v>
      </c>
      <c r="C346" s="13" t="s">
        <v>43</v>
      </c>
      <c r="D346" s="13" t="s">
        <v>30</v>
      </c>
      <c r="E346" s="16">
        <v>47.47</v>
      </c>
      <c r="F346" s="16">
        <v>0.38</v>
      </c>
      <c r="G346" s="14">
        <f>Tabela1[[#This Row],[Divid.]]*12/Tabela1[[#This Row],[Preço atual]]</f>
        <v>9.6060669896776918E-2</v>
      </c>
      <c r="H346" s="16">
        <v>4.7</v>
      </c>
      <c r="I346" s="16">
        <v>82.73</v>
      </c>
      <c r="J346" s="15">
        <f>Tabela1[[#This Row],[Preço atual]]/Tabela1[[#This Row],[VP]]</f>
        <v>0.57379427051855425</v>
      </c>
      <c r="K346" s="14">
        <v>0.15</v>
      </c>
      <c r="L346" s="14">
        <v>0</v>
      </c>
      <c r="M346" s="13">
        <v>1.74</v>
      </c>
      <c r="N346" s="13">
        <v>10180</v>
      </c>
      <c r="O346" s="13">
        <v>2317</v>
      </c>
      <c r="P346" s="13">
        <v>304</v>
      </c>
      <c r="Q346" s="30">
        <f>Tabela1[[#This Row],[Divid.]]</f>
        <v>0.38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46" s="17">
        <f>Tabela1[[#This Row],[Preço Calculado]]/Tabela1[[#This Row],[Preço atual]]-1</f>
        <v>-0.29106516681345451</v>
      </c>
      <c r="U346" s="29" t="str">
        <f>HYPERLINK("https://statusinvest.com.br/fundos-imobiliarios/"&amp;Tabela1[[#This Row],[Ticker]],"Link")</f>
        <v>Link</v>
      </c>
      <c r="V346" s="38" t="s">
        <v>721</v>
      </c>
    </row>
    <row r="347" spans="1:22" x14ac:dyDescent="0.25">
      <c r="A347" s="12" t="s">
        <v>722</v>
      </c>
      <c r="B347" s="12" t="s">
        <v>28</v>
      </c>
      <c r="C347" s="13" t="s">
        <v>159</v>
      </c>
      <c r="D347" s="13" t="s">
        <v>50</v>
      </c>
      <c r="E347" s="16">
        <v>727.2</v>
      </c>
      <c r="F347" s="16">
        <v>41.715400000000002</v>
      </c>
      <c r="G347" s="14">
        <f>Tabela1[[#This Row],[Divid.]]*12/Tabela1[[#This Row],[Preço atual]]</f>
        <v>0.68837293729372939</v>
      </c>
      <c r="H347" s="16">
        <v>48.167400000000001</v>
      </c>
      <c r="I347" s="16">
        <v>549.69000000000005</v>
      </c>
      <c r="J347" s="15">
        <f>Tabela1[[#This Row],[Preço atual]]/Tabela1[[#This Row],[VP]]</f>
        <v>1.3229274682093544</v>
      </c>
      <c r="K347" s="14">
        <v>0</v>
      </c>
      <c r="L347" s="14">
        <v>0</v>
      </c>
      <c r="M347" s="13">
        <v>2.8</v>
      </c>
      <c r="N347" s="13">
        <v>79</v>
      </c>
      <c r="O347" s="13">
        <v>2824</v>
      </c>
      <c r="P347" s="13">
        <v>20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4.0802430796585183</v>
      </c>
      <c r="U347" s="29" t="str">
        <f>HYPERLINK("https://statusinvest.com.br/fundos-imobiliarios/"&amp;Tabela1[[#This Row],[Ticker]],"Link")</f>
        <v>Link</v>
      </c>
      <c r="V347" s="38" t="s">
        <v>723</v>
      </c>
    </row>
    <row r="348" spans="1:22" x14ac:dyDescent="0.25">
      <c r="A348" s="12" t="s">
        <v>724</v>
      </c>
      <c r="B348" s="12" t="s">
        <v>28</v>
      </c>
      <c r="C348" s="13" t="s">
        <v>36</v>
      </c>
      <c r="D348" s="13" t="s">
        <v>671</v>
      </c>
      <c r="E348" s="16">
        <v>100.58</v>
      </c>
      <c r="F348" s="16">
        <v>1.05</v>
      </c>
      <c r="G348" s="14">
        <f>Tabela1[[#This Row],[Divid.]]*12/Tabela1[[#This Row],[Preço atual]]</f>
        <v>0.12527341419765362</v>
      </c>
      <c r="H348" s="16">
        <v>12.6</v>
      </c>
      <c r="I348" s="16">
        <v>100.81</v>
      </c>
      <c r="J348" s="15">
        <f>Tabela1[[#This Row],[Preço atual]]/Tabela1[[#This Row],[VP]]</f>
        <v>0.99771848030949306</v>
      </c>
      <c r="K348" s="14"/>
      <c r="L348" s="14"/>
      <c r="M348" s="13">
        <v>24.02</v>
      </c>
      <c r="N348" s="13">
        <v>4704</v>
      </c>
      <c r="O348" s="13"/>
      <c r="P348" s="13"/>
      <c r="Q348" s="30">
        <f>Tabela1[[#This Row],[Divid.]]</f>
        <v>1.05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48" s="17">
        <f>Tabela1[[#This Row],[Preço Calculado]]/Tabela1[[#This Row],[Preço atual]]-1</f>
        <v>-7.5472957950895814E-2</v>
      </c>
      <c r="U348" s="29" t="str">
        <f>HYPERLINK("https://statusinvest.com.br/fundos-imobiliarios/"&amp;Tabela1[[#This Row],[Ticker]],"Link")</f>
        <v>Link</v>
      </c>
      <c r="V348" s="38" t="s">
        <v>725</v>
      </c>
    </row>
    <row r="349" spans="1:22" x14ac:dyDescent="0.25">
      <c r="A349" s="12" t="s">
        <v>726</v>
      </c>
      <c r="B349" s="12" t="s">
        <v>28</v>
      </c>
      <c r="C349" s="13" t="s">
        <v>36</v>
      </c>
      <c r="D349" s="13" t="s">
        <v>227</v>
      </c>
      <c r="E349" s="16">
        <v>83.45</v>
      </c>
      <c r="F349" s="16">
        <v>0.87</v>
      </c>
      <c r="G349" s="14">
        <f>Tabela1[[#This Row],[Divid.]]*12/Tabela1[[#This Row],[Preço atual]]</f>
        <v>0.12510485320551226</v>
      </c>
      <c r="H349" s="16">
        <v>11.39</v>
      </c>
      <c r="I349" s="16">
        <v>91.32</v>
      </c>
      <c r="J349" s="15">
        <f>Tabela1[[#This Row],[Preço atual]]/Tabela1[[#This Row],[VP]]</f>
        <v>0.91381953569864227</v>
      </c>
      <c r="K349" s="14"/>
      <c r="L349" s="14"/>
      <c r="M349" s="13">
        <v>1.9</v>
      </c>
      <c r="N349" s="13">
        <v>2084</v>
      </c>
      <c r="O349" s="13"/>
      <c r="P349" s="13"/>
      <c r="Q349" s="30">
        <f>Tabela1[[#This Row],[Divid.]]</f>
        <v>0.87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49" s="17">
        <f>Tabela1[[#This Row],[Preço Calculado]]/Tabela1[[#This Row],[Preço atual]]-1</f>
        <v>-7.6716950512824678E-2</v>
      </c>
      <c r="U349" s="29" t="str">
        <f>HYPERLINK("https://statusinvest.com.br/fundos-imobiliarios/"&amp;Tabela1[[#This Row],[Ticker]],"Link")</f>
        <v>Link</v>
      </c>
      <c r="V349" s="38" t="s">
        <v>727</v>
      </c>
    </row>
    <row r="350" spans="1:22" x14ac:dyDescent="0.25">
      <c r="A350" s="12" t="s">
        <v>728</v>
      </c>
      <c r="B350" s="12" t="s">
        <v>28</v>
      </c>
      <c r="C350" s="13" t="s">
        <v>159</v>
      </c>
      <c r="D350" s="13" t="s">
        <v>227</v>
      </c>
      <c r="E350" s="16">
        <v>1025</v>
      </c>
      <c r="F350" s="16">
        <v>3.36</v>
      </c>
      <c r="G350" s="14">
        <f>Tabela1[[#This Row],[Divid.]]*12/Tabela1[[#This Row],[Preço atual]]</f>
        <v>3.933658536585366E-2</v>
      </c>
      <c r="H350" s="16">
        <v>79.602999999999994</v>
      </c>
      <c r="I350" s="16">
        <v>1040.43</v>
      </c>
      <c r="J350" s="15">
        <f>Tabela1[[#This Row],[Preço atual]]/Tabela1[[#This Row],[VP]]</f>
        <v>0.98516959334121468</v>
      </c>
      <c r="K350" s="14"/>
      <c r="L350" s="14"/>
      <c r="M350" s="13">
        <v>0.21</v>
      </c>
      <c r="N350" s="13">
        <v>123</v>
      </c>
      <c r="O350" s="13"/>
      <c r="P350" s="13"/>
      <c r="Q350" s="30">
        <f>Tabela1[[#This Row],[Divid.]]</f>
        <v>3.36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50" s="17">
        <f>Tabela1[[#This Row],[Preço Calculado]]/Tabela1[[#This Row],[Preço atual]]-1</f>
        <v>-0.70969309693096938</v>
      </c>
      <c r="U350" s="29" t="str">
        <f>HYPERLINK("https://statusinvest.com.br/fundos-imobiliarios/"&amp;Tabela1[[#This Row],[Ticker]],"Link")</f>
        <v>Link</v>
      </c>
      <c r="V350" s="38" t="s">
        <v>729</v>
      </c>
    </row>
    <row r="351" spans="1:22" x14ac:dyDescent="0.25">
      <c r="A351" s="12" t="s">
        <v>730</v>
      </c>
      <c r="B351" s="12" t="s">
        <v>28</v>
      </c>
      <c r="C351" s="13" t="s">
        <v>53</v>
      </c>
      <c r="D351" s="13" t="s">
        <v>223</v>
      </c>
      <c r="E351" s="16">
        <v>86.75</v>
      </c>
      <c r="F351" s="16">
        <v>0.75</v>
      </c>
      <c r="G351" s="14">
        <f>Tabela1[[#This Row],[Divid.]]*12/Tabela1[[#This Row],[Preço atual]]</f>
        <v>0.1037463976945245</v>
      </c>
      <c r="H351" s="16">
        <v>8.9</v>
      </c>
      <c r="I351" s="16">
        <v>85.71</v>
      </c>
      <c r="J351" s="15">
        <f>Tabela1[[#This Row],[Preço atual]]/Tabela1[[#This Row],[VP]]</f>
        <v>1.0121339400303349</v>
      </c>
      <c r="K351" s="14"/>
      <c r="L351" s="14"/>
      <c r="M351" s="13">
        <v>18.63</v>
      </c>
      <c r="N351" s="13">
        <v>12588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-0.23434392845369389</v>
      </c>
      <c r="U351" s="29" t="str">
        <f>HYPERLINK("https://statusinvest.com.br/fundos-imobiliarios/"&amp;Tabela1[[#This Row],[Ticker]],"Link")</f>
        <v>Link</v>
      </c>
      <c r="V351" s="38" t="s">
        <v>731</v>
      </c>
    </row>
    <row r="352" spans="1:22" x14ac:dyDescent="0.25">
      <c r="A352" s="12" t="s">
        <v>732</v>
      </c>
      <c r="B352" s="12" t="s">
        <v>28</v>
      </c>
      <c r="C352" s="13" t="s">
        <v>36</v>
      </c>
      <c r="D352" s="13" t="s">
        <v>733</v>
      </c>
      <c r="E352" s="16">
        <v>88.69</v>
      </c>
      <c r="F352" s="16">
        <v>1.1499999999999999</v>
      </c>
      <c r="G352" s="25">
        <f>Tabela1[[#This Row],[Divid.]]*12/Tabela1[[#This Row],[Preço atual]]</f>
        <v>0.15559815086255496</v>
      </c>
      <c r="H352" s="16">
        <v>14.31</v>
      </c>
      <c r="I352" s="16">
        <v>90.72</v>
      </c>
      <c r="J352" s="15">
        <f>Tabela1[[#This Row],[Preço atual]]/Tabela1[[#This Row],[VP]]</f>
        <v>0.97762345679012341</v>
      </c>
      <c r="K352" s="14"/>
      <c r="L352" s="14"/>
      <c r="M352" s="13">
        <v>2.84</v>
      </c>
      <c r="N352" s="13">
        <v>52264</v>
      </c>
      <c r="O352" s="13"/>
      <c r="P352" s="13"/>
      <c r="Q352" s="30">
        <f>Tabela1[[#This Row],[Divid.]]</f>
        <v>1.1499999999999999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52" s="17">
        <f>Tabela1[[#This Row],[Preço Calculado]]/Tabela1[[#This Row],[Preço atual]]-1</f>
        <v>0.14832583662402166</v>
      </c>
      <c r="U352" s="29" t="str">
        <f>HYPERLINK("https://statusinvest.com.br/fundos-imobiliarios/"&amp;Tabela1[[#This Row],[Ticker]],"Link")</f>
        <v>Link</v>
      </c>
      <c r="V352" s="38" t="s">
        <v>734</v>
      </c>
    </row>
    <row r="353" spans="1:22" x14ac:dyDescent="0.25">
      <c r="A353" s="12" t="s">
        <v>735</v>
      </c>
      <c r="B353" s="12" t="s">
        <v>28</v>
      </c>
      <c r="C353" s="13" t="s">
        <v>57</v>
      </c>
      <c r="D353" s="13" t="s">
        <v>733</v>
      </c>
      <c r="E353" s="16">
        <v>94.47</v>
      </c>
      <c r="F353" s="16">
        <v>0.85</v>
      </c>
      <c r="G353" s="25">
        <f>Tabela1[[#This Row],[Divid.]]*12/Tabela1[[#This Row],[Preço atual]]</f>
        <v>0.10797078437599238</v>
      </c>
      <c r="H353" s="16">
        <v>11.8</v>
      </c>
      <c r="I353" s="16">
        <v>99.48</v>
      </c>
      <c r="J353" s="15">
        <f>Tabela1[[#This Row],[Preço atual]]/Tabela1[[#This Row],[VP]]</f>
        <v>0.94963811821471644</v>
      </c>
      <c r="K353" s="14">
        <v>0.24099999999999999</v>
      </c>
      <c r="L353" s="14">
        <v>0</v>
      </c>
      <c r="M353" s="13">
        <v>35.01</v>
      </c>
      <c r="N353" s="13">
        <v>117137</v>
      </c>
      <c r="O353" s="13">
        <v>2</v>
      </c>
      <c r="P353" s="13">
        <v>0</v>
      </c>
      <c r="Q353" s="30">
        <f>Tabela1[[#This Row],[Divid.]]</f>
        <v>0.85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3" s="17">
        <f>Tabela1[[#This Row],[Preço Calculado]]/Tabela1[[#This Row],[Preço atual]]-1</f>
        <v>-0.20316764298160617</v>
      </c>
      <c r="U353" s="29" t="str">
        <f>HYPERLINK("https://statusinvest.com.br/fundos-imobiliarios/"&amp;Tabela1[[#This Row],[Ticker]],"Link")</f>
        <v>Link</v>
      </c>
      <c r="V353" s="38" t="s">
        <v>736</v>
      </c>
    </row>
    <row r="354" spans="1:22" x14ac:dyDescent="0.25">
      <c r="A354" s="12" t="s">
        <v>737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7.8E-2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738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739</v>
      </c>
      <c r="B356" s="12" t="s">
        <v>28</v>
      </c>
      <c r="C356" s="13" t="s">
        <v>36</v>
      </c>
      <c r="D356" s="13" t="s">
        <v>740</v>
      </c>
      <c r="E356" s="16">
        <v>88.92</v>
      </c>
      <c r="F356" s="16">
        <v>0.95</v>
      </c>
      <c r="G356" s="25">
        <f>Tabela1[[#This Row],[Divid.]]*12/Tabela1[[#This Row],[Preço atual]]</f>
        <v>0.12820512820512819</v>
      </c>
      <c r="H356" s="16">
        <v>11.98</v>
      </c>
      <c r="I356" s="16">
        <v>96.91</v>
      </c>
      <c r="J356" s="15">
        <f>Tabela1[[#This Row],[Preço atual]]/Tabela1[[#This Row],[VP]]</f>
        <v>0.91755236817665875</v>
      </c>
      <c r="K356" s="14"/>
      <c r="L356" s="14"/>
      <c r="M356" s="13">
        <v>5.52</v>
      </c>
      <c r="N356" s="13">
        <v>10821</v>
      </c>
      <c r="O356" s="13"/>
      <c r="P356" s="13"/>
      <c r="Q356" s="30">
        <f>Tabela1[[#This Row],[Divid.]]</f>
        <v>0.95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56" s="17">
        <f>Tabela1[[#This Row],[Preço Calculado]]/Tabela1[[#This Row],[Preço atual]]-1</f>
        <v>-5.3836692213076187E-2</v>
      </c>
      <c r="U356" s="29" t="str">
        <f>HYPERLINK("https://statusinvest.com.br/fundos-imobiliarios/"&amp;Tabela1[[#This Row],[Ticker]],"Link")</f>
        <v>Link</v>
      </c>
      <c r="V356" s="38" t="s">
        <v>741</v>
      </c>
    </row>
    <row r="357" spans="1:22" x14ac:dyDescent="0.25">
      <c r="A357" s="12" t="s">
        <v>742</v>
      </c>
      <c r="B357" s="12" t="s">
        <v>28</v>
      </c>
      <c r="C357" s="13" t="s">
        <v>43</v>
      </c>
      <c r="D357" s="13" t="s">
        <v>743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55.79</v>
      </c>
      <c r="J357" s="15">
        <f>Tabela1[[#This Row],[Preço atual]]/Tabela1[[#This Row],[VP]]</f>
        <v>0.60942821294138738</v>
      </c>
      <c r="K357" s="14">
        <v>1</v>
      </c>
      <c r="L357" s="14">
        <v>0</v>
      </c>
      <c r="M357" s="13">
        <v>2.66</v>
      </c>
      <c r="N357" s="13">
        <v>48</v>
      </c>
      <c r="O357" s="13">
        <v>4308</v>
      </c>
      <c r="P357" s="13">
        <v>8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744</v>
      </c>
    </row>
    <row r="358" spans="1:22" x14ac:dyDescent="0.25">
      <c r="A358" s="12" t="s">
        <v>745</v>
      </c>
      <c r="B358" s="12" t="s">
        <v>28</v>
      </c>
      <c r="C358" s="13" t="s">
        <v>57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89.89</v>
      </c>
      <c r="J358" s="15">
        <f>Tabela1[[#This Row],[Preço atual]]/Tabela1[[#This Row],[VP]]</f>
        <v>0</v>
      </c>
      <c r="K358" s="14"/>
      <c r="L358" s="14"/>
      <c r="M358" s="13">
        <v>5.26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746</v>
      </c>
      <c r="B359" s="12" t="s">
        <v>28</v>
      </c>
      <c r="C359" s="13" t="s">
        <v>57</v>
      </c>
      <c r="D359" s="13" t="s">
        <v>740</v>
      </c>
      <c r="E359" s="16">
        <v>41.82</v>
      </c>
      <c r="F359" s="16">
        <v>0.36</v>
      </c>
      <c r="G359" s="25">
        <f>Tabela1[[#This Row],[Divid.]]*12/Tabela1[[#This Row],[Preço atual]]</f>
        <v>0.10329985652797705</v>
      </c>
      <c r="H359" s="16">
        <v>5.97</v>
      </c>
      <c r="I359" s="16">
        <v>89.08</v>
      </c>
      <c r="J359" s="15">
        <f>Tabela1[[#This Row],[Preço atual]]/Tabela1[[#This Row],[VP]]</f>
        <v>0.46946564885496184</v>
      </c>
      <c r="K359" s="14">
        <v>0</v>
      </c>
      <c r="L359" s="14">
        <v>0</v>
      </c>
      <c r="M359" s="13">
        <v>4.3899999999999997</v>
      </c>
      <c r="N359" s="13">
        <v>42205</v>
      </c>
      <c r="O359" s="13">
        <v>1886</v>
      </c>
      <c r="P359" s="13">
        <v>274</v>
      </c>
      <c r="Q359" s="30">
        <f>Tabela1[[#This Row],[Divid.]]</f>
        <v>0.36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359" s="17">
        <f>Tabela1[[#This Row],[Preço Calculado]]/Tabela1[[#This Row],[Preço atual]]-1</f>
        <v>-0.23763943521788156</v>
      </c>
      <c r="U359" s="29" t="str">
        <f>HYPERLINK("https://statusinvest.com.br/fundos-imobiliarios/"&amp;Tabela1[[#This Row],[Ticker]],"Link")</f>
        <v>Link</v>
      </c>
      <c r="V359" s="38" t="s">
        <v>747</v>
      </c>
    </row>
    <row r="360" spans="1:22" x14ac:dyDescent="0.25">
      <c r="A360" s="12" t="s">
        <v>748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24.95</v>
      </c>
      <c r="J360" s="15">
        <f>Tabela1[[#This Row],[Preço atual]]/Tabela1[[#This Row],[VP]]</f>
        <v>0</v>
      </c>
      <c r="K360" s="14"/>
      <c r="L360" s="14"/>
      <c r="M360" s="13">
        <v>104.08</v>
      </c>
      <c r="N360" s="13">
        <v>3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749</v>
      </c>
      <c r="B361" s="12" t="s">
        <v>28</v>
      </c>
      <c r="C361" s="13" t="s">
        <v>29</v>
      </c>
      <c r="D361" s="13" t="s">
        <v>153</v>
      </c>
      <c r="E361" s="16">
        <v>3.95</v>
      </c>
      <c r="F361" s="16">
        <v>4.4999999999999998E-2</v>
      </c>
      <c r="G361" s="25">
        <f>Tabela1[[#This Row],[Divid.]]*12/Tabela1[[#This Row],[Preço atual]]</f>
        <v>0.13670886075949368</v>
      </c>
      <c r="H361" s="16">
        <v>0.249</v>
      </c>
      <c r="I361" s="16">
        <v>11.84</v>
      </c>
      <c r="J361" s="15">
        <f>Tabela1[[#This Row],[Preço atual]]/Tabela1[[#This Row],[VP]]</f>
        <v>0.33361486486486486</v>
      </c>
      <c r="K361" s="14">
        <v>0.30599999999999999</v>
      </c>
      <c r="L361" s="14">
        <v>0.22600000000000001</v>
      </c>
      <c r="M361" s="13">
        <v>1.29</v>
      </c>
      <c r="N361" s="13">
        <v>5038</v>
      </c>
      <c r="O361" s="13">
        <v>3476</v>
      </c>
      <c r="P361" s="13">
        <v>708</v>
      </c>
      <c r="Q361" s="30">
        <f>Tabela1[[#This Row],[Divid.]]</f>
        <v>4.4999999999999998E-2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3.9852398523985242</v>
      </c>
      <c r="T361" s="17">
        <f>Tabela1[[#This Row],[Preço Calculado]]/Tabela1[[#This Row],[Preço atual]]-1</f>
        <v>8.92148161987949E-3</v>
      </c>
      <c r="U361" s="29" t="str">
        <f>HYPERLINK("https://statusinvest.com.br/fundos-imobiliarios/"&amp;Tabela1[[#This Row],[Ticker]],"Link")</f>
        <v>Link</v>
      </c>
      <c r="V361" s="38" t="s">
        <v>750</v>
      </c>
    </row>
    <row r="362" spans="1:22" x14ac:dyDescent="0.25">
      <c r="A362" s="12" t="s">
        <v>751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752</v>
      </c>
      <c r="B363" s="12" t="s">
        <v>28</v>
      </c>
      <c r="C363" s="13" t="s">
        <v>82</v>
      </c>
      <c r="D363" s="13" t="s">
        <v>50</v>
      </c>
      <c r="E363" s="16">
        <v>99.73</v>
      </c>
      <c r="F363" s="16">
        <v>0.94</v>
      </c>
      <c r="G363" s="14">
        <f>Tabela1[[#This Row],[Divid.]]*12/Tabela1[[#This Row],[Preço atual]]</f>
        <v>0.11310538453825328</v>
      </c>
      <c r="H363" s="16">
        <v>11.15</v>
      </c>
      <c r="I363" s="16">
        <v>93.55</v>
      </c>
      <c r="J363" s="15">
        <f>Tabela1[[#This Row],[Preço atual]]/Tabela1[[#This Row],[VP]]</f>
        <v>1.0660609299839658</v>
      </c>
      <c r="K363" s="14"/>
      <c r="L363" s="14"/>
      <c r="M363" s="13">
        <v>0.43</v>
      </c>
      <c r="N363" s="13">
        <v>125</v>
      </c>
      <c r="O363" s="13"/>
      <c r="P363" s="13"/>
      <c r="Q363" s="30">
        <f>Tabela1[[#This Row],[Divid.]]</f>
        <v>0.94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363" s="17">
        <f>Tabela1[[#This Row],[Preço Calculado]]/Tabela1[[#This Row],[Preço atual]]-1</f>
        <v>-0.1652739148468394</v>
      </c>
      <c r="U363" s="29" t="str">
        <f>HYPERLINK("https://statusinvest.com.br/fundos-imobiliarios/"&amp;Tabela1[[#This Row],[Ticker]],"Link")</f>
        <v>Link</v>
      </c>
      <c r="V363" s="38" t="s">
        <v>753</v>
      </c>
    </row>
    <row r="364" spans="1:22" x14ac:dyDescent="0.25">
      <c r="A364" s="12" t="s">
        <v>754</v>
      </c>
      <c r="B364" s="12" t="s">
        <v>28</v>
      </c>
      <c r="C364" s="13" t="s">
        <v>57</v>
      </c>
      <c r="D364" s="13" t="s">
        <v>755</v>
      </c>
      <c r="E364" s="16">
        <v>56.57</v>
      </c>
      <c r="F364" s="16">
        <v>0.7</v>
      </c>
      <c r="G364" s="25">
        <f>Tabela1[[#This Row],[Divid.]]*12/Tabela1[[#This Row],[Preço atual]]</f>
        <v>0.14848859819692414</v>
      </c>
      <c r="H364" s="16">
        <v>8.4809999999999999</v>
      </c>
      <c r="I364" s="16">
        <v>90.82</v>
      </c>
      <c r="J364" s="15">
        <f>Tabela1[[#This Row],[Preço atual]]/Tabela1[[#This Row],[VP]]</f>
        <v>0.62288042281435807</v>
      </c>
      <c r="K364" s="14">
        <v>0</v>
      </c>
      <c r="L364" s="14">
        <v>0</v>
      </c>
      <c r="M364" s="13">
        <v>0.93</v>
      </c>
      <c r="N364" s="13">
        <v>5636</v>
      </c>
      <c r="O364" s="13">
        <v>2250</v>
      </c>
      <c r="P364" s="13">
        <v>356</v>
      </c>
      <c r="Q364" s="30">
        <f>Tabela1[[#This Row],[Divid.]]</f>
        <v>0.7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64" s="17">
        <f>Tabela1[[#This Row],[Preço Calculado]]/Tabela1[[#This Row],[Preço atual]]-1</f>
        <v>9.5856813261432583E-2</v>
      </c>
      <c r="U364" s="29" t="str">
        <f>HYPERLINK("https://statusinvest.com.br/fundos-imobiliarios/"&amp;Tabela1[[#This Row],[Ticker]],"Link")</f>
        <v>Link</v>
      </c>
      <c r="V364" s="38" t="s">
        <v>756</v>
      </c>
    </row>
    <row r="365" spans="1:22" x14ac:dyDescent="0.25">
      <c r="A365" s="12" t="s">
        <v>757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0.1</v>
      </c>
      <c r="G365" s="25">
        <f>Tabela1[[#This Row],[Divid.]]*12/Tabela1[[#This Row],[Preço atual]]</f>
        <v>1.4445648248465153E-2</v>
      </c>
      <c r="H365" s="16">
        <v>0.1</v>
      </c>
      <c r="I365" s="16">
        <v>2.71</v>
      </c>
      <c r="J365" s="15">
        <f>Tabela1[[#This Row],[Preço atual]]/Tabela1[[#This Row],[VP]]</f>
        <v>30.653136531365313</v>
      </c>
      <c r="K365" s="14"/>
      <c r="L365" s="14"/>
      <c r="M365" s="13">
        <v>99.4</v>
      </c>
      <c r="N365" s="13">
        <v>54</v>
      </c>
      <c r="O365" s="13"/>
      <c r="P365" s="13"/>
      <c r="Q365" s="30">
        <f>Tabela1[[#This Row],[Divid.]]</f>
        <v>0.1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65" s="17">
        <f>Tabela1[[#This Row],[Preço Calculado]]/Tabela1[[#This Row],[Preço atual]]-1</f>
        <v>-0.89339004982682546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758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759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9.2058</v>
      </c>
      <c r="G367" s="25" t="e">
        <f>Tabela1[[#This Row],[Divid.]]*12/Tabela1[[#This Row],[Preço atual]]</f>
        <v>#DIV/0!</v>
      </c>
      <c r="H367" s="16">
        <v>90.738500000000002</v>
      </c>
      <c r="I367" s="16">
        <v>1429.99</v>
      </c>
      <c r="J367" s="15">
        <f>Tabela1[[#This Row],[Preço atual]]/Tabela1[[#This Row],[VP]]</f>
        <v>0</v>
      </c>
      <c r="K367" s="14">
        <v>1.9E-2</v>
      </c>
      <c r="L367" s="14">
        <v>-0.01</v>
      </c>
      <c r="M367" s="13">
        <v>2.81</v>
      </c>
      <c r="N367" s="13">
        <v>3</v>
      </c>
      <c r="O367" s="13">
        <v>13560</v>
      </c>
      <c r="P367" s="13">
        <v>1226</v>
      </c>
      <c r="Q367" s="30">
        <f>Tabela1[[#This Row],[Divid.]]</f>
        <v>9.2058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815.27380073800737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760</v>
      </c>
    </row>
    <row r="368" spans="1:22" x14ac:dyDescent="0.25">
      <c r="A368" s="12" t="s">
        <v>761</v>
      </c>
      <c r="B368" s="12" t="s">
        <v>28</v>
      </c>
      <c r="C368" s="13" t="s">
        <v>29</v>
      </c>
      <c r="D368" s="13" t="s">
        <v>762</v>
      </c>
      <c r="E368" s="16">
        <v>59.29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47.94</v>
      </c>
      <c r="J368" s="15">
        <f>Tabela1[[#This Row],[Preço atual]]/Tabela1[[#This Row],[VP]]</f>
        <v>1.2367542761785566</v>
      </c>
      <c r="K368" s="14">
        <v>0.16400000000000001</v>
      </c>
      <c r="L368" s="14">
        <v>5.7000000000000002E-2</v>
      </c>
      <c r="M368" s="13">
        <v>0.23</v>
      </c>
      <c r="N368" s="13">
        <v>51</v>
      </c>
      <c r="O368" s="13">
        <v>3153</v>
      </c>
      <c r="P368" s="13">
        <v>231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763</v>
      </c>
    </row>
    <row r="369" spans="1:22" x14ac:dyDescent="0.25">
      <c r="A369" s="12" t="s">
        <v>764</v>
      </c>
      <c r="B369" s="12" t="s">
        <v>28</v>
      </c>
      <c r="C369" s="13" t="s">
        <v>29</v>
      </c>
      <c r="D369" s="13" t="s">
        <v>30</v>
      </c>
      <c r="E369" s="16">
        <v>890</v>
      </c>
      <c r="F369" s="16">
        <v>4.3</v>
      </c>
      <c r="G369" s="25">
        <f>Tabela1[[#This Row],[Divid.]]*12/Tabela1[[#This Row],[Preço atual]]</f>
        <v>5.7977528089887632E-2</v>
      </c>
      <c r="H369" s="16">
        <v>54.02</v>
      </c>
      <c r="I369" s="16">
        <v>924.41</v>
      </c>
      <c r="J369" s="15">
        <f>Tabela1[[#This Row],[Preço atual]]/Tabela1[[#This Row],[VP]]</f>
        <v>0.96277625728843264</v>
      </c>
      <c r="K369" s="14">
        <v>5.1999999999999998E-2</v>
      </c>
      <c r="L369" s="14">
        <v>6.9999999999999993E-3</v>
      </c>
      <c r="M369" s="13">
        <v>1.36</v>
      </c>
      <c r="N369" s="13">
        <v>2409</v>
      </c>
      <c r="O369" s="13">
        <v>15578</v>
      </c>
      <c r="P369" s="13">
        <v>1165</v>
      </c>
      <c r="Q369" s="30">
        <f>Tabela1[[#This Row],[Divid.]]</f>
        <v>4.3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380.8118081180811</v>
      </c>
      <c r="T369" s="17">
        <f>Tabela1[[#This Row],[Preço Calculado]]/Tabela1[[#This Row],[Preço atual]]-1</f>
        <v>-0.57212156391226843</v>
      </c>
      <c r="U369" s="29" t="str">
        <f>HYPERLINK("https://statusinvest.com.br/fundos-imobiliarios/"&amp;Tabela1[[#This Row],[Ticker]],"Link")</f>
        <v>Link</v>
      </c>
      <c r="V369" s="38" t="s">
        <v>765</v>
      </c>
    </row>
    <row r="370" spans="1:22" x14ac:dyDescent="0.25">
      <c r="A370" s="12" t="s">
        <v>766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0.42</v>
      </c>
      <c r="G370" s="25" t="e">
        <f>Tabela1[[#This Row],[Divid.]]*12/Tabela1[[#This Row],[Preço atual]]</f>
        <v>#DIV/0!</v>
      </c>
      <c r="H370" s="16">
        <v>8.25</v>
      </c>
      <c r="I370" s="16">
        <v>98.85</v>
      </c>
      <c r="J370" s="15">
        <f>Tabela1[[#This Row],[Preço atual]]/Tabela1[[#This Row],[VP]]</f>
        <v>0</v>
      </c>
      <c r="K370" s="14"/>
      <c r="L370" s="14"/>
      <c r="M370" s="13">
        <v>4.29</v>
      </c>
      <c r="N370" s="13">
        <v>1</v>
      </c>
      <c r="O370" s="13"/>
      <c r="P370" s="13"/>
      <c r="Q370" s="30">
        <f>Tabela1[[#This Row],[Divid.]]</f>
        <v>0.42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767</v>
      </c>
      <c r="B371" s="12" t="s">
        <v>28</v>
      </c>
      <c r="C371" s="13" t="s">
        <v>82</v>
      </c>
      <c r="D371" s="13" t="s">
        <v>50</v>
      </c>
      <c r="E371" s="16">
        <v>98.75</v>
      </c>
      <c r="F371" s="16">
        <v>1.2949999999999999</v>
      </c>
      <c r="G371" s="25">
        <f>Tabela1[[#This Row],[Divid.]]*12/Tabela1[[#This Row],[Preço atual]]</f>
        <v>0.15736708860759493</v>
      </c>
      <c r="H371" s="16">
        <v>15.3507</v>
      </c>
      <c r="I371" s="16">
        <v>106.24</v>
      </c>
      <c r="J371" s="15">
        <f>Tabela1[[#This Row],[Preço atual]]/Tabela1[[#This Row],[VP]]</f>
        <v>0.92949924698795183</v>
      </c>
      <c r="K371" s="14"/>
      <c r="L371" s="14"/>
      <c r="M371" s="13">
        <v>18.170000000000002</v>
      </c>
      <c r="N371" s="13">
        <v>70</v>
      </c>
      <c r="O371" s="13"/>
      <c r="P371" s="13"/>
      <c r="Q371" s="30">
        <f>Tabela1[[#This Row],[Divid.]]</f>
        <v>1.2949999999999999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114.68634686346861</v>
      </c>
      <c r="T371" s="17">
        <f>Tabela1[[#This Row],[Preço Calculado]]/Tabela1[[#This Row],[Preço atual]]-1</f>
        <v>0.16138072773132772</v>
      </c>
      <c r="U371" s="29" t="str">
        <f>HYPERLINK("https://statusinvest.com.br/fundos-imobiliarios/"&amp;Tabela1[[#This Row],[Ticker]],"Link")</f>
        <v>Link</v>
      </c>
      <c r="V371" s="38" t="s">
        <v>768</v>
      </c>
    </row>
    <row r="372" spans="1:22" x14ac:dyDescent="0.25">
      <c r="A372" s="12" t="s">
        <v>769</v>
      </c>
      <c r="B372" s="12" t="s">
        <v>28</v>
      </c>
      <c r="C372" s="13" t="s">
        <v>70</v>
      </c>
      <c r="D372" s="13"/>
      <c r="E372" s="16">
        <v>69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80.25</v>
      </c>
      <c r="J372" s="15">
        <f>Tabela1[[#This Row],[Preço atual]]/Tabela1[[#This Row],[VP]]</f>
        <v>0.85981308411214952</v>
      </c>
      <c r="K372" s="14"/>
      <c r="L372" s="14"/>
      <c r="M372" s="13">
        <v>0</v>
      </c>
      <c r="N372" s="13">
        <v>183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770</v>
      </c>
      <c r="B373" s="12" t="s">
        <v>28</v>
      </c>
      <c r="C373" s="13" t="s">
        <v>36</v>
      </c>
      <c r="D373" s="13" t="s">
        <v>771</v>
      </c>
      <c r="E373" s="16">
        <v>99.48</v>
      </c>
      <c r="F373" s="16">
        <v>0.9</v>
      </c>
      <c r="G373" s="25">
        <f>Tabela1[[#This Row],[Divid.]]*12/Tabela1[[#This Row],[Preço atual]]</f>
        <v>0.10856453558504223</v>
      </c>
      <c r="H373" s="16">
        <v>12.12</v>
      </c>
      <c r="I373" s="16">
        <v>99.11</v>
      </c>
      <c r="J373" s="15">
        <f>Tabela1[[#This Row],[Preço atual]]/Tabela1[[#This Row],[VP]]</f>
        <v>1.0037332257088085</v>
      </c>
      <c r="K373" s="14"/>
      <c r="L373" s="14"/>
      <c r="M373" s="13">
        <v>4.55</v>
      </c>
      <c r="N373" s="13">
        <v>43246</v>
      </c>
      <c r="O373" s="13"/>
      <c r="P373" s="13"/>
      <c r="Q373" s="30">
        <f>Tabela1[[#This Row],[Divid.]]</f>
        <v>0.9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73" s="17">
        <f>Tabela1[[#This Row],[Preço Calculado]]/Tabela1[[#This Row],[Preço atual]]-1</f>
        <v>-0.19878571523954092</v>
      </c>
      <c r="U373" s="29" t="str">
        <f>HYPERLINK("https://statusinvest.com.br/fundos-imobiliarios/"&amp;Tabela1[[#This Row],[Ticker]],"Link")</f>
        <v>Link</v>
      </c>
      <c r="V373" s="38" t="s">
        <v>772</v>
      </c>
    </row>
    <row r="374" spans="1:22" x14ac:dyDescent="0.25">
      <c r="A374" s="12" t="s">
        <v>773</v>
      </c>
      <c r="B374" s="12" t="s">
        <v>28</v>
      </c>
      <c r="C374" s="13" t="s">
        <v>82</v>
      </c>
      <c r="D374" s="13"/>
      <c r="E374" s="16">
        <v>146</v>
      </c>
      <c r="F374" s="16">
        <v>1.55</v>
      </c>
      <c r="G374" s="25">
        <f>Tabela1[[#This Row],[Divid.]]*12/Tabela1[[#This Row],[Preço atual]]</f>
        <v>0.12739726027397261</v>
      </c>
      <c r="H374" s="16">
        <v>7.7</v>
      </c>
      <c r="I374" s="16">
        <v>97.71</v>
      </c>
      <c r="J374" s="15">
        <f>Tabela1[[#This Row],[Preço atual]]/Tabela1[[#This Row],[VP]]</f>
        <v>1.4942175826425137</v>
      </c>
      <c r="K374" s="14"/>
      <c r="L374" s="14"/>
      <c r="M374" s="13">
        <v>0.65</v>
      </c>
      <c r="N374" s="13">
        <v>7058</v>
      </c>
      <c r="O374" s="13"/>
      <c r="P374" s="13"/>
      <c r="Q374" s="30">
        <f>Tabela1[[#This Row],[Divid.]]</f>
        <v>1.55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74" s="17">
        <f>Tabela1[[#This Row],[Preço Calculado]]/Tabela1[[#This Row],[Preço atual]]-1</f>
        <v>-5.9798817166253793E-2</v>
      </c>
      <c r="U374" s="29" t="str">
        <f>HYPERLINK("https://statusinvest.com.br/fundos-imobiliarios/"&amp;Tabela1[[#This Row],[Ticker]],"Link")</f>
        <v>Link</v>
      </c>
      <c r="V374" s="38" t="s">
        <v>774</v>
      </c>
    </row>
    <row r="375" spans="1:22" x14ac:dyDescent="0.25">
      <c r="A375" s="12" t="s">
        <v>775</v>
      </c>
      <c r="B375" s="12" t="s">
        <v>28</v>
      </c>
      <c r="C375" s="13" t="s">
        <v>53</v>
      </c>
      <c r="D375" s="13" t="s">
        <v>771</v>
      </c>
      <c r="E375" s="16">
        <v>85.91</v>
      </c>
      <c r="F375" s="16">
        <v>0.69</v>
      </c>
      <c r="G375" s="25">
        <f>Tabela1[[#This Row],[Divid.]]*12/Tabela1[[#This Row],[Preço atual]]</f>
        <v>9.63799324874869E-2</v>
      </c>
      <c r="H375" s="16">
        <v>8.56</v>
      </c>
      <c r="I375" s="16">
        <v>93.48</v>
      </c>
      <c r="J375" s="15">
        <f>Tabela1[[#This Row],[Preço atual]]/Tabela1[[#This Row],[VP]]</f>
        <v>0.91902011125374405</v>
      </c>
      <c r="K375" s="14"/>
      <c r="L375" s="14"/>
      <c r="M375" s="13">
        <v>0.25</v>
      </c>
      <c r="N375" s="13">
        <v>29274</v>
      </c>
      <c r="O375" s="13"/>
      <c r="P375" s="13"/>
      <c r="Q375" s="30">
        <f>Tabela1[[#This Row],[Divid.]]</f>
        <v>0.69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375" s="17">
        <f>Tabela1[[#This Row],[Preço Calculado]]/Tabela1[[#This Row],[Preço atual]]-1</f>
        <v>-0.28870898533220002</v>
      </c>
      <c r="U375" s="29" t="str">
        <f>HYPERLINK("https://statusinvest.com.br/fundos-imobiliarios/"&amp;Tabela1[[#This Row],[Ticker]],"Link")</f>
        <v>Link</v>
      </c>
      <c r="V375" s="38" t="s">
        <v>776</v>
      </c>
    </row>
    <row r="376" spans="1:22" x14ac:dyDescent="0.25">
      <c r="A376" s="12" t="s">
        <v>777</v>
      </c>
      <c r="B376" s="12" t="s">
        <v>28</v>
      </c>
      <c r="C376" s="13" t="s">
        <v>84</v>
      </c>
      <c r="D376" s="13" t="s">
        <v>50</v>
      </c>
      <c r="E376" s="16">
        <v>1051.3499999999999</v>
      </c>
      <c r="F376" s="16">
        <v>4.7708000000000004</v>
      </c>
      <c r="G376" s="25">
        <f>Tabela1[[#This Row],[Divid.]]*12/Tabela1[[#This Row],[Preço atual]]</f>
        <v>5.4453417035240412E-2</v>
      </c>
      <c r="H376" s="16">
        <v>4.7708000000000004</v>
      </c>
      <c r="I376" s="16">
        <v>938.01</v>
      </c>
      <c r="J376" s="15">
        <f>Tabela1[[#This Row],[Preço atual]]/Tabela1[[#This Row],[VP]]</f>
        <v>1.1208302683340261</v>
      </c>
      <c r="K376" s="14">
        <v>0</v>
      </c>
      <c r="L376" s="14">
        <v>0</v>
      </c>
      <c r="M376" s="13">
        <v>1.83</v>
      </c>
      <c r="N376" s="13">
        <v>52</v>
      </c>
      <c r="O376" s="13">
        <v>7589</v>
      </c>
      <c r="P376" s="13">
        <v>573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-0.59812976357756154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778</v>
      </c>
      <c r="B377" s="12" t="s">
        <v>28</v>
      </c>
      <c r="C377" s="13" t="s">
        <v>29</v>
      </c>
      <c r="D377" s="13" t="s">
        <v>522</v>
      </c>
      <c r="E377" s="16">
        <v>0</v>
      </c>
      <c r="F377" s="16">
        <v>12.6136</v>
      </c>
      <c r="G377" s="25" t="e">
        <f>Tabela1[[#This Row],[Divid.]]*12/Tabela1[[#This Row],[Preço atual]]</f>
        <v>#DIV/0!</v>
      </c>
      <c r="H377" s="16">
        <v>77.231399999999994</v>
      </c>
      <c r="I377" s="16">
        <v>953.63</v>
      </c>
      <c r="J377" s="15">
        <f>Tabela1[[#This Row],[Preço atual]]/Tabela1[[#This Row],[VP]]</f>
        <v>0</v>
      </c>
      <c r="K377" s="14"/>
      <c r="L377" s="14"/>
      <c r="M377" s="13">
        <v>2.42</v>
      </c>
      <c r="N377" s="13">
        <v>1</v>
      </c>
      <c r="O377" s="13"/>
      <c r="P377" s="13"/>
      <c r="Q377" s="30">
        <f>Tabela1[[#This Row],[Divid.]]</f>
        <v>12.6136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1117.0715867158672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779</v>
      </c>
      <c r="B378" s="12" t="s">
        <v>28</v>
      </c>
      <c r="C378" s="13" t="s">
        <v>82</v>
      </c>
      <c r="D378" s="13" t="s">
        <v>50</v>
      </c>
      <c r="E378" s="16">
        <v>120</v>
      </c>
      <c r="F378" s="16">
        <v>0.43</v>
      </c>
      <c r="G378" s="25">
        <f>Tabela1[[#This Row],[Divid.]]*12/Tabela1[[#This Row],[Preço atual]]</f>
        <v>4.3000000000000003E-2</v>
      </c>
      <c r="H378" s="16">
        <v>0</v>
      </c>
      <c r="I378" s="16">
        <v>145.13</v>
      </c>
      <c r="J378" s="15">
        <f>Tabela1[[#This Row],[Preço atual]]/Tabela1[[#This Row],[VP]]</f>
        <v>0.82684489767794389</v>
      </c>
      <c r="K378" s="14"/>
      <c r="L378" s="14"/>
      <c r="M378" s="13">
        <v>0.02</v>
      </c>
      <c r="N378" s="13">
        <v>8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-0.68265682656826576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780</v>
      </c>
      <c r="B379" s="12" t="s">
        <v>28</v>
      </c>
      <c r="C379" s="13" t="s">
        <v>43</v>
      </c>
      <c r="D379" s="13" t="s">
        <v>141</v>
      </c>
      <c r="E379" s="16">
        <v>43.22</v>
      </c>
      <c r="F379" s="16">
        <v>0.44</v>
      </c>
      <c r="G379" s="25">
        <f>Tabela1[[#This Row],[Divid.]]*12/Tabela1[[#This Row],[Preço atual]]</f>
        <v>0.12216566404442389</v>
      </c>
      <c r="H379" s="16">
        <v>5.47</v>
      </c>
      <c r="I379" s="16">
        <v>57.35</v>
      </c>
      <c r="J379" s="15">
        <f>Tabela1[[#This Row],[Preço atual]]/Tabela1[[#This Row],[VP]]</f>
        <v>0.75361813426329549</v>
      </c>
      <c r="K379" s="14">
        <v>0</v>
      </c>
      <c r="L379" s="14">
        <v>0</v>
      </c>
      <c r="M379" s="13">
        <v>5.88</v>
      </c>
      <c r="N379" s="13">
        <v>25001</v>
      </c>
      <c r="O379" s="13">
        <v>5405</v>
      </c>
      <c r="P379" s="13">
        <v>1121</v>
      </c>
      <c r="Q379" s="30">
        <f>Tabela1[[#This Row],[Divid.]]</f>
        <v>0.44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79" s="17">
        <f>Tabela1[[#This Row],[Preço Calculado]]/Tabela1[[#This Row],[Preço atual]]-1</f>
        <v>-9.8408383435986124E-2</v>
      </c>
      <c r="U379" s="29" t="str">
        <f>HYPERLINK("https://statusinvest.com.br/fundos-imobiliarios/"&amp;Tabela1[[#This Row],[Ticker]],"Link")</f>
        <v>Link</v>
      </c>
      <c r="V379" s="38" t="s">
        <v>781</v>
      </c>
    </row>
    <row r="380" spans="1:22" x14ac:dyDescent="0.25">
      <c r="A380" s="12" t="s">
        <v>782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0.61</v>
      </c>
      <c r="G380" s="25" t="e">
        <f>Tabela1[[#This Row],[Divid.]]*12/Tabela1[[#This Row],[Preço atual]]</f>
        <v>#DIV/0!</v>
      </c>
      <c r="H380" s="16">
        <v>7.98</v>
      </c>
      <c r="I380" s="16">
        <v>110.93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1.1100000000000001</v>
      </c>
      <c r="N380" s="13">
        <v>29</v>
      </c>
      <c r="O380" s="13"/>
      <c r="P380" s="13"/>
      <c r="Q380" s="30">
        <f>Tabela1[[#This Row],[Divid.]]</f>
        <v>0.61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783</v>
      </c>
      <c r="B381" s="12" t="s">
        <v>28</v>
      </c>
      <c r="C381" s="13" t="s">
        <v>82</v>
      </c>
      <c r="D381" s="13" t="s">
        <v>50</v>
      </c>
      <c r="E381" s="16">
        <v>9.4700000000000006</v>
      </c>
      <c r="F381" s="16">
        <v>9.4E-2</v>
      </c>
      <c r="G381" s="25">
        <f>Tabela1[[#This Row],[Divid.]]*12/Tabela1[[#This Row],[Preço atual]]</f>
        <v>0.1191129883843717</v>
      </c>
      <c r="H381" s="16">
        <v>1.26</v>
      </c>
      <c r="I381" s="16">
        <v>9.66</v>
      </c>
      <c r="J381" s="15">
        <f>Tabela1[[#This Row],[Preço atual]]/Tabela1[[#This Row],[VP]]</f>
        <v>0.98033126293995865</v>
      </c>
      <c r="K381" s="14"/>
      <c r="L381" s="14"/>
      <c r="M381" s="13">
        <v>11.1</v>
      </c>
      <c r="N381" s="13">
        <v>9320</v>
      </c>
      <c r="O381" s="13"/>
      <c r="P381" s="13"/>
      <c r="Q381" s="30">
        <f>Tabela1[[#This Row],[Divid.]]</f>
        <v>9.4E-2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8.3247232472324733</v>
      </c>
      <c r="T381" s="17">
        <f>Tabela1[[#This Row],[Preço Calculado]]/Tabela1[[#This Row],[Preço atual]]-1</f>
        <v>-0.12093735509688774</v>
      </c>
      <c r="U381" s="29" t="str">
        <f>HYPERLINK("https://statusinvest.com.br/fundos-imobiliarios/"&amp;Tabela1[[#This Row],[Ticker]],"Link")</f>
        <v>Link</v>
      </c>
      <c r="V381" s="38" t="s">
        <v>784</v>
      </c>
    </row>
    <row r="382" spans="1:22" x14ac:dyDescent="0.25">
      <c r="A382" s="12" t="s">
        <v>785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786</v>
      </c>
    </row>
    <row r="383" spans="1:22" x14ac:dyDescent="0.25">
      <c r="A383" s="12" t="s">
        <v>787</v>
      </c>
      <c r="B383" s="12" t="s">
        <v>28</v>
      </c>
      <c r="C383" s="13" t="s">
        <v>159</v>
      </c>
      <c r="D383" s="13" t="s">
        <v>138</v>
      </c>
      <c r="E383" s="16">
        <v>168</v>
      </c>
      <c r="F383" s="16">
        <v>0.76</v>
      </c>
      <c r="G383" s="25">
        <f>Tabela1[[#This Row],[Divid.]]*12/Tabela1[[#This Row],[Preço atual]]</f>
        <v>5.4285714285714291E-2</v>
      </c>
      <c r="H383" s="16">
        <v>9.39</v>
      </c>
      <c r="I383" s="16">
        <v>147.07</v>
      </c>
      <c r="J383" s="15">
        <f>Tabela1[[#This Row],[Preço atual]]/Tabela1[[#This Row],[VP]]</f>
        <v>1.142313184198001</v>
      </c>
      <c r="K383" s="14">
        <v>8.900000000000001E-2</v>
      </c>
      <c r="L383" s="14">
        <v>0.02</v>
      </c>
      <c r="M383" s="13">
        <v>0.8</v>
      </c>
      <c r="N383" s="13">
        <v>109</v>
      </c>
      <c r="O383" s="13">
        <v>5396</v>
      </c>
      <c r="P383" s="13">
        <v>461</v>
      </c>
      <c r="Q383" s="30">
        <f>Tabela1[[#This Row],[Divid.]]</f>
        <v>0.76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83" s="17">
        <f>Tabela1[[#This Row],[Preço Calculado]]/Tabela1[[#This Row],[Preço atual]]-1</f>
        <v>-0.59936742224565109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788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789</v>
      </c>
    </row>
    <row r="385" spans="1:22" x14ac:dyDescent="0.25">
      <c r="A385" s="12" t="s">
        <v>790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125.83</v>
      </c>
      <c r="J385" s="15">
        <f>Tabela1[[#This Row],[Preço atual]]/Tabela1[[#This Row],[VP]]</f>
        <v>1.159659858539299</v>
      </c>
      <c r="K385" s="14"/>
      <c r="L385" s="14"/>
      <c r="M385" s="13">
        <v>0.85</v>
      </c>
      <c r="N385" s="13">
        <v>112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791</v>
      </c>
      <c r="B386" s="12" t="s">
        <v>28</v>
      </c>
      <c r="C386" s="13" t="s">
        <v>57</v>
      </c>
      <c r="D386" s="13" t="s">
        <v>153</v>
      </c>
      <c r="E386" s="16">
        <v>1.26</v>
      </c>
      <c r="F386" s="16">
        <v>2.84</v>
      </c>
      <c r="G386" s="14">
        <f>Tabela1[[#This Row],[Divid.]]*12/Tabela1[[#This Row],[Preço atual]]</f>
        <v>27.047619047619047</v>
      </c>
      <c r="H386" s="16">
        <v>15.59</v>
      </c>
      <c r="I386" s="16">
        <v>116.08</v>
      </c>
      <c r="J386" s="15">
        <f>Tabela1[[#This Row],[Preço atual]]/Tabela1[[#This Row],[VP]]</f>
        <v>1.0854583046175053E-2</v>
      </c>
      <c r="K386" s="14"/>
      <c r="L386" s="14"/>
      <c r="M386" s="13">
        <v>5.79</v>
      </c>
      <c r="N386" s="13">
        <v>52</v>
      </c>
      <c r="O386" s="13"/>
      <c r="P386" s="13"/>
      <c r="Q386" s="30">
        <f>Tabela1[[#This Row],[Divid.]]</f>
        <v>2.84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251.51291512915125</v>
      </c>
      <c r="T386" s="17">
        <f>Tabela1[[#This Row],[Preço Calculado]]/Tabela1[[#This Row],[Preço atual]]-1</f>
        <v>198.61342470567558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792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26.89</v>
      </c>
      <c r="J387" s="15">
        <f>Tabela1[[#This Row],[Preço atual]]/Tabela1[[#This Row],[VP]]</f>
        <v>0</v>
      </c>
      <c r="K387" s="14"/>
      <c r="L387" s="14"/>
      <c r="M387" s="13">
        <v>0.31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793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794</v>
      </c>
      <c r="B389" s="12" t="s">
        <v>28</v>
      </c>
      <c r="C389" s="13" t="s">
        <v>43</v>
      </c>
      <c r="D389" s="13" t="s">
        <v>795</v>
      </c>
      <c r="E389" s="16">
        <v>94.9</v>
      </c>
      <c r="F389" s="16">
        <v>0.64</v>
      </c>
      <c r="G389" s="25">
        <f>Tabela1[[#This Row],[Divid.]]*12/Tabela1[[#This Row],[Preço atual]]</f>
        <v>8.092729188619599E-2</v>
      </c>
      <c r="H389" s="16">
        <v>7.59</v>
      </c>
      <c r="I389" s="16">
        <v>100.28</v>
      </c>
      <c r="J389" s="15">
        <f>Tabela1[[#This Row],[Preço atual]]/Tabela1[[#This Row],[VP]]</f>
        <v>0.94635021938572006</v>
      </c>
      <c r="K389" s="14">
        <v>0</v>
      </c>
      <c r="L389" s="14">
        <v>0</v>
      </c>
      <c r="M389" s="13">
        <v>20.37</v>
      </c>
      <c r="N389" s="13">
        <v>23489</v>
      </c>
      <c r="O389" s="13">
        <v>12397</v>
      </c>
      <c r="P389" s="13">
        <v>1041</v>
      </c>
      <c r="Q389" s="30">
        <f>Tabela1[[#This Row],[Divid.]]</f>
        <v>0.64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89" s="17">
        <f>Tabela1[[#This Row],[Preço Calculado]]/Tabela1[[#This Row],[Preço atual]]-1</f>
        <v>-0.40275061338600748</v>
      </c>
      <c r="U389" s="29" t="str">
        <f>HYPERLINK("https://statusinvest.com.br/fundos-imobiliarios/"&amp;Tabela1[[#This Row],[Ticker]],"Link")</f>
        <v>Link</v>
      </c>
      <c r="V389" s="38" t="s">
        <v>796</v>
      </c>
    </row>
    <row r="390" spans="1:22" x14ac:dyDescent="0.25">
      <c r="A390" s="12" t="s">
        <v>797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798</v>
      </c>
      <c r="B391" s="12" t="s">
        <v>28</v>
      </c>
      <c r="C391" s="13" t="s">
        <v>159</v>
      </c>
      <c r="D391" s="13" t="s">
        <v>799</v>
      </c>
      <c r="E391" s="16">
        <v>125.65</v>
      </c>
      <c r="F391" s="16">
        <v>1.33</v>
      </c>
      <c r="G391" s="25">
        <f>Tabela1[[#This Row],[Divid.]]*12/Tabela1[[#This Row],[Preço atual]]</f>
        <v>0.12701949860724235</v>
      </c>
      <c r="H391" s="16">
        <v>16.53</v>
      </c>
      <c r="I391" s="16">
        <v>120.85</v>
      </c>
      <c r="J391" s="15">
        <f>Tabela1[[#This Row],[Preço atual]]/Tabela1[[#This Row],[VP]]</f>
        <v>1.0397186594952421</v>
      </c>
      <c r="K391" s="14">
        <v>0</v>
      </c>
      <c r="L391" s="14">
        <v>0</v>
      </c>
      <c r="M391" s="13">
        <v>9.01</v>
      </c>
      <c r="N391" s="13">
        <v>156922</v>
      </c>
      <c r="O391" s="13">
        <v>76</v>
      </c>
      <c r="P391" s="13">
        <v>2</v>
      </c>
      <c r="Q391" s="30">
        <f>Tabela1[[#This Row],[Divid.]]</f>
        <v>1.33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391" s="17">
        <f>Tabela1[[#This Row],[Preço Calculado]]/Tabela1[[#This Row],[Preço atual]]-1</f>
        <v>-6.2586726145813065E-2</v>
      </c>
      <c r="U391" s="29" t="str">
        <f>HYPERLINK("https://statusinvest.com.br/fundos-imobiliarios/"&amp;Tabela1[[#This Row],[Ticker]],"Link")</f>
        <v>Link</v>
      </c>
      <c r="V391" s="38" t="s">
        <v>800</v>
      </c>
    </row>
    <row r="392" spans="1:22" x14ac:dyDescent="0.25">
      <c r="A392" s="12" t="s">
        <v>801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802</v>
      </c>
    </row>
    <row r="393" spans="1:22" x14ac:dyDescent="0.25">
      <c r="A393" s="12" t="s">
        <v>803</v>
      </c>
      <c r="B393" s="12" t="s">
        <v>28</v>
      </c>
      <c r="C393" s="13" t="s">
        <v>82</v>
      </c>
      <c r="D393" s="13" t="s">
        <v>50</v>
      </c>
      <c r="E393" s="16">
        <v>270.62</v>
      </c>
      <c r="F393" s="16">
        <v>2.33</v>
      </c>
      <c r="G393" s="25">
        <f>Tabela1[[#This Row],[Divid.]]*12/Tabela1[[#This Row],[Preço atual]]</f>
        <v>0.10331830611189122</v>
      </c>
      <c r="H393" s="16">
        <v>29.89</v>
      </c>
      <c r="I393" s="16">
        <v>270.51</v>
      </c>
      <c r="J393" s="15">
        <f>Tabela1[[#This Row],[Preço atual]]/Tabela1[[#This Row],[VP]]</f>
        <v>1.0004066393109312</v>
      </c>
      <c r="K393" s="14">
        <v>0</v>
      </c>
      <c r="L393" s="14">
        <v>0</v>
      </c>
      <c r="M393" s="13">
        <v>0.03</v>
      </c>
      <c r="N393" s="13">
        <v>81</v>
      </c>
      <c r="O393" s="13">
        <v>8068</v>
      </c>
      <c r="P393" s="13">
        <v>930</v>
      </c>
      <c r="Q393" s="30">
        <f>Tabela1[[#This Row],[Divid.]]</f>
        <v>2.33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206.34686346863467</v>
      </c>
      <c r="T393" s="17">
        <f>Tabela1[[#This Row],[Preço Calculado]]/Tabela1[[#This Row],[Preço atual]]-1</f>
        <v>-0.23750327592700216</v>
      </c>
      <c r="U393" s="29" t="str">
        <f>HYPERLINK("https://statusinvest.com.br/fundos-imobiliarios/"&amp;Tabela1[[#This Row],[Ticker]],"Link")</f>
        <v>Link</v>
      </c>
      <c r="V393" s="38" t="s">
        <v>804</v>
      </c>
    </row>
    <row r="394" spans="1:22" x14ac:dyDescent="0.25">
      <c r="A394" s="12" t="s">
        <v>805</v>
      </c>
      <c r="B394" s="12" t="s">
        <v>28</v>
      </c>
      <c r="C394" s="13" t="s">
        <v>57</v>
      </c>
      <c r="D394" s="13" t="s">
        <v>806</v>
      </c>
      <c r="E394" s="16">
        <v>1.82</v>
      </c>
      <c r="F394" s="16">
        <v>0.05</v>
      </c>
      <c r="G394" s="14">
        <f>Tabela1[[#This Row],[Divid.]]*12/Tabela1[[#This Row],[Preço atual]]</f>
        <v>0.32967032967032972</v>
      </c>
      <c r="H394" s="16">
        <v>0</v>
      </c>
      <c r="I394" s="16">
        <v>12.64</v>
      </c>
      <c r="J394" s="15">
        <f>Tabela1[[#This Row],[Preço atual]]/Tabela1[[#This Row],[VP]]</f>
        <v>0.14398734177215189</v>
      </c>
      <c r="K394" s="14"/>
      <c r="L394" s="14"/>
      <c r="M394" s="13">
        <v>0.65</v>
      </c>
      <c r="N394" s="13">
        <v>88728</v>
      </c>
      <c r="O394" s="13">
        <v>437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1.4329913628806619</v>
      </c>
      <c r="U394" s="29" t="str">
        <f>HYPERLINK("https://statusinvest.com.br/fundos-imobiliarios/"&amp;Tabela1[[#This Row],[Ticker]],"Link")</f>
        <v>Link</v>
      </c>
      <c r="V394" s="38" t="s">
        <v>807</v>
      </c>
    </row>
    <row r="395" spans="1:22" x14ac:dyDescent="0.25">
      <c r="A395" s="12" t="s">
        <v>808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809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810</v>
      </c>
      <c r="B397" s="12" t="s">
        <v>28</v>
      </c>
      <c r="C397" s="13" t="s">
        <v>43</v>
      </c>
      <c r="D397" s="13" t="s">
        <v>47</v>
      </c>
      <c r="E397" s="16">
        <v>126</v>
      </c>
      <c r="F397" s="16">
        <v>0.19</v>
      </c>
      <c r="G397" s="25">
        <f>Tabela1[[#This Row],[Divid.]]*12/Tabela1[[#This Row],[Preço atual]]</f>
        <v>1.8095238095238098E-2</v>
      </c>
      <c r="H397" s="16">
        <v>4.0156999999999998</v>
      </c>
      <c r="I397" s="16">
        <v>199.31</v>
      </c>
      <c r="J397" s="15">
        <f>Tabela1[[#This Row],[Preço atual]]/Tabela1[[#This Row],[VP]]</f>
        <v>0.63218102453464453</v>
      </c>
      <c r="K397" s="14">
        <v>0.40699999999999997</v>
      </c>
      <c r="L397" s="14">
        <v>5.7000000000000002E-2</v>
      </c>
      <c r="M397" s="13">
        <v>0.85</v>
      </c>
      <c r="N397" s="13">
        <v>656</v>
      </c>
      <c r="O397" s="13">
        <v>7796</v>
      </c>
      <c r="P397" s="13">
        <v>603</v>
      </c>
      <c r="Q397" s="30">
        <f>Tabela1[[#This Row],[Divid.]]</f>
        <v>0.19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16.826568265682656</v>
      </c>
      <c r="T397" s="17">
        <f>Tabela1[[#This Row],[Preço Calculado]]/Tabela1[[#This Row],[Preço atual]]-1</f>
        <v>-0.86645580741521699</v>
      </c>
      <c r="U397" s="29" t="str">
        <f>HYPERLINK("https://statusinvest.com.br/fundos-imobiliarios/"&amp;Tabela1[[#This Row],[Ticker]],"Link")</f>
        <v>Link</v>
      </c>
      <c r="V397" s="38" t="s">
        <v>811</v>
      </c>
    </row>
    <row r="398" spans="1:22" x14ac:dyDescent="0.25">
      <c r="A398" s="12" t="s">
        <v>812</v>
      </c>
      <c r="B398" s="12" t="s">
        <v>28</v>
      </c>
      <c r="C398" s="13" t="s">
        <v>159</v>
      </c>
      <c r="D398" s="13" t="s">
        <v>813</v>
      </c>
      <c r="E398" s="16">
        <v>153</v>
      </c>
      <c r="F398" s="16">
        <v>0.95</v>
      </c>
      <c r="G398" s="25">
        <f>Tabela1[[#This Row],[Divid.]]*12/Tabela1[[#This Row],[Preço atual]]</f>
        <v>7.4509803921568613E-2</v>
      </c>
      <c r="H398" s="16">
        <v>13.46</v>
      </c>
      <c r="I398" s="16">
        <v>112.33</v>
      </c>
      <c r="J398" s="15">
        <f>Tabela1[[#This Row],[Preço atual]]/Tabela1[[#This Row],[VP]]</f>
        <v>1.3620582213122052</v>
      </c>
      <c r="K398" s="14">
        <v>0</v>
      </c>
      <c r="L398" s="14">
        <v>0</v>
      </c>
      <c r="M398" s="13">
        <v>1.47</v>
      </c>
      <c r="N398" s="13">
        <v>249</v>
      </c>
      <c r="O398" s="13">
        <v>4884</v>
      </c>
      <c r="P398" s="13">
        <v>490</v>
      </c>
      <c r="Q398" s="30">
        <f>Tabela1[[#This Row],[Divid.]]</f>
        <v>0.95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98" s="17">
        <f>Tabela1[[#This Row],[Preço Calculado]]/Tabela1[[#This Row],[Preço atual]]-1</f>
        <v>-0.45011214818030543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814</v>
      </c>
      <c r="B399" s="12" t="s">
        <v>28</v>
      </c>
      <c r="C399" s="13" t="s">
        <v>84</v>
      </c>
      <c r="D399" s="13" t="s">
        <v>813</v>
      </c>
      <c r="E399" s="16">
        <v>110.7</v>
      </c>
      <c r="F399" s="16">
        <v>0.9</v>
      </c>
      <c r="G399" s="14">
        <f>Tabela1[[#This Row],[Divid.]]*12/Tabela1[[#This Row],[Preço atual]]</f>
        <v>9.7560975609756101E-2</v>
      </c>
      <c r="H399" s="16">
        <v>11.45</v>
      </c>
      <c r="I399" s="16">
        <v>107.22</v>
      </c>
      <c r="J399" s="15">
        <f>Tabela1[[#This Row],[Preço atual]]/Tabela1[[#This Row],[VP]]</f>
        <v>1.0324566312255177</v>
      </c>
      <c r="K399" s="14">
        <v>0</v>
      </c>
      <c r="L399" s="14">
        <v>0</v>
      </c>
      <c r="M399" s="13">
        <v>2.76</v>
      </c>
      <c r="N399" s="13">
        <v>140479</v>
      </c>
      <c r="O399" s="13">
        <v>3333</v>
      </c>
      <c r="P399" s="13">
        <v>344</v>
      </c>
      <c r="Q399" s="30">
        <f>Tabela1[[#This Row],[Divid.]]</f>
        <v>0.9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9" s="17">
        <f>Tabela1[[#This Row],[Preço Calculado]]/Tabela1[[#This Row],[Preço atual]]-1</f>
        <v>-0.27999279992799941</v>
      </c>
      <c r="U399" s="29" t="str">
        <f>HYPERLINK("https://statusinvest.com.br/fundos-imobiliarios/"&amp;Tabela1[[#This Row],[Ticker]],"Link")</f>
        <v>Link</v>
      </c>
      <c r="V399" s="38" t="s">
        <v>815</v>
      </c>
    </row>
    <row r="400" spans="1:22" x14ac:dyDescent="0.25">
      <c r="A400" s="12" t="s">
        <v>816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0.95089999999999997</v>
      </c>
      <c r="G400" s="14">
        <f>Tabela1[[#This Row],[Divid.]]*12/Tabela1[[#This Row],[Preço atual]]</f>
        <v>0.114108</v>
      </c>
      <c r="H400" s="16">
        <v>11.260899999999999</v>
      </c>
      <c r="I400" s="16">
        <v>101.4</v>
      </c>
      <c r="J400" s="15">
        <f>Tabela1[[#This Row],[Preço atual]]/Tabela1[[#This Row],[VP]]</f>
        <v>0.98619329388560151</v>
      </c>
      <c r="K400" s="14">
        <v>0</v>
      </c>
      <c r="L400" s="14">
        <v>0</v>
      </c>
      <c r="M400" s="13">
        <v>3.58</v>
      </c>
      <c r="N400" s="13">
        <v>24</v>
      </c>
      <c r="O400" s="13">
        <v>2699</v>
      </c>
      <c r="P400" s="13">
        <v>238</v>
      </c>
      <c r="Q400" s="30">
        <f>Tabela1[[#This Row],[Divid.]]</f>
        <v>0.95089999999999997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84.212546125461245</v>
      </c>
      <c r="T400" s="17">
        <f>Tabela1[[#This Row],[Preço Calculado]]/Tabela1[[#This Row],[Preço atual]]-1</f>
        <v>-0.15787453874538759</v>
      </c>
      <c r="U400" s="29" t="str">
        <f>HYPERLINK("https://statusinvest.com.br/fundos-imobiliarios/"&amp;Tabela1[[#This Row],[Ticker]],"Link")</f>
        <v>Link</v>
      </c>
      <c r="V400" s="38" t="s">
        <v>817</v>
      </c>
    </row>
    <row r="401" spans="1:22" x14ac:dyDescent="0.25">
      <c r="A401" s="12" t="s">
        <v>818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0</v>
      </c>
      <c r="I401" s="16">
        <v>91.47</v>
      </c>
      <c r="J401" s="15">
        <f>Tabela1[[#This Row],[Preço atual]]/Tabela1[[#This Row],[VP]]</f>
        <v>0</v>
      </c>
      <c r="K401" s="14"/>
      <c r="L401" s="14"/>
      <c r="M401" s="13">
        <v>6.69</v>
      </c>
      <c r="N401" s="13">
        <v>66</v>
      </c>
      <c r="O401" s="13">
        <v>1</v>
      </c>
      <c r="P401" s="13">
        <v>369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819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820</v>
      </c>
      <c r="B403" s="12" t="s">
        <v>28</v>
      </c>
      <c r="C403" s="13" t="s">
        <v>36</v>
      </c>
      <c r="D403" s="13" t="s">
        <v>821</v>
      </c>
      <c r="E403" s="16">
        <v>87.99</v>
      </c>
      <c r="F403" s="16">
        <v>1.1299999999999999</v>
      </c>
      <c r="G403" s="25">
        <f>Tabela1[[#This Row],[Divid.]]*12/Tabela1[[#This Row],[Preço atual]]</f>
        <v>0.15410842141152403</v>
      </c>
      <c r="H403" s="16">
        <v>14.4</v>
      </c>
      <c r="I403" s="16">
        <v>102.8</v>
      </c>
      <c r="J403" s="15">
        <f>Tabela1[[#This Row],[Preço atual]]/Tabela1[[#This Row],[VP]]</f>
        <v>0.85593385214007778</v>
      </c>
      <c r="K403" s="14"/>
      <c r="L403" s="14"/>
      <c r="M403" s="13">
        <v>2.88</v>
      </c>
      <c r="N403" s="13">
        <v>88816</v>
      </c>
      <c r="O403" s="13"/>
      <c r="P403" s="13"/>
      <c r="Q403" s="30">
        <f>Tabela1[[#This Row],[Divid.]]</f>
        <v>1.1299999999999999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403" s="17">
        <f>Tabela1[[#This Row],[Preço Calculado]]/Tabela1[[#This Row],[Preço atual]]-1</f>
        <v>0.13733152333228049</v>
      </c>
      <c r="U403" s="29" t="str">
        <f>HYPERLINK("https://statusinvest.com.br/fundos-imobiliarios/"&amp;Tabela1[[#This Row],[Ticker]],"Link")</f>
        <v>Link</v>
      </c>
      <c r="V403" s="38" t="s">
        <v>822</v>
      </c>
    </row>
    <row r="404" spans="1:22" x14ac:dyDescent="0.25">
      <c r="A404" s="12" t="s">
        <v>823</v>
      </c>
      <c r="B404" s="12" t="s">
        <v>28</v>
      </c>
      <c r="C404" s="13" t="s">
        <v>36</v>
      </c>
      <c r="D404" s="13" t="s">
        <v>824</v>
      </c>
      <c r="E404" s="16">
        <v>94.05</v>
      </c>
      <c r="F404" s="16">
        <v>1</v>
      </c>
      <c r="G404" s="25">
        <f>Tabela1[[#This Row],[Divid.]]*12/Tabela1[[#This Row],[Preço atual]]</f>
        <v>0.12759170653907495</v>
      </c>
      <c r="H404" s="16">
        <v>10.97</v>
      </c>
      <c r="I404" s="16">
        <v>96.66</v>
      </c>
      <c r="J404" s="15">
        <f>Tabela1[[#This Row],[Preço atual]]/Tabela1[[#This Row],[VP]]</f>
        <v>0.97299813780260713</v>
      </c>
      <c r="K404" s="14"/>
      <c r="L404" s="14"/>
      <c r="M404" s="13">
        <v>2.93</v>
      </c>
      <c r="N404" s="13">
        <v>28407</v>
      </c>
      <c r="O404" s="13"/>
      <c r="P404" s="13"/>
      <c r="Q404" s="30">
        <f>Tabela1[[#This Row],[Divid.]]</f>
        <v>1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04" s="17">
        <f>Tabela1[[#This Row],[Preço Calculado]]/Tabela1[[#This Row],[Preço atual]]-1</f>
        <v>-5.8363789379520581E-2</v>
      </c>
      <c r="U404" s="29" t="str">
        <f>HYPERLINK("https://statusinvest.com.br/fundos-imobiliarios/"&amp;Tabela1[[#This Row],[Ticker]],"Link")</f>
        <v>Link</v>
      </c>
      <c r="V404" s="38" t="s">
        <v>825</v>
      </c>
    </row>
    <row r="405" spans="1:22" x14ac:dyDescent="0.25">
      <c r="A405" s="12" t="s">
        <v>826</v>
      </c>
      <c r="B405" s="12" t="s">
        <v>28</v>
      </c>
      <c r="C405" s="13" t="s">
        <v>36</v>
      </c>
      <c r="D405" s="13" t="s">
        <v>827</v>
      </c>
      <c r="E405" s="16">
        <v>8.52</v>
      </c>
      <c r="F405" s="16">
        <v>8.5000000000000006E-2</v>
      </c>
      <c r="G405" s="25">
        <f>Tabela1[[#This Row],[Divid.]]*12/Tabela1[[#This Row],[Preço atual]]</f>
        <v>0.11971830985915494</v>
      </c>
      <c r="H405" s="16">
        <v>1.115</v>
      </c>
      <c r="I405" s="16">
        <v>9.6199999999999992</v>
      </c>
      <c r="J405" s="15">
        <f>Tabela1[[#This Row],[Preço atual]]/Tabela1[[#This Row],[VP]]</f>
        <v>0.8856548856548857</v>
      </c>
      <c r="K405" s="14"/>
      <c r="L405" s="14"/>
      <c r="M405" s="13">
        <v>4.25</v>
      </c>
      <c r="N405" s="13">
        <v>11830</v>
      </c>
      <c r="O405" s="13"/>
      <c r="P405" s="13"/>
      <c r="Q405" s="30">
        <f>Tabela1[[#This Row],[Divid.]]</f>
        <v>8.5000000000000006E-2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405" s="17">
        <f>Tabela1[[#This Row],[Preço Calculado]]/Tabela1[[#This Row],[Preço atual]]-1</f>
        <v>-0.11647003793981603</v>
      </c>
      <c r="U405" s="29" t="str">
        <f>HYPERLINK("https://statusinvest.com.br/fundos-imobiliarios/"&amp;Tabela1[[#This Row],[Ticker]],"Link")</f>
        <v>Link</v>
      </c>
      <c r="V405" s="38" t="s">
        <v>828</v>
      </c>
    </row>
    <row r="406" spans="1:22" x14ac:dyDescent="0.25">
      <c r="A406" s="12" t="s">
        <v>829</v>
      </c>
      <c r="B406" s="12" t="s">
        <v>28</v>
      </c>
      <c r="C406" s="13" t="s">
        <v>62</v>
      </c>
      <c r="D406" s="13" t="s">
        <v>830</v>
      </c>
      <c r="E406" s="16">
        <v>71.47</v>
      </c>
      <c r="F406" s="16">
        <v>0.7</v>
      </c>
      <c r="G406" s="25">
        <f>Tabela1[[#This Row],[Divid.]]*12/Tabela1[[#This Row],[Preço atual]]</f>
        <v>0.11753183153770812</v>
      </c>
      <c r="H406" s="16">
        <v>8.44</v>
      </c>
      <c r="I406" s="16">
        <v>130.93</v>
      </c>
      <c r="J406" s="15">
        <f>Tabela1[[#This Row],[Preço atual]]/Tabela1[[#This Row],[VP]]</f>
        <v>0.54586420224547461</v>
      </c>
      <c r="K406" s="14"/>
      <c r="L406" s="14"/>
      <c r="M406" s="13">
        <v>1.4</v>
      </c>
      <c r="N406" s="13">
        <v>4449</v>
      </c>
      <c r="O406" s="13">
        <v>2491</v>
      </c>
      <c r="P406" s="13">
        <v>74</v>
      </c>
      <c r="Q406" s="30">
        <f>Tabela1[[#This Row],[Divid.]]</f>
        <v>0.7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06" s="17">
        <f>Tabela1[[#This Row],[Preço Calculado]]/Tabela1[[#This Row],[Preço atual]]-1</f>
        <v>-0.13260640931580736</v>
      </c>
      <c r="U406" s="29" t="str">
        <f>HYPERLINK("https://statusinvest.com.br/fundos-imobiliarios/"&amp;Tabela1[[#This Row],[Ticker]],"Link")</f>
        <v>Link</v>
      </c>
      <c r="V406" s="38" t="s">
        <v>831</v>
      </c>
    </row>
    <row r="407" spans="1:22" x14ac:dyDescent="0.25">
      <c r="A407" s="12" t="s">
        <v>832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995.4</v>
      </c>
      <c r="J407" s="15">
        <f>Tabela1[[#This Row],[Preço atual]]/Tabela1[[#This Row],[VP]]</f>
        <v>0</v>
      </c>
      <c r="K407" s="14"/>
      <c r="L407" s="14"/>
      <c r="M407" s="13">
        <v>1.1399999999999999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833</v>
      </c>
      <c r="B408" s="12" t="s">
        <v>28</v>
      </c>
      <c r="C408" s="13" t="s">
        <v>70</v>
      </c>
      <c r="D408" s="13" t="s">
        <v>99</v>
      </c>
      <c r="E408" s="16">
        <v>233.49</v>
      </c>
      <c r="F408" s="16">
        <v>3.5</v>
      </c>
      <c r="G408" s="25">
        <f>Tabela1[[#This Row],[Divid.]]*12/Tabela1[[#This Row],[Preço atual]]</f>
        <v>0.17987922394963382</v>
      </c>
      <c r="H408" s="16">
        <v>28.31</v>
      </c>
      <c r="I408" s="16">
        <v>457.49</v>
      </c>
      <c r="J408" s="15">
        <f>Tabela1[[#This Row],[Preço atual]]/Tabela1[[#This Row],[VP]]</f>
        <v>0.51037181140571375</v>
      </c>
      <c r="K408" s="14">
        <v>0.28399999999999997</v>
      </c>
      <c r="L408" s="14">
        <v>7.0000000000000007E-2</v>
      </c>
      <c r="M408" s="13">
        <v>1.41</v>
      </c>
      <c r="N408" s="13">
        <v>53</v>
      </c>
      <c r="O408" s="13">
        <v>982</v>
      </c>
      <c r="P408" s="13">
        <v>185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0.32752194796777712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834</v>
      </c>
      <c r="B409" s="12" t="s">
        <v>28</v>
      </c>
      <c r="C409" s="13" t="s">
        <v>57</v>
      </c>
      <c r="D409" s="13" t="s">
        <v>835</v>
      </c>
      <c r="E409" s="16">
        <v>9.2799999999999994</v>
      </c>
      <c r="F409" s="16">
        <v>0.1</v>
      </c>
      <c r="G409" s="25">
        <f>Tabela1[[#This Row],[Divid.]]*12/Tabela1[[#This Row],[Preço atual]]</f>
        <v>0.12931034482758624</v>
      </c>
      <c r="H409" s="16">
        <v>1.3</v>
      </c>
      <c r="I409" s="16">
        <v>9.27</v>
      </c>
      <c r="J409" s="15">
        <f>Tabela1[[#This Row],[Preço atual]]/Tabela1[[#This Row],[VP]]</f>
        <v>1.0010787486515642</v>
      </c>
      <c r="K409" s="14"/>
      <c r="L409" s="14"/>
      <c r="M409" s="13">
        <v>2.27</v>
      </c>
      <c r="N409" s="13">
        <v>398922</v>
      </c>
      <c r="O409" s="13"/>
      <c r="P409" s="13"/>
      <c r="Q409" s="30">
        <f>Tabela1[[#This Row],[Divid.]]</f>
        <v>0.1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9" s="17">
        <f>Tabela1[[#This Row],[Preço Calculado]]/Tabela1[[#This Row],[Preço atual]]-1</f>
        <v>-4.5680111973533388E-2</v>
      </c>
      <c r="U409" s="29" t="str">
        <f>HYPERLINK("https://statusinvest.com.br/fundos-imobiliarios/"&amp;Tabela1[[#This Row],[Ticker]],"Link")</f>
        <v>Link</v>
      </c>
      <c r="V409" s="38" t="s">
        <v>836</v>
      </c>
    </row>
    <row r="410" spans="1:22" x14ac:dyDescent="0.25">
      <c r="A410" s="12" t="s">
        <v>837</v>
      </c>
      <c r="B410" s="12" t="s">
        <v>28</v>
      </c>
      <c r="C410" s="13" t="s">
        <v>36</v>
      </c>
      <c r="D410" s="13" t="s">
        <v>835</v>
      </c>
      <c r="E410" s="16">
        <v>91.56</v>
      </c>
      <c r="F410" s="16">
        <v>0.8</v>
      </c>
      <c r="G410" s="25">
        <f>Tabela1[[#This Row],[Divid.]]*12/Tabela1[[#This Row],[Preço atual]]</f>
        <v>0.10484927916120577</v>
      </c>
      <c r="H410" s="16">
        <v>10.57</v>
      </c>
      <c r="I410" s="16">
        <v>93.64</v>
      </c>
      <c r="J410" s="15">
        <f>Tabela1[[#This Row],[Preço atual]]/Tabela1[[#This Row],[VP]]</f>
        <v>0.9777872703972661</v>
      </c>
      <c r="K410" s="14"/>
      <c r="L410" s="14"/>
      <c r="M410" s="13">
        <v>1.0900000000000001</v>
      </c>
      <c r="N410" s="13">
        <v>91970</v>
      </c>
      <c r="O410" s="13"/>
      <c r="P410" s="13"/>
      <c r="Q410" s="30">
        <f>Tabela1[[#This Row],[Divid.]]</f>
        <v>0.8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10" s="17">
        <f>Tabela1[[#This Row],[Preço Calculado]]/Tabela1[[#This Row],[Preço atual]]-1</f>
        <v>-0.2262045818361198</v>
      </c>
      <c r="U410" s="29" t="str">
        <f>HYPERLINK("https://statusinvest.com.br/fundos-imobiliarios/"&amp;Tabela1[[#This Row],[Ticker]],"Link")</f>
        <v>Link</v>
      </c>
      <c r="V410" s="38" t="s">
        <v>838</v>
      </c>
    </row>
    <row r="411" spans="1:22" x14ac:dyDescent="0.25">
      <c r="A411" s="12" t="s">
        <v>839</v>
      </c>
      <c r="B411" s="12" t="s">
        <v>28</v>
      </c>
      <c r="C411" s="13" t="s">
        <v>36</v>
      </c>
      <c r="D411" s="13" t="s">
        <v>835</v>
      </c>
      <c r="E411" s="16">
        <v>9.74</v>
      </c>
      <c r="F411" s="16">
        <v>0.11</v>
      </c>
      <c r="G411" s="25">
        <f>Tabela1[[#This Row],[Divid.]]*12/Tabela1[[#This Row],[Preço atual]]</f>
        <v>0.13552361396303902</v>
      </c>
      <c r="H411" s="16">
        <v>1.42</v>
      </c>
      <c r="I411" s="16">
        <v>9.75</v>
      </c>
      <c r="J411" s="15">
        <f>Tabela1[[#This Row],[Preço atual]]/Tabela1[[#This Row],[VP]]</f>
        <v>0.99897435897435904</v>
      </c>
      <c r="K411" s="14"/>
      <c r="L411" s="14"/>
      <c r="M411" s="13">
        <v>4.18</v>
      </c>
      <c r="N411" s="13">
        <v>240917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1.7427278995585382E-4</v>
      </c>
      <c r="U411" s="29" t="str">
        <f>HYPERLINK("https://statusinvest.com.br/fundos-imobiliarios/"&amp;Tabela1[[#This Row],[Ticker]],"Link")</f>
        <v>Link</v>
      </c>
      <c r="V411" s="38" t="s">
        <v>840</v>
      </c>
    </row>
    <row r="412" spans="1:22" x14ac:dyDescent="0.25">
      <c r="A412" s="12" t="s">
        <v>841</v>
      </c>
      <c r="B412" s="12" t="s">
        <v>28</v>
      </c>
      <c r="C412" s="13" t="s">
        <v>159</v>
      </c>
      <c r="D412" s="13" t="s">
        <v>50</v>
      </c>
      <c r="E412" s="16">
        <v>0</v>
      </c>
      <c r="F412" s="16">
        <v>30.166599999999999</v>
      </c>
      <c r="G412" s="25" t="e">
        <f>Tabela1[[#This Row],[Divid.]]*12/Tabela1[[#This Row],[Preço atual]]</f>
        <v>#DIV/0!</v>
      </c>
      <c r="H412" s="16">
        <v>30.166599999999999</v>
      </c>
      <c r="I412" s="16">
        <v>898.79</v>
      </c>
      <c r="J412" s="15">
        <f>Tabela1[[#This Row],[Preço atual]]/Tabela1[[#This Row],[VP]]</f>
        <v>0</v>
      </c>
      <c r="K412" s="14"/>
      <c r="L412" s="14"/>
      <c r="M412" s="13">
        <v>2.4900000000000002</v>
      </c>
      <c r="N412" s="13">
        <v>199</v>
      </c>
      <c r="O412" s="13"/>
      <c r="P412" s="13"/>
      <c r="Q412" s="30">
        <f>Tabela1[[#This Row],[Divid.]]</f>
        <v>30.166599999999999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2671.5808118081177</v>
      </c>
      <c r="T412" s="17" t="e">
        <f>Tabela1[[#This Row],[Preço Calculado]]/Tabela1[[#This Row],[Preço atual]]-1</f>
        <v>#DIV/0!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842</v>
      </c>
      <c r="B413" s="26" t="s">
        <v>28</v>
      </c>
      <c r="C413" s="32" t="s">
        <v>53</v>
      </c>
      <c r="D413" s="32" t="s">
        <v>827</v>
      </c>
      <c r="E413" s="33">
        <v>8.1999999999999993</v>
      </c>
      <c r="F413" s="33">
        <v>7.4999999999999997E-2</v>
      </c>
      <c r="G413" s="34">
        <f>Tabela1[[#This Row],[Divid.]]*12/Tabela1[[#This Row],[Preço atual]]</f>
        <v>0.10975609756097561</v>
      </c>
      <c r="H413" s="33">
        <v>0.83499999999999996</v>
      </c>
      <c r="I413" s="33">
        <v>9.27</v>
      </c>
      <c r="J413" s="35">
        <f>Tabela1[[#This Row],[Preço atual]]/Tabela1[[#This Row],[VP]]</f>
        <v>0.88457389428263211</v>
      </c>
      <c r="K413" s="36"/>
      <c r="L413" s="36"/>
      <c r="M413" s="32">
        <v>5.47</v>
      </c>
      <c r="N413" s="32">
        <v>6316</v>
      </c>
      <c r="O413" s="32"/>
      <c r="P413" s="32"/>
      <c r="Q413" s="37">
        <f>Tabela1[[#This Row],[Divid.]]</f>
        <v>7.4999999999999997E-2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13" s="17">
        <f>Tabela1[[#This Row],[Preço Calculado]]/Tabela1[[#This Row],[Preço atual]]-1</f>
        <v>-0.18999189991899923</v>
      </c>
      <c r="U413" s="29" t="str">
        <f>HYPERLINK("https://statusinvest.com.br/fundos-imobiliarios/"&amp;Tabela1[[#This Row],[Ticker]],"Link")</f>
        <v>Link</v>
      </c>
      <c r="V413" s="38" t="s">
        <v>843</v>
      </c>
    </row>
    <row r="414" spans="1:22" x14ac:dyDescent="0.25">
      <c r="A414" s="12" t="s">
        <v>844</v>
      </c>
      <c r="B414" s="12" t="s">
        <v>28</v>
      </c>
      <c r="C414" s="13" t="s">
        <v>70</v>
      </c>
      <c r="D414" s="13" t="s">
        <v>827</v>
      </c>
      <c r="E414" s="16">
        <v>91.35</v>
      </c>
      <c r="F414" s="16">
        <v>0.56000000000000005</v>
      </c>
      <c r="G414" s="25">
        <f>Tabela1[[#This Row],[Divid.]]*12/Tabela1[[#This Row],[Preço atual]]</f>
        <v>7.3563218390804611E-2</v>
      </c>
      <c r="H414" s="16">
        <v>7.95</v>
      </c>
      <c r="I414" s="16">
        <v>113.94</v>
      </c>
      <c r="J414" s="15">
        <f>Tabela1[[#This Row],[Preço atual]]/Tabela1[[#This Row],[VP]]</f>
        <v>0.80173775671406</v>
      </c>
      <c r="K414" s="14">
        <v>0</v>
      </c>
      <c r="L414" s="14">
        <v>0</v>
      </c>
      <c r="M414" s="13">
        <v>1.1200000000000001</v>
      </c>
      <c r="N414" s="13">
        <v>161528</v>
      </c>
      <c r="O414" s="13">
        <v>2373</v>
      </c>
      <c r="P414" s="13">
        <v>236</v>
      </c>
      <c r="Q414" s="30">
        <f>Tabela1[[#This Row],[Divid.]]</f>
        <v>0.56000000000000005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14" s="17">
        <f>Tabela1[[#This Row],[Preço Calculado]]/Tabela1[[#This Row],[Preço atual]]-1</f>
        <v>-0.45709801925605453</v>
      </c>
      <c r="U414" s="29" t="str">
        <f>HYPERLINK("https://statusinvest.com.br/fundos-imobiliarios/"&amp;Tabela1[[#This Row],[Ticker]],"Link")</f>
        <v>Link</v>
      </c>
      <c r="V414" s="38" t="s">
        <v>845</v>
      </c>
    </row>
    <row r="415" spans="1:22" x14ac:dyDescent="0.25">
      <c r="A415" s="12" t="s">
        <v>846</v>
      </c>
      <c r="B415" s="12" t="s">
        <v>28</v>
      </c>
      <c r="C415" s="13" t="s">
        <v>43</v>
      </c>
      <c r="D415" s="13" t="s">
        <v>827</v>
      </c>
      <c r="E415" s="16">
        <v>7.4</v>
      </c>
      <c r="F415" s="16">
        <v>5.5E-2</v>
      </c>
      <c r="G415" s="25">
        <f>Tabela1[[#This Row],[Divid.]]*12/Tabela1[[#This Row],[Preço atual]]</f>
        <v>8.9189189189189194E-2</v>
      </c>
      <c r="H415" s="16">
        <v>0.71599999999999997</v>
      </c>
      <c r="I415" s="16">
        <v>10.86</v>
      </c>
      <c r="J415" s="15">
        <f>Tabela1[[#This Row],[Preço atual]]/Tabela1[[#This Row],[VP]]</f>
        <v>0.68139963167587481</v>
      </c>
      <c r="K415" s="14">
        <v>0</v>
      </c>
      <c r="L415" s="14">
        <v>0</v>
      </c>
      <c r="M415" s="13">
        <v>3.19</v>
      </c>
      <c r="N415" s="13">
        <v>154729</v>
      </c>
      <c r="O415" s="13">
        <v>9576</v>
      </c>
      <c r="P415" s="13">
        <v>1190</v>
      </c>
      <c r="Q415" s="30">
        <f>Tabela1[[#This Row],[Divid.]]</f>
        <v>5.5E-2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415" s="17">
        <f>Tabela1[[#This Row],[Preço Calculado]]/Tabela1[[#This Row],[Preço atual]]-1</f>
        <v>-0.34177720155579938</v>
      </c>
      <c r="U415" s="29" t="str">
        <f>HYPERLINK("https://statusinvest.com.br/fundos-imobiliarios/"&amp;Tabela1[[#This Row],[Ticker]],"Link")</f>
        <v>Link</v>
      </c>
      <c r="V415" s="38" t="s">
        <v>847</v>
      </c>
    </row>
    <row r="416" spans="1:22" x14ac:dyDescent="0.25">
      <c r="A416" s="12" t="s">
        <v>848</v>
      </c>
      <c r="B416" s="12" t="s">
        <v>28</v>
      </c>
      <c r="C416" s="13" t="s">
        <v>29</v>
      </c>
      <c r="D416" s="13" t="s">
        <v>827</v>
      </c>
      <c r="E416" s="16">
        <v>121.5</v>
      </c>
      <c r="F416" s="16">
        <v>1</v>
      </c>
      <c r="G416" s="25">
        <f>Tabela1[[#This Row],[Divid.]]*12/Tabela1[[#This Row],[Preço atual]]</f>
        <v>9.8765432098765427E-2</v>
      </c>
      <c r="H416" s="16">
        <v>11</v>
      </c>
      <c r="I416" s="16">
        <v>127.99</v>
      </c>
      <c r="J416" s="15">
        <f>Tabela1[[#This Row],[Preço atual]]/Tabela1[[#This Row],[VP]]</f>
        <v>0.94929291350886791</v>
      </c>
      <c r="K416" s="14">
        <v>4.7E-2</v>
      </c>
      <c r="L416" s="14">
        <v>0.113</v>
      </c>
      <c r="M416" s="13">
        <v>17.96</v>
      </c>
      <c r="N416" s="13">
        <v>319473</v>
      </c>
      <c r="O416" s="13">
        <v>3473</v>
      </c>
      <c r="P416" s="13">
        <v>270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-0.27110382214933271</v>
      </c>
      <c r="U416" s="29" t="str">
        <f>HYPERLINK("https://statusinvest.com.br/fundos-imobiliarios/"&amp;Tabela1[[#This Row],[Ticker]],"Link")</f>
        <v>Link</v>
      </c>
      <c r="V416" s="38" t="s">
        <v>849</v>
      </c>
    </row>
    <row r="417" spans="1:22" x14ac:dyDescent="0.25">
      <c r="A417" s="12" t="s">
        <v>850</v>
      </c>
      <c r="B417" s="12" t="s">
        <v>28</v>
      </c>
      <c r="C417" s="13" t="s">
        <v>57</v>
      </c>
      <c r="D417" s="13" t="s">
        <v>827</v>
      </c>
      <c r="E417" s="16">
        <v>7.04</v>
      </c>
      <c r="F417" s="16">
        <v>6.7000000000000004E-2</v>
      </c>
      <c r="G417" s="25">
        <f>Tabela1[[#This Row],[Divid.]]*12/Tabela1[[#This Row],[Preço atual]]</f>
        <v>0.11420454545454546</v>
      </c>
      <c r="H417" s="16">
        <v>0.85899999999999999</v>
      </c>
      <c r="I417" s="16">
        <v>8.92</v>
      </c>
      <c r="J417" s="15">
        <f>Tabela1[[#This Row],[Preço atual]]/Tabela1[[#This Row],[VP]]</f>
        <v>0.78923766816143504</v>
      </c>
      <c r="K417" s="14">
        <v>0.03</v>
      </c>
      <c r="L417" s="14">
        <v>0</v>
      </c>
      <c r="M417" s="13">
        <v>3.56</v>
      </c>
      <c r="N417" s="13">
        <v>55217</v>
      </c>
      <c r="O417" s="13">
        <v>2903</v>
      </c>
      <c r="P417" s="13">
        <v>322</v>
      </c>
      <c r="Q417" s="30">
        <f>Tabela1[[#This Row],[Divid.]]</f>
        <v>6.7000000000000004E-2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5.9335793357933575</v>
      </c>
      <c r="T417" s="17">
        <f>Tabela1[[#This Row],[Preço Calculado]]/Tabela1[[#This Row],[Preço atual]]-1</f>
        <v>-0.15716202616571628</v>
      </c>
      <c r="U417" s="29" t="str">
        <f>HYPERLINK("https://statusinvest.com.br/fundos-imobiliarios/"&amp;Tabela1[[#This Row],[Ticker]],"Link")</f>
        <v>Link</v>
      </c>
      <c r="V417" s="38" t="s">
        <v>851</v>
      </c>
    </row>
    <row r="418" spans="1:22" x14ac:dyDescent="0.25">
      <c r="A418" s="12" t="s">
        <v>852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0.73</v>
      </c>
      <c r="G418" s="25" t="e">
        <f>Tabela1[[#This Row],[Divid.]]*12/Tabela1[[#This Row],[Preço atual]]</f>
        <v>#DIV/0!</v>
      </c>
      <c r="H418" s="16">
        <v>10.56</v>
      </c>
      <c r="I418" s="16">
        <v>136.34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0.73</v>
      </c>
      <c r="N418" s="13">
        <v>97</v>
      </c>
      <c r="O418" s="13"/>
      <c r="P418" s="13"/>
      <c r="Q418" s="30">
        <f>Tabela1[[#This Row],[Divid.]]</f>
        <v>0.73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853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854</v>
      </c>
      <c r="B420" s="12" t="s">
        <v>28</v>
      </c>
      <c r="C420" s="13" t="s">
        <v>43</v>
      </c>
      <c r="D420" s="13" t="s">
        <v>855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962.07</v>
      </c>
      <c r="J420" s="15">
        <f>Tabela1[[#This Row],[Preço atual]]/Tabela1[[#This Row],[VP]]</f>
        <v>1.1861299073871965</v>
      </c>
      <c r="K420" s="14"/>
      <c r="L420" s="14"/>
      <c r="M420" s="13">
        <v>4.67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856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2.5663999999999998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857</v>
      </c>
    </row>
    <row r="422" spans="1:22" x14ac:dyDescent="0.25">
      <c r="A422" s="12" t="s">
        <v>858</v>
      </c>
      <c r="B422" s="12" t="s">
        <v>28</v>
      </c>
      <c r="C422" s="13" t="s">
        <v>36</v>
      </c>
      <c r="D422" s="13" t="s">
        <v>99</v>
      </c>
      <c r="E422" s="16">
        <v>81.96</v>
      </c>
      <c r="F422" s="16">
        <v>0.9</v>
      </c>
      <c r="G422" s="25">
        <f>Tabela1[[#This Row],[Divid.]]*12/Tabela1[[#This Row],[Preço atual]]</f>
        <v>0.13177159590043927</v>
      </c>
      <c r="H422" s="16">
        <v>13.19</v>
      </c>
      <c r="I422" s="16">
        <v>94.26</v>
      </c>
      <c r="J422" s="15">
        <f>Tabela1[[#This Row],[Preço atual]]/Tabela1[[#This Row],[VP]]</f>
        <v>0.86950986632718008</v>
      </c>
      <c r="K422" s="14"/>
      <c r="L422" s="14"/>
      <c r="M422" s="13">
        <v>5</v>
      </c>
      <c r="N422" s="13">
        <v>725</v>
      </c>
      <c r="O422" s="13"/>
      <c r="P422" s="13"/>
      <c r="Q422" s="30">
        <f>Tabela1[[#This Row],[Divid.]]</f>
        <v>0.9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22" s="17">
        <f>Tabela1[[#This Row],[Preço Calculado]]/Tabela1[[#This Row],[Preço atual]]-1</f>
        <v>-2.7515897413732615E-2</v>
      </c>
      <c r="U422" s="29" t="str">
        <f>HYPERLINK("https://statusinvest.com.br/fundos-imobiliarios/"&amp;Tabela1[[#This Row],[Ticker]],"Link")</f>
        <v>Link</v>
      </c>
      <c r="V422" s="38" t="s">
        <v>859</v>
      </c>
    </row>
    <row r="423" spans="1:22" x14ac:dyDescent="0.25">
      <c r="A423" s="12" t="s">
        <v>860</v>
      </c>
      <c r="B423" s="12" t="s">
        <v>28</v>
      </c>
      <c r="C423" s="13" t="s">
        <v>29</v>
      </c>
      <c r="D423" s="13" t="s">
        <v>99</v>
      </c>
      <c r="E423" s="16">
        <v>0</v>
      </c>
      <c r="F423" s="16">
        <v>0.17369999999999999</v>
      </c>
      <c r="G423" s="25" t="e">
        <f>Tabela1[[#This Row],[Divid.]]*12/Tabela1[[#This Row],[Preço atual]]</f>
        <v>#DIV/0!</v>
      </c>
      <c r="H423" s="16">
        <v>2.2179000000000002</v>
      </c>
      <c r="I423" s="16">
        <v>31.42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0.65</v>
      </c>
      <c r="N423" s="13">
        <v>53</v>
      </c>
      <c r="O423" s="13"/>
      <c r="P423" s="13"/>
      <c r="Q423" s="30">
        <f>Tabela1[[#This Row],[Divid.]]</f>
        <v>0.17369999999999999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15.383025830258301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861</v>
      </c>
      <c r="B424" s="12" t="s">
        <v>28</v>
      </c>
      <c r="C424" s="13" t="s">
        <v>36</v>
      </c>
      <c r="D424" s="13" t="s">
        <v>862</v>
      </c>
      <c r="E424" s="16">
        <v>87.5</v>
      </c>
      <c r="F424" s="16">
        <v>0.85</v>
      </c>
      <c r="G424" s="25">
        <f>Tabela1[[#This Row],[Divid.]]*12/Tabela1[[#This Row],[Preço atual]]</f>
        <v>0.11657142857142856</v>
      </c>
      <c r="H424" s="16">
        <v>9.67</v>
      </c>
      <c r="I424" s="16">
        <v>93.65</v>
      </c>
      <c r="J424" s="15">
        <f>Tabela1[[#This Row],[Preço atual]]/Tabela1[[#This Row],[VP]]</f>
        <v>0.93432995194874524</v>
      </c>
      <c r="K424" s="14"/>
      <c r="L424" s="14"/>
      <c r="M424" s="13">
        <v>3.01</v>
      </c>
      <c r="N424" s="13">
        <v>123221</v>
      </c>
      <c r="O424" s="13"/>
      <c r="P424" s="13"/>
      <c r="Q424" s="30">
        <f>Tabela1[[#This Row],[Divid.]]</f>
        <v>0.85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24" s="17">
        <f>Tabela1[[#This Row],[Preço Calculado]]/Tabela1[[#This Row],[Preço atual]]-1</f>
        <v>-0.13969425408539804</v>
      </c>
      <c r="U424" s="29" t="str">
        <f>HYPERLINK("https://statusinvest.com.br/fundos-imobiliarios/"&amp;Tabela1[[#This Row],[Ticker]],"Link")</f>
        <v>Link</v>
      </c>
      <c r="V424" s="38" t="s">
        <v>863</v>
      </c>
    </row>
    <row r="425" spans="1:22" x14ac:dyDescent="0.25">
      <c r="A425" s="12" t="s">
        <v>864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0.47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865</v>
      </c>
    </row>
    <row r="426" spans="1:22" x14ac:dyDescent="0.25">
      <c r="A426" s="12" t="s">
        <v>866</v>
      </c>
      <c r="B426" s="12" t="s">
        <v>28</v>
      </c>
      <c r="C426" s="13" t="s">
        <v>29</v>
      </c>
      <c r="D426" s="13" t="s">
        <v>99</v>
      </c>
      <c r="E426" s="16">
        <v>81</v>
      </c>
      <c r="F426" s="16">
        <v>0.72</v>
      </c>
      <c r="G426" s="25">
        <f>Tabela1[[#This Row],[Divid.]]*12/Tabela1[[#This Row],[Preço atual]]</f>
        <v>0.10666666666666667</v>
      </c>
      <c r="H426" s="16">
        <v>8.65</v>
      </c>
      <c r="I426" s="16">
        <v>100.59</v>
      </c>
      <c r="J426" s="15">
        <f>Tabela1[[#This Row],[Preço atual]]/Tabela1[[#This Row],[VP]]</f>
        <v>0.80524903071875931</v>
      </c>
      <c r="K426" s="14">
        <v>7.8E-2</v>
      </c>
      <c r="L426" s="14">
        <v>0.183</v>
      </c>
      <c r="M426" s="13">
        <v>1.07</v>
      </c>
      <c r="N426" s="13">
        <v>3878</v>
      </c>
      <c r="O426" s="13">
        <v>2287</v>
      </c>
      <c r="P426" s="13">
        <v>419</v>
      </c>
      <c r="Q426" s="30">
        <f>Tabela1[[#This Row],[Divid.]]</f>
        <v>0.72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26" s="17">
        <f>Tabela1[[#This Row],[Preço Calculado]]/Tabela1[[#This Row],[Preço atual]]-1</f>
        <v>-0.21279212792127922</v>
      </c>
      <c r="U426" s="29" t="str">
        <f>HYPERLINK("https://statusinvest.com.br/fundos-imobiliarios/"&amp;Tabela1[[#This Row],[Ticker]],"Link")</f>
        <v>Link</v>
      </c>
      <c r="V426" s="38" t="s">
        <v>867</v>
      </c>
    </row>
    <row r="427" spans="1:22" x14ac:dyDescent="0.25">
      <c r="A427" s="12" t="s">
        <v>868</v>
      </c>
      <c r="B427" s="12" t="s">
        <v>28</v>
      </c>
      <c r="C427" s="13" t="s">
        <v>36</v>
      </c>
      <c r="D427" s="13" t="s">
        <v>806</v>
      </c>
      <c r="E427" s="16">
        <v>3.63</v>
      </c>
      <c r="F427" s="16">
        <v>0.04</v>
      </c>
      <c r="G427" s="25">
        <f>Tabela1[[#This Row],[Divid.]]*12/Tabela1[[#This Row],[Preço atual]]</f>
        <v>0.13223140495867769</v>
      </c>
      <c r="H427" s="16">
        <v>0.41</v>
      </c>
      <c r="I427" s="16">
        <v>10.46</v>
      </c>
      <c r="J427" s="15">
        <f>Tabela1[[#This Row],[Preço atual]]/Tabela1[[#This Row],[VP]]</f>
        <v>0.3470363288718929</v>
      </c>
      <c r="K427" s="14"/>
      <c r="L427" s="14"/>
      <c r="M427" s="13">
        <v>1.77</v>
      </c>
      <c r="N427" s="13">
        <v>86217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-2.4122472629685032E-2</v>
      </c>
      <c r="U427" s="29" t="str">
        <f>HYPERLINK("https://statusinvest.com.br/fundos-imobiliarios/"&amp;Tabela1[[#This Row],[Ticker]],"Link")</f>
        <v>Link</v>
      </c>
      <c r="V427" s="38" t="s">
        <v>869</v>
      </c>
    </row>
    <row r="428" spans="1:22" x14ac:dyDescent="0.25">
      <c r="A428" s="12" t="s">
        <v>870</v>
      </c>
      <c r="B428" s="12" t="s">
        <v>28</v>
      </c>
      <c r="C428" s="13" t="s">
        <v>70</v>
      </c>
      <c r="D428" s="13" t="s">
        <v>99</v>
      </c>
      <c r="E428" s="16">
        <v>96.9</v>
      </c>
      <c r="F428" s="16">
        <v>0.93</v>
      </c>
      <c r="G428" s="25">
        <f>Tabela1[[#This Row],[Divid.]]*12/Tabela1[[#This Row],[Preço atual]]</f>
        <v>0.11517027863777089</v>
      </c>
      <c r="H428" s="16">
        <v>10.67</v>
      </c>
      <c r="I428" s="16">
        <v>112.66</v>
      </c>
      <c r="J428" s="15">
        <f>Tabela1[[#This Row],[Preço atual]]/Tabela1[[#This Row],[VP]]</f>
        <v>0.8601100656843601</v>
      </c>
      <c r="K428" s="14">
        <v>0</v>
      </c>
      <c r="L428" s="14">
        <v>0</v>
      </c>
      <c r="M428" s="13">
        <v>3.04</v>
      </c>
      <c r="N428" s="13">
        <v>6125</v>
      </c>
      <c r="O428" s="13">
        <v>795</v>
      </c>
      <c r="P428" s="13">
        <v>101</v>
      </c>
      <c r="Q428" s="30">
        <f>Tabela1[[#This Row],[Divid.]]</f>
        <v>0.93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28" s="17">
        <f>Tabela1[[#This Row],[Preço Calculado]]/Tabela1[[#This Row],[Preço atual]]-1</f>
        <v>-0.15003484400169087</v>
      </c>
      <c r="U428" s="29" t="str">
        <f>HYPERLINK("https://statusinvest.com.br/fundos-imobiliarios/"&amp;Tabela1[[#This Row],[Ticker]],"Link")</f>
        <v>Link</v>
      </c>
      <c r="V428" s="38" t="s">
        <v>871</v>
      </c>
    </row>
    <row r="429" spans="1:22" x14ac:dyDescent="0.25">
      <c r="A429" s="12" t="s">
        <v>872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104.62</v>
      </c>
      <c r="J429" s="15">
        <f>Tabela1[[#This Row],[Preço atual]]/Tabela1[[#This Row],[VP]]</f>
        <v>0</v>
      </c>
      <c r="K429" s="14"/>
      <c r="L429" s="14"/>
      <c r="M429" s="13">
        <v>0.56000000000000005</v>
      </c>
      <c r="N429" s="13">
        <v>2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873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72.28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3.44</v>
      </c>
      <c r="N430" s="13">
        <v>1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874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875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34.67</v>
      </c>
      <c r="J432" s="15">
        <f>Tabela1[[#This Row],[Preço atual]]/Tabela1[[#This Row],[VP]]</f>
        <v>0</v>
      </c>
      <c r="K432" s="14"/>
      <c r="L432" s="14"/>
      <c r="M432" s="13">
        <v>1.66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876</v>
      </c>
      <c r="B433" s="12" t="s">
        <v>28</v>
      </c>
      <c r="C433" s="13" t="s">
        <v>57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7.67</v>
      </c>
      <c r="J433" s="15">
        <f>Tabela1[[#This Row],[Preço atual]]/Tabela1[[#This Row],[VP]]</f>
        <v>0</v>
      </c>
      <c r="K433" s="14"/>
      <c r="L433" s="14"/>
      <c r="M433" s="13">
        <v>18.11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877</v>
      </c>
      <c r="B434" s="12" t="s">
        <v>28</v>
      </c>
      <c r="C434" s="13" t="s">
        <v>43</v>
      </c>
      <c r="D434" s="13" t="s">
        <v>878</v>
      </c>
      <c r="E434" s="16">
        <v>13.58</v>
      </c>
      <c r="F434" s="16">
        <v>0.32329999999999998</v>
      </c>
      <c r="G434" s="25">
        <f>Tabela1[[#This Row],[Divid.]]*12/Tabela1[[#This Row],[Preço atual]]</f>
        <v>0.28568483063328426</v>
      </c>
      <c r="H434" s="16">
        <v>0</v>
      </c>
      <c r="I434" s="16">
        <v>13.88</v>
      </c>
      <c r="J434" s="15">
        <f>Tabela1[[#This Row],[Preço atual]]/Tabela1[[#This Row],[VP]]</f>
        <v>0.97838616714697402</v>
      </c>
      <c r="K434" s="14">
        <v>0</v>
      </c>
      <c r="L434" s="14">
        <v>0</v>
      </c>
      <c r="M434" s="13">
        <v>1.31</v>
      </c>
      <c r="N434" s="13">
        <v>3553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1.1083751338249757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879</v>
      </c>
      <c r="B435" s="12" t="s">
        <v>28</v>
      </c>
      <c r="C435" s="13" t="s">
        <v>57</v>
      </c>
      <c r="D435" s="13" t="s">
        <v>878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880</v>
      </c>
    </row>
    <row r="436" spans="1:22" x14ac:dyDescent="0.25">
      <c r="A436" s="12" t="s">
        <v>881</v>
      </c>
      <c r="B436" s="12" t="s">
        <v>28</v>
      </c>
      <c r="C436" s="13" t="s">
        <v>159</v>
      </c>
      <c r="D436" s="13" t="s">
        <v>50</v>
      </c>
      <c r="E436" s="16">
        <v>1053</v>
      </c>
      <c r="F436" s="16">
        <v>10.76</v>
      </c>
      <c r="G436" s="25">
        <f>Tabela1[[#This Row],[Divid.]]*12/Tabela1[[#This Row],[Preço atual]]</f>
        <v>0.12262108262108262</v>
      </c>
      <c r="H436" s="16">
        <v>0</v>
      </c>
      <c r="I436" s="16">
        <v>1178.44</v>
      </c>
      <c r="J436" s="15">
        <f>Tabela1[[#This Row],[Preço atual]]/Tabela1[[#This Row],[VP]]</f>
        <v>0.89355419028546212</v>
      </c>
      <c r="K436" s="14"/>
      <c r="L436" s="14"/>
      <c r="M436" s="13">
        <v>0.08</v>
      </c>
      <c r="N436" s="13">
        <v>21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-9.5047360730017627E-2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882</v>
      </c>
      <c r="B437" s="12" t="s">
        <v>28</v>
      </c>
      <c r="C437" s="13" t="s">
        <v>82</v>
      </c>
      <c r="D437" s="13" t="s">
        <v>883</v>
      </c>
      <c r="E437" s="16">
        <v>9.76</v>
      </c>
      <c r="F437" s="16">
        <v>0.1</v>
      </c>
      <c r="G437" s="25">
        <f>Tabela1[[#This Row],[Divid.]]*12/Tabela1[[#This Row],[Preço atual]]</f>
        <v>0.12295081967213117</v>
      </c>
      <c r="H437" s="16">
        <v>1.22</v>
      </c>
      <c r="I437" s="16">
        <v>9.98</v>
      </c>
      <c r="J437" s="15">
        <f>Tabela1[[#This Row],[Preço atual]]/Tabela1[[#This Row],[VP]]</f>
        <v>0.97795591182364727</v>
      </c>
      <c r="K437" s="14"/>
      <c r="L437" s="14"/>
      <c r="M437" s="13">
        <v>1.65</v>
      </c>
      <c r="N437" s="13">
        <v>15407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-9.2613876958441588E-2</v>
      </c>
      <c r="U437" s="29" t="str">
        <f>HYPERLINK("https://statusinvest.com.br/fundos-imobiliarios/"&amp;Tabela1[[#This Row],[Ticker]],"Link")</f>
        <v>Link</v>
      </c>
      <c r="V437" s="38" t="s">
        <v>884</v>
      </c>
    </row>
    <row r="438" spans="1:22" x14ac:dyDescent="0.25">
      <c r="A438" s="12" t="s">
        <v>885</v>
      </c>
      <c r="B438" s="12" t="s">
        <v>28</v>
      </c>
      <c r="C438" s="13" t="s">
        <v>29</v>
      </c>
      <c r="D438" s="13" t="s">
        <v>79</v>
      </c>
      <c r="E438" s="16">
        <v>67.489999999999995</v>
      </c>
      <c r="F438" s="16">
        <v>0.41</v>
      </c>
      <c r="G438" s="25">
        <f>Tabela1[[#This Row],[Divid.]]*12/Tabela1[[#This Row],[Preço atual]]</f>
        <v>7.2899688842791535E-2</v>
      </c>
      <c r="H438" s="16">
        <v>5.1100000000000003</v>
      </c>
      <c r="I438" s="16">
        <v>88.75</v>
      </c>
      <c r="J438" s="15">
        <f>Tabela1[[#This Row],[Preço atual]]/Tabela1[[#This Row],[VP]]</f>
        <v>0.7604507042253521</v>
      </c>
      <c r="K438" s="14">
        <v>0.159</v>
      </c>
      <c r="L438" s="14">
        <v>6.2E-2</v>
      </c>
      <c r="M438" s="13">
        <v>2.9</v>
      </c>
      <c r="N438" s="13">
        <v>1881</v>
      </c>
      <c r="O438" s="13">
        <v>1876</v>
      </c>
      <c r="P438" s="13">
        <v>157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-0.46199491628936151</v>
      </c>
      <c r="U438" s="29" t="str">
        <f>HYPERLINK("https://statusinvest.com.br/fundos-imobiliarios/"&amp;Tabela1[[#This Row],[Ticker]],"Link")</f>
        <v>Link</v>
      </c>
      <c r="V438" s="38" t="s">
        <v>886</v>
      </c>
    </row>
    <row r="439" spans="1:22" x14ac:dyDescent="0.25">
      <c r="A439" s="12" t="s">
        <v>887</v>
      </c>
      <c r="B439" s="12" t="s">
        <v>28</v>
      </c>
      <c r="C439" s="13" t="s">
        <v>82</v>
      </c>
      <c r="D439" s="13"/>
      <c r="E439" s="16">
        <v>84.79</v>
      </c>
      <c r="F439" s="16">
        <v>0.79959999999999998</v>
      </c>
      <c r="G439" s="25">
        <f>Tabela1[[#This Row],[Divid.]]*12/Tabela1[[#This Row],[Preço atual]]</f>
        <v>0.11316428824153792</v>
      </c>
      <c r="H439" s="16">
        <v>13.012499999999999</v>
      </c>
      <c r="I439" s="16">
        <v>101.02</v>
      </c>
      <c r="J439" s="15">
        <f>Tabela1[[#This Row],[Preço atual]]/Tabela1[[#This Row],[VP]]</f>
        <v>0.83933874480300941</v>
      </c>
      <c r="K439" s="14"/>
      <c r="L439" s="14"/>
      <c r="M439" s="13">
        <v>3.29</v>
      </c>
      <c r="N439" s="13">
        <v>532</v>
      </c>
      <c r="O439" s="13"/>
      <c r="P439" s="13"/>
      <c r="Q439" s="30">
        <f>Tabela1[[#This Row],[Divid.]]</f>
        <v>0.79959999999999998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70.813284132841318</v>
      </c>
      <c r="T439" s="17">
        <f>Tabela1[[#This Row],[Preço Calculado]]/Tabela1[[#This Row],[Preço atual]]-1</f>
        <v>-0.16483920116946205</v>
      </c>
      <c r="U439" s="29" t="str">
        <f>HYPERLINK("https://statusinvest.com.br/fundos-imobiliarios/"&amp;Tabela1[[#This Row],[Ticker]],"Link")</f>
        <v>Link</v>
      </c>
      <c r="V439" s="38" t="s">
        <v>888</v>
      </c>
    </row>
    <row r="440" spans="1:22" x14ac:dyDescent="0.25">
      <c r="A440" s="12" t="s">
        <v>889</v>
      </c>
      <c r="B440" s="12" t="s">
        <v>28</v>
      </c>
      <c r="C440" s="13" t="s">
        <v>57</v>
      </c>
      <c r="D440" s="13" t="s">
        <v>598</v>
      </c>
      <c r="E440" s="16">
        <v>36</v>
      </c>
      <c r="F440" s="16">
        <v>0.3</v>
      </c>
      <c r="G440" s="25">
        <f>Tabela1[[#This Row],[Divid.]]*12/Tabela1[[#This Row],[Preço atual]]</f>
        <v>9.9999999999999992E-2</v>
      </c>
      <c r="H440" s="16">
        <v>3.8</v>
      </c>
      <c r="I440" s="16">
        <v>79.760000000000005</v>
      </c>
      <c r="J440" s="15">
        <f>Tabela1[[#This Row],[Preço atual]]/Tabela1[[#This Row],[VP]]</f>
        <v>0.45135406218655966</v>
      </c>
      <c r="K440" s="14">
        <v>4.2000000000000003E-2</v>
      </c>
      <c r="L440" s="14">
        <v>0.22500000000000001</v>
      </c>
      <c r="M440" s="13">
        <v>0.6</v>
      </c>
      <c r="N440" s="13">
        <v>220</v>
      </c>
      <c r="O440" s="13">
        <v>2846</v>
      </c>
      <c r="P440" s="13">
        <v>302</v>
      </c>
      <c r="Q440" s="30">
        <f>Tabela1[[#This Row],[Divid.]]</f>
        <v>0.3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40" s="17">
        <f>Tabela1[[#This Row],[Preço Calculado]]/Tabela1[[#This Row],[Preço atual]]-1</f>
        <v>-0.26199261992619938</v>
      </c>
      <c r="U440" s="29" t="str">
        <f>HYPERLINK("https://statusinvest.com.br/fundos-imobiliarios/"&amp;Tabela1[[#This Row],[Ticker]],"Link")</f>
        <v>Link</v>
      </c>
      <c r="V440" s="38" t="s">
        <v>890</v>
      </c>
    </row>
    <row r="441" spans="1:22" x14ac:dyDescent="0.25">
      <c r="A441" s="12" t="s">
        <v>891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94.84</v>
      </c>
      <c r="J441" s="15">
        <f>Tabela1[[#This Row],[Preço atual]]/Tabela1[[#This Row],[VP]]</f>
        <v>0</v>
      </c>
      <c r="K441" s="14"/>
      <c r="L441" s="14"/>
      <c r="M441" s="13">
        <v>0</v>
      </c>
      <c r="N441" s="13">
        <v>5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892</v>
      </c>
      <c r="B442" s="12" t="s">
        <v>28</v>
      </c>
      <c r="C442" s="13" t="s">
        <v>36</v>
      </c>
      <c r="D442" s="13" t="s">
        <v>572</v>
      </c>
      <c r="E442" s="16">
        <v>89.89</v>
      </c>
      <c r="F442" s="16">
        <v>0.9</v>
      </c>
      <c r="G442" s="25">
        <f>Tabela1[[#This Row],[Divid.]]*12/Tabela1[[#This Row],[Preço atual]]</f>
        <v>0.1201468461452887</v>
      </c>
      <c r="H442" s="16">
        <v>10.82</v>
      </c>
      <c r="I442" s="16">
        <v>92.7</v>
      </c>
      <c r="J442" s="15">
        <f>Tabela1[[#This Row],[Preço atual]]/Tabela1[[#This Row],[VP]]</f>
        <v>0.96968716289104639</v>
      </c>
      <c r="K442" s="14"/>
      <c r="L442" s="14"/>
      <c r="M442" s="13">
        <v>2.52</v>
      </c>
      <c r="N442" s="13">
        <v>80898</v>
      </c>
      <c r="O442" s="13"/>
      <c r="P442" s="13"/>
      <c r="Q442" s="30">
        <f>Tabela1[[#This Row],[Divid.]]</f>
        <v>0.9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2" s="17">
        <f>Tabela1[[#This Row],[Preço Calculado]]/Tabela1[[#This Row],[Preço atual]]-1</f>
        <v>-0.11330740852185484</v>
      </c>
      <c r="U442" s="29" t="str">
        <f>HYPERLINK("https://statusinvest.com.br/fundos-imobiliarios/"&amp;Tabela1[[#This Row],[Ticker]],"Link")</f>
        <v>Link</v>
      </c>
      <c r="V442" s="38" t="s">
        <v>893</v>
      </c>
    </row>
    <row r="443" spans="1:22" x14ac:dyDescent="0.25">
      <c r="A443" s="12" t="s">
        <v>894</v>
      </c>
      <c r="B443" s="12" t="s">
        <v>28</v>
      </c>
      <c r="C443" s="13" t="s">
        <v>43</v>
      </c>
      <c r="D443" s="13" t="s">
        <v>572</v>
      </c>
      <c r="E443" s="16">
        <v>9.0500000000000007</v>
      </c>
      <c r="F443" s="16">
        <v>0.02</v>
      </c>
      <c r="G443" s="25">
        <f>Tabela1[[#This Row],[Divid.]]*12/Tabela1[[#This Row],[Preço atual]]</f>
        <v>2.6519337016574582E-2</v>
      </c>
      <c r="H443" s="16">
        <v>0.72</v>
      </c>
      <c r="I443" s="16">
        <v>29.74</v>
      </c>
      <c r="J443" s="15">
        <f>Tabela1[[#This Row],[Preço atual]]/Tabela1[[#This Row],[VP]]</f>
        <v>0.30430396772024215</v>
      </c>
      <c r="K443" s="14">
        <v>0.85</v>
      </c>
      <c r="L443" s="14">
        <v>0</v>
      </c>
      <c r="M443" s="13">
        <v>5.72</v>
      </c>
      <c r="N443" s="13">
        <v>22772</v>
      </c>
      <c r="O443" s="13">
        <v>1056</v>
      </c>
      <c r="P443" s="13">
        <v>0</v>
      </c>
      <c r="Q443" s="30">
        <f>Tabela1[[#This Row],[Divid.]]</f>
        <v>0.02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43" s="17">
        <f>Tabela1[[#This Row],[Preço Calculado]]/Tabela1[[#This Row],[Preço atual]]-1</f>
        <v>-0.80428533567103633</v>
      </c>
      <c r="U443" s="29" t="str">
        <f>HYPERLINK("https://statusinvest.com.br/fundos-imobiliarios/"&amp;Tabela1[[#This Row],[Ticker]],"Link")</f>
        <v>Link</v>
      </c>
      <c r="V443" s="38" t="s">
        <v>895</v>
      </c>
    </row>
    <row r="444" spans="1:22" x14ac:dyDescent="0.25">
      <c r="A444" s="12" t="s">
        <v>896</v>
      </c>
      <c r="B444" s="12" t="s">
        <v>28</v>
      </c>
      <c r="C444" s="13" t="s">
        <v>156</v>
      </c>
      <c r="D444" s="13" t="s">
        <v>522</v>
      </c>
      <c r="E444" s="16">
        <v>123</v>
      </c>
      <c r="F444" s="16">
        <v>0.28000000000000003</v>
      </c>
      <c r="G444" s="25">
        <f>Tabela1[[#This Row],[Divid.]]*12/Tabela1[[#This Row],[Preço atual]]</f>
        <v>2.7317073170731711E-2</v>
      </c>
      <c r="H444" s="16">
        <v>8.5388000000000002</v>
      </c>
      <c r="I444" s="16">
        <v>63.06</v>
      </c>
      <c r="J444" s="15">
        <f>Tabela1[[#This Row],[Preço atual]]/Tabela1[[#This Row],[VP]]</f>
        <v>1.9505233111322549</v>
      </c>
      <c r="K444" s="14">
        <v>0.42</v>
      </c>
      <c r="L444" s="14">
        <v>0</v>
      </c>
      <c r="M444" s="13">
        <v>3.36</v>
      </c>
      <c r="N444" s="13">
        <v>977</v>
      </c>
      <c r="O444" s="13">
        <v>2182042</v>
      </c>
      <c r="P444" s="13">
        <v>85959</v>
      </c>
      <c r="Q444" s="30">
        <f>Tabela1[[#This Row],[Divid.]]</f>
        <v>0.28000000000000003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444" s="17">
        <f>Tabela1[[#This Row],[Preço Calculado]]/Tabela1[[#This Row],[Preço atual]]-1</f>
        <v>-0.79839798397983985</v>
      </c>
      <c r="U444" s="29" t="str">
        <f>HYPERLINK("https://statusinvest.com.br/fundos-imobiliarios/"&amp;Tabela1[[#This Row],[Ticker]],"Link")</f>
        <v>Link</v>
      </c>
      <c r="V444" s="38" t="s">
        <v>897</v>
      </c>
    </row>
    <row r="445" spans="1:22" x14ac:dyDescent="0.25">
      <c r="A445" s="12" t="s">
        <v>898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63.06</v>
      </c>
      <c r="J445" s="15">
        <f>Tabela1[[#This Row],[Preço atual]]/Tabela1[[#This Row],[VP]]</f>
        <v>0.7136060894386298</v>
      </c>
      <c r="K445" s="14"/>
      <c r="L445" s="14"/>
      <c r="M445" s="13">
        <v>3.36</v>
      </c>
      <c r="N445" s="13">
        <v>977</v>
      </c>
      <c r="O445" s="13">
        <v>798306</v>
      </c>
      <c r="P445" s="13">
        <v>85959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897</v>
      </c>
    </row>
    <row r="446" spans="1:22" x14ac:dyDescent="0.25">
      <c r="A446" s="12" t="s">
        <v>899</v>
      </c>
      <c r="B446" s="12" t="s">
        <v>28</v>
      </c>
      <c r="C446" s="13" t="s">
        <v>70</v>
      </c>
      <c r="D446" s="13" t="s">
        <v>572</v>
      </c>
      <c r="E446" s="16">
        <v>78.900000000000006</v>
      </c>
      <c r="F446" s="16">
        <v>0.59</v>
      </c>
      <c r="G446" s="25">
        <f>Tabela1[[#This Row],[Divid.]]*12/Tabela1[[#This Row],[Preço atual]]</f>
        <v>8.9733840304182508E-2</v>
      </c>
      <c r="H446" s="16">
        <v>7.68</v>
      </c>
      <c r="I446" s="16">
        <v>102.74</v>
      </c>
      <c r="J446" s="15">
        <f>Tabela1[[#This Row],[Preço atual]]/Tabela1[[#This Row],[VP]]</f>
        <v>0.76795795211212781</v>
      </c>
      <c r="K446" s="14">
        <v>0.13100000000000001</v>
      </c>
      <c r="L446" s="14">
        <v>0</v>
      </c>
      <c r="M446" s="13">
        <v>1.86</v>
      </c>
      <c r="N446" s="13">
        <v>50796</v>
      </c>
      <c r="O446" s="13">
        <v>2133</v>
      </c>
      <c r="P446" s="13">
        <v>210</v>
      </c>
      <c r="Q446" s="30">
        <f>Tabela1[[#This Row],[Divid.]]</f>
        <v>0.59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446" s="17">
        <f>Tabela1[[#This Row],[Preço Calculado]]/Tabela1[[#This Row],[Preço atual]]-1</f>
        <v>-0.33775763613149445</v>
      </c>
      <c r="U446" s="29" t="str">
        <f>HYPERLINK("https://statusinvest.com.br/fundos-imobiliarios/"&amp;Tabela1[[#This Row],[Ticker]],"Link")</f>
        <v>Link</v>
      </c>
      <c r="V446" s="38" t="s">
        <v>900</v>
      </c>
    </row>
    <row r="447" spans="1:22" x14ac:dyDescent="0.25">
      <c r="A447" s="12" t="s">
        <v>901</v>
      </c>
      <c r="B447" s="12" t="s">
        <v>28</v>
      </c>
      <c r="C447" s="13" t="s">
        <v>70</v>
      </c>
      <c r="D447" s="13" t="s">
        <v>572</v>
      </c>
      <c r="E447" s="16">
        <v>108.05</v>
      </c>
      <c r="F447" s="16">
        <v>0.78</v>
      </c>
      <c r="G447" s="25">
        <f>Tabela1[[#This Row],[Divid.]]*12/Tabela1[[#This Row],[Preço atual]]</f>
        <v>8.6626561776955116E-2</v>
      </c>
      <c r="H447" s="16">
        <v>9.26</v>
      </c>
      <c r="I447" s="16">
        <v>111.84</v>
      </c>
      <c r="J447" s="15">
        <f>Tabela1[[#This Row],[Preço atual]]/Tabela1[[#This Row],[VP]]</f>
        <v>0.96611230329041486</v>
      </c>
      <c r="K447" s="14">
        <v>2.3E-2</v>
      </c>
      <c r="L447" s="14">
        <v>0</v>
      </c>
      <c r="M447" s="13">
        <v>10.16</v>
      </c>
      <c r="N447" s="13">
        <v>338621</v>
      </c>
      <c r="O447" s="13">
        <v>2480</v>
      </c>
      <c r="P447" s="13">
        <v>214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-0.36068958098188109</v>
      </c>
      <c r="U447" s="29" t="str">
        <f>HYPERLINK("https://statusinvest.com.br/fundos-imobiliarios/"&amp;Tabela1[[#This Row],[Ticker]],"Link")</f>
        <v>Link</v>
      </c>
      <c r="V447" s="38" t="s">
        <v>902</v>
      </c>
    </row>
    <row r="448" spans="1:22" x14ac:dyDescent="0.25">
      <c r="A448" s="12" t="s">
        <v>903</v>
      </c>
      <c r="B448" s="12" t="s">
        <v>28</v>
      </c>
      <c r="C448" s="13" t="s">
        <v>29</v>
      </c>
      <c r="D448" s="13" t="s">
        <v>572</v>
      </c>
      <c r="E448" s="16">
        <v>118</v>
      </c>
      <c r="F448" s="16">
        <v>0.9</v>
      </c>
      <c r="G448" s="25">
        <f>Tabela1[[#This Row],[Divid.]]*12/Tabela1[[#This Row],[Preço atual]]</f>
        <v>9.152542372881356E-2</v>
      </c>
      <c r="H448" s="16">
        <v>10.14</v>
      </c>
      <c r="I448" s="16">
        <v>111.18</v>
      </c>
      <c r="J448" s="15">
        <f>Tabela1[[#This Row],[Preço atual]]/Tabela1[[#This Row],[VP]]</f>
        <v>1.0613419679798524</v>
      </c>
      <c r="K448" s="14">
        <v>5.2999999999999999E-2</v>
      </c>
      <c r="L448" s="14">
        <v>9.0000000000000011E-3</v>
      </c>
      <c r="M448" s="13">
        <v>12.73</v>
      </c>
      <c r="N448" s="13">
        <v>437270</v>
      </c>
      <c r="O448" s="13">
        <v>5955</v>
      </c>
      <c r="P448" s="13">
        <v>358</v>
      </c>
      <c r="Q448" s="30">
        <f>Tabela1[[#This Row],[Divid.]]</f>
        <v>0.9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8" s="17">
        <f>Tabela1[[#This Row],[Preço Calculado]]/Tabela1[[#This Row],[Preço atual]]-1</f>
        <v>-0.3245356182375384</v>
      </c>
      <c r="U448" s="29" t="str">
        <f>HYPERLINK("https://statusinvest.com.br/fundos-imobiliarios/"&amp;Tabela1[[#This Row],[Ticker]],"Link")</f>
        <v>Link</v>
      </c>
      <c r="V448" s="38" t="s">
        <v>904</v>
      </c>
    </row>
    <row r="449" spans="1:22" x14ac:dyDescent="0.25">
      <c r="A449" s="12" t="s">
        <v>905</v>
      </c>
      <c r="B449" s="12" t="s">
        <v>28</v>
      </c>
      <c r="C449" s="13" t="s">
        <v>43</v>
      </c>
      <c r="D449" s="13" t="s">
        <v>572</v>
      </c>
      <c r="E449" s="16">
        <v>25.58</v>
      </c>
      <c r="F449" s="16">
        <v>7.0000000000000007E-2</v>
      </c>
      <c r="G449" s="25">
        <f>Tabela1[[#This Row],[Divid.]]*12/Tabela1[[#This Row],[Preço atual]]</f>
        <v>3.2838154808444105E-2</v>
      </c>
      <c r="H449" s="16">
        <v>1.1399999999999999</v>
      </c>
      <c r="I449" s="16">
        <v>65.510000000000005</v>
      </c>
      <c r="J449" s="15">
        <f>Tabela1[[#This Row],[Preço atual]]/Tabela1[[#This Row],[VP]]</f>
        <v>0.39047473668142263</v>
      </c>
      <c r="K449" s="14">
        <v>0.41</v>
      </c>
      <c r="L449" s="14">
        <v>0</v>
      </c>
      <c r="M449" s="13">
        <v>2.82</v>
      </c>
      <c r="N449" s="13">
        <v>54104</v>
      </c>
      <c r="O449" s="13">
        <v>2609</v>
      </c>
      <c r="P449" s="13">
        <v>383</v>
      </c>
      <c r="Q449" s="30">
        <f>Tabela1[[#This Row],[Divid.]]</f>
        <v>7.0000000000000007E-2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9" s="17">
        <f>Tabela1[[#This Row],[Preço Calculado]]/Tabela1[[#This Row],[Preço atual]]-1</f>
        <v>-0.75765199403362282</v>
      </c>
      <c r="U449" s="29" t="str">
        <f>HYPERLINK("https://statusinvest.com.br/fundos-imobiliarios/"&amp;Tabela1[[#This Row],[Ticker]],"Link")</f>
        <v>Link</v>
      </c>
      <c r="V449" s="38" t="s">
        <v>906</v>
      </c>
    </row>
    <row r="450" spans="1:22" x14ac:dyDescent="0.25">
      <c r="A450" s="12" t="s">
        <v>907</v>
      </c>
      <c r="B450" s="12" t="s">
        <v>28</v>
      </c>
      <c r="C450" s="13" t="s">
        <v>53</v>
      </c>
      <c r="D450" s="13" t="s">
        <v>572</v>
      </c>
      <c r="E450" s="16">
        <v>8.25</v>
      </c>
      <c r="F450" s="16">
        <v>7.4999999999999997E-2</v>
      </c>
      <c r="G450" s="25">
        <f>Tabela1[[#This Row],[Divid.]]*12/Tabela1[[#This Row],[Preço atual]]</f>
        <v>0.10909090909090909</v>
      </c>
      <c r="H450" s="16">
        <v>0.90800000000000003</v>
      </c>
      <c r="I450" s="16">
        <v>8.66</v>
      </c>
      <c r="J450" s="15">
        <f>Tabela1[[#This Row],[Preço atual]]/Tabela1[[#This Row],[VP]]</f>
        <v>0.95265588914549648</v>
      </c>
      <c r="K450" s="14"/>
      <c r="L450" s="14"/>
      <c r="M450" s="13">
        <v>1.39</v>
      </c>
      <c r="N450" s="13">
        <v>64992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-0.19490103991949026</v>
      </c>
      <c r="U450" s="17" t="str">
        <f>HYPERLINK("https://statusinvest.com.br/fundos-imobiliarios/"&amp;Tabela1[[#This Row],[Ticker]],"Link")</f>
        <v>Link</v>
      </c>
      <c r="V450" s="38" t="s">
        <v>908</v>
      </c>
    </row>
    <row r="451" spans="1:22" x14ac:dyDescent="0.25">
      <c r="A451" s="12" t="s">
        <v>909</v>
      </c>
      <c r="B451" s="12" t="s">
        <v>28</v>
      </c>
      <c r="C451" s="13" t="s">
        <v>159</v>
      </c>
      <c r="D451" s="13" t="s">
        <v>50</v>
      </c>
      <c r="E451" s="16">
        <v>88.99</v>
      </c>
      <c r="F451" s="16">
        <v>0.38929999999999998</v>
      </c>
      <c r="G451" s="25">
        <f>Tabela1[[#This Row],[Divid.]]*12/Tabela1[[#This Row],[Preço atual]]</f>
        <v>5.249578604337566E-2</v>
      </c>
      <c r="H451" s="16">
        <v>2.6741000000000001</v>
      </c>
      <c r="I451" s="16">
        <v>101.53</v>
      </c>
      <c r="J451" s="15">
        <f>Tabela1[[#This Row],[Preço atual]]/Tabela1[[#This Row],[VP]]</f>
        <v>0.87648970747562294</v>
      </c>
      <c r="K451" s="14">
        <v>0</v>
      </c>
      <c r="L451" s="14">
        <v>0</v>
      </c>
      <c r="M451" s="13">
        <v>1.63</v>
      </c>
      <c r="N451" s="13">
        <v>62</v>
      </c>
      <c r="O451" s="13">
        <v>9700</v>
      </c>
      <c r="P451" s="13">
        <v>1038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-0.61257722477213539</v>
      </c>
      <c r="U451" s="17" t="str">
        <f>HYPERLINK("https://statusinvest.com.br/fundos-imobiliarios/"&amp;Tabela1[[#This Row],[Ticker]],"Link")</f>
        <v>Link</v>
      </c>
      <c r="V451" s="38" t="s">
        <v>910</v>
      </c>
    </row>
    <row r="452" spans="1:22" x14ac:dyDescent="0.25">
      <c r="A452" s="12" t="s">
        <v>911</v>
      </c>
      <c r="B452" s="12" t="s">
        <v>28</v>
      </c>
      <c r="C452" s="13" t="s">
        <v>82</v>
      </c>
      <c r="D452" s="13" t="s">
        <v>50</v>
      </c>
      <c r="E452" s="16">
        <v>132.32</v>
      </c>
      <c r="F452" s="16">
        <v>1.34</v>
      </c>
      <c r="G452" s="25">
        <f>Tabela1[[#This Row],[Divid.]]*12/Tabela1[[#This Row],[Preço atual]]</f>
        <v>0.12152357920193473</v>
      </c>
      <c r="H452" s="16">
        <v>14.14</v>
      </c>
      <c r="I452" s="16">
        <v>133.18</v>
      </c>
      <c r="J452" s="15">
        <f>Tabela1[[#This Row],[Preço atual]]/Tabela1[[#This Row],[VP]]</f>
        <v>0.99354257396005397</v>
      </c>
      <c r="K452" s="14">
        <v>6.9999999999999993E-3</v>
      </c>
      <c r="L452" s="14">
        <v>0</v>
      </c>
      <c r="M452" s="13">
        <v>8.07</v>
      </c>
      <c r="N452" s="13">
        <v>5692</v>
      </c>
      <c r="O452" s="13">
        <v>2058</v>
      </c>
      <c r="P452" s="13">
        <v>183</v>
      </c>
      <c r="Q452" s="30">
        <f>Tabela1[[#This Row],[Divid.]]</f>
        <v>1.34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118.67158671586716</v>
      </c>
      <c r="T452" s="17">
        <f>Tabela1[[#This Row],[Preço Calculado]]/Tabela1[[#This Row],[Preço atual]]-1</f>
        <v>-0.10314701695989137</v>
      </c>
      <c r="U452" s="17" t="str">
        <f>HYPERLINK("https://statusinvest.com.br/fundos-imobiliarios/"&amp;Tabela1[[#This Row],[Ticker]],"Link")</f>
        <v>Link</v>
      </c>
      <c r="V452" s="38" t="s">
        <v>912</v>
      </c>
    </row>
    <row r="453" spans="1:22" x14ac:dyDescent="0.25">
      <c r="A453" s="12" t="s">
        <v>913</v>
      </c>
      <c r="B453" s="12" t="s">
        <v>28</v>
      </c>
      <c r="C453" s="13" t="s">
        <v>159</v>
      </c>
      <c r="D453" s="13" t="s">
        <v>50</v>
      </c>
      <c r="E453" s="16">
        <v>749.99</v>
      </c>
      <c r="F453" s="16">
        <v>3.3050000000000002</v>
      </c>
      <c r="G453" s="25">
        <f>Tabela1[[#This Row],[Divid.]]*12/Tabela1[[#This Row],[Preço atual]]</f>
        <v>5.2880705076067687E-2</v>
      </c>
      <c r="H453" s="16">
        <v>0</v>
      </c>
      <c r="I453" s="16">
        <v>1198.3599999999999</v>
      </c>
      <c r="J453" s="15">
        <f>Tabela1[[#This Row],[Preço atual]]/Tabela1[[#This Row],[VP]]</f>
        <v>0.62584699088754636</v>
      </c>
      <c r="K453" s="14"/>
      <c r="L453" s="14"/>
      <c r="M453" s="13">
        <v>0.01</v>
      </c>
      <c r="N453" s="13">
        <v>73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-0.60973649390355955</v>
      </c>
      <c r="U453" s="17" t="str">
        <f>HYPERLINK("https://statusinvest.com.br/fundos-imobiliarios/"&amp;Tabela1[[#This Row],[Ticker]],"Link")</f>
        <v>Link</v>
      </c>
      <c r="V453" s="38" t="s">
        <v>914</v>
      </c>
    </row>
    <row r="454" spans="1:22" x14ac:dyDescent="0.25">
      <c r="A454" s="12" t="s">
        <v>915</v>
      </c>
      <c r="B454" s="12" t="s">
        <v>916</v>
      </c>
      <c r="C454" s="13" t="s">
        <v>82</v>
      </c>
      <c r="D454" s="13" t="s">
        <v>917</v>
      </c>
      <c r="E454" s="16">
        <v>10.32</v>
      </c>
      <c r="F454" s="16">
        <v>0.12</v>
      </c>
      <c r="G454" s="25">
        <f>Tabela1[[#This Row],[Divid.]]*12/Tabela1[[#This Row],[Preço atual]]</f>
        <v>0.13953488372093023</v>
      </c>
      <c r="H454" s="16">
        <v>1.81</v>
      </c>
      <c r="I454" s="16" t="s">
        <v>918</v>
      </c>
      <c r="J454" s="15">
        <f>Tabela1[[#This Row],[Preço atual]]/Tabela1[[#This Row],[VP]]</f>
        <v>1.0248262164846078</v>
      </c>
      <c r="K454" s="14"/>
      <c r="L454" s="14"/>
      <c r="M454" s="13">
        <v>0</v>
      </c>
      <c r="N454" s="13">
        <v>19025</v>
      </c>
      <c r="O454" s="13"/>
      <c r="P454" s="13"/>
      <c r="Q454" s="30">
        <f>Tabela1[[#This Row],[Divid.]]</f>
        <v>0.12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4" s="17">
        <f>Tabela1[[#This Row],[Preço Calculado]]/Tabela1[[#This Row],[Preço atual]]-1</f>
        <v>2.9777739637861345E-2</v>
      </c>
      <c r="U454" s="17" t="str">
        <f>HYPERLINK("https://statusinvest.com.br/fundos-imobiliarios/"&amp;Tabela1[[#This Row],[Ticker]],"Link")</f>
        <v>Link</v>
      </c>
      <c r="V454" s="38" t="s">
        <v>919</v>
      </c>
    </row>
    <row r="455" spans="1:22" x14ac:dyDescent="0.25">
      <c r="A455" s="12" t="s">
        <v>920</v>
      </c>
      <c r="B455" s="12" t="s">
        <v>916</v>
      </c>
      <c r="C455" s="13" t="s">
        <v>82</v>
      </c>
      <c r="D455" s="13" t="s">
        <v>93</v>
      </c>
      <c r="E455" s="16">
        <v>87.68</v>
      </c>
      <c r="F455" s="16">
        <v>0.93</v>
      </c>
      <c r="G455" s="25">
        <f>Tabela1[[#This Row],[Divid.]]*12/Tabela1[[#This Row],[Preço atual]]</f>
        <v>0.12728102189781021</v>
      </c>
      <c r="H455" s="16">
        <v>12.29</v>
      </c>
      <c r="I455" s="16" t="s">
        <v>921</v>
      </c>
      <c r="J455" s="15">
        <f>Tabela1[[#This Row],[Preço atual]]/Tabela1[[#This Row],[VP]]</f>
        <v>0.89369075527469177</v>
      </c>
      <c r="K455" s="14"/>
      <c r="L455" s="14"/>
      <c r="M455" s="13">
        <v>0</v>
      </c>
      <c r="N455" s="13">
        <v>12144</v>
      </c>
      <c r="O455" s="13"/>
      <c r="P455" s="13"/>
      <c r="Q455" s="30">
        <f>Tabela1[[#This Row],[Divid.]]</f>
        <v>0.93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55" s="17">
        <f>Tabela1[[#This Row],[Preço Calculado]]/Tabela1[[#This Row],[Preço atual]]-1</f>
        <v>-6.0656664960810347E-2</v>
      </c>
      <c r="U455" s="17" t="str">
        <f>HYPERLINK("https://statusinvest.com.br/fundos-imobiliarios/"&amp;Tabela1[[#This Row],[Ticker]],"Link")</f>
        <v>Link</v>
      </c>
      <c r="V455" s="38" t="s">
        <v>922</v>
      </c>
    </row>
    <row r="456" spans="1:22" x14ac:dyDescent="0.25">
      <c r="A456" s="12" t="s">
        <v>923</v>
      </c>
      <c r="B456" s="12" t="s">
        <v>916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924</v>
      </c>
      <c r="B457" s="12" t="s">
        <v>916</v>
      </c>
      <c r="C457" s="13" t="s">
        <v>82</v>
      </c>
      <c r="D457" s="13" t="s">
        <v>213</v>
      </c>
      <c r="E457" s="16">
        <v>8.56</v>
      </c>
      <c r="F457" s="16">
        <v>0.11</v>
      </c>
      <c r="G457" s="25">
        <f>Tabela1[[#This Row],[Divid.]]*12/Tabela1[[#This Row],[Preço atual]]</f>
        <v>0.1542056074766355</v>
      </c>
      <c r="H457" s="16">
        <v>1.42</v>
      </c>
      <c r="I457" s="16" t="s">
        <v>925</v>
      </c>
      <c r="J457" s="15">
        <f>Tabela1[[#This Row],[Preço atual]]/Tabela1[[#This Row],[VP]]</f>
        <v>0.87436159346271713</v>
      </c>
      <c r="K457" s="14"/>
      <c r="L457" s="14"/>
      <c r="M457" s="13">
        <v>0</v>
      </c>
      <c r="N457" s="13">
        <v>32429</v>
      </c>
      <c r="O457" s="13"/>
      <c r="P457" s="13"/>
      <c r="Q457" s="30">
        <f>Tabela1[[#This Row],[Divid.]]</f>
        <v>0.11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7" s="17">
        <f>Tabela1[[#This Row],[Preço Calculado]]/Tabela1[[#This Row],[Preço atual]]-1</f>
        <v>0.13804876366520658</v>
      </c>
      <c r="U457" s="17" t="str">
        <f>HYPERLINK("https://statusinvest.com.br/fundos-imobiliarios/"&amp;Tabela1[[#This Row],[Ticker]],"Link")</f>
        <v>Link</v>
      </c>
      <c r="V457" s="38" t="s">
        <v>926</v>
      </c>
    </row>
    <row r="458" spans="1:22" x14ac:dyDescent="0.25">
      <c r="A458" s="12" t="s">
        <v>927</v>
      </c>
      <c r="B458" s="12" t="s">
        <v>916</v>
      </c>
      <c r="C458" s="13" t="s">
        <v>82</v>
      </c>
      <c r="D458" s="13" t="s">
        <v>245</v>
      </c>
      <c r="E458" s="16">
        <v>8.2799999999999994</v>
      </c>
      <c r="F458" s="16">
        <v>0.1</v>
      </c>
      <c r="G458" s="25">
        <f>Tabela1[[#This Row],[Divid.]]*12/Tabela1[[#This Row],[Preço atual]]</f>
        <v>0.14492753623188409</v>
      </c>
      <c r="H458" s="16">
        <v>1.39</v>
      </c>
      <c r="I458" s="16" t="s">
        <v>928</v>
      </c>
      <c r="J458" s="15">
        <f>Tabela1[[#This Row],[Preço atual]]/Tabela1[[#This Row],[VP]]</f>
        <v>0.86160249739854322</v>
      </c>
      <c r="K458" s="14"/>
      <c r="L458" s="14"/>
      <c r="M458" s="13">
        <v>0</v>
      </c>
      <c r="N458" s="13">
        <v>19926</v>
      </c>
      <c r="O458" s="13"/>
      <c r="P458" s="13"/>
      <c r="Q458" s="30">
        <f>Tabela1[[#This Row],[Divid.]]</f>
        <v>0.1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8" s="17">
        <f>Tabela1[[#This Row],[Preço Calculado]]/Tabela1[[#This Row],[Preço atual]]-1</f>
        <v>6.9575913150436097E-2</v>
      </c>
      <c r="U458" s="17" t="str">
        <f>HYPERLINK("https://statusinvest.com.br/fundos-imobiliarios/"&amp;Tabela1[[#This Row],[Ticker]],"Link")</f>
        <v>Link</v>
      </c>
      <c r="V458" s="38" t="s">
        <v>929</v>
      </c>
    </row>
    <row r="459" spans="1:22" x14ac:dyDescent="0.25">
      <c r="A459" s="12" t="s">
        <v>930</v>
      </c>
      <c r="B459" s="12" t="s">
        <v>916</v>
      </c>
      <c r="C459" s="13" t="s">
        <v>82</v>
      </c>
      <c r="D459" s="13" t="s">
        <v>931</v>
      </c>
      <c r="E459" s="16">
        <v>93.98</v>
      </c>
      <c r="F459" s="16">
        <v>1.07</v>
      </c>
      <c r="G459" s="25">
        <f>Tabela1[[#This Row],[Divid.]]*12/Tabela1[[#This Row],[Preço atual]]</f>
        <v>0.13662481379016811</v>
      </c>
      <c r="H459" s="16">
        <v>15.86</v>
      </c>
      <c r="I459" s="16" t="s">
        <v>932</v>
      </c>
      <c r="J459" s="15">
        <f>Tabela1[[#This Row],[Preço atual]]/Tabela1[[#This Row],[VP]]</f>
        <v>0.95304735828009335</v>
      </c>
      <c r="K459" s="14"/>
      <c r="L459" s="14"/>
      <c r="M459" s="13">
        <v>0</v>
      </c>
      <c r="N459" s="13">
        <v>12942</v>
      </c>
      <c r="O459" s="13"/>
      <c r="P459" s="13"/>
      <c r="Q459" s="30">
        <f>Tabela1[[#This Row],[Divid.]]</f>
        <v>1.07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459" s="17">
        <f>Tabela1[[#This Row],[Preço Calculado]]/Tabela1[[#This Row],[Preço atual]]-1</f>
        <v>8.3012087835283577E-3</v>
      </c>
      <c r="U459" s="17" t="str">
        <f>HYPERLINK("https://statusinvest.com.br/fundos-imobiliarios/"&amp;Tabela1[[#This Row],[Ticker]],"Link")</f>
        <v>Link</v>
      </c>
      <c r="V459" s="38" t="s">
        <v>933</v>
      </c>
    </row>
    <row r="460" spans="1:22" x14ac:dyDescent="0.25">
      <c r="A460" s="12" t="s">
        <v>934</v>
      </c>
      <c r="B460" s="12" t="s">
        <v>916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935</v>
      </c>
      <c r="B461" s="12" t="s">
        <v>916</v>
      </c>
      <c r="C461" s="13" t="s">
        <v>82</v>
      </c>
      <c r="D461" s="13" t="s">
        <v>936</v>
      </c>
      <c r="E461" s="16">
        <v>8.7899999999999991</v>
      </c>
      <c r="F461" s="16">
        <v>0.1</v>
      </c>
      <c r="G461" s="25">
        <f>Tabela1[[#This Row],[Divid.]]*12/Tabela1[[#This Row],[Preço atual]]</f>
        <v>0.13651877133105805</v>
      </c>
      <c r="H461" s="16">
        <v>1.47</v>
      </c>
      <c r="I461" s="16" t="s">
        <v>937</v>
      </c>
      <c r="J461" s="15">
        <f>Tabela1[[#This Row],[Preço atual]]/Tabela1[[#This Row],[VP]]</f>
        <v>0.91753653444676397</v>
      </c>
      <c r="K461" s="14"/>
      <c r="L461" s="14"/>
      <c r="M461" s="13">
        <v>0</v>
      </c>
      <c r="N461" s="13">
        <v>48743</v>
      </c>
      <c r="O461" s="13"/>
      <c r="P461" s="13"/>
      <c r="Q461" s="30">
        <f>Tabela1[[#This Row],[Divid.]]</f>
        <v>0.1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61" s="17">
        <f>Tabela1[[#This Row],[Preço Calculado]]/Tabela1[[#This Row],[Preço atual]]-1</f>
        <v>7.5186076092845777E-3</v>
      </c>
      <c r="U461" s="17" t="str">
        <f>HYPERLINK("https://statusinvest.com.br/fundos-imobiliarios/"&amp;Tabela1[[#This Row],[Ticker]],"Link")</f>
        <v>Link</v>
      </c>
      <c r="V461" s="38" t="s">
        <v>938</v>
      </c>
    </row>
    <row r="462" spans="1:22" x14ac:dyDescent="0.25">
      <c r="A462" s="12" t="s">
        <v>939</v>
      </c>
      <c r="B462" s="12" t="s">
        <v>916</v>
      </c>
      <c r="C462" s="13" t="s">
        <v>82</v>
      </c>
      <c r="D462" s="13"/>
      <c r="E462" s="16">
        <v>122.16</v>
      </c>
      <c r="F462" s="16">
        <v>2.2599999999999998</v>
      </c>
      <c r="G462" s="25">
        <f>Tabela1[[#This Row],[Divid.]]*12/Tabela1[[#This Row],[Preço atual]]</f>
        <v>0.22200392927308446</v>
      </c>
      <c r="H462" s="16">
        <v>2.2599999999999998</v>
      </c>
      <c r="I462" s="16" t="s">
        <v>940</v>
      </c>
      <c r="J462" s="15">
        <f>Tabela1[[#This Row],[Preço atual]]/Tabela1[[#This Row],[VP]]</f>
        <v>0.54780269058295961</v>
      </c>
      <c r="K462" s="14"/>
      <c r="L462" s="14"/>
      <c r="M462" s="13">
        <v>0</v>
      </c>
      <c r="N462" s="13">
        <v>473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0.63840538208918418</v>
      </c>
      <c r="U462" s="17" t="str">
        <f>HYPERLINK("https://statusinvest.com.br/fundos-imobiliarios/"&amp;Tabela1[[#This Row],[Ticker]],"Link")</f>
        <v>Link</v>
      </c>
      <c r="V462" s="38" t="s">
        <v>941</v>
      </c>
    </row>
    <row r="463" spans="1:22" x14ac:dyDescent="0.25">
      <c r="A463" s="12" t="s">
        <v>942</v>
      </c>
      <c r="B463" s="12" t="s">
        <v>916</v>
      </c>
      <c r="C463" s="13" t="s">
        <v>82</v>
      </c>
      <c r="D463" s="13" t="s">
        <v>336</v>
      </c>
      <c r="E463" s="16">
        <v>61.82</v>
      </c>
      <c r="F463" s="16">
        <v>0.85</v>
      </c>
      <c r="G463" s="25">
        <f>Tabela1[[#This Row],[Divid.]]*12/Tabela1[[#This Row],[Preço atual]]</f>
        <v>0.16499514720155289</v>
      </c>
      <c r="H463" s="16">
        <v>13.05</v>
      </c>
      <c r="I463" s="16" t="s">
        <v>943</v>
      </c>
      <c r="J463" s="15">
        <f>Tabela1[[#This Row],[Preço atual]]/Tabela1[[#This Row],[VP]]</f>
        <v>0.65204092395316948</v>
      </c>
      <c r="K463" s="14"/>
      <c r="L463" s="14"/>
      <c r="M463" s="13">
        <v>0</v>
      </c>
      <c r="N463" s="13">
        <v>8327</v>
      </c>
      <c r="O463" s="13"/>
      <c r="P463" s="13"/>
      <c r="Q463" s="30">
        <f>Tabela1[[#This Row],[Divid.]]</f>
        <v>0.85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63" s="17">
        <f>Tabela1[[#This Row],[Preço Calculado]]/Tabela1[[#This Row],[Preço atual]]-1</f>
        <v>0.2176763631110914</v>
      </c>
      <c r="U463" s="17" t="str">
        <f>HYPERLINK("https://statusinvest.com.br/fundos-imobiliarios/"&amp;Tabela1[[#This Row],[Ticker]],"Link")</f>
        <v>Link</v>
      </c>
      <c r="V463" s="38" t="s">
        <v>944</v>
      </c>
    </row>
    <row r="464" spans="1:22" x14ac:dyDescent="0.25">
      <c r="A464" s="12" t="s">
        <v>945</v>
      </c>
      <c r="B464" s="12" t="s">
        <v>916</v>
      </c>
      <c r="C464" s="13" t="s">
        <v>82</v>
      </c>
      <c r="D464" s="13" t="s">
        <v>946</v>
      </c>
      <c r="E464" s="16">
        <v>21</v>
      </c>
      <c r="F464" s="16">
        <v>0.16</v>
      </c>
      <c r="G464" s="25">
        <f>Tabela1[[#This Row],[Divid.]]*12/Tabela1[[#This Row],[Preço atual]]</f>
        <v>9.1428571428571428E-2</v>
      </c>
      <c r="H464" s="16">
        <v>3.19</v>
      </c>
      <c r="I464" s="16" t="s">
        <v>947</v>
      </c>
      <c r="J464" s="15">
        <f>Tabela1[[#This Row],[Preço atual]]/Tabela1[[#This Row],[VP]]</f>
        <v>0.88421052631578945</v>
      </c>
      <c r="K464" s="14"/>
      <c r="L464" s="14"/>
      <c r="M464" s="13">
        <v>0</v>
      </c>
      <c r="N464" s="13">
        <v>1474</v>
      </c>
      <c r="O464" s="13"/>
      <c r="P464" s="13"/>
      <c r="Q464" s="30">
        <f>Tabela1[[#This Row],[Divid.]]</f>
        <v>0.16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4" s="17">
        <f>Tabela1[[#This Row],[Preço Calculado]]/Tabela1[[#This Row],[Preço atual]]-1</f>
        <v>-0.32525039536109657</v>
      </c>
      <c r="U464" s="17" t="str">
        <f>HYPERLINK("https://statusinvest.com.br/fundos-imobiliarios/"&amp;Tabela1[[#This Row],[Ticker]],"Link")</f>
        <v>Link</v>
      </c>
      <c r="V464" s="38" t="s">
        <v>948</v>
      </c>
    </row>
    <row r="465" spans="1:22" x14ac:dyDescent="0.25">
      <c r="A465" s="12" t="s">
        <v>949</v>
      </c>
      <c r="B465" s="12" t="s">
        <v>916</v>
      </c>
      <c r="C465" s="13" t="s">
        <v>82</v>
      </c>
      <c r="D465" s="13" t="s">
        <v>950</v>
      </c>
      <c r="E465" s="16">
        <v>92</v>
      </c>
      <c r="F465" s="16">
        <v>1.2</v>
      </c>
      <c r="G465" s="25">
        <f>Tabela1[[#This Row],[Divid.]]*12/Tabela1[[#This Row],[Preço atual]]</f>
        <v>0.15652173913043477</v>
      </c>
      <c r="H465" s="16">
        <v>14.06</v>
      </c>
      <c r="I465" s="16" t="s">
        <v>951</v>
      </c>
      <c r="J465" s="15">
        <f>Tabela1[[#This Row],[Preço atual]]/Tabela1[[#This Row],[VP]]</f>
        <v>0.96658961966799739</v>
      </c>
      <c r="K465" s="14"/>
      <c r="L465" s="14"/>
      <c r="M465" s="13">
        <v>0</v>
      </c>
      <c r="N465" s="13">
        <v>7463</v>
      </c>
      <c r="O465" s="13"/>
      <c r="P465" s="13"/>
      <c r="Q465" s="30">
        <f>Tabela1[[#This Row],[Divid.]]</f>
        <v>1.2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5" s="17">
        <f>Tabela1[[#This Row],[Preço Calculado]]/Tabela1[[#This Row],[Preço atual]]-1</f>
        <v>0.15514198620247055</v>
      </c>
      <c r="U465" s="17" t="str">
        <f>HYPERLINK("https://statusinvest.com.br/fundos-imobiliarios/"&amp;Tabela1[[#This Row],[Ticker]],"Link")</f>
        <v>Link</v>
      </c>
      <c r="V465" s="38" t="s">
        <v>952</v>
      </c>
    </row>
    <row r="466" spans="1:22" x14ac:dyDescent="0.25">
      <c r="A466" s="12" t="s">
        <v>953</v>
      </c>
      <c r="B466" s="12" t="s">
        <v>916</v>
      </c>
      <c r="C466" s="13" t="s">
        <v>82</v>
      </c>
      <c r="D466" s="13" t="s">
        <v>472</v>
      </c>
      <c r="E466" s="16">
        <v>101.37</v>
      </c>
      <c r="F466" s="16">
        <v>1.05</v>
      </c>
      <c r="G466" s="25">
        <f>Tabela1[[#This Row],[Divid.]]*12/Tabela1[[#This Row],[Preço atual]]</f>
        <v>0.12429712932820362</v>
      </c>
      <c r="H466" s="16">
        <v>13.99</v>
      </c>
      <c r="I466" s="16" t="s">
        <v>954</v>
      </c>
      <c r="J466" s="15">
        <f>Tabela1[[#This Row],[Preço atual]]/Tabela1[[#This Row],[VP]]</f>
        <v>0.97875832770107185</v>
      </c>
      <c r="K466" s="14"/>
      <c r="L466" s="14"/>
      <c r="M466" s="13">
        <v>0</v>
      </c>
      <c r="N466" s="13">
        <v>61959</v>
      </c>
      <c r="O466" s="13"/>
      <c r="P466" s="13"/>
      <c r="Q466" s="30">
        <f>Tabela1[[#This Row],[Divid.]]</f>
        <v>1.05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66" s="17">
        <f>Tabela1[[#This Row],[Preço Calculado]]/Tabela1[[#This Row],[Preço atual]]-1</f>
        <v>-8.2678012337980666E-2</v>
      </c>
      <c r="U466" s="17" t="str">
        <f>HYPERLINK("https://statusinvest.com.br/fundos-imobiliarios/"&amp;Tabela1[[#This Row],[Ticker]],"Link")</f>
        <v>Link</v>
      </c>
      <c r="V466" s="38" t="s">
        <v>955</v>
      </c>
    </row>
    <row r="467" spans="1:22" x14ac:dyDescent="0.25">
      <c r="A467" s="12" t="s">
        <v>956</v>
      </c>
      <c r="B467" s="12" t="s">
        <v>916</v>
      </c>
      <c r="C467" s="13" t="s">
        <v>82</v>
      </c>
      <c r="D467" s="13" t="s">
        <v>957</v>
      </c>
      <c r="E467" s="16">
        <v>90.17</v>
      </c>
      <c r="F467" s="16">
        <v>1.1000000000000001</v>
      </c>
      <c r="G467" s="25">
        <f>Tabela1[[#This Row],[Divid.]]*12/Tabela1[[#This Row],[Preço atual]]</f>
        <v>0.14639015193523347</v>
      </c>
      <c r="H467" s="16">
        <v>17.59</v>
      </c>
      <c r="I467" s="16" t="s">
        <v>958</v>
      </c>
      <c r="J467" s="15">
        <f>Tabela1[[#This Row],[Preço atual]]/Tabela1[[#This Row],[VP]]</f>
        <v>0.9239676196331591</v>
      </c>
      <c r="K467" s="14"/>
      <c r="L467" s="14"/>
      <c r="M467" s="13">
        <v>0</v>
      </c>
      <c r="N467" s="13">
        <v>2135</v>
      </c>
      <c r="O467" s="13"/>
      <c r="P467" s="13"/>
      <c r="Q467" s="30">
        <f>Tabela1[[#This Row],[Divid.]]</f>
        <v>1.1000000000000001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7" s="17">
        <f>Tabela1[[#This Row],[Preço Calculado]]/Tabela1[[#This Row],[Preço atual]]-1</f>
        <v>8.0370124983272673E-2</v>
      </c>
      <c r="U467" s="17" t="str">
        <f>HYPERLINK("https://statusinvest.com.br/fundos-imobiliarios/"&amp;Tabela1[[#This Row],[Ticker]],"Link")</f>
        <v>Link</v>
      </c>
      <c r="V467" s="38" t="s">
        <v>959</v>
      </c>
    </row>
    <row r="468" spans="1:22" x14ac:dyDescent="0.25">
      <c r="A468" s="12" t="s">
        <v>960</v>
      </c>
      <c r="B468" s="12" t="s">
        <v>916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961</v>
      </c>
      <c r="B469" s="12" t="s">
        <v>916</v>
      </c>
      <c r="C469" s="13" t="s">
        <v>82</v>
      </c>
      <c r="D469" s="13" t="s">
        <v>962</v>
      </c>
      <c r="E469" s="16">
        <v>10.18</v>
      </c>
      <c r="F469" s="16">
        <v>0.12</v>
      </c>
      <c r="G469" s="25">
        <f>Tabela1[[#This Row],[Divid.]]*12/Tabela1[[#This Row],[Preço atual]]</f>
        <v>0.14145383104125736</v>
      </c>
      <c r="H469" s="16">
        <v>1.58</v>
      </c>
      <c r="I469" s="16" t="s">
        <v>963</v>
      </c>
      <c r="J469" s="15">
        <f>Tabela1[[#This Row],[Preço atual]]/Tabela1[[#This Row],[VP]]</f>
        <v>0.96860133206470023</v>
      </c>
      <c r="K469" s="14"/>
      <c r="L469" s="14"/>
      <c r="M469" s="13">
        <v>0</v>
      </c>
      <c r="N469" s="13">
        <v>9644</v>
      </c>
      <c r="O469" s="13"/>
      <c r="P469" s="13"/>
      <c r="Q469" s="30">
        <f>Tabela1[[#This Row],[Divid.]]</f>
        <v>0.12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69" s="17">
        <f>Tabela1[[#This Row],[Preço Calculado]]/Tabela1[[#This Row],[Preço atual]]-1</f>
        <v>4.393971248160411E-2</v>
      </c>
      <c r="U469" s="17" t="str">
        <f>HYPERLINK("https://statusinvest.com.br/fundos-imobiliarios/"&amp;Tabela1[[#This Row],[Ticker]],"Link")</f>
        <v>Link</v>
      </c>
      <c r="V469" s="38" t="s">
        <v>964</v>
      </c>
    </row>
    <row r="470" spans="1:22" x14ac:dyDescent="0.25">
      <c r="A470" s="12" t="s">
        <v>965</v>
      </c>
      <c r="B470" s="12" t="s">
        <v>916</v>
      </c>
      <c r="C470" s="13" t="s">
        <v>82</v>
      </c>
      <c r="D470" s="13" t="s">
        <v>966</v>
      </c>
      <c r="E470" s="16">
        <v>8.39</v>
      </c>
      <c r="F470" s="16">
        <v>0.11</v>
      </c>
      <c r="G470" s="25">
        <f>Tabela1[[#This Row],[Divid.]]*12/Tabela1[[#This Row],[Preço atual]]</f>
        <v>0.15733015494636471</v>
      </c>
      <c r="H470" s="16">
        <v>1.41</v>
      </c>
      <c r="I470" s="16" t="s">
        <v>967</v>
      </c>
      <c r="J470" s="15">
        <f>Tabela1[[#This Row],[Preço atual]]/Tabela1[[#This Row],[VP]]</f>
        <v>0.85963114754098369</v>
      </c>
      <c r="K470" s="14"/>
      <c r="L470" s="14"/>
      <c r="M470" s="13">
        <v>0</v>
      </c>
      <c r="N470" s="13">
        <v>13148</v>
      </c>
      <c r="O470" s="13"/>
      <c r="P470" s="13"/>
      <c r="Q470" s="30">
        <f>Tabela1[[#This Row],[Divid.]]</f>
        <v>0.11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0" s="17">
        <f>Tabela1[[#This Row],[Preço Calculado]]/Tabela1[[#This Row],[Preço atual]]-1</f>
        <v>0.16110815458571737</v>
      </c>
      <c r="U470" s="17" t="str">
        <f>HYPERLINK("https://statusinvest.com.br/fundos-imobiliarios/"&amp;Tabela1[[#This Row],[Ticker]],"Link")</f>
        <v>Link</v>
      </c>
      <c r="V470" s="38" t="s">
        <v>968</v>
      </c>
    </row>
    <row r="471" spans="1:22" x14ac:dyDescent="0.25">
      <c r="A471" s="12" t="s">
        <v>969</v>
      </c>
      <c r="B471" s="12" t="s">
        <v>916</v>
      </c>
      <c r="C471" s="13" t="s">
        <v>82</v>
      </c>
      <c r="D471" s="13" t="s">
        <v>970</v>
      </c>
      <c r="E471" s="16">
        <v>80.7</v>
      </c>
      <c r="F471" s="16">
        <v>0.95</v>
      </c>
      <c r="G471" s="25">
        <f>Tabela1[[#This Row],[Divid.]]*12/Tabela1[[#This Row],[Preço atual]]</f>
        <v>0.14126394052044608</v>
      </c>
      <c r="H471" s="16">
        <v>12.96</v>
      </c>
      <c r="I471" s="16" t="s">
        <v>971</v>
      </c>
      <c r="J471" s="15">
        <f>Tabela1[[#This Row],[Preço atual]]/Tabela1[[#This Row],[VP]]</f>
        <v>0.85243477342347107</v>
      </c>
      <c r="K471" s="14"/>
      <c r="L471" s="14"/>
      <c r="M471" s="13">
        <v>0</v>
      </c>
      <c r="N471" s="13">
        <v>2319</v>
      </c>
      <c r="O471" s="13"/>
      <c r="P471" s="13"/>
      <c r="Q471" s="30">
        <f>Tabela1[[#This Row],[Divid.]]</f>
        <v>0.95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71" s="17">
        <f>Tabela1[[#This Row],[Preço Calculado]]/Tabela1[[#This Row],[Preço atual]]-1</f>
        <v>4.2538306423956174E-2</v>
      </c>
      <c r="U471" s="17" t="str">
        <f>HYPERLINK("https://statusinvest.com.br/fundos-imobiliarios/"&amp;Tabela1[[#This Row],[Ticker]],"Link")</f>
        <v>Link</v>
      </c>
      <c r="V471" s="38" t="s">
        <v>972</v>
      </c>
    </row>
    <row r="472" spans="1:22" x14ac:dyDescent="0.25">
      <c r="A472" s="12" t="s">
        <v>973</v>
      </c>
      <c r="B472" s="12" t="s">
        <v>916</v>
      </c>
      <c r="C472" s="13" t="s">
        <v>82</v>
      </c>
      <c r="D472" s="13" t="s">
        <v>974</v>
      </c>
      <c r="E472" s="16">
        <v>9.8699999999999992</v>
      </c>
      <c r="F472" s="16">
        <v>0.1</v>
      </c>
      <c r="G472" s="25">
        <f>Tabela1[[#This Row],[Divid.]]*12/Tabela1[[#This Row],[Preço atual]]</f>
        <v>0.12158054711246204</v>
      </c>
      <c r="H472" s="16">
        <v>1.39</v>
      </c>
      <c r="I472" s="16" t="s">
        <v>975</v>
      </c>
      <c r="J472" s="15">
        <f>Tabela1[[#This Row],[Preço atual]]/Tabela1[[#This Row],[VP]]</f>
        <v>0.98502994011976042</v>
      </c>
      <c r="K472" s="14"/>
      <c r="L472" s="14"/>
      <c r="M472" s="13">
        <v>0</v>
      </c>
      <c r="N472" s="13">
        <v>67051</v>
      </c>
      <c r="O472" s="13"/>
      <c r="P472" s="13"/>
      <c r="Q472" s="30">
        <f>Tabela1[[#This Row],[Divid.]]</f>
        <v>0.1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2" s="17">
        <f>Tabela1[[#This Row],[Preço Calculado]]/Tabela1[[#This Row],[Preço atual]]-1</f>
        <v>-0.10272658957592595</v>
      </c>
      <c r="U472" s="17" t="str">
        <f>HYPERLINK("https://statusinvest.com.br/fundos-imobiliarios/"&amp;Tabela1[[#This Row],[Ticker]],"Link")</f>
        <v>Link</v>
      </c>
      <c r="V472" s="38" t="s">
        <v>976</v>
      </c>
    </row>
    <row r="473" spans="1:22" x14ac:dyDescent="0.25">
      <c r="A473" s="12" t="s">
        <v>977</v>
      </c>
      <c r="B473" s="12" t="s">
        <v>916</v>
      </c>
      <c r="C473" s="13" t="s">
        <v>82</v>
      </c>
      <c r="D473" s="13" t="s">
        <v>733</v>
      </c>
      <c r="E473" s="16">
        <v>8.64</v>
      </c>
      <c r="F473" s="16">
        <v>0.11</v>
      </c>
      <c r="G473" s="25">
        <f>Tabela1[[#This Row],[Divid.]]*12/Tabela1[[#This Row],[Preço atual]]</f>
        <v>0.15277777777777776</v>
      </c>
      <c r="H473" s="16">
        <v>1.46</v>
      </c>
      <c r="I473" s="16" t="s">
        <v>978</v>
      </c>
      <c r="J473" s="15">
        <f>Tabela1[[#This Row],[Preço atual]]/Tabela1[[#This Row],[VP]]</f>
        <v>0.91139240506329111</v>
      </c>
      <c r="K473" s="14"/>
      <c r="L473" s="14"/>
      <c r="M473" s="13">
        <v>0</v>
      </c>
      <c r="N473" s="13">
        <v>87887</v>
      </c>
      <c r="O473" s="13"/>
      <c r="P473" s="13"/>
      <c r="Q473" s="30">
        <f>Tabela1[[#This Row],[Divid.]]</f>
        <v>0.11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3" s="17">
        <f>Tabela1[[#This Row],[Preço Calculado]]/Tabela1[[#This Row],[Preço atual]]-1</f>
        <v>0.12751127511275095</v>
      </c>
      <c r="U473" s="17" t="str">
        <f>HYPERLINK("https://statusinvest.com.br/fundos-imobiliarios/"&amp;Tabela1[[#This Row],[Ticker]],"Link")</f>
        <v>Link</v>
      </c>
      <c r="V473" s="38" t="s">
        <v>979</v>
      </c>
    </row>
    <row r="474" spans="1:22" x14ac:dyDescent="0.25">
      <c r="A474" s="12" t="s">
        <v>980</v>
      </c>
      <c r="B474" s="12" t="s">
        <v>916</v>
      </c>
      <c r="C474" s="13" t="s">
        <v>36</v>
      </c>
      <c r="D474" s="13" t="s">
        <v>771</v>
      </c>
      <c r="E474" s="16">
        <v>10.1</v>
      </c>
      <c r="F474" s="16">
        <v>0.11</v>
      </c>
      <c r="G474" s="25">
        <f>Tabela1[[#This Row],[Divid.]]*12/Tabela1[[#This Row],[Preço atual]]</f>
        <v>0.1306930693069307</v>
      </c>
      <c r="H474" s="16">
        <v>1.34</v>
      </c>
      <c r="I474" s="16" t="s">
        <v>918</v>
      </c>
      <c r="J474" s="15">
        <f>Tabela1[[#This Row],[Preço atual]]/Tabela1[[#This Row],[VP]]</f>
        <v>1.002979145978153</v>
      </c>
      <c r="K474" s="14">
        <v>0</v>
      </c>
      <c r="L474" s="14">
        <v>0</v>
      </c>
      <c r="M474" s="13">
        <v>0</v>
      </c>
      <c r="N474" s="13">
        <v>83247</v>
      </c>
      <c r="O474" s="13">
        <v>60</v>
      </c>
      <c r="P474" s="13">
        <v>9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-3.5475503269884245E-2</v>
      </c>
      <c r="U474" s="17" t="str">
        <f>HYPERLINK("https://statusinvest.com.br/fundos-imobiliarios/"&amp;Tabela1[[#This Row],[Ticker]],"Link")</f>
        <v>Link</v>
      </c>
      <c r="V474" s="38" t="s">
        <v>981</v>
      </c>
    </row>
    <row r="475" spans="1:22" x14ac:dyDescent="0.25">
      <c r="A475" s="12" t="s">
        <v>982</v>
      </c>
      <c r="B475" s="12" t="s">
        <v>916</v>
      </c>
      <c r="C475" s="13" t="s">
        <v>82</v>
      </c>
      <c r="D475" s="13" t="s">
        <v>824</v>
      </c>
      <c r="E475" s="16">
        <v>74.209999999999994</v>
      </c>
      <c r="F475" s="16">
        <v>1.1000000000000001</v>
      </c>
      <c r="G475" s="25">
        <f>Tabela1[[#This Row],[Divid.]]*12/Tabela1[[#This Row],[Preço atual]]</f>
        <v>0.17787360194043933</v>
      </c>
      <c r="H475" s="16">
        <v>14.36</v>
      </c>
      <c r="I475" s="16" t="s">
        <v>983</v>
      </c>
      <c r="J475" s="15">
        <f>Tabela1[[#This Row],[Preço atual]]/Tabela1[[#This Row],[VP]]</f>
        <v>0.72577017114914422</v>
      </c>
      <c r="K475" s="14"/>
      <c r="L475" s="14"/>
      <c r="M475" s="13">
        <v>0</v>
      </c>
      <c r="N475" s="13">
        <v>9624</v>
      </c>
      <c r="O475" s="13"/>
      <c r="P475" s="13"/>
      <c r="Q475" s="30">
        <f>Tabela1[[#This Row],[Divid.]]</f>
        <v>1.1000000000000001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5" s="17">
        <f>Tabela1[[#This Row],[Preço Calculado]]/Tabela1[[#This Row],[Preço atual]]-1</f>
        <v>0.31272030952353735</v>
      </c>
      <c r="U475" s="17" t="str">
        <f>HYPERLINK("https://statusinvest.com.br/fundos-imobiliarios/"&amp;Tabela1[[#This Row],[Ticker]],"Link")</f>
        <v>Link</v>
      </c>
      <c r="V475" s="38" t="s">
        <v>984</v>
      </c>
    </row>
    <row r="476" spans="1:22" x14ac:dyDescent="0.25">
      <c r="A476" s="12" t="s">
        <v>985</v>
      </c>
      <c r="B476" s="12" t="s">
        <v>916</v>
      </c>
      <c r="C476" s="13" t="s">
        <v>82</v>
      </c>
      <c r="D476" s="13" t="s">
        <v>835</v>
      </c>
      <c r="E476" s="16">
        <v>8.08</v>
      </c>
      <c r="F476" s="16">
        <v>0.09</v>
      </c>
      <c r="G476" s="25">
        <f>Tabela1[[#This Row],[Divid.]]*12/Tabela1[[#This Row],[Preço atual]]</f>
        <v>0.13366336633663367</v>
      </c>
      <c r="H476" s="16">
        <v>1.44</v>
      </c>
      <c r="I476" s="16" t="s">
        <v>986</v>
      </c>
      <c r="J476" s="15">
        <f>Tabela1[[#This Row],[Preço atual]]/Tabela1[[#This Row],[VP]]</f>
        <v>0.83643892339544512</v>
      </c>
      <c r="K476" s="14"/>
      <c r="L476" s="14"/>
      <c r="M476" s="13">
        <v>0</v>
      </c>
      <c r="N476" s="13">
        <v>170774</v>
      </c>
      <c r="O476" s="13"/>
      <c r="P476" s="13"/>
      <c r="Q476" s="30">
        <f>Tabela1[[#This Row],[Divid.]]</f>
        <v>0.09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76" s="17">
        <f>Tabela1[[#This Row],[Preço Calculado]]/Tabela1[[#This Row],[Preço atual]]-1</f>
        <v>-1.3554491980563355E-2</v>
      </c>
      <c r="U476" s="17" t="str">
        <f>HYPERLINK("https://statusinvest.com.br/fundos-imobiliarios/"&amp;Tabela1[[#This Row],[Ticker]],"Link")</f>
        <v>Link</v>
      </c>
      <c r="V476" s="38" t="s">
        <v>987</v>
      </c>
    </row>
    <row r="477" spans="1:22" x14ac:dyDescent="0.25">
      <c r="A477" s="12" t="s">
        <v>988</v>
      </c>
      <c r="B477" s="12" t="s">
        <v>916</v>
      </c>
      <c r="C477" s="13" t="s">
        <v>82</v>
      </c>
      <c r="D477" s="13" t="s">
        <v>572</v>
      </c>
      <c r="E477" s="16">
        <v>8.93</v>
      </c>
      <c r="F477" s="16">
        <v>0.1</v>
      </c>
      <c r="G477" s="25">
        <f>Tabela1[[#This Row],[Divid.]]*12/Tabela1[[#This Row],[Preço atual]]</f>
        <v>0.13437849944008962</v>
      </c>
      <c r="H477" s="16">
        <v>1.42</v>
      </c>
      <c r="I477" s="16" t="s">
        <v>989</v>
      </c>
      <c r="J477" s="15">
        <f>Tabela1[[#This Row],[Preço atual]]/Tabela1[[#This Row],[VP]]</f>
        <v>0.94099051633298203</v>
      </c>
      <c r="K477" s="14"/>
      <c r="L477" s="14"/>
      <c r="M477" s="13">
        <v>0</v>
      </c>
      <c r="N477" s="13">
        <v>104340</v>
      </c>
      <c r="O477" s="13"/>
      <c r="P477" s="13"/>
      <c r="Q477" s="30">
        <f>Tabela1[[#This Row],[Divid.]]</f>
        <v>0.1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7" s="17">
        <f>Tabela1[[#This Row],[Preço Calculado]]/Tabela1[[#This Row],[Preço atual]]-1</f>
        <v>-8.276756899707749E-3</v>
      </c>
      <c r="U477" s="17" t="str">
        <f>HYPERLINK("https://statusinvest.com.br/fundos-imobiliarios/"&amp;Tabela1[[#This Row],[Ticker]],"Link")</f>
        <v>Link</v>
      </c>
      <c r="V477" s="38" t="s">
        <v>990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991</v>
      </c>
    </row>
    <row r="2" spans="1:1" x14ac:dyDescent="0.25">
      <c r="A2" s="19" t="s">
        <v>992</v>
      </c>
    </row>
    <row r="3" spans="1:1" x14ac:dyDescent="0.25">
      <c r="A3" s="20" t="s">
        <v>993</v>
      </c>
    </row>
    <row r="4" spans="1:1" x14ac:dyDescent="0.25">
      <c r="A4" s="20" t="s">
        <v>994</v>
      </c>
    </row>
    <row r="5" spans="1:1" x14ac:dyDescent="0.25">
      <c r="A5" s="20" t="s">
        <v>995</v>
      </c>
    </row>
    <row r="6" spans="1:1" x14ac:dyDescent="0.25">
      <c r="A6" s="20" t="s">
        <v>996</v>
      </c>
    </row>
    <row r="7" spans="1:1" ht="30" customHeight="1" x14ac:dyDescent="0.25">
      <c r="A7" s="20" t="s">
        <v>997</v>
      </c>
    </row>
    <row r="8" spans="1:1" ht="45" customHeight="1" x14ac:dyDescent="0.25">
      <c r="A8" s="20" t="s">
        <v>998</v>
      </c>
    </row>
    <row r="9" spans="1:1" x14ac:dyDescent="0.25">
      <c r="A9" s="20" t="s">
        <v>999</v>
      </c>
    </row>
    <row r="10" spans="1:1" x14ac:dyDescent="0.25">
      <c r="A10" s="21" t="s">
        <v>1000</v>
      </c>
    </row>
    <row r="12" spans="1:1" x14ac:dyDescent="0.25">
      <c r="A12" s="19" t="s">
        <v>1001</v>
      </c>
    </row>
    <row r="13" spans="1:1" x14ac:dyDescent="0.25">
      <c r="A13" s="22" t="s">
        <v>1002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2024-03-16T21:17:09Z</dcterms:modified>
</cp:coreProperties>
</file>