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705AFAD8890F120F7A3428F5E910E708B233" xr6:coauthVersionLast="47" xr6:coauthVersionMax="47" xr10:uidLastSave="{00000000-0000-0000-0000-000000000000}"/>
  <bookViews>
    <workbookView xWindow="0" yWindow="600" windowWidth="19200" windowHeight="1039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S430" i="1" s="1"/>
  <c r="T430" i="1" s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S425" i="1" s="1"/>
  <c r="T425" i="1" s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S417" i="1" s="1"/>
  <c r="T417" i="1" s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S373" i="1" s="1"/>
  <c r="T373" i="1" s="1"/>
  <c r="J373" i="1"/>
  <c r="G373" i="1"/>
  <c r="U372" i="1"/>
  <c r="S372" i="1"/>
  <c r="T372" i="1" s="1"/>
  <c r="Q372" i="1"/>
  <c r="J372" i="1"/>
  <c r="G372" i="1"/>
  <c r="U371" i="1"/>
  <c r="S371" i="1"/>
  <c r="T371" i="1" s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S366" i="1" s="1"/>
  <c r="T366" i="1" s="1"/>
  <c r="J366" i="1"/>
  <c r="G366" i="1"/>
  <c r="U365" i="1"/>
  <c r="S365" i="1"/>
  <c r="T365" i="1" s="1"/>
  <c r="Q365" i="1"/>
  <c r="J365" i="1"/>
  <c r="G365" i="1"/>
  <c r="U364" i="1"/>
  <c r="Q364" i="1"/>
  <c r="S364" i="1" s="1"/>
  <c r="T364" i="1" s="1"/>
  <c r="J364" i="1"/>
  <c r="G364" i="1"/>
  <c r="U363" i="1"/>
  <c r="Q363" i="1"/>
  <c r="J363" i="1"/>
  <c r="G363" i="1"/>
  <c r="U362" i="1"/>
  <c r="Q362" i="1"/>
  <c r="S362" i="1" s="1"/>
  <c r="T362" i="1" s="1"/>
  <c r="J362" i="1"/>
  <c r="G362" i="1"/>
  <c r="U361" i="1"/>
  <c r="Q361" i="1"/>
  <c r="J361" i="1"/>
  <c r="G361" i="1"/>
  <c r="U360" i="1"/>
  <c r="Q360" i="1"/>
  <c r="S360" i="1" s="1"/>
  <c r="T360" i="1" s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S356" i="1" s="1"/>
  <c r="T356" i="1" s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S350" i="1" s="1"/>
  <c r="T350" i="1" s="1"/>
  <c r="J350" i="1"/>
  <c r="G350" i="1"/>
  <c r="U349" i="1"/>
  <c r="Q349" i="1"/>
  <c r="J349" i="1"/>
  <c r="G349" i="1"/>
  <c r="U348" i="1"/>
  <c r="Q348" i="1"/>
  <c r="S348" i="1" s="1"/>
  <c r="T348" i="1" s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S329" i="1"/>
  <c r="T329" i="1" s="1"/>
  <c r="Q329" i="1"/>
  <c r="J329" i="1"/>
  <c r="G329" i="1"/>
  <c r="U328" i="1"/>
  <c r="S328" i="1"/>
  <c r="T328" i="1" s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S324" i="1" s="1"/>
  <c r="T324" i="1" s="1"/>
  <c r="J324" i="1"/>
  <c r="G324" i="1"/>
  <c r="U323" i="1"/>
  <c r="Q323" i="1"/>
  <c r="J323" i="1"/>
  <c r="G323" i="1"/>
  <c r="U322" i="1"/>
  <c r="Q322" i="1"/>
  <c r="J322" i="1"/>
  <c r="G322" i="1"/>
  <c r="U321" i="1"/>
  <c r="Q321" i="1"/>
  <c r="S321" i="1" s="1"/>
  <c r="T321" i="1" s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S315" i="1"/>
  <c r="T315" i="1" s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S297" i="1"/>
  <c r="T297" i="1" s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S292" i="1" s="1"/>
  <c r="T292" i="1" s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S286" i="1" s="1"/>
  <c r="T286" i="1" s="1"/>
  <c r="J286" i="1"/>
  <c r="G286" i="1"/>
  <c r="U285" i="1"/>
  <c r="Q285" i="1"/>
  <c r="J285" i="1"/>
  <c r="G285" i="1"/>
  <c r="U284" i="1"/>
  <c r="Q284" i="1"/>
  <c r="S284" i="1" s="1"/>
  <c r="T284" i="1" s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S279" i="1" s="1"/>
  <c r="T279" i="1" s="1"/>
  <c r="J279" i="1"/>
  <c r="G279" i="1"/>
  <c r="U278" i="1"/>
  <c r="Q278" i="1"/>
  <c r="J278" i="1"/>
  <c r="G278" i="1"/>
  <c r="U277" i="1"/>
  <c r="Q277" i="1"/>
  <c r="S277" i="1" s="1"/>
  <c r="T277" i="1" s="1"/>
  <c r="J277" i="1"/>
  <c r="G277" i="1"/>
  <c r="U276" i="1"/>
  <c r="S276" i="1"/>
  <c r="T276" i="1" s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S260" i="1" s="1"/>
  <c r="T260" i="1" s="1"/>
  <c r="J260" i="1"/>
  <c r="G260" i="1"/>
  <c r="U259" i="1"/>
  <c r="Q259" i="1"/>
  <c r="S259" i="1" s="1"/>
  <c r="T259" i="1" s="1"/>
  <c r="J259" i="1"/>
  <c r="G259" i="1"/>
  <c r="U258" i="1"/>
  <c r="Q258" i="1"/>
  <c r="S258" i="1" s="1"/>
  <c r="T258" i="1" s="1"/>
  <c r="J258" i="1"/>
  <c r="G258" i="1"/>
  <c r="U257" i="1"/>
  <c r="Q257" i="1"/>
  <c r="J257" i="1"/>
  <c r="G257" i="1"/>
  <c r="U256" i="1"/>
  <c r="S256" i="1"/>
  <c r="T256" i="1" s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S249" i="1"/>
  <c r="T249" i="1" s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S241" i="1" s="1"/>
  <c r="T241" i="1" s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S237" i="1"/>
  <c r="T237" i="1" s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S223" i="1" s="1"/>
  <c r="T223" i="1" s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S219" i="1"/>
  <c r="T219" i="1" s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S216" i="1" s="1"/>
  <c r="T216" i="1" s="1"/>
  <c r="J216" i="1"/>
  <c r="G216" i="1"/>
  <c r="U215" i="1"/>
  <c r="Q215" i="1"/>
  <c r="S215" i="1" s="1"/>
  <c r="T215" i="1" s="1"/>
  <c r="J215" i="1"/>
  <c r="G215" i="1"/>
  <c r="U214" i="1"/>
  <c r="Q214" i="1"/>
  <c r="J214" i="1"/>
  <c r="G214" i="1"/>
  <c r="U213" i="1"/>
  <c r="Q213" i="1"/>
  <c r="S213" i="1" s="1"/>
  <c r="T213" i="1" s="1"/>
  <c r="J213" i="1"/>
  <c r="G213" i="1"/>
  <c r="U212" i="1"/>
  <c r="S212" i="1"/>
  <c r="T212" i="1" s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S203" i="1" s="1"/>
  <c r="T203" i="1" s="1"/>
  <c r="J203" i="1"/>
  <c r="G203" i="1"/>
  <c r="U202" i="1"/>
  <c r="Q202" i="1"/>
  <c r="J202" i="1"/>
  <c r="G202" i="1"/>
  <c r="U201" i="1"/>
  <c r="Q201" i="1"/>
  <c r="S201" i="1" s="1"/>
  <c r="T201" i="1" s="1"/>
  <c r="J201" i="1"/>
  <c r="G201" i="1"/>
  <c r="U200" i="1"/>
  <c r="Q200" i="1"/>
  <c r="J200" i="1"/>
  <c r="G200" i="1"/>
  <c r="U199" i="1"/>
  <c r="S199" i="1"/>
  <c r="T199" i="1" s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S196" i="1" s="1"/>
  <c r="T196" i="1" s="1"/>
  <c r="J196" i="1"/>
  <c r="G196" i="1"/>
  <c r="U195" i="1"/>
  <c r="Q195" i="1"/>
  <c r="S195" i="1" s="1"/>
  <c r="T195" i="1" s="1"/>
  <c r="J195" i="1"/>
  <c r="G195" i="1"/>
  <c r="U194" i="1"/>
  <c r="Q194" i="1"/>
  <c r="S194" i="1" s="1"/>
  <c r="T194" i="1" s="1"/>
  <c r="J194" i="1"/>
  <c r="G194" i="1"/>
  <c r="U193" i="1"/>
  <c r="Q193" i="1"/>
  <c r="J193" i="1"/>
  <c r="G193" i="1"/>
  <c r="U192" i="1"/>
  <c r="S192" i="1"/>
  <c r="T192" i="1" s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S185" i="1"/>
  <c r="T185" i="1" s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S176" i="1" s="1"/>
  <c r="T176" i="1" s="1"/>
  <c r="J176" i="1"/>
  <c r="G176" i="1"/>
  <c r="U175" i="1"/>
  <c r="Q175" i="1"/>
  <c r="J175" i="1"/>
  <c r="G175" i="1"/>
  <c r="U174" i="1"/>
  <c r="Q174" i="1"/>
  <c r="S174" i="1" s="1"/>
  <c r="T174" i="1" s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S167" i="1"/>
  <c r="T167" i="1" s="1"/>
  <c r="Q167" i="1"/>
  <c r="J167" i="1"/>
  <c r="G167" i="1"/>
  <c r="U166" i="1"/>
  <c r="Q166" i="1"/>
  <c r="J166" i="1"/>
  <c r="G166" i="1"/>
  <c r="U165" i="1"/>
  <c r="Q165" i="1"/>
  <c r="S165" i="1" s="1"/>
  <c r="T165" i="1" s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S156" i="1" s="1"/>
  <c r="T156" i="1" s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S151" i="1" s="1"/>
  <c r="T151" i="1" s="1"/>
  <c r="J151" i="1"/>
  <c r="G151" i="1"/>
  <c r="U150" i="1"/>
  <c r="Q150" i="1"/>
  <c r="J150" i="1"/>
  <c r="G150" i="1"/>
  <c r="U149" i="1"/>
  <c r="Q149" i="1"/>
  <c r="S149" i="1" s="1"/>
  <c r="T149" i="1" s="1"/>
  <c r="J149" i="1"/>
  <c r="G149" i="1"/>
  <c r="U148" i="1"/>
  <c r="S148" i="1"/>
  <c r="T148" i="1" s="1"/>
  <c r="Q148" i="1"/>
  <c r="J148" i="1"/>
  <c r="G148" i="1"/>
  <c r="U147" i="1"/>
  <c r="Q147" i="1"/>
  <c r="S147" i="1" s="1"/>
  <c r="T147" i="1" s="1"/>
  <c r="J147" i="1"/>
  <c r="G147" i="1"/>
  <c r="U146" i="1"/>
  <c r="Q146" i="1"/>
  <c r="J146" i="1"/>
  <c r="G146" i="1"/>
  <c r="U145" i="1"/>
  <c r="Q145" i="1"/>
  <c r="J145" i="1"/>
  <c r="G145" i="1"/>
  <c r="U144" i="1"/>
  <c r="Q144" i="1"/>
  <c r="S144" i="1" s="1"/>
  <c r="T144" i="1" s="1"/>
  <c r="J144" i="1"/>
  <c r="G144" i="1"/>
  <c r="U143" i="1"/>
  <c r="Q143" i="1"/>
  <c r="J143" i="1"/>
  <c r="G143" i="1"/>
  <c r="U142" i="1"/>
  <c r="Q142" i="1"/>
  <c r="S142" i="1" s="1"/>
  <c r="T142" i="1" s="1"/>
  <c r="J142" i="1"/>
  <c r="G142" i="1"/>
  <c r="U141" i="1"/>
  <c r="Q141" i="1"/>
  <c r="J141" i="1"/>
  <c r="G141" i="1"/>
  <c r="U140" i="1"/>
  <c r="Q140" i="1"/>
  <c r="S140" i="1" s="1"/>
  <c r="T140" i="1" s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S133" i="1" s="1"/>
  <c r="T133" i="1" s="1"/>
  <c r="J133" i="1"/>
  <c r="G133" i="1"/>
  <c r="U132" i="1"/>
  <c r="Q132" i="1"/>
  <c r="J132" i="1"/>
  <c r="G132" i="1"/>
  <c r="U131" i="1"/>
  <c r="S131" i="1"/>
  <c r="T131" i="1" s="1"/>
  <c r="Q131" i="1"/>
  <c r="J131" i="1"/>
  <c r="G131" i="1"/>
  <c r="U130" i="1"/>
  <c r="Q130" i="1"/>
  <c r="J130" i="1"/>
  <c r="G130" i="1"/>
  <c r="U129" i="1"/>
  <c r="Q129" i="1"/>
  <c r="S129" i="1" s="1"/>
  <c r="T129" i="1" s="1"/>
  <c r="J129" i="1"/>
  <c r="G129" i="1"/>
  <c r="U128" i="1"/>
  <c r="Q128" i="1"/>
  <c r="J128" i="1"/>
  <c r="G128" i="1"/>
  <c r="U127" i="1"/>
  <c r="S127" i="1"/>
  <c r="T127" i="1" s="1"/>
  <c r="Q127" i="1"/>
  <c r="J127" i="1"/>
  <c r="G127" i="1"/>
  <c r="U126" i="1"/>
  <c r="Q126" i="1"/>
  <c r="J126" i="1"/>
  <c r="G126" i="1"/>
  <c r="U125" i="1"/>
  <c r="Q125" i="1"/>
  <c r="S125" i="1" s="1"/>
  <c r="T125" i="1" s="1"/>
  <c r="J125" i="1"/>
  <c r="G125" i="1"/>
  <c r="U124" i="1"/>
  <c r="Q124" i="1"/>
  <c r="J124" i="1"/>
  <c r="G124" i="1"/>
  <c r="U123" i="1"/>
  <c r="S123" i="1"/>
  <c r="T123" i="1" s="1"/>
  <c r="Q123" i="1"/>
  <c r="J123" i="1"/>
  <c r="G123" i="1"/>
  <c r="U122" i="1"/>
  <c r="Q122" i="1"/>
  <c r="J122" i="1"/>
  <c r="G122" i="1"/>
  <c r="U121" i="1"/>
  <c r="Q121" i="1"/>
  <c r="S121" i="1" s="1"/>
  <c r="T121" i="1" s="1"/>
  <c r="J121" i="1"/>
  <c r="G121" i="1"/>
  <c r="U120" i="1"/>
  <c r="Q120" i="1"/>
  <c r="J120" i="1"/>
  <c r="G120" i="1"/>
  <c r="U119" i="1"/>
  <c r="S119" i="1"/>
  <c r="T119" i="1" s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S114" i="1"/>
  <c r="T114" i="1" s="1"/>
  <c r="Q114" i="1"/>
  <c r="J114" i="1"/>
  <c r="G114" i="1"/>
  <c r="U113" i="1"/>
  <c r="Q113" i="1"/>
  <c r="S113" i="1" s="1"/>
  <c r="T113" i="1" s="1"/>
  <c r="J113" i="1"/>
  <c r="G113" i="1"/>
  <c r="U112" i="1"/>
  <c r="Q112" i="1"/>
  <c r="J112" i="1"/>
  <c r="G112" i="1"/>
  <c r="U111" i="1"/>
  <c r="S111" i="1"/>
  <c r="T111" i="1" s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S106" i="1"/>
  <c r="T106" i="1" s="1"/>
  <c r="Q106" i="1"/>
  <c r="J106" i="1"/>
  <c r="G106" i="1"/>
  <c r="U105" i="1"/>
  <c r="Q105" i="1"/>
  <c r="S105" i="1" s="1"/>
  <c r="T105" i="1" s="1"/>
  <c r="J105" i="1"/>
  <c r="G105" i="1"/>
  <c r="U104" i="1"/>
  <c r="Q104" i="1"/>
  <c r="J104" i="1"/>
  <c r="G104" i="1"/>
  <c r="U103" i="1"/>
  <c r="S103" i="1"/>
  <c r="T103" i="1" s="1"/>
  <c r="Q103" i="1"/>
  <c r="J103" i="1"/>
  <c r="G103" i="1"/>
  <c r="U102" i="1"/>
  <c r="Q102" i="1"/>
  <c r="J102" i="1"/>
  <c r="G102" i="1"/>
  <c r="U101" i="1"/>
  <c r="Q101" i="1"/>
  <c r="J101" i="1"/>
  <c r="G101" i="1"/>
  <c r="U100" i="1"/>
  <c r="S100" i="1"/>
  <c r="T100" i="1" s="1"/>
  <c r="Q100" i="1"/>
  <c r="J100" i="1"/>
  <c r="G100" i="1"/>
  <c r="U99" i="1"/>
  <c r="S99" i="1"/>
  <c r="T99" i="1" s="1"/>
  <c r="Q99" i="1"/>
  <c r="J99" i="1"/>
  <c r="G99" i="1"/>
  <c r="U98" i="1"/>
  <c r="Q98" i="1"/>
  <c r="J98" i="1"/>
  <c r="G98" i="1"/>
  <c r="U97" i="1"/>
  <c r="Q97" i="1"/>
  <c r="S97" i="1" s="1"/>
  <c r="T97" i="1" s="1"/>
  <c r="J97" i="1"/>
  <c r="G97" i="1"/>
  <c r="U96" i="1"/>
  <c r="S96" i="1"/>
  <c r="T96" i="1" s="1"/>
  <c r="Q96" i="1"/>
  <c r="J96" i="1"/>
  <c r="G96" i="1"/>
  <c r="U95" i="1"/>
  <c r="S95" i="1"/>
  <c r="T95" i="1" s="1"/>
  <c r="Q95" i="1"/>
  <c r="J95" i="1"/>
  <c r="G95" i="1"/>
  <c r="U94" i="1"/>
  <c r="S94" i="1"/>
  <c r="T94" i="1" s="1"/>
  <c r="Q94" i="1"/>
  <c r="J94" i="1"/>
  <c r="G94" i="1"/>
  <c r="U93" i="1"/>
  <c r="S93" i="1"/>
  <c r="T93" i="1" s="1"/>
  <c r="Q93" i="1"/>
  <c r="J93" i="1"/>
  <c r="G93" i="1"/>
  <c r="U92" i="1"/>
  <c r="S92" i="1"/>
  <c r="T92" i="1" s="1"/>
  <c r="Q92" i="1"/>
  <c r="J92" i="1"/>
  <c r="G92" i="1"/>
  <c r="U91" i="1"/>
  <c r="Q91" i="1"/>
  <c r="J91" i="1"/>
  <c r="G91" i="1"/>
  <c r="U90" i="1"/>
  <c r="S90" i="1"/>
  <c r="T90" i="1" s="1"/>
  <c r="Q90" i="1"/>
  <c r="J90" i="1"/>
  <c r="G90" i="1"/>
  <c r="U89" i="1"/>
  <c r="S89" i="1"/>
  <c r="T89" i="1" s="1"/>
  <c r="Q89" i="1"/>
  <c r="J89" i="1"/>
  <c r="G89" i="1"/>
  <c r="U88" i="1"/>
  <c r="Q88" i="1"/>
  <c r="J88" i="1"/>
  <c r="G88" i="1"/>
  <c r="U87" i="1"/>
  <c r="Q87" i="1"/>
  <c r="J87" i="1"/>
  <c r="G87" i="1"/>
  <c r="U86" i="1"/>
  <c r="S86" i="1"/>
  <c r="T86" i="1" s="1"/>
  <c r="Q86" i="1"/>
  <c r="J86" i="1"/>
  <c r="G86" i="1"/>
  <c r="U85" i="1"/>
  <c r="Q85" i="1"/>
  <c r="S85" i="1" s="1"/>
  <c r="T85" i="1" s="1"/>
  <c r="J85" i="1"/>
  <c r="G85" i="1"/>
  <c r="U84" i="1"/>
  <c r="Q84" i="1"/>
  <c r="J84" i="1"/>
  <c r="G84" i="1"/>
  <c r="U83" i="1"/>
  <c r="S83" i="1"/>
  <c r="T83" i="1" s="1"/>
  <c r="Q83" i="1"/>
  <c r="J83" i="1"/>
  <c r="G83" i="1"/>
  <c r="U82" i="1"/>
  <c r="Q82" i="1"/>
  <c r="J82" i="1"/>
  <c r="G82" i="1"/>
  <c r="U81" i="1"/>
  <c r="Q81" i="1"/>
  <c r="S81" i="1" s="1"/>
  <c r="T81" i="1" s="1"/>
  <c r="J81" i="1"/>
  <c r="G81" i="1"/>
  <c r="U80" i="1"/>
  <c r="S80" i="1"/>
  <c r="T80" i="1" s="1"/>
  <c r="Q80" i="1"/>
  <c r="J80" i="1"/>
  <c r="G80" i="1"/>
  <c r="U79" i="1"/>
  <c r="Q79" i="1"/>
  <c r="J79" i="1"/>
  <c r="G79" i="1"/>
  <c r="U78" i="1"/>
  <c r="Q78" i="1"/>
  <c r="S78" i="1" s="1"/>
  <c r="T78" i="1" s="1"/>
  <c r="J78" i="1"/>
  <c r="G78" i="1"/>
  <c r="U77" i="1"/>
  <c r="Q77" i="1"/>
  <c r="S77" i="1" s="1"/>
  <c r="T77" i="1" s="1"/>
  <c r="J77" i="1"/>
  <c r="G77" i="1"/>
  <c r="U76" i="1"/>
  <c r="Q76" i="1"/>
  <c r="S76" i="1" s="1"/>
  <c r="T76" i="1" s="1"/>
  <c r="J76" i="1"/>
  <c r="G76" i="1"/>
  <c r="U75" i="1"/>
  <c r="S75" i="1"/>
  <c r="T75" i="1" s="1"/>
  <c r="Q75" i="1"/>
  <c r="J75" i="1"/>
  <c r="G75" i="1"/>
  <c r="U74" i="1"/>
  <c r="Q74" i="1"/>
  <c r="J74" i="1"/>
  <c r="G74" i="1"/>
  <c r="U73" i="1"/>
  <c r="Q73" i="1"/>
  <c r="S73" i="1" s="1"/>
  <c r="T73" i="1" s="1"/>
  <c r="J73" i="1"/>
  <c r="G73" i="1"/>
  <c r="U72" i="1"/>
  <c r="Q72" i="1"/>
  <c r="S72" i="1" s="1"/>
  <c r="T72" i="1" s="1"/>
  <c r="J72" i="1"/>
  <c r="G72" i="1"/>
  <c r="U71" i="1"/>
  <c r="S71" i="1"/>
  <c r="T71" i="1" s="1"/>
  <c r="Q71" i="1"/>
  <c r="J71" i="1"/>
  <c r="G71" i="1"/>
  <c r="U70" i="1"/>
  <c r="Q70" i="1"/>
  <c r="J70" i="1"/>
  <c r="G70" i="1"/>
  <c r="U69" i="1"/>
  <c r="Q69" i="1"/>
  <c r="S69" i="1" s="1"/>
  <c r="T69" i="1" s="1"/>
  <c r="J69" i="1"/>
  <c r="G69" i="1"/>
  <c r="U68" i="1"/>
  <c r="Q68" i="1"/>
  <c r="S68" i="1" s="1"/>
  <c r="T68" i="1" s="1"/>
  <c r="J68" i="1"/>
  <c r="G68" i="1"/>
  <c r="U67" i="1"/>
  <c r="S67" i="1"/>
  <c r="T67" i="1" s="1"/>
  <c r="Q67" i="1"/>
  <c r="J67" i="1"/>
  <c r="G67" i="1"/>
  <c r="U66" i="1"/>
  <c r="Q66" i="1"/>
  <c r="J66" i="1"/>
  <c r="G66" i="1"/>
  <c r="U65" i="1"/>
  <c r="Q65" i="1"/>
  <c r="S65" i="1" s="1"/>
  <c r="T65" i="1" s="1"/>
  <c r="J65" i="1"/>
  <c r="G65" i="1"/>
  <c r="U64" i="1"/>
  <c r="Q64" i="1"/>
  <c r="S64" i="1" s="1"/>
  <c r="T64" i="1" s="1"/>
  <c r="J64" i="1"/>
  <c r="G64" i="1"/>
  <c r="U63" i="1"/>
  <c r="S63" i="1"/>
  <c r="T63" i="1" s="1"/>
  <c r="Q63" i="1"/>
  <c r="J63" i="1"/>
  <c r="G63" i="1"/>
  <c r="U62" i="1"/>
  <c r="Q62" i="1"/>
  <c r="J62" i="1"/>
  <c r="G62" i="1"/>
  <c r="U61" i="1"/>
  <c r="Q61" i="1"/>
  <c r="S61" i="1" s="1"/>
  <c r="T61" i="1" s="1"/>
  <c r="J61" i="1"/>
  <c r="G61" i="1"/>
  <c r="U60" i="1"/>
  <c r="Q60" i="1"/>
  <c r="S60" i="1" s="1"/>
  <c r="T60" i="1" s="1"/>
  <c r="J60" i="1"/>
  <c r="G60" i="1"/>
  <c r="U59" i="1"/>
  <c r="S59" i="1"/>
  <c r="T59" i="1" s="1"/>
  <c r="Q59" i="1"/>
  <c r="J59" i="1"/>
  <c r="G59" i="1"/>
  <c r="U58" i="1"/>
  <c r="Q58" i="1"/>
  <c r="J58" i="1"/>
  <c r="G58" i="1"/>
  <c r="U57" i="1"/>
  <c r="Q57" i="1"/>
  <c r="S57" i="1" s="1"/>
  <c r="T57" i="1" s="1"/>
  <c r="J57" i="1"/>
  <c r="G57" i="1"/>
  <c r="U56" i="1"/>
  <c r="Q56" i="1"/>
  <c r="S56" i="1" s="1"/>
  <c r="T56" i="1" s="1"/>
  <c r="J56" i="1"/>
  <c r="G56" i="1"/>
  <c r="U55" i="1"/>
  <c r="S55" i="1"/>
  <c r="T55" i="1" s="1"/>
  <c r="Q55" i="1"/>
  <c r="J55" i="1"/>
  <c r="G55" i="1"/>
  <c r="U54" i="1"/>
  <c r="Q54" i="1"/>
  <c r="J54" i="1"/>
  <c r="G54" i="1"/>
  <c r="U53" i="1"/>
  <c r="Q53" i="1"/>
  <c r="S53" i="1" s="1"/>
  <c r="T53" i="1" s="1"/>
  <c r="J53" i="1"/>
  <c r="G53" i="1"/>
  <c r="U52" i="1"/>
  <c r="Q52" i="1"/>
  <c r="S52" i="1" s="1"/>
  <c r="T52" i="1" s="1"/>
  <c r="J52" i="1"/>
  <c r="G52" i="1"/>
  <c r="U51" i="1"/>
  <c r="S51" i="1"/>
  <c r="T51" i="1" s="1"/>
  <c r="Q51" i="1"/>
  <c r="J51" i="1"/>
  <c r="G51" i="1"/>
  <c r="U50" i="1"/>
  <c r="Q50" i="1"/>
  <c r="J50" i="1"/>
  <c r="G50" i="1"/>
  <c r="U49" i="1"/>
  <c r="Q49" i="1"/>
  <c r="S49" i="1" s="1"/>
  <c r="T49" i="1" s="1"/>
  <c r="J49" i="1"/>
  <c r="G49" i="1"/>
  <c r="U48" i="1"/>
  <c r="Q48" i="1"/>
  <c r="S48" i="1" s="1"/>
  <c r="T48" i="1" s="1"/>
  <c r="J48" i="1"/>
  <c r="G48" i="1"/>
  <c r="U47" i="1"/>
  <c r="S47" i="1"/>
  <c r="T47" i="1" s="1"/>
  <c r="Q47" i="1"/>
  <c r="J47" i="1"/>
  <c r="G47" i="1"/>
  <c r="U46" i="1"/>
  <c r="Q46" i="1"/>
  <c r="J46" i="1"/>
  <c r="G46" i="1"/>
  <c r="U45" i="1"/>
  <c r="Q45" i="1"/>
  <c r="S45" i="1" s="1"/>
  <c r="T45" i="1" s="1"/>
  <c r="J45" i="1"/>
  <c r="G45" i="1"/>
  <c r="U44" i="1"/>
  <c r="Q44" i="1"/>
  <c r="S44" i="1" s="1"/>
  <c r="T44" i="1" s="1"/>
  <c r="J44" i="1"/>
  <c r="G44" i="1"/>
  <c r="U43" i="1"/>
  <c r="S43" i="1"/>
  <c r="T43" i="1" s="1"/>
  <c r="Q43" i="1"/>
  <c r="J43" i="1"/>
  <c r="G43" i="1"/>
  <c r="U42" i="1"/>
  <c r="Q42" i="1"/>
  <c r="J42" i="1"/>
  <c r="G42" i="1"/>
  <c r="U41" i="1"/>
  <c r="Q41" i="1"/>
  <c r="S41" i="1" s="1"/>
  <c r="T41" i="1" s="1"/>
  <c r="J41" i="1"/>
  <c r="G41" i="1"/>
  <c r="U40" i="1"/>
  <c r="Q40" i="1"/>
  <c r="S40" i="1" s="1"/>
  <c r="T40" i="1" s="1"/>
  <c r="J40" i="1"/>
  <c r="G40" i="1"/>
  <c r="U39" i="1"/>
  <c r="S39" i="1"/>
  <c r="T39" i="1" s="1"/>
  <c r="Q39" i="1"/>
  <c r="J39" i="1"/>
  <c r="G39" i="1"/>
  <c r="U38" i="1"/>
  <c r="Q38" i="1"/>
  <c r="J38" i="1"/>
  <c r="G38" i="1"/>
  <c r="U37" i="1"/>
  <c r="Q37" i="1"/>
  <c r="S37" i="1" s="1"/>
  <c r="T37" i="1" s="1"/>
  <c r="J37" i="1"/>
  <c r="G37" i="1"/>
  <c r="U36" i="1"/>
  <c r="Q36" i="1"/>
  <c r="S36" i="1" s="1"/>
  <c r="T36" i="1" s="1"/>
  <c r="J36" i="1"/>
  <c r="G36" i="1"/>
  <c r="U35" i="1"/>
  <c r="S35" i="1"/>
  <c r="T35" i="1" s="1"/>
  <c r="Q35" i="1"/>
  <c r="J35" i="1"/>
  <c r="G35" i="1"/>
  <c r="U34" i="1"/>
  <c r="Q34" i="1"/>
  <c r="J34" i="1"/>
  <c r="G34" i="1"/>
  <c r="U33" i="1"/>
  <c r="Q33" i="1"/>
  <c r="S33" i="1" s="1"/>
  <c r="T33" i="1" s="1"/>
  <c r="J33" i="1"/>
  <c r="G33" i="1"/>
  <c r="U32" i="1"/>
  <c r="Q32" i="1"/>
  <c r="S32" i="1" s="1"/>
  <c r="T32" i="1" s="1"/>
  <c r="J32" i="1"/>
  <c r="G32" i="1"/>
  <c r="U31" i="1"/>
  <c r="S31" i="1"/>
  <c r="T31" i="1" s="1"/>
  <c r="Q31" i="1"/>
  <c r="J31" i="1"/>
  <c r="G31" i="1"/>
  <c r="U30" i="1"/>
  <c r="Q30" i="1"/>
  <c r="J30" i="1"/>
  <c r="G30" i="1"/>
  <c r="U29" i="1"/>
  <c r="Q29" i="1"/>
  <c r="S29" i="1" s="1"/>
  <c r="T29" i="1" s="1"/>
  <c r="J29" i="1"/>
  <c r="G29" i="1"/>
  <c r="U28" i="1"/>
  <c r="Q28" i="1"/>
  <c r="S28" i="1" s="1"/>
  <c r="T28" i="1" s="1"/>
  <c r="J28" i="1"/>
  <c r="G28" i="1"/>
  <c r="U27" i="1"/>
  <c r="S27" i="1"/>
  <c r="T27" i="1" s="1"/>
  <c r="Q27" i="1"/>
  <c r="J27" i="1"/>
  <c r="G27" i="1"/>
  <c r="U26" i="1"/>
  <c r="Q26" i="1"/>
  <c r="J26" i="1"/>
  <c r="G26" i="1"/>
  <c r="U25" i="1"/>
  <c r="Q25" i="1"/>
  <c r="S25" i="1" s="1"/>
  <c r="T25" i="1" s="1"/>
  <c r="J25" i="1"/>
  <c r="G25" i="1"/>
  <c r="U24" i="1"/>
  <c r="Q24" i="1"/>
  <c r="S24" i="1" s="1"/>
  <c r="T24" i="1" s="1"/>
  <c r="J24" i="1"/>
  <c r="G24" i="1"/>
  <c r="U23" i="1"/>
  <c r="S23" i="1"/>
  <c r="T23" i="1" s="1"/>
  <c r="Q23" i="1"/>
  <c r="J23" i="1"/>
  <c r="G23" i="1"/>
  <c r="U22" i="1"/>
  <c r="T22" i="1"/>
  <c r="S22" i="1"/>
  <c r="Q22" i="1"/>
  <c r="J22" i="1"/>
  <c r="G22" i="1"/>
  <c r="U21" i="1"/>
  <c r="Q21" i="1"/>
  <c r="S21" i="1" s="1"/>
  <c r="T21" i="1" s="1"/>
  <c r="J21" i="1"/>
  <c r="G21" i="1"/>
  <c r="U20" i="1"/>
  <c r="Q20" i="1"/>
  <c r="S20" i="1" s="1"/>
  <c r="T20" i="1" s="1"/>
  <c r="J20" i="1"/>
  <c r="G20" i="1"/>
  <c r="U19" i="1"/>
  <c r="S19" i="1"/>
  <c r="T19" i="1" s="1"/>
  <c r="Q19" i="1"/>
  <c r="J19" i="1"/>
  <c r="G19" i="1"/>
  <c r="U18" i="1"/>
  <c r="T18" i="1"/>
  <c r="S18" i="1"/>
  <c r="Q18" i="1"/>
  <c r="J18" i="1"/>
  <c r="G18" i="1"/>
  <c r="U17" i="1"/>
  <c r="Q17" i="1"/>
  <c r="S17" i="1" s="1"/>
  <c r="T17" i="1" s="1"/>
  <c r="J17" i="1"/>
  <c r="G17" i="1"/>
  <c r="U16" i="1"/>
  <c r="Q16" i="1"/>
  <c r="S16" i="1" s="1"/>
  <c r="T16" i="1" s="1"/>
  <c r="J16" i="1"/>
  <c r="G16" i="1"/>
  <c r="U15" i="1"/>
  <c r="S15" i="1"/>
  <c r="T15" i="1" s="1"/>
  <c r="Q15" i="1"/>
  <c r="J15" i="1"/>
  <c r="G15" i="1"/>
  <c r="U14" i="1"/>
  <c r="T14" i="1"/>
  <c r="S14" i="1"/>
  <c r="Q14" i="1"/>
  <c r="J14" i="1"/>
  <c r="G14" i="1"/>
  <c r="U13" i="1"/>
  <c r="Q13" i="1"/>
  <c r="S13" i="1" s="1"/>
  <c r="T13" i="1" s="1"/>
  <c r="J13" i="1"/>
  <c r="G13" i="1"/>
  <c r="U12" i="1"/>
  <c r="Q12" i="1"/>
  <c r="S12" i="1" s="1"/>
  <c r="T12" i="1" s="1"/>
  <c r="J12" i="1"/>
  <c r="G12" i="1"/>
  <c r="U11" i="1"/>
  <c r="S11" i="1"/>
  <c r="T11" i="1" s="1"/>
  <c r="Q11" i="1"/>
  <c r="J11" i="1"/>
  <c r="G11" i="1"/>
  <c r="U10" i="1"/>
  <c r="T10" i="1"/>
  <c r="S10" i="1"/>
  <c r="Q10" i="1"/>
  <c r="J10" i="1"/>
  <c r="G10" i="1"/>
  <c r="U9" i="1"/>
  <c r="Q9" i="1"/>
  <c r="S9" i="1" s="1"/>
  <c r="T9" i="1" s="1"/>
  <c r="J9" i="1"/>
  <c r="G9" i="1"/>
  <c r="U8" i="1"/>
  <c r="Q8" i="1"/>
  <c r="S8" i="1" s="1"/>
  <c r="T8" i="1" s="1"/>
  <c r="J8" i="1"/>
  <c r="G8" i="1"/>
  <c r="U7" i="1"/>
  <c r="S7" i="1"/>
  <c r="T7" i="1" s="1"/>
  <c r="Q7" i="1"/>
  <c r="J7" i="1"/>
  <c r="G7" i="1"/>
  <c r="U6" i="1"/>
  <c r="T6" i="1"/>
  <c r="S6" i="1"/>
  <c r="Q6" i="1"/>
  <c r="J6" i="1"/>
  <c r="G6" i="1"/>
  <c r="U5" i="1"/>
  <c r="Q5" i="1"/>
  <c r="S5" i="1" s="1"/>
  <c r="T5" i="1" s="1"/>
  <c r="J5" i="1"/>
  <c r="G5" i="1"/>
  <c r="U4" i="1"/>
  <c r="Q4" i="1"/>
  <c r="S4" i="1" s="1"/>
  <c r="T4" i="1" s="1"/>
  <c r="J4" i="1"/>
  <c r="G4" i="1"/>
  <c r="U3" i="1"/>
  <c r="S3" i="1"/>
  <c r="T3" i="1" s="1"/>
  <c r="Q3" i="1"/>
  <c r="J3" i="1"/>
  <c r="G3" i="1"/>
  <c r="U2" i="1"/>
  <c r="T2" i="1"/>
  <c r="S2" i="1"/>
  <c r="Q2" i="1"/>
  <c r="J2" i="1"/>
  <c r="G2" i="1"/>
  <c r="X1" i="1"/>
  <c r="S375" i="1" s="1"/>
  <c r="T375" i="1" s="1"/>
  <c r="S84" i="1" l="1"/>
  <c r="T84" i="1" s="1"/>
  <c r="S87" i="1"/>
  <c r="T87" i="1" s="1"/>
  <c r="S107" i="1"/>
  <c r="T107" i="1" s="1"/>
  <c r="S115" i="1"/>
  <c r="T115" i="1" s="1"/>
  <c r="S141" i="1"/>
  <c r="T141" i="1" s="1"/>
  <c r="S179" i="1"/>
  <c r="T179" i="1" s="1"/>
  <c r="S188" i="1"/>
  <c r="T188" i="1" s="1"/>
  <c r="S197" i="1"/>
  <c r="T197" i="1" s="1"/>
  <c r="S206" i="1"/>
  <c r="T206" i="1" s="1"/>
  <c r="S208" i="1"/>
  <c r="T208" i="1" s="1"/>
  <c r="S231" i="1"/>
  <c r="T231" i="1" s="1"/>
  <c r="S233" i="1"/>
  <c r="T233" i="1" s="1"/>
  <c r="S251" i="1"/>
  <c r="T251" i="1" s="1"/>
  <c r="S253" i="1"/>
  <c r="T253" i="1" s="1"/>
  <c r="S269" i="1"/>
  <c r="T269" i="1" s="1"/>
  <c r="S273" i="1"/>
  <c r="T273" i="1" s="1"/>
  <c r="S300" i="1"/>
  <c r="T300" i="1" s="1"/>
  <c r="S302" i="1"/>
  <c r="T302" i="1" s="1"/>
  <c r="S331" i="1"/>
  <c r="T331" i="1" s="1"/>
  <c r="S337" i="1"/>
  <c r="T337" i="1" s="1"/>
  <c r="S344" i="1"/>
  <c r="T344" i="1" s="1"/>
  <c r="S401" i="1"/>
  <c r="T401" i="1" s="1"/>
  <c r="S26" i="1"/>
  <c r="T26" i="1" s="1"/>
  <c r="S30" i="1"/>
  <c r="T30" i="1" s="1"/>
  <c r="S34" i="1"/>
  <c r="T34" i="1" s="1"/>
  <c r="S38" i="1"/>
  <c r="T38" i="1" s="1"/>
  <c r="S42" i="1"/>
  <c r="T42" i="1" s="1"/>
  <c r="S46" i="1"/>
  <c r="T46" i="1" s="1"/>
  <c r="S50" i="1"/>
  <c r="T50" i="1" s="1"/>
  <c r="S54" i="1"/>
  <c r="T54" i="1" s="1"/>
  <c r="S58" i="1"/>
  <c r="T58" i="1" s="1"/>
  <c r="S62" i="1"/>
  <c r="T62" i="1" s="1"/>
  <c r="S66" i="1"/>
  <c r="T66" i="1" s="1"/>
  <c r="S70" i="1"/>
  <c r="T70" i="1" s="1"/>
  <c r="S74" i="1"/>
  <c r="T74" i="1" s="1"/>
  <c r="S98" i="1"/>
  <c r="T98" i="1" s="1"/>
  <c r="S101" i="1"/>
  <c r="T101" i="1" s="1"/>
  <c r="S109" i="1"/>
  <c r="T109" i="1" s="1"/>
  <c r="S117" i="1"/>
  <c r="T117" i="1" s="1"/>
  <c r="S163" i="1"/>
  <c r="T163" i="1" s="1"/>
  <c r="S172" i="1"/>
  <c r="T172" i="1" s="1"/>
  <c r="S181" i="1"/>
  <c r="T181" i="1" s="1"/>
  <c r="S183" i="1"/>
  <c r="T183" i="1" s="1"/>
  <c r="S217" i="1"/>
  <c r="T217" i="1" s="1"/>
  <c r="S224" i="1"/>
  <c r="T224" i="1" s="1"/>
  <c r="S226" i="1"/>
  <c r="T226" i="1" s="1"/>
  <c r="S244" i="1"/>
  <c r="T244" i="1" s="1"/>
  <c r="S248" i="1"/>
  <c r="T248" i="1" s="1"/>
  <c r="S255" i="1"/>
  <c r="T255" i="1" s="1"/>
  <c r="S308" i="1"/>
  <c r="T308" i="1" s="1"/>
  <c r="S313" i="1"/>
  <c r="T313" i="1" s="1"/>
  <c r="S369" i="1"/>
  <c r="T369" i="1" s="1"/>
  <c r="S376" i="1"/>
  <c r="T376" i="1" s="1"/>
  <c r="S380" i="1"/>
  <c r="T380" i="1" s="1"/>
  <c r="S384" i="1"/>
  <c r="T384" i="1" s="1"/>
  <c r="S169" i="1"/>
  <c r="T169" i="1" s="1"/>
  <c r="S171" i="1"/>
  <c r="T171" i="1" s="1"/>
  <c r="S187" i="1"/>
  <c r="T187" i="1" s="1"/>
  <c r="S189" i="1"/>
  <c r="T189" i="1" s="1"/>
  <c r="S205" i="1"/>
  <c r="T205" i="1" s="1"/>
  <c r="S232" i="1"/>
  <c r="T232" i="1" s="1"/>
  <c r="S243" i="1"/>
  <c r="T243" i="1" s="1"/>
  <c r="S252" i="1"/>
  <c r="T252" i="1" s="1"/>
  <c r="S270" i="1"/>
  <c r="T270" i="1" s="1"/>
  <c r="S272" i="1"/>
  <c r="T272" i="1" s="1"/>
  <c r="S299" i="1"/>
  <c r="T299" i="1" s="1"/>
  <c r="S301" i="1"/>
  <c r="T301" i="1" s="1"/>
  <c r="S305" i="1"/>
  <c r="T305" i="1" s="1"/>
  <c r="S312" i="1"/>
  <c r="T312" i="1" s="1"/>
  <c r="S332" i="1"/>
  <c r="T332" i="1" s="1"/>
  <c r="S334" i="1"/>
  <c r="T334" i="1" s="1"/>
  <c r="S368" i="1"/>
  <c r="T368" i="1" s="1"/>
  <c r="S392" i="1"/>
  <c r="T392" i="1" s="1"/>
  <c r="S398" i="1"/>
  <c r="T398" i="1" s="1"/>
  <c r="S445" i="1"/>
  <c r="T445" i="1" s="1"/>
  <c r="S457" i="1"/>
  <c r="T457" i="1" s="1"/>
  <c r="S82" i="1"/>
  <c r="T82" i="1" s="1"/>
  <c r="S88" i="1"/>
  <c r="T88" i="1" s="1"/>
  <c r="S91" i="1"/>
  <c r="T91" i="1" s="1"/>
  <c r="S153" i="1"/>
  <c r="T153" i="1" s="1"/>
  <c r="S160" i="1"/>
  <c r="T160" i="1" s="1"/>
  <c r="S162" i="1"/>
  <c r="T162" i="1" s="1"/>
  <c r="S164" i="1"/>
  <c r="T164" i="1" s="1"/>
  <c r="S180" i="1"/>
  <c r="T180" i="1" s="1"/>
  <c r="S225" i="1"/>
  <c r="T225" i="1" s="1"/>
  <c r="S227" i="1"/>
  <c r="T227" i="1" s="1"/>
  <c r="S236" i="1"/>
  <c r="T236" i="1" s="1"/>
  <c r="S245" i="1"/>
  <c r="T245" i="1" s="1"/>
  <c r="S247" i="1"/>
  <c r="T247" i="1" s="1"/>
  <c r="S281" i="1"/>
  <c r="T281" i="1" s="1"/>
  <c r="S340" i="1"/>
  <c r="T340" i="1" s="1"/>
  <c r="S345" i="1"/>
  <c r="T345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77" i="1"/>
  <c r="T477" i="1" s="1"/>
  <c r="S473" i="1"/>
  <c r="T473" i="1" s="1"/>
  <c r="S469" i="1"/>
  <c r="T469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3" i="1"/>
  <c r="T383" i="1" s="1"/>
  <c r="S355" i="1"/>
  <c r="T355" i="1" s="1"/>
  <c r="S352" i="1"/>
  <c r="T352" i="1" s="1"/>
  <c r="S339" i="1"/>
  <c r="T339" i="1" s="1"/>
  <c r="S336" i="1"/>
  <c r="T336" i="1" s="1"/>
  <c r="S323" i="1"/>
  <c r="T323" i="1" s="1"/>
  <c r="S320" i="1"/>
  <c r="T320" i="1" s="1"/>
  <c r="S307" i="1"/>
  <c r="T307" i="1" s="1"/>
  <c r="S304" i="1"/>
  <c r="T304" i="1" s="1"/>
  <c r="S291" i="1"/>
  <c r="T291" i="1" s="1"/>
  <c r="S288" i="1"/>
  <c r="T288" i="1" s="1"/>
  <c r="S235" i="1"/>
  <c r="T235" i="1" s="1"/>
  <c r="S228" i="1"/>
  <c r="T228" i="1" s="1"/>
  <c r="S221" i="1"/>
  <c r="T221" i="1" s="1"/>
  <c r="S139" i="1"/>
  <c r="T139" i="1" s="1"/>
  <c r="S367" i="1"/>
  <c r="T367" i="1" s="1"/>
  <c r="S333" i="1"/>
  <c r="T333" i="1" s="1"/>
  <c r="S317" i="1"/>
  <c r="T317" i="1" s="1"/>
  <c r="S285" i="1"/>
  <c r="T285" i="1" s="1"/>
  <c r="S271" i="1"/>
  <c r="T271" i="1" s="1"/>
  <c r="S264" i="1"/>
  <c r="T264" i="1" s="1"/>
  <c r="S257" i="1"/>
  <c r="T257" i="1" s="1"/>
  <c r="S239" i="1"/>
  <c r="T239" i="1" s="1"/>
  <c r="S207" i="1"/>
  <c r="T207" i="1" s="1"/>
  <c r="S200" i="1"/>
  <c r="T200" i="1" s="1"/>
  <c r="S193" i="1"/>
  <c r="T193" i="1" s="1"/>
  <c r="S175" i="1"/>
  <c r="T175" i="1" s="1"/>
  <c r="S168" i="1"/>
  <c r="T168" i="1" s="1"/>
  <c r="S161" i="1"/>
  <c r="T161" i="1" s="1"/>
  <c r="S143" i="1"/>
  <c r="T143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343" i="1"/>
  <c r="T343" i="1" s="1"/>
  <c r="S327" i="1"/>
  <c r="T327" i="1" s="1"/>
  <c r="S311" i="1"/>
  <c r="T311" i="1" s="1"/>
  <c r="S295" i="1"/>
  <c r="T295" i="1" s="1"/>
  <c r="S275" i="1"/>
  <c r="T275" i="1" s="1"/>
  <c r="S268" i="1"/>
  <c r="T268" i="1" s="1"/>
  <c r="S261" i="1"/>
  <c r="T261" i="1" s="1"/>
  <c r="S229" i="1"/>
  <c r="T229" i="1" s="1"/>
  <c r="S211" i="1"/>
  <c r="T211" i="1" s="1"/>
  <c r="S204" i="1"/>
  <c r="T204" i="1" s="1"/>
  <c r="S379" i="1"/>
  <c r="T379" i="1" s="1"/>
  <c r="S359" i="1"/>
  <c r="T359" i="1" s="1"/>
  <c r="S387" i="1"/>
  <c r="T387" i="1" s="1"/>
  <c r="S341" i="1"/>
  <c r="T341" i="1" s="1"/>
  <c r="S325" i="1"/>
  <c r="T325" i="1" s="1"/>
  <c r="S309" i="1"/>
  <c r="T309" i="1" s="1"/>
  <c r="S293" i="1"/>
  <c r="T293" i="1" s="1"/>
  <c r="S280" i="1"/>
  <c r="T280" i="1" s="1"/>
  <c r="S209" i="1"/>
  <c r="T209" i="1" s="1"/>
  <c r="S191" i="1"/>
  <c r="T191" i="1" s="1"/>
  <c r="S184" i="1"/>
  <c r="T184" i="1" s="1"/>
  <c r="S177" i="1"/>
  <c r="T177" i="1" s="1"/>
  <c r="S159" i="1"/>
  <c r="T159" i="1" s="1"/>
  <c r="S152" i="1"/>
  <c r="T152" i="1" s="1"/>
  <c r="S145" i="1"/>
  <c r="T145" i="1" s="1"/>
  <c r="S134" i="1"/>
  <c r="T134" i="1" s="1"/>
  <c r="S130" i="1"/>
  <c r="T130" i="1" s="1"/>
  <c r="S126" i="1"/>
  <c r="T126" i="1" s="1"/>
  <c r="S122" i="1"/>
  <c r="T122" i="1" s="1"/>
  <c r="S363" i="1"/>
  <c r="T363" i="1" s="1"/>
  <c r="S351" i="1"/>
  <c r="T351" i="1" s="1"/>
  <c r="S335" i="1"/>
  <c r="T335" i="1" s="1"/>
  <c r="S319" i="1"/>
  <c r="T319" i="1" s="1"/>
  <c r="S303" i="1"/>
  <c r="T303" i="1" s="1"/>
  <c r="S287" i="1"/>
  <c r="T287" i="1" s="1"/>
  <c r="S79" i="1"/>
  <c r="T79" i="1" s="1"/>
  <c r="S102" i="1"/>
  <c r="T102" i="1" s="1"/>
  <c r="S110" i="1"/>
  <c r="T110" i="1" s="1"/>
  <c r="S118" i="1"/>
  <c r="T118" i="1" s="1"/>
  <c r="S135" i="1"/>
  <c r="T135" i="1" s="1"/>
  <c r="S137" i="1"/>
  <c r="T137" i="1" s="1"/>
  <c r="S155" i="1"/>
  <c r="T155" i="1" s="1"/>
  <c r="S157" i="1"/>
  <c r="T157" i="1" s="1"/>
  <c r="S173" i="1"/>
  <c r="T173" i="1" s="1"/>
  <c r="S220" i="1"/>
  <c r="T220" i="1" s="1"/>
  <c r="S238" i="1"/>
  <c r="T238" i="1" s="1"/>
  <c r="S240" i="1"/>
  <c r="T240" i="1" s="1"/>
  <c r="S263" i="1"/>
  <c r="T263" i="1" s="1"/>
  <c r="S265" i="1"/>
  <c r="T265" i="1" s="1"/>
  <c r="S267" i="1"/>
  <c r="T267" i="1" s="1"/>
  <c r="S283" i="1"/>
  <c r="T283" i="1" s="1"/>
  <c r="S289" i="1"/>
  <c r="T289" i="1" s="1"/>
  <c r="S296" i="1"/>
  <c r="T296" i="1" s="1"/>
  <c r="S316" i="1"/>
  <c r="T316" i="1" s="1"/>
  <c r="S318" i="1"/>
  <c r="T318" i="1" s="1"/>
  <c r="S347" i="1"/>
  <c r="T347" i="1" s="1"/>
  <c r="S349" i="1"/>
  <c r="T349" i="1" s="1"/>
  <c r="S353" i="1"/>
  <c r="T353" i="1" s="1"/>
  <c r="S357" i="1"/>
  <c r="T357" i="1" s="1"/>
  <c r="S361" i="1"/>
  <c r="T361" i="1" s="1"/>
  <c r="S408" i="1"/>
  <c r="T408" i="1" s="1"/>
  <c r="S414" i="1"/>
  <c r="T414" i="1" s="1"/>
  <c r="S138" i="1"/>
  <c r="T138" i="1" s="1"/>
  <c r="S170" i="1"/>
  <c r="T170" i="1" s="1"/>
  <c r="S202" i="1"/>
  <c r="T202" i="1" s="1"/>
  <c r="S234" i="1"/>
  <c r="T234" i="1" s="1"/>
  <c r="S266" i="1"/>
  <c r="T266" i="1" s="1"/>
  <c r="S290" i="1"/>
  <c r="T290" i="1" s="1"/>
  <c r="S306" i="1"/>
  <c r="T306" i="1" s="1"/>
  <c r="S322" i="1"/>
  <c r="T322" i="1" s="1"/>
  <c r="S338" i="1"/>
  <c r="T338" i="1" s="1"/>
  <c r="S354" i="1"/>
  <c r="T354" i="1" s="1"/>
  <c r="S377" i="1"/>
  <c r="T377" i="1" s="1"/>
  <c r="S382" i="1"/>
  <c r="T382" i="1" s="1"/>
  <c r="S394" i="1"/>
  <c r="T394" i="1" s="1"/>
  <c r="S410" i="1"/>
  <c r="T410" i="1" s="1"/>
  <c r="S434" i="1"/>
  <c r="T434" i="1" s="1"/>
  <c r="S449" i="1"/>
  <c r="T449" i="1" s="1"/>
  <c r="S166" i="1"/>
  <c r="T166" i="1" s="1"/>
  <c r="S198" i="1"/>
  <c r="T198" i="1" s="1"/>
  <c r="S230" i="1"/>
  <c r="T230" i="1" s="1"/>
  <c r="S262" i="1"/>
  <c r="T262" i="1" s="1"/>
  <c r="S374" i="1"/>
  <c r="T374" i="1" s="1"/>
  <c r="S389" i="1"/>
  <c r="T389" i="1" s="1"/>
  <c r="S396" i="1"/>
  <c r="T396" i="1" s="1"/>
  <c r="S405" i="1"/>
  <c r="T405" i="1" s="1"/>
  <c r="S412" i="1"/>
  <c r="T412" i="1" s="1"/>
  <c r="S421" i="1"/>
  <c r="T421" i="1" s="1"/>
  <c r="S438" i="1"/>
  <c r="T438" i="1" s="1"/>
  <c r="S453" i="1"/>
  <c r="T453" i="1" s="1"/>
  <c r="S474" i="1"/>
  <c r="T474" i="1" s="1"/>
  <c r="S476" i="1"/>
  <c r="T476" i="1" s="1"/>
  <c r="S158" i="1"/>
  <c r="T158" i="1" s="1"/>
  <c r="S190" i="1"/>
  <c r="T190" i="1" s="1"/>
  <c r="S222" i="1"/>
  <c r="T222" i="1" s="1"/>
  <c r="S254" i="1"/>
  <c r="T254" i="1" s="1"/>
  <c r="S381" i="1"/>
  <c r="T381" i="1" s="1"/>
  <c r="S386" i="1"/>
  <c r="T386" i="1" s="1"/>
  <c r="S393" i="1"/>
  <c r="T393" i="1" s="1"/>
  <c r="S400" i="1"/>
  <c r="T400" i="1" s="1"/>
  <c r="S409" i="1"/>
  <c r="T409" i="1" s="1"/>
  <c r="S416" i="1"/>
  <c r="T416" i="1" s="1"/>
  <c r="S429" i="1"/>
  <c r="T429" i="1" s="1"/>
  <c r="S459" i="1"/>
  <c r="T459" i="1" s="1"/>
  <c r="S461" i="1"/>
  <c r="T461" i="1" s="1"/>
  <c r="S154" i="1"/>
  <c r="T154" i="1" s="1"/>
  <c r="S186" i="1"/>
  <c r="T186" i="1" s="1"/>
  <c r="S218" i="1"/>
  <c r="T218" i="1" s="1"/>
  <c r="S250" i="1"/>
  <c r="T250" i="1" s="1"/>
  <c r="S282" i="1"/>
  <c r="T282" i="1" s="1"/>
  <c r="S298" i="1"/>
  <c r="T298" i="1" s="1"/>
  <c r="S314" i="1"/>
  <c r="T314" i="1" s="1"/>
  <c r="S330" i="1"/>
  <c r="T330" i="1" s="1"/>
  <c r="S346" i="1"/>
  <c r="T346" i="1" s="1"/>
  <c r="S370" i="1"/>
  <c r="T370" i="1" s="1"/>
  <c r="S402" i="1"/>
  <c r="T402" i="1" s="1"/>
  <c r="S418" i="1"/>
  <c r="T418" i="1" s="1"/>
  <c r="S433" i="1"/>
  <c r="T433" i="1" s="1"/>
  <c r="S463" i="1"/>
  <c r="T463" i="1" s="1"/>
  <c r="S465" i="1"/>
  <c r="T465" i="1" s="1"/>
  <c r="S150" i="1"/>
  <c r="T150" i="1" s="1"/>
  <c r="S182" i="1"/>
  <c r="T182" i="1" s="1"/>
  <c r="S214" i="1"/>
  <c r="T214" i="1" s="1"/>
  <c r="S246" i="1"/>
  <c r="T246" i="1" s="1"/>
  <c r="S278" i="1"/>
  <c r="T278" i="1" s="1"/>
  <c r="S358" i="1"/>
  <c r="T358" i="1" s="1"/>
  <c r="S378" i="1"/>
  <c r="T378" i="1" s="1"/>
  <c r="S388" i="1"/>
  <c r="T388" i="1" s="1"/>
  <c r="S397" i="1"/>
  <c r="T397" i="1" s="1"/>
  <c r="S404" i="1"/>
  <c r="T404" i="1" s="1"/>
  <c r="S413" i="1"/>
  <c r="T413" i="1" s="1"/>
  <c r="S422" i="1"/>
  <c r="T422" i="1" s="1"/>
  <c r="S437" i="1"/>
  <c r="T437" i="1" s="1"/>
  <c r="S467" i="1"/>
  <c r="T467" i="1" s="1"/>
  <c r="S471" i="1"/>
  <c r="T471" i="1" s="1"/>
  <c r="S475" i="1"/>
  <c r="T475" i="1" s="1"/>
  <c r="S146" i="1"/>
  <c r="T146" i="1" s="1"/>
  <c r="S178" i="1"/>
  <c r="T178" i="1" s="1"/>
  <c r="S210" i="1"/>
  <c r="T210" i="1" s="1"/>
  <c r="S242" i="1"/>
  <c r="T242" i="1" s="1"/>
  <c r="S274" i="1"/>
  <c r="T274" i="1" s="1"/>
  <c r="S294" i="1"/>
  <c r="T294" i="1" s="1"/>
  <c r="S310" i="1"/>
  <c r="T310" i="1" s="1"/>
  <c r="S326" i="1"/>
  <c r="T326" i="1" s="1"/>
  <c r="S342" i="1"/>
  <c r="T342" i="1" s="1"/>
  <c r="S385" i="1"/>
  <c r="T385" i="1" s="1"/>
  <c r="S390" i="1"/>
  <c r="T390" i="1" s="1"/>
  <c r="S406" i="1"/>
  <c r="T406" i="1" s="1"/>
  <c r="S426" i="1"/>
  <c r="T426" i="1" s="1"/>
  <c r="S441" i="1"/>
  <c r="T4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<sst xmlns="http://schemas.openxmlformats.org/spreadsheetml/2006/main" count="2456" uniqueCount="999">
  <si>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</si>
  <si>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</si>
  <si>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</si>
  <si>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</si>
  <si>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</si>
  <si>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</si>
  <si>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</si>
  <si>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</si>
  <si>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</si>
  <si>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</si>
  <si>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</si>
  <si>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</si>
  <si>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</si>
  <si>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</si>
  <si>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</si>
  <si>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</si>
  <si>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</si>
  <si>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</si>
  <si>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</si>
  <si>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</si>
  <si>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</si>
  <si>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</si>
  <si>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</si>
  <si>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</si>
  <si>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</si>
  <si>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</si>
  <si>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</si>
  <si>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</si>
  <si>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</si>
  <si>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</si>
  <si>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</si>
  <si>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https://fnet.bmfbovespa.com.br/fnet/publico/downloadDocumento?id=561805</t>
  </si>
  <si>
    <t>AEFI11</t>
  </si>
  <si>
    <t>Educacional</t>
  </si>
  <si>
    <t>https://fnet.bmfbovespa.com.br/fnet/publico/downloadDocumento?id=568497</t>
  </si>
  <si>
    <t>AFHI11</t>
  </si>
  <si>
    <t>Papéis</t>
  </si>
  <si>
    <t>Af Invest</t>
  </si>
  <si>
    <t>https://fnet.bmfbovespa.com.br/fnet/publico/downloadDocumento?id=554591</t>
  </si>
  <si>
    <t>AGCX11</t>
  </si>
  <si>
    <t>Agências de Bancos</t>
  </si>
  <si>
    <t>https://fnet.bmfbovespa.com.br/fnet/publico/downloadDocumento?id=568547</t>
  </si>
  <si>
    <t>AIEC11</t>
  </si>
  <si>
    <t>Lajes Corporativas</t>
  </si>
  <si>
    <t>Ai Real Estate</t>
  </si>
  <si>
    <t>https://fnet.bmfbovespa.com.br/fnet/publico/downloadDocumento?id=564662</t>
  </si>
  <si>
    <t>ALMI11</t>
  </si>
  <si>
    <t>Btg Pactual</t>
  </si>
  <si>
    <t>https://fnet.bmfbovespa.com.br/fnet/publico/downloadDocumento?id=535139</t>
  </si>
  <si>
    <t>ALZC11</t>
  </si>
  <si>
    <t>-</t>
  </si>
  <si>
    <t>N/A</t>
  </si>
  <si>
    <t>ALZM11</t>
  </si>
  <si>
    <t>Fundo de Fundos</t>
  </si>
  <si>
    <t>https://fnet.bmfbovespa.com.br/fnet/publico/downloadDocumento?id=555777</t>
  </si>
  <si>
    <t>ALZR11</t>
  </si>
  <si>
    <t>Misto</t>
  </si>
  <si>
    <t>Alianza</t>
  </si>
  <si>
    <t>https://fnet.bmfbovespa.com.br/fnet/publico/downloadDocumento?id=556708</t>
  </si>
  <si>
    <t>ANCR11B</t>
  </si>
  <si>
    <t>Scai Gestora</t>
  </si>
  <si>
    <t>APTO11</t>
  </si>
  <si>
    <t>Imóveis Residenciais</t>
  </si>
  <si>
    <t>Navi</t>
  </si>
  <si>
    <t>https://fnet.bmfbovespa.com.br/fnet/publico/downloadDocumento?id=558236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</si>
  <si>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</si>
  <si>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</si>
  <si>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</si>
  <si>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</si>
  <si>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</si>
  <si>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</si>
  <si>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</si>
  <si>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</si>
  <si>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https://fnet.bmfbovespa.com.br/fnet/publico/downloadDocumento?id=557425</t>
  </si>
  <si>
    <t>ASMT11</t>
  </si>
  <si>
    <t>https://fnet.bmfbovespa.com.br/fnet/publico/downloadDocumento?id=562305</t>
  </si>
  <si>
    <t>ATCR11</t>
  </si>
  <si>
    <t>Tmj Capital</t>
  </si>
  <si>
    <t>ATSA11</t>
  </si>
  <si>
    <t>Hedge Investments</t>
  </si>
  <si>
    <t>https://fnet.bmfbovespa.com.br/fnet/publico/downloadDocumento?id=567228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</si>
  <si>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</si>
  <si>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</si>
  <si>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</si>
  <si>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</si>
  <si>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</si>
  <si>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</si>
  <si>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https://fnet.bmfbovespa.com.br/fnet/publico/downloadDocumento?id=557426</t>
  </si>
  <si>
    <t>BBFI11B</t>
  </si>
  <si>
    <t>Caixa Econômica</t>
  </si>
  <si>
    <t>https://fnet.bmfbovespa.com.br/fnet/publico/downloadDocumento?id=563490</t>
  </si>
  <si>
    <t>BBFO11</t>
  </si>
  <si>
    <t>Bb Gestão</t>
  </si>
  <si>
    <t>https://fnet.bmfbovespa.com.br/fnet/publico/downloadDocumento?id=552491</t>
  </si>
  <si>
    <t>BBIM11</t>
  </si>
  <si>
    <t>BBPO11</t>
  </si>
  <si>
    <t>https://fnet.bmfbovespa.com.br/fnet/publico/downloadDocumento?id=555533</t>
  </si>
  <si>
    <t>BBRC11</t>
  </si>
  <si>
    <t>Votorantim Asset</t>
  </si>
  <si>
    <t>https://fnet.bmfbovespa.com.br/fnet/publico/downloadDocumento?id=555538</t>
  </si>
  <si>
    <t>BCFF11</t>
  </si>
  <si>
    <t>https://fnet.bmfbovespa.com.br/fnet/publico/downloadDocumento?id=563338</t>
  </si>
  <si>
    <t>BCIA11</t>
  </si>
  <si>
    <t>Bradesco</t>
  </si>
  <si>
    <t>https://fnet.bmfbovespa.com.br/fnet/publico/downloadDocumento?id=560404</t>
  </si>
  <si>
    <t>BCRI11</t>
  </si>
  <si>
    <t>Banestes</t>
  </si>
  <si>
    <t>https://fnet.bmfbovespa.com.br/fnet/publico/downloadDocumento?id=554889</t>
  </si>
  <si>
    <t>BICE11</t>
  </si>
  <si>
    <t>BICR11</t>
  </si>
  <si>
    <t>Inter Asset</t>
  </si>
  <si>
    <t>https://fnet.bmfbovespa.com.br/fnet/publico/downloadDocumento?id=555271</t>
  </si>
  <si>
    <t>BIME11</t>
  </si>
  <si>
    <t>Brio Investimentos</t>
  </si>
  <si>
    <t>https://fnet.bmfbovespa.com.br/fnet/publico/downloadDocumento?id=559057</t>
  </si>
  <si>
    <t>BIPD11</t>
  </si>
  <si>
    <t>BLCA11</t>
  </si>
  <si>
    <t>https://fnet.bmfbovespa.com.br/fnet/publico/downloadDocumento?id=555413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</si>
  <si>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</si>
  <si>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</si>
  <si>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</si>
  <si>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</si>
  <si>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</si>
  <si>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https://fnet.bmfbovespa.com.br/fnet/publico/downloadDocumento?id=555419</t>
  </si>
  <si>
    <t>BLMG11</t>
  </si>
  <si>
    <t>https://fnet.bmfbovespa.com.br/fnet/publico/downloadDocumento?id=564652</t>
  </si>
  <si>
    <t>BLMO11</t>
  </si>
  <si>
    <t>https://fnet.bmfbovespa.com.br/fnet/publico/downloadDocumento?id=561481</t>
  </si>
  <si>
    <t>BLMR11</t>
  </si>
  <si>
    <t>https://fnet.bmfbovespa.com.br/fnet/publico/downloadDocumento?id=566803</t>
  </si>
  <si>
    <t>BLUR11</t>
  </si>
  <si>
    <t>https://fnet.bmfbovespa.com.br/fnet/publico/downloadDocumento?id=551595</t>
  </si>
  <si>
    <t>BMII11</t>
  </si>
  <si>
    <t>BMLC11</t>
  </si>
  <si>
    <t>Argucia Capital</t>
  </si>
  <si>
    <t>https://fnet.bmfbovespa.com.br/fnet/publico/downloadDocumento?id=563932</t>
  </si>
  <si>
    <t>BNFS11</t>
  </si>
  <si>
    <t>Oliveira Trust</t>
  </si>
  <si>
    <t>https://fnet.bmfbovespa.com.br/fnet/publico/downloadDocumento?id=547015</t>
  </si>
  <si>
    <t>BPFF11</t>
  </si>
  <si>
    <t>Brasil Plural</t>
  </si>
  <si>
    <t>https://fnet.bmfbovespa.com.br/fnet/publico/downloadDocumento?id=566255</t>
  </si>
  <si>
    <t>BPLC11</t>
  </si>
  <si>
    <t>BPML11</t>
  </si>
  <si>
    <t>https://fnet.bmfbovespa.com.br/fnet/publico/downloadDocumento?id=563127</t>
  </si>
  <si>
    <t>BPRP11</t>
  </si>
  <si>
    <t>BRCO11</t>
  </si>
  <si>
    <t>Bresco Gestão</t>
  </si>
  <si>
    <t>https://fnet.bmfbovespa.com.br/fnet/publico/downloadDocumento?id=551928</t>
  </si>
  <si>
    <t>BRCR11</t>
  </si>
  <si>
    <t>https://fnet.bmfbovespa.com.br/fnet/publico/downloadDocumento?id=563200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</si>
  <si>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</si>
  <si>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</si>
  <si>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</si>
  <si>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</si>
  <si>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</si>
  <si>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</si>
  <si>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</si>
  <si>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</si>
  <si>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</si>
  <si>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</si>
  <si>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</si>
  <si>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</si>
  <si>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</si>
  <si>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https://fnet.bmfbovespa.com.br/fnet/publico/downloadDocumento?id=560834</t>
  </si>
  <si>
    <t>BROF11</t>
  </si>
  <si>
    <t>https://fnet.bmfbovespa.com.br/fnet/publico/downloadDocumento?id=557881</t>
  </si>
  <si>
    <t>BROL11</t>
  </si>
  <si>
    <t>BTAL11</t>
  </si>
  <si>
    <t>https://fnet.bmfbovespa.com.br/fnet/publico/downloadDocumento?id=559845</t>
  </si>
  <si>
    <t>BTCR11</t>
  </si>
  <si>
    <t>https://fnet.bmfbovespa.com.br/fnet/publico/downloadDocumento?id=381427</t>
  </si>
  <si>
    <t>BTLG11</t>
  </si>
  <si>
    <t>https://fnet.bmfbovespa.com.br/fnet/publico/downloadDocumento?id=566614</t>
  </si>
  <si>
    <t>BTRA11</t>
  </si>
  <si>
    <t>https://fnet.bmfbovespa.com.br/fnet/publico/downloadDocumento?id=563203</t>
  </si>
  <si>
    <t>BTSG11</t>
  </si>
  <si>
    <t>https://fnet.bmfbovespa.com.br/fnet/publico/downloadDocumento?id=187691</t>
  </si>
  <si>
    <t>BTSI11</t>
  </si>
  <si>
    <t>https://fnet.bmfbovespa.com.br/fnet/publico/downloadDocumento?id=241560</t>
  </si>
  <si>
    <t>BTWR11</t>
  </si>
  <si>
    <t>https://fnet.bmfbovespa.com.br/fnet/publico/downloadDocumento?id=568063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</si>
  <si>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</si>
  <si>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</si>
  <si>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</si>
  <si>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</si>
  <si>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</si>
  <si>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</si>
  <si>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</si>
  <si>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https://fnet.bmfbovespa.com.br/fnet/publico/downloadDocumento?id=553659</t>
  </si>
  <si>
    <t>CARE11</t>
  </si>
  <si>
    <t>Zion Gestão</t>
  </si>
  <si>
    <t>https://fnet.bmfbovespa.com.br/fnet/publico/downloadDocumento?id=534369</t>
  </si>
  <si>
    <t>CBOP11</t>
  </si>
  <si>
    <t>Cshg</t>
  </si>
  <si>
    <t>https://fnet.bmfbovespa.com.br/fnet/publico/downloadDocumento?id=568591</t>
  </si>
  <si>
    <t>CCME11</t>
  </si>
  <si>
    <t>https://fnet.bmfbovespa.com.br/fnet/publico/downloadDocumento?id=559070</t>
  </si>
  <si>
    <t>CCRF11</t>
  </si>
  <si>
    <t>https://fnet.bmfbovespa.com.br/fnet/publico/downloadDocumento?id=517936</t>
  </si>
  <si>
    <t>CEOC11</t>
  </si>
  <si>
    <t>https://fnet.bmfbovespa.com.br/fnet/publico/downloadDocumento?id=535140</t>
  </si>
  <si>
    <t>CFHI11</t>
  </si>
  <si>
    <t>CFII11</t>
  </si>
  <si>
    <t>CJCT11</t>
  </si>
  <si>
    <t>https://fnet.bmfbovespa.com.br/fnet/publico/downloadDocumento?id=554025</t>
  </si>
  <si>
    <t>CJFI11</t>
  </si>
  <si>
    <t>Brkb</t>
  </si>
  <si>
    <t>CNES11</t>
  </si>
  <si>
    <t>https://fnet.bmfbovespa.com.br/fnet/publico/downloadDocumento?id=546859</t>
  </si>
  <si>
    <t>CPFF11</t>
  </si>
  <si>
    <t>Capitânia</t>
  </si>
  <si>
    <t>https://fnet.bmfbovespa.com.br/fnet/publico/downloadDocumento?id=562242</t>
  </si>
  <si>
    <t>CPTS11</t>
  </si>
  <si>
    <t>https://fnet.bmfbovespa.com.br/fnet/publico/downloadDocumento?id=557144</t>
  </si>
  <si>
    <t>CRFF11</t>
  </si>
  <si>
    <t>https://fnet.bmfbovespa.com.br/fnet/publico/downloadDocumento?id=560132</t>
  </si>
  <si>
    <t>CTNP11</t>
  </si>
  <si>
    <t>CTXT11</t>
  </si>
  <si>
    <t>https://fnet.bmfbovespa.com.br/fnet/publico/downloadDocumento?id=545166</t>
  </si>
  <si>
    <t>CVBI11</t>
  </si>
  <si>
    <t>Vbi Real Estate</t>
  </si>
  <si>
    <t>https://fnet.bmfbovespa.com.br/fnet/publico/downloadDocumento?id=567457</t>
  </si>
  <si>
    <t>CVPR11</t>
  </si>
  <si>
    <t>CXAG11</t>
  </si>
  <si>
    <t>Rb Capital</t>
  </si>
  <si>
    <t>https://fnet.bmfbovespa.com.br/fnet/publico/downloadDocumento?id=557779</t>
  </si>
  <si>
    <t>CXCE11B</t>
  </si>
  <si>
    <t>https://fnet.bmfbovespa.com.br/fnet/publico/downloadDocumento?id=556463</t>
  </si>
  <si>
    <t>CXCI11</t>
  </si>
  <si>
    <t>https://fnet.bmfbovespa.com.br/fnet/publico/downloadDocumento?id=551372</t>
  </si>
  <si>
    <t>CXCO11</t>
  </si>
  <si>
    <t>Vórtx</t>
  </si>
  <si>
    <t>CXRI11</t>
  </si>
  <si>
    <t>https://fnet.bmfbovespa.com.br/fnet/publico/downloadDocumento?id=560117</t>
  </si>
  <si>
    <t>CXTL11</t>
  </si>
  <si>
    <t>https://fnet.bmfbovespa.com.br/fnet/publico/downloadDocumento?id=559160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</si>
  <si>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</si>
  <si>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</si>
  <si>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</si>
  <si>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</si>
  <si>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</si>
  <si>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</si>
  <si>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</si>
  <si>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https://fnet.bmfbovespa.com.br/fnet/publico/downloadDocumento?id=563998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</si>
  <si>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</si>
  <si>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</si>
  <si>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</si>
  <si>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</si>
  <si>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</si>
  <si>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</si>
  <si>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</si>
  <si>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</si>
  <si>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</si>
  <si>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</si>
  <si>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https://fnet.bmfbovespa.com.br/fnet/publico/downloadDocumento?id=560443</t>
  </si>
  <si>
    <t>DRIT11B</t>
  </si>
  <si>
    <t>https://fnet.bmfbovespa.com.br/fnet/publico/downloadDocumento?id=542620</t>
  </si>
  <si>
    <t>DVFF11</t>
  </si>
  <si>
    <t>https://fnet.bmfbovespa.com.br/fnet/publico/downloadDocumento?id=558221</t>
  </si>
  <si>
    <t>EDFO11B</t>
  </si>
  <si>
    <t>https://fnet.bmfbovespa.com.br/fnet/publico/downloadDocumento?id=555289</t>
  </si>
  <si>
    <t>EDGA11</t>
  </si>
  <si>
    <t>https://fnet.bmfbovespa.com.br/fnet/publico/downloadDocumento?id=535143</t>
  </si>
  <si>
    <t>EGYR11</t>
  </si>
  <si>
    <t>ELDO11B</t>
  </si>
  <si>
    <t>https://fnet.bmfbovespa.com.br/fnet/publico/downloadDocumento?id=6562</t>
  </si>
  <si>
    <t>EQIR11</t>
  </si>
  <si>
    <t>Eqi Asset</t>
  </si>
  <si>
    <t>https://fnet.bmfbovespa.com.br/fnet/publico/downloadDocumento?id=557684</t>
  </si>
  <si>
    <t>ERCR11</t>
  </si>
  <si>
    <t>https://fnet.bmfbovespa.com.br/fnet/publico/downloadDocumento?id=556716</t>
  </si>
  <si>
    <t>ERPA11</t>
  </si>
  <si>
    <t>ESTQ11</t>
  </si>
  <si>
    <t>Polo Capital</t>
  </si>
  <si>
    <t>EURO11</t>
  </si>
  <si>
    <t>Coinvalores</t>
  </si>
  <si>
    <t>https://fnet.bmfbovespa.com.br/fnet/publico/downloadDocumento?id=554170</t>
  </si>
  <si>
    <t>EVBI11</t>
  </si>
  <si>
    <t>https://fnet.bmfbovespa.com.br/fnet/publico/downloadDocumento?id=567864</t>
  </si>
  <si>
    <t>EXES11</t>
  </si>
  <si>
    <t>https://fnet.bmfbovespa.com.br/fnet/publico/downloadDocumento?id=559073</t>
  </si>
  <si>
    <t>FAED11</t>
  </si>
  <si>
    <t>https://fnet.bmfbovespa.com.br/fnet/publico/downloadDocumento?id=535151</t>
  </si>
  <si>
    <t>FAGL11</t>
  </si>
  <si>
    <t>FAMB11B</t>
  </si>
  <si>
    <t>https://fnet.bmfbovespa.com.br/fnet/publico/downloadDocumento?id=535153</t>
  </si>
  <si>
    <t>FATN11</t>
  </si>
  <si>
    <t>https://fnet.bmfbovespa.com.br/fnet/publico/downloadDocumento?id=563229</t>
  </si>
  <si>
    <t>FCAS11</t>
  </si>
  <si>
    <t>FCFL11</t>
  </si>
  <si>
    <t>https://fnet.bmfbovespa.com.br/fnet/publico/downloadDocumento?id=535157</t>
  </si>
  <si>
    <t>FEXC11</t>
  </si>
  <si>
    <t>FGPM11</t>
  </si>
  <si>
    <t>FIGS11</t>
  </si>
  <si>
    <t>https://fnet.bmfbovespa.com.br/fnet/publico/downloadDocumento?id=567241</t>
  </si>
  <si>
    <t>FIIB11</t>
  </si>
  <si>
    <t>https://fnet.bmfbovespa.com.br/fnet/publico/downloadDocumento?id=557153</t>
  </si>
  <si>
    <t>FIIP11B</t>
  </si>
  <si>
    <t>https://fnet.bmfbovespa.com.br/fnet/publico/downloadDocumento?id=557780</t>
  </si>
  <si>
    <t>FINF11</t>
  </si>
  <si>
    <t>Infra Asset</t>
  </si>
  <si>
    <t>FISC11</t>
  </si>
  <si>
    <t>Geral Investimentos</t>
  </si>
  <si>
    <t>https://fnet.bmfbovespa.com.br/fnet/publico/downloadDocumento?id=563228</t>
  </si>
  <si>
    <t>FISD11</t>
  </si>
  <si>
    <t>FIVN11</t>
  </si>
  <si>
    <t>FLCR11</t>
  </si>
  <si>
    <t>Faria Lima Capital</t>
  </si>
  <si>
    <t>https://fnet.bmfbovespa.com.br/fnet/publico/downloadDocumento?id=551517</t>
  </si>
  <si>
    <t>FLMA11</t>
  </si>
  <si>
    <t>https://fnet.bmfbovespa.com.br/fnet/publico/downloadDocumento?id=559802</t>
  </si>
  <si>
    <t>FLRP11</t>
  </si>
  <si>
    <t>https://fnet.bmfbovespa.com.br/fnet/publico/downloadDocumento?id=567240</t>
  </si>
  <si>
    <t>FMOF11</t>
  </si>
  <si>
    <t>https://fnet.bmfbovespa.com.br/fnet/publico/downloadDocumento?id=559870</t>
  </si>
  <si>
    <t>FOFT11</t>
  </si>
  <si>
    <t>FPAB11</t>
  </si>
  <si>
    <t>https://fnet.bmfbovespa.com.br/fnet/publico/downloadDocumento?id=565116</t>
  </si>
  <si>
    <t>FPNG11</t>
  </si>
  <si>
    <t>https://fnet.bmfbovespa.com.br/fnet/publico/downloadDocumento?id=559801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</si>
  <si>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</si>
  <si>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</si>
  <si>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</si>
  <si>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</si>
  <si>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</si>
  <si>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https://fnet.bmfbovespa.com.br/fnet/publico/downloadDocumento?id=561808</t>
  </si>
  <si>
    <t>GALG11</t>
  </si>
  <si>
    <t>Guardian Capital Gestora</t>
  </si>
  <si>
    <t>https://fnet.bmfbovespa.com.br/fnet/publico/downloadDocumento?id=561223</t>
  </si>
  <si>
    <t>GAME11</t>
  </si>
  <si>
    <t>Guardian</t>
  </si>
  <si>
    <t>https://fnet.bmfbovespa.com.br/fnet/publico/downloadDocumento?id=563159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</si>
  <si>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</si>
  <si>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</si>
  <si>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</si>
  <si>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</si>
  <si>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https://fnet.bmfbovespa.com.br/fnet/publico/downloadDocumento?id=561343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</si>
  <si>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</si>
  <si>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</si>
  <si>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</si>
  <si>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</si>
  <si>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https://fnet.bmfbovespa.com.br/fnet/publico/downloadDocumento?id=555097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</si>
  <si>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</si>
  <si>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</si>
  <si>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</si>
  <si>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</si>
  <si>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https://fnet.bmfbovespa.com.br/fnet/publico/downloadDocumento?id=568509</t>
  </si>
  <si>
    <t>GTLG11</t>
  </si>
  <si>
    <t>https://fnet.bmfbovespa.com.br/fnet/publico/downloadDocumento?id=492056</t>
  </si>
  <si>
    <t>GTWR11</t>
  </si>
  <si>
    <t>https://fnet.bmfbovespa.com.br/fnet/publico/downloadDocumento?id=555546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</si>
  <si>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</si>
  <si>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</si>
  <si>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</si>
  <si>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</si>
  <si>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</si>
  <si>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</si>
  <si>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https://fnet.bmfbovespa.com.br/fnet/publico/downloadDocumento?id=557755</t>
  </si>
  <si>
    <t>HABT11</t>
  </si>
  <si>
    <t>Habitat Capital</t>
  </si>
  <si>
    <t>https://fnet.bmfbovespa.com.br/fnet/publico/downloadDocumento?id=563089</t>
  </si>
  <si>
    <t>HBCR11</t>
  </si>
  <si>
    <t>https://fnet.bmfbovespa.com.br/fnet/publico/downloadDocumento?id=566498</t>
  </si>
  <si>
    <t>HBRH11</t>
  </si>
  <si>
    <t>Brl Trust</t>
  </si>
  <si>
    <t>https://fnet.bmfbovespa.com.br/fnet/publico/downloadDocumento?id=559048</t>
  </si>
  <si>
    <t>HBTT11</t>
  </si>
  <si>
    <t>https://fnet.bmfbovespa.com.br/fnet/publico/downloadDocumento?id=123065</t>
  </si>
  <si>
    <t>HCHG11</t>
  </si>
  <si>
    <t>https://fnet.bmfbovespa.com.br/fnet/publico/downloadDocumento?id=559115</t>
  </si>
  <si>
    <t>HCPR11</t>
  </si>
  <si>
    <t>HCRI11</t>
  </si>
  <si>
    <t>Hospitalar</t>
  </si>
  <si>
    <t>https://fnet.bmfbovespa.com.br/fnet/publico/downloadDocumento?id=535158</t>
  </si>
  <si>
    <t>HCST11</t>
  </si>
  <si>
    <t>Hectare Capital</t>
  </si>
  <si>
    <t>HCTR11</t>
  </si>
  <si>
    <t>https://fnet.bmfbovespa.com.br/fnet/publico/downloadDocumento?id=563594</t>
  </si>
  <si>
    <t>HDEL11</t>
  </si>
  <si>
    <t>https://fnet.bmfbovespa.com.br/fnet/publico/downloadDocumento?id=557756</t>
  </si>
  <si>
    <t>HDOF11</t>
  </si>
  <si>
    <t>HFOF11</t>
  </si>
  <si>
    <t>https://fnet.bmfbovespa.com.br/fnet/publico/downloadDocumento?id=567276</t>
  </si>
  <si>
    <t>HGBS11</t>
  </si>
  <si>
    <t>https://fnet.bmfbovespa.com.br/fnet/publico/downloadDocumento?id=567984</t>
  </si>
  <si>
    <t>HGCR11</t>
  </si>
  <si>
    <t>https://fnet.bmfbovespa.com.br/fnet/publico/downloadDocumento?id=568597</t>
  </si>
  <si>
    <t>HGFF11</t>
  </si>
  <si>
    <t>https://fnet.bmfbovespa.com.br/fnet/publico/downloadDocumento?id=568593</t>
  </si>
  <si>
    <t>HGIC11</t>
  </si>
  <si>
    <t>https://fnet.bmfbovespa.com.br/fnet/publico/downloadDocumento?id=558208</t>
  </si>
  <si>
    <t>HGJH11</t>
  </si>
  <si>
    <t>https://fnet.bmfbovespa.com.br/fnet/publico/downloadDocumento?id=568598</t>
  </si>
  <si>
    <t>HGLG11</t>
  </si>
  <si>
    <t>https://fnet.bmfbovespa.com.br/fnet/publico/downloadDocumento?id=568603</t>
  </si>
  <si>
    <t>HGPO11</t>
  </si>
  <si>
    <t>HGRE11</t>
  </si>
  <si>
    <t>https://fnet.bmfbovespa.com.br/fnet/publico/downloadDocumento?id=568594</t>
  </si>
  <si>
    <t>HGRS11</t>
  </si>
  <si>
    <t>HGRU11</t>
  </si>
  <si>
    <t>https://fnet.bmfbovespa.com.br/fnet/publico/downloadDocumento?id=568602</t>
  </si>
  <si>
    <t>HLOG11</t>
  </si>
  <si>
    <t>https://fnet.bmfbovespa.com.br/fnet/publico/downloadDocumento?id=557760</t>
  </si>
  <si>
    <t>HMOC11</t>
  </si>
  <si>
    <t>HOFC11</t>
  </si>
  <si>
    <t>https://fnet.bmfbovespa.com.br/fnet/publico/downloadDocumento?id=558228</t>
  </si>
  <si>
    <t>HOSI11</t>
  </si>
  <si>
    <t>Housi Gestão</t>
  </si>
  <si>
    <t>https://fnet.bmfbovespa.com.br/fnet/publico/downloadDocumento?id=561303</t>
  </si>
  <si>
    <t>HPDP11</t>
  </si>
  <si>
    <t>https://fnet.bmfbovespa.com.br/fnet/publico/downloadDocumento?id=567249</t>
  </si>
  <si>
    <t>HRDF11</t>
  </si>
  <si>
    <t>https://fnet.bmfbovespa.com.br/fnet/publico/downloadDocumento?id=544514</t>
  </si>
  <si>
    <t>HREC11</t>
  </si>
  <si>
    <t>https://fnet.bmfbovespa.com.br/fnet/publico/downloadDocumento?id=568563</t>
  </si>
  <si>
    <t>HSAF11</t>
  </si>
  <si>
    <t>Hemisfério Sul</t>
  </si>
  <si>
    <t>https://fnet.bmfbovespa.com.br/fnet/publico/downloadDocumento?id=566154</t>
  </si>
  <si>
    <t>HSLG11</t>
  </si>
  <si>
    <t>https://fnet.bmfbovespa.com.br/fnet/publico/downloadDocumento?id=566162</t>
  </si>
  <si>
    <t>HSML11</t>
  </si>
  <si>
    <t>https://fnet.bmfbovespa.com.br/fnet/publico/downloadDocumento?id=566104</t>
  </si>
  <si>
    <t>HSRE11</t>
  </si>
  <si>
    <t>https://fnet.bmfbovespa.com.br/fnet/publico/downloadDocumento?id=566159</t>
  </si>
  <si>
    <t>HTMX11</t>
  </si>
  <si>
    <t>https://fnet.bmfbovespa.com.br/fnet/publico/downloadDocumento?id=526684</t>
  </si>
  <si>
    <t>HUCG11</t>
  </si>
  <si>
    <t>https://fnet.bmfbovespa.com.br/fnet/publico/downloadDocumento?id=560257</t>
  </si>
  <si>
    <t>HUSC11</t>
  </si>
  <si>
    <t>https://fnet.bmfbovespa.com.br/fnet/publico/downloadDocumento?id=541331</t>
  </si>
  <si>
    <t>HUSI11</t>
  </si>
  <si>
    <t>IBCR11</t>
  </si>
  <si>
    <t>https://fnet.bmfbovespa.com.br/fnet/publico/downloadDocumento?id=564626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</si>
  <si>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</si>
  <si>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</si>
  <si>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</si>
  <si>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</si>
  <si>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</si>
  <si>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</si>
  <si>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https://fnet.bmfbovespa.com.br/fnet/publico/downloadDocumento?id=557284</t>
  </si>
  <si>
    <t>IRIM11</t>
  </si>
  <si>
    <t>https://fnet.bmfbovespa.com.br/fnet/publico/downloadDocumento?id=558259</t>
  </si>
  <si>
    <t>ITIP11</t>
  </si>
  <si>
    <t>https://fnet.bmfbovespa.com.br/fnet/publico/downloadDocumento?id=555287</t>
  </si>
  <si>
    <t>ITIT11</t>
  </si>
  <si>
    <t>https://fnet.bmfbovespa.com.br/fnet/publico/downloadDocumento?id=555286</t>
  </si>
  <si>
    <t>JASC11</t>
  </si>
  <si>
    <t>https://fnet.bmfbovespa.com.br/fnet/publico/downloadDocumento?id=556448</t>
  </si>
  <si>
    <t>JBFO11</t>
  </si>
  <si>
    <t>JCDA11</t>
  </si>
  <si>
    <t>JCDB11</t>
  </si>
  <si>
    <t>JFLL11</t>
  </si>
  <si>
    <t>Brpp Gestão</t>
  </si>
  <si>
    <t>https://fnet.bmfbovespa.com.br/fnet/publico/downloadDocumento?id=562748</t>
  </si>
  <si>
    <t>JPPA11</t>
  </si>
  <si>
    <t>Jpp Capital</t>
  </si>
  <si>
    <t>https://fnet.bmfbovespa.com.br/fnet/publico/downloadDocumento?id=566417</t>
  </si>
  <si>
    <t>JPPC11</t>
  </si>
  <si>
    <t>https://fnet.bmfbovespa.com.br/fnet/publico/downloadDocumento?id=540420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</si>
  <si>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</si>
  <si>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</si>
  <si>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</si>
  <si>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</si>
  <si>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https://fnet.bmfbovespa.com.br/fnet/publico/downloadDocumento?id=563598</t>
  </si>
  <si>
    <t>JSRE11</t>
  </si>
  <si>
    <t>https://fnet.bmfbovespa.com.br/fnet/publico/downloadDocumento?id=551695</t>
  </si>
  <si>
    <t>JTPR11</t>
  </si>
  <si>
    <t>Ouro Preto Gestão</t>
  </si>
  <si>
    <t>KCRE11</t>
  </si>
  <si>
    <t>Kinea Investimentos</t>
  </si>
  <si>
    <t>https://fnet.bmfbovespa.com.br/fnet/publico/downloadDocumento?id=564829</t>
  </si>
  <si>
    <t>KEVE11</t>
  </si>
  <si>
    <t>https://fnet.bmfbovespa.com.br/fnet/publico/downloadDocumento?id=558282</t>
  </si>
  <si>
    <t>KFOF11</t>
  </si>
  <si>
    <t>https://fnet.bmfbovespa.com.br/fnet/publico/downloadDocumento?id=563252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</si>
  <si>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</si>
  <si>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</si>
  <si>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</si>
  <si>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</si>
  <si>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https://fnet.bmfbovespa.com.br/fnet/publico/downloadDocumento?id=553586</t>
  </si>
  <si>
    <t>KIVO11</t>
  </si>
  <si>
    <t>Kilima</t>
  </si>
  <si>
    <t>https://fnet.bmfbovespa.com.br/fnet/publico/downloadDocumento?id=553567</t>
  </si>
  <si>
    <t>KNCR11</t>
  </si>
  <si>
    <t>https://fnet.bmfbovespa.com.br/fnet/publico/downloadDocumento?id=564830</t>
  </si>
  <si>
    <t>KNHY11</t>
  </si>
  <si>
    <t>https://fnet.bmfbovespa.com.br/fnet/publico/downloadDocumento?id=564831</t>
  </si>
  <si>
    <t>KNIP11</t>
  </si>
  <si>
    <t>https://fnet.bmfbovespa.com.br/fnet/publico/downloadDocumento?id=564832</t>
  </si>
  <si>
    <t>KNPR11</t>
  </si>
  <si>
    <t>KNRE11</t>
  </si>
  <si>
    <t>https://fnet.bmfbovespa.com.br/fnet/publico/downloadDocumento?id=561306</t>
  </si>
  <si>
    <t>KNRI11</t>
  </si>
  <si>
    <t>https://fnet.bmfbovespa.com.br/fnet/publico/downloadDocumento?id=563250</t>
  </si>
  <si>
    <t>KNSC11</t>
  </si>
  <si>
    <t>https://fnet.bmfbovespa.com.br/fnet/publico/downloadDocumento?id=564833</t>
  </si>
  <si>
    <t>LASC11</t>
  </si>
  <si>
    <t>Legatus</t>
  </si>
  <si>
    <t>https://fnet.bmfbovespa.com.br/fnet/publico/downloadDocumento?id=566758</t>
  </si>
  <si>
    <t>LATR11B</t>
  </si>
  <si>
    <t>Dynamo Vc</t>
  </si>
  <si>
    <t>LAVF11</t>
  </si>
  <si>
    <t>LFTT11</t>
  </si>
  <si>
    <t>LGCP11</t>
  </si>
  <si>
    <t>https://fnet.bmfbovespa.com.br/fnet/publico/downloadDocumento?id=554916</t>
  </si>
  <si>
    <t>LIFE11</t>
  </si>
  <si>
    <t>https://fnet.bmfbovespa.com.br/fnet/publico/downloadDocumento?id=559744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</si>
  <si>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</si>
  <si>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</si>
  <si>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</si>
  <si>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</si>
  <si>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</si>
  <si>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</si>
  <si>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</si>
  <si>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https://fnet.bmfbovespa.com.br/fnet/publico/downloadDocumento?id=553555</t>
  </si>
  <si>
    <t>LVBI11</t>
  </si>
  <si>
    <t>https://fnet.bmfbovespa.com.br/fnet/publico/downloadDocumento?id=563549</t>
  </si>
  <si>
    <t>MADS11</t>
  </si>
  <si>
    <t>MALL11</t>
  </si>
  <si>
    <t>Genial Investimentos</t>
  </si>
  <si>
    <t>https://fnet.bmfbovespa.com.br/fnet/publico/downloadDocumento?id=562746</t>
  </si>
  <si>
    <t>MANA11</t>
  </si>
  <si>
    <t>https://fnet.bmfbovespa.com.br/fnet/publico/downloadDocumento?id=557784</t>
  </si>
  <si>
    <t>MATV11</t>
  </si>
  <si>
    <t>https://fnet.bmfbovespa.com.br/fnet/publico/downloadDocumento?id=437777</t>
  </si>
  <si>
    <t>MAXR11</t>
  </si>
  <si>
    <t>https://fnet.bmfbovespa.com.br/fnet/publico/downloadDocumento?id=535160</t>
  </si>
  <si>
    <t>MCCI11</t>
  </si>
  <si>
    <t>Mauá Capital</t>
  </si>
  <si>
    <t>https://fnet.bmfbovespa.com.br/fnet/publico/downloadDocumento?id=560638</t>
  </si>
  <si>
    <t>MCHF11</t>
  </si>
  <si>
    <t>https://fnet.bmfbovespa.com.br/fnet/publico/downloadDocumento?id=563151</t>
  </si>
  <si>
    <t>MCHY11</t>
  </si>
  <si>
    <t>https://fnet.bmfbovespa.com.br/fnet/publico/downloadDocumento?id=561210</t>
  </si>
  <si>
    <t>MFAI11</t>
  </si>
  <si>
    <t>Mérito Investimentos</t>
  </si>
  <si>
    <t>https://fnet.bmfbovespa.com.br/fnet/publico/downloadDocumento?id=563653</t>
  </si>
  <si>
    <t>MFCR11</t>
  </si>
  <si>
    <t>https://fnet.bmfbovespa.com.br/fnet/publico/downloadDocumento?id=563654</t>
  </si>
  <si>
    <t>MFII11</t>
  </si>
  <si>
    <t>https://fnet.bmfbovespa.com.br/fnet/publico/downloadDocumento?id=563652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</si>
  <si>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</si>
  <si>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</si>
  <si>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</si>
  <si>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</si>
  <si>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</si>
  <si>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</si>
  <si>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https://fnet.bmfbovespa.com.br/fnet/publico/downloadDocumento?id=558995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</si>
  <si>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</si>
  <si>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</si>
  <si>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</si>
  <si>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</si>
  <si>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</si>
  <si>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</si>
  <si>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</si>
  <si>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</si>
  <si>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</si>
  <si>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</si>
  <si>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</si>
  <si>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</si>
  <si>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</si>
  <si>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</si>
  <si>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</si>
  <si>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</si>
  <si>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</si>
  <si>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</si>
  <si>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</si>
  <si>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</si>
  <si>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</si>
  <si>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https://fnet.bmfbovespa.com.br/fnet/publico/downloadDocumento?id=563134</t>
  </si>
  <si>
    <t>NAVT11</t>
  </si>
  <si>
    <t>Navi Real Estate</t>
  </si>
  <si>
    <t>https://fnet.bmfbovespa.com.br/fnet/publico/downloadDocumento?id=558210</t>
  </si>
  <si>
    <t>NCHB11</t>
  </si>
  <si>
    <t>Nch Capital</t>
  </si>
  <si>
    <t>https://fnet.bmfbovespa.com.br/fnet/publico/downloadDocumento?id=560233</t>
  </si>
  <si>
    <t>NCRI11</t>
  </si>
  <si>
    <t>NEWL11</t>
  </si>
  <si>
    <t>Newport Real State</t>
  </si>
  <si>
    <t>https://fnet.bmfbovespa.com.br/fnet/publico/downloadDocumento?id=554658</t>
  </si>
  <si>
    <t>NEWU11</t>
  </si>
  <si>
    <t>https://fnet.bmfbovespa.com.br/fnet/publico/downloadDocumento?id=554660</t>
  </si>
  <si>
    <t>NPAR11</t>
  </si>
  <si>
    <t>Tc Consultoria</t>
  </si>
  <si>
    <t>NSLU11</t>
  </si>
  <si>
    <t>https://fnet.bmfbovespa.com.br/fnet/publico/downloadDocumento?id=535161</t>
  </si>
  <si>
    <t>NVHO11</t>
  </si>
  <si>
    <t>NVIF11B</t>
  </si>
  <si>
    <t>ONEF11</t>
  </si>
  <si>
    <t>https://fnet.bmfbovespa.com.br/fnet/publico/downloadDocumento?id=567265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</si>
  <si>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</si>
  <si>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</si>
  <si>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</si>
  <si>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</si>
  <si>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https://fnet.bmfbovespa.com.br/fnet/publico/downloadDocumento?id=557862</t>
  </si>
  <si>
    <t>OUJP11</t>
  </si>
  <si>
    <t>https://fnet.bmfbovespa.com.br/fnet/publico/downloadDocumento?id=566418</t>
  </si>
  <si>
    <t>OULG11</t>
  </si>
  <si>
    <t>https://fnet.bmfbovespa.com.br/fnet/publico/downloadDocumento?id=557859</t>
  </si>
  <si>
    <t>OURE11</t>
  </si>
  <si>
    <t>https://fnet.bmfbovespa.com.br/fnet/publico/downloadDocumento?id=557860</t>
  </si>
  <si>
    <t>PABY11</t>
  </si>
  <si>
    <t>PATB11</t>
  </si>
  <si>
    <t>PATC11</t>
  </si>
  <si>
    <t>Pátria Investimentos</t>
  </si>
  <si>
    <t>https://fnet.bmfbovespa.com.br/fnet/publico/downloadDocumento?id=560527</t>
  </si>
  <si>
    <t>PATL11</t>
  </si>
  <si>
    <t>https://fnet.bmfbovespa.com.br/fnet/publico/downloadDocumento?id=561268</t>
  </si>
  <si>
    <t>PBLV11</t>
  </si>
  <si>
    <t>PCAS11</t>
  </si>
  <si>
    <t>PEMA11</t>
  </si>
  <si>
    <t>https://fnet.bmfbovespa.com.br/fnet/publico/downloadDocumento?id=549941</t>
  </si>
  <si>
    <t>PLCR11</t>
  </si>
  <si>
    <t>https://fnet.bmfbovespa.com.br/fnet/publico/downloadDocumento?id=566265</t>
  </si>
  <si>
    <t>PLOG11</t>
  </si>
  <si>
    <t>PLRI11</t>
  </si>
  <si>
    <t>PNDL11</t>
  </si>
  <si>
    <t>https://fnet.bmfbovespa.com.br/fnet/publico/downloadDocumento?id=555615</t>
  </si>
  <si>
    <t>PNLN11</t>
  </si>
  <si>
    <t>PNPR11</t>
  </si>
  <si>
    <t>PORD11</t>
  </si>
  <si>
    <t>https://fnet.bmfbovespa.com.br/fnet/publico/downloadDocumento?id=556847</t>
  </si>
  <si>
    <t>PQAG11</t>
  </si>
  <si>
    <t>Petra Capital</t>
  </si>
  <si>
    <t>https://fnet.bmfbovespa.com.br/fnet/publico/downloadDocumento?id=557754</t>
  </si>
  <si>
    <t>PQDP11</t>
  </si>
  <si>
    <t>https://fnet.bmfbovespa.com.br/fnet/publico/downloadDocumento?id=539049</t>
  </si>
  <si>
    <t>PRSN11B</t>
  </si>
  <si>
    <t>órama Dtvm</t>
  </si>
  <si>
    <t>PRSV11</t>
  </si>
  <si>
    <t>Latour Capital</t>
  </si>
  <si>
    <t>https://fnet.bmfbovespa.com.br/fnet/publico/downloadDocumento?id=554023</t>
  </si>
  <si>
    <t>PRTS11</t>
  </si>
  <si>
    <t>PRZS11</t>
  </si>
  <si>
    <t>PVBI11</t>
  </si>
  <si>
    <t>https://fnet.bmfbovespa.com.br/fnet/publico/downloadDocumento?id=566440</t>
  </si>
  <si>
    <t>QAGR11</t>
  </si>
  <si>
    <t>Quasar Asset</t>
  </si>
  <si>
    <t>https://fnet.bmfbovespa.com.br/fnet/publico/downloadDocumento?id=557293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</si>
  <si>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</si>
  <si>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</si>
  <si>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</si>
  <si>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</si>
  <si>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</si>
  <si>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</si>
  <si>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</si>
  <si>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</si>
  <si>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https://fnet.bmfbovespa.com.br/fnet/publico/downloadDocumento?id=557493</t>
  </si>
  <si>
    <t>RBED11</t>
  </si>
  <si>
    <t>RBFF11</t>
  </si>
  <si>
    <t>https://fnet.bmfbovespa.com.br/fnet/publico/downloadDocumento?id=550003</t>
  </si>
  <si>
    <t>RBGS11</t>
  </si>
  <si>
    <t>https://fnet.bmfbovespa.com.br/fnet/publico/downloadDocumento?id=251218</t>
  </si>
  <si>
    <t>RBHG11</t>
  </si>
  <si>
    <t>https://fnet.bmfbovespa.com.br/fnet/publico/downloadDocumento?id=553102</t>
  </si>
  <si>
    <t>RBHY11</t>
  </si>
  <si>
    <t>https://fnet.bmfbovespa.com.br/fnet/publico/downloadDocumento?id=553814</t>
  </si>
  <si>
    <t>RBIR11</t>
  </si>
  <si>
    <t>https://fnet.bmfbovespa.com.br/fnet/publico/downloadDocumento?id=564065</t>
  </si>
  <si>
    <t>RBLG11</t>
  </si>
  <si>
    <t>https://fnet.bmfbovespa.com.br/fnet/publico/downloadDocumento?id=558223</t>
  </si>
  <si>
    <t>RBOP11</t>
  </si>
  <si>
    <t>https://fnet.bmfbovespa.com.br/fnet/publico/downloadDocumento?id=556567</t>
  </si>
  <si>
    <t>RBRD11</t>
  </si>
  <si>
    <t>https://fnet.bmfbovespa.com.br/fnet/publico/downloadDocumento?id=558193</t>
  </si>
  <si>
    <t>RBRF11</t>
  </si>
  <si>
    <t>Rbr Gestão</t>
  </si>
  <si>
    <t>https://fnet.bmfbovespa.com.br/fnet/publico/downloadDocumento?id=559078</t>
  </si>
  <si>
    <t>RBRI11</t>
  </si>
  <si>
    <t>RBRL11</t>
  </si>
  <si>
    <t>https://fnet.bmfbovespa.com.br/fnet/publico/downloadDocumento?id=559814</t>
  </si>
  <si>
    <t>RBRM11</t>
  </si>
  <si>
    <t>RBRP11</t>
  </si>
  <si>
    <t>https://fnet.bmfbovespa.com.br/fnet/publico/downloadDocumento?id=561498</t>
  </si>
  <si>
    <t>RBRR11</t>
  </si>
  <si>
    <t>https://fnet.bmfbovespa.com.br/fnet/publico/downloadDocumento?id=563139</t>
  </si>
  <si>
    <t>RBRS11</t>
  </si>
  <si>
    <t>https://fnet.bmfbovespa.com.br/fnet/publico/downloadDocumento?id=557336</t>
  </si>
  <si>
    <t>RBRU11</t>
  </si>
  <si>
    <t>RBRX11</t>
  </si>
  <si>
    <t>https://fnet.bmfbovespa.com.br/fnet/publico/downloadDocumento?id=562269</t>
  </si>
  <si>
    <t>RBRY11</t>
  </si>
  <si>
    <t>https://fnet.bmfbovespa.com.br/fnet/publico/downloadDocumento?id=563950</t>
  </si>
  <si>
    <t>RBTS11</t>
  </si>
  <si>
    <t>https://fnet.bmfbovespa.com.br/fnet/publico/downloadDocumento?id=563053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</si>
  <si>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</si>
  <si>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</si>
  <si>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</si>
  <si>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</si>
  <si>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</si>
  <si>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</si>
  <si>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</si>
  <si>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https://fnet.bmfbovespa.com.br/fnet/publico/downloadDocumento?id=568560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</si>
  <si>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</si>
  <si>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</si>
  <si>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</si>
  <si>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</si>
  <si>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</si>
  <si>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</si>
  <si>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https://fnet.bmfbovespa.com.br/fnet/publico/downloadDocumento?id=566365</t>
  </si>
  <si>
    <t>RECT11</t>
  </si>
  <si>
    <t>https://fnet.bmfbovespa.com.br/fnet/publico/downloadDocumento?id=566227</t>
  </si>
  <si>
    <t>RECX11</t>
  </si>
  <si>
    <t>https://fnet.bmfbovespa.com.br/fnet/publico/downloadDocumento?id=554734</t>
  </si>
  <si>
    <t>REIT11</t>
  </si>
  <si>
    <t>Socopa</t>
  </si>
  <si>
    <t>RELG11</t>
  </si>
  <si>
    <t>https://fnet.bmfbovespa.com.br/fnet/publico/downloadDocumento?id=566187</t>
  </si>
  <si>
    <t>RFOF11</t>
  </si>
  <si>
    <t>https://fnet.bmfbovespa.com.br/fnet/publico/downloadDocumento?id=557359</t>
  </si>
  <si>
    <t>RINV11</t>
  </si>
  <si>
    <t>https://fnet.bmfbovespa.com.br/fnet/publico/downloadDocumento?id=555679</t>
  </si>
  <si>
    <t>RMAI11</t>
  </si>
  <si>
    <t>RNDP11</t>
  </si>
  <si>
    <t>https://fnet.bmfbovespa.com.br/fnet/publico/downloadDocumento?id=544449</t>
  </si>
  <si>
    <t>RNGO11</t>
  </si>
  <si>
    <t>https://fnet.bmfbovespa.com.br/fnet/publico/downloadDocumento?id=556577</t>
  </si>
  <si>
    <t>ROOF11</t>
  </si>
  <si>
    <t>https://fnet.bmfbovespa.com.br/fnet/publico/downloadDocumento?id=548127</t>
  </si>
  <si>
    <t>RPRI11</t>
  </si>
  <si>
    <t>https://fnet.bmfbovespa.com.br/fnet/publico/downloadDocumento?id=560419</t>
  </si>
  <si>
    <t>RRCI11</t>
  </si>
  <si>
    <t>https://fnet.bmfbovespa.com.br/fnet/publico/downloadDocumento?id=556235</t>
  </si>
  <si>
    <t>RSPD11</t>
  </si>
  <si>
    <t>https://fnet.bmfbovespa.com.br/fnet/publico/downloadDocumento?id=562589</t>
  </si>
  <si>
    <t>RVBI11</t>
  </si>
  <si>
    <t>https://fnet.bmfbovespa.com.br/fnet/publico/downloadDocumento?id=566358</t>
  </si>
  <si>
    <t>RZAK11</t>
  </si>
  <si>
    <t>Riza Gestora</t>
  </si>
  <si>
    <t>https://fnet.bmfbovespa.com.br/fnet/publico/downloadDocumento?id=559072</t>
  </si>
  <si>
    <t>RZTR11</t>
  </si>
  <si>
    <t>https://fnet.bmfbovespa.com.br/fnet/publico/downloadDocumento?id=557151</t>
  </si>
  <si>
    <t>SAAG11</t>
  </si>
  <si>
    <t>SACL11</t>
  </si>
  <si>
    <t>SADI11</t>
  </si>
  <si>
    <t>Santander</t>
  </si>
  <si>
    <t>https://fnet.bmfbovespa.com.br/fnet/publico/downloadDocumento?id=556432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</si>
  <si>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</si>
  <si>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</si>
  <si>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</si>
  <si>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</si>
  <si>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</si>
  <si>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https://fnet.bmfbovespa.com.br/fnet/publico/downloadDocumento?id=558313</t>
  </si>
  <si>
    <t>SBCL11</t>
  </si>
  <si>
    <t>SCPF11</t>
  </si>
  <si>
    <t>https://fnet.bmfbovespa.com.br/fnet/publico/downloadDocumento?id=568495</t>
  </si>
  <si>
    <t>SDIL11</t>
  </si>
  <si>
    <t>SEED11</t>
  </si>
  <si>
    <t>https://fnet.bmfbovespa.com.br/fnet/publico/downloadDocumento?id=568565</t>
  </si>
  <si>
    <t>SEQR11</t>
  </si>
  <si>
    <t>Sequóia</t>
  </si>
  <si>
    <t>https://fnet.bmfbovespa.com.br/fnet/publico/downloadDocumento?id=553618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</si>
  <si>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</si>
  <si>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</si>
  <si>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</si>
  <si>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</si>
  <si>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</si>
  <si>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</si>
  <si>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</si>
  <si>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</si>
  <si>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https://fnet.bmfbovespa.com.br/fnet/publico/downloadDocumento?id=561794</t>
  </si>
  <si>
    <t>SHSO11</t>
  </si>
  <si>
    <t>SIGR11</t>
  </si>
  <si>
    <t>https://fnet.bmfbovespa.com.br/fnet/publico/downloadDocumento?id=559418</t>
  </si>
  <si>
    <t>SJAU11</t>
  </si>
  <si>
    <t>SNCI11</t>
  </si>
  <si>
    <t>Suno Gestora</t>
  </si>
  <si>
    <t>https://fnet.bmfbovespa.com.br/fnet/publico/downloadDocumento?id=563951</t>
  </si>
  <si>
    <t>SNEL11</t>
  </si>
  <si>
    <t>https://fnet.bmfbovespa.com.br/fnet/publico/downloadDocumento?id=483050</t>
  </si>
  <si>
    <t>SNFF11</t>
  </si>
  <si>
    <t>https://fnet.bmfbovespa.com.br/fnet/publico/downloadDocumento?id=564104</t>
  </si>
  <si>
    <t>SOLR11</t>
  </si>
  <si>
    <t>SPAF11</t>
  </si>
  <si>
    <t>SPMO11</t>
  </si>
  <si>
    <t>SPTW11</t>
  </si>
  <si>
    <t>https://fnet.bmfbovespa.com.br/fnet/publico/downloadDocumento?id=562747</t>
  </si>
  <si>
    <t>SPVJ11</t>
  </si>
  <si>
    <t>SPXS11</t>
  </si>
  <si>
    <t>https://fnet.bmfbovespa.com.br/fnet/publico/downloadDocumento?id=554088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</si>
  <si>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</si>
  <si>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</si>
  <si>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</si>
  <si>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</si>
  <si>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</si>
  <si>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</si>
  <si>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</si>
  <si>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</si>
  <si>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</si>
  <si>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</si>
  <si>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</si>
  <si>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https://fnet.bmfbovespa.com.br/fnet/publico/downloadDocumento?id=564545</t>
  </si>
  <si>
    <t>TFOF11</t>
  </si>
  <si>
    <t>TGAR11</t>
  </si>
  <si>
    <t>Tg Core Asset</t>
  </si>
  <si>
    <t>https://fnet.bmfbovespa.com.br/fnet/publico/downloadDocumento?id=560532</t>
  </si>
  <si>
    <t>THRA11</t>
  </si>
  <si>
    <t>https://fnet.bmfbovespa.com.br/fnet/publico/downloadDocumento?id=175454</t>
  </si>
  <si>
    <t>TJKB11</t>
  </si>
  <si>
    <t>https://fnet.bmfbovespa.com.br/fnet/publico/downloadDocumento?id=559803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</si>
  <si>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</si>
  <si>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</si>
  <si>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</si>
  <si>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</si>
  <si>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</si>
  <si>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</si>
  <si>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https://fnet.bmfbovespa.com.br/fnet/publico/downloadDocumento?id=561208</t>
  </si>
  <si>
    <t>TRXB11</t>
  </si>
  <si>
    <t>Trx Gestora</t>
  </si>
  <si>
    <t>TRXF11</t>
  </si>
  <si>
    <t>https://fnet.bmfbovespa.com.br/fnet/publico/downloadDocumento?id=564000</t>
  </si>
  <si>
    <t>TSER11</t>
  </si>
  <si>
    <t>https://fnet.bmfbovespa.com.br/fnet/publico/downloadDocumento?id=564651</t>
  </si>
  <si>
    <t>TSNC11</t>
  </si>
  <si>
    <t>TSNM11</t>
  </si>
  <si>
    <t>URPR11</t>
  </si>
  <si>
    <t>Urca</t>
  </si>
  <si>
    <t>https://fnet.bmfbovespa.com.br/fnet/publico/downloadDocumento?id=563064</t>
  </si>
  <si>
    <t>VCJR11</t>
  </si>
  <si>
    <t>Vectis Gestão</t>
  </si>
  <si>
    <t>https://fnet.bmfbovespa.com.br/fnet/publico/downloadDocumento?id=566233</t>
  </si>
  <si>
    <t>VCRI11</t>
  </si>
  <si>
    <t>Vinci Real Estate</t>
  </si>
  <si>
    <t>https://fnet.bmfbovespa.com.br/fnet/publico/downloadDocumento?id=566236</t>
  </si>
  <si>
    <t>VCRR11</t>
  </si>
  <si>
    <t>Vectis</t>
  </si>
  <si>
    <t>https://fnet.bmfbovespa.com.br/fnet/publico/downloadDocumento?id=566794</t>
  </si>
  <si>
    <t>VDSV11</t>
  </si>
  <si>
    <t>VERE11</t>
  </si>
  <si>
    <t>VGHF11</t>
  </si>
  <si>
    <t>Valora Gestão</t>
  </si>
  <si>
    <t>https://fnet.bmfbovespa.com.br/fnet/publico/downloadDocumento?id=557894</t>
  </si>
  <si>
    <t>VGIP11</t>
  </si>
  <si>
    <t>https://fnet.bmfbovespa.com.br/fnet/publico/downloadDocumento?id=558539</t>
  </si>
  <si>
    <t>VGIR11</t>
  </si>
  <si>
    <t>https://fnet.bmfbovespa.com.br/fnet/publico/downloadDocumento?id=558542</t>
  </si>
  <si>
    <t>VIDS11</t>
  </si>
  <si>
    <t>VIFI11</t>
  </si>
  <si>
    <t>https://fnet.bmfbovespa.com.br/fnet/publico/downloadDocumento?id=566244</t>
  </si>
  <si>
    <t>VILG11</t>
  </si>
  <si>
    <t>https://fnet.bmfbovespa.com.br/fnet/publico/downloadDocumento?id=566251</t>
  </si>
  <si>
    <t>VINO11</t>
  </si>
  <si>
    <t>https://fnet.bmfbovespa.com.br/fnet/publico/downloadDocumento?id=566260</t>
  </si>
  <si>
    <t>VISC11</t>
  </si>
  <si>
    <t>https://fnet.bmfbovespa.com.br/fnet/publico/downloadDocumento?id=566267</t>
  </si>
  <si>
    <t>VIUR11</t>
  </si>
  <si>
    <t>https://fnet.bmfbovespa.com.br/fnet/publico/downloadDocumento?id=566269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</si>
  <si>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</si>
  <si>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</si>
  <si>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</si>
  <si>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</si>
  <si>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</si>
  <si>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</si>
  <si>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</si>
  <si>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https://fnet.bmfbovespa.com.br/fnet/publico/downloadDocumento?id=555554</t>
  </si>
  <si>
    <t>VPSI11</t>
  </si>
  <si>
    <t>VRTA11</t>
  </si>
  <si>
    <t>Fator Adm</t>
  </si>
  <si>
    <t>https://fnet.bmfbovespa.com.br/fnet/publico/downloadDocumento?id=568491</t>
  </si>
  <si>
    <t>VSEC11</t>
  </si>
  <si>
    <t>https://fnet.bmfbovespa.com.br/fnet/publico/downloadDocumento?id=197549</t>
  </si>
  <si>
    <t>VSHO11</t>
  </si>
  <si>
    <t>https://fnet.bmfbovespa.com.br/fnet/publico/downloadDocumento?id=562304</t>
  </si>
  <si>
    <t>VSLH11</t>
  </si>
  <si>
    <t>https://fnet.bmfbovespa.com.br/fnet/publico/downloadDocumento?id=563986</t>
  </si>
  <si>
    <t>VTLT11</t>
  </si>
  <si>
    <t>https://fnet.bmfbovespa.com.br/fnet/publico/downloadDocumento?id=555550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</si>
  <si>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</si>
  <si>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</si>
  <si>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</si>
  <si>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</si>
  <si>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</si>
  <si>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</si>
  <si>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</si>
  <si>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</si>
  <si>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</si>
  <si>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</si>
  <si>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</si>
  <si>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</si>
  <si>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https://fnet.bmfbovespa.com.br/fnet/publico/downloadDocumento?id=556697</t>
  </si>
  <si>
    <t>WPLZ11</t>
  </si>
  <si>
    <t>https://fnet.bmfbovespa.com.br/fnet/publico/downloadDocumento?id=567229</t>
  </si>
  <si>
    <t>WSEC11</t>
  </si>
  <si>
    <t>https://fnet.bmfbovespa.com.br/fnet/publico/downloadDocumento?id=556454</t>
  </si>
  <si>
    <t>WTSP11B</t>
  </si>
  <si>
    <t>https://fnet.bmfbovespa.com.br/fnet/publico/downloadDocumento?id=557861</t>
  </si>
  <si>
    <t>XBXO11</t>
  </si>
  <si>
    <t>XPCI11</t>
  </si>
  <si>
    <t>https://fnet.bmfbovespa.com.br/fnet/publico/downloadDocumento?id=560544</t>
  </si>
  <si>
    <t>XPCM11</t>
  </si>
  <si>
    <t>https://fnet.bmfbovespa.com.br/fnet/publico/downloadDocumento?id=562959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</si>
  <si>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</si>
  <si>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</si>
  <si>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</si>
  <si>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</si>
  <si>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https://fnet.bmfbovespa.com.br/fnet/publico/downloadDocumento?id=558258</t>
  </si>
  <si>
    <t>XPLG11</t>
  </si>
  <si>
    <t>https://fnet.bmfbovespa.com.br/fnet/publico/downloadDocumento?id=566345</t>
  </si>
  <si>
    <t>XPML11</t>
  </si>
  <si>
    <t>https://fnet.bmfbovespa.com.br/fnet/publico/downloadDocumento?id=566274</t>
  </si>
  <si>
    <t>XPPR11</t>
  </si>
  <si>
    <t>https://fnet.bmfbovespa.com.br/fnet/publico/downloadDocumento?id=566286</t>
  </si>
  <si>
    <t>XPSF11</t>
  </si>
  <si>
    <t>https://fnet.bmfbovespa.com.br/fnet/publico/downloadDocumento?id=560780</t>
  </si>
  <si>
    <t>YUFI11</t>
  </si>
  <si>
    <t>https://fnet.bmfbovespa.com.br/fnet/publico/downloadDocumento?id=471633</t>
  </si>
  <si>
    <t>ZAVI11</t>
  </si>
  <si>
    <t>https://fnet.bmfbovespa.com.br/fnet/publico/downloadDocumento?id=560420</t>
  </si>
  <si>
    <t>ZIFI11</t>
  </si>
  <si>
    <t>https://fnet.bmfbovespa.com.br/fnet/publico/downloadDocumento?id=534374</t>
  </si>
  <si>
    <t>AGRX11</t>
  </si>
  <si>
    <t>FIAGRO</t>
  </si>
  <si>
    <t>Exes</t>
  </si>
  <si>
    <t>10,15</t>
  </si>
  <si>
    <t>https://fnet.bmfbovespa.com.br/fnet/publico/downloadDocumento?id=555385</t>
  </si>
  <si>
    <t>BBGO11</t>
  </si>
  <si>
    <t>97,61</t>
  </si>
  <si>
    <t>https://fnet.bmfbovespa.com.br/fnet/publico/downloadDocumento?id=546770</t>
  </si>
  <si>
    <t>CCFA11</t>
  </si>
  <si>
    <t>CPTR11</t>
  </si>
  <si>
    <t>9,75</t>
  </si>
  <si>
    <t>https://fnet.bmfbovespa.com.br/fnet/publico/downloadDocumento?id=568788</t>
  </si>
  <si>
    <t>DCRA11</t>
  </si>
  <si>
    <t>9,59</t>
  </si>
  <si>
    <t>https://fnet.bmfbovespa.com.br/fnet/publico/downloadDocumento?id=559130</t>
  </si>
  <si>
    <t>EGAF11</t>
  </si>
  <si>
    <t>Eco Gestão</t>
  </si>
  <si>
    <t>98,82</t>
  </si>
  <si>
    <t>https://fnet.bmfbovespa.com.br/fnet/publico/downloadDocumento?id=563669</t>
  </si>
  <si>
    <t>FARM11</t>
  </si>
  <si>
    <t>FGAA11</t>
  </si>
  <si>
    <t>Fg/a</t>
  </si>
  <si>
    <t>9,58</t>
  </si>
  <si>
    <t>https://fnet.bmfbovespa.com.br/fnet/publico/downloadDocumento?id=567936</t>
  </si>
  <si>
    <t>FZDA11</t>
  </si>
  <si>
    <t>222,64</t>
  </si>
  <si>
    <t>https://fnet.bmfbovespa.com.br/fnet/publico/downloadDocumento?id=493312</t>
  </si>
  <si>
    <t>GCRA11</t>
  </si>
  <si>
    <t>97,85</t>
  </si>
  <si>
    <t>https://fnet.bmfbovespa.com.br/fnet/publico/downloadDocumento?id=560919</t>
  </si>
  <si>
    <t>HGAG11</t>
  </si>
  <si>
    <t>Hgi Capital</t>
  </si>
  <si>
    <t>23,50</t>
  </si>
  <si>
    <t>https://fnet.bmfbovespa.com.br/fnet/publico/downloadDocumento?id=556851</t>
  </si>
  <si>
    <t>JGPX11</t>
  </si>
  <si>
    <t>Jgp Asset</t>
  </si>
  <si>
    <t>95,36</t>
  </si>
  <si>
    <t>https://fnet.bmfbovespa.com.br/fnet/publico/downloadDocumento?id=557286</t>
  </si>
  <si>
    <t>KNCA11</t>
  </si>
  <si>
    <t>103,07</t>
  </si>
  <si>
    <t>https://fnet.bmfbovespa.com.br/fnet/publico/downloadDocumento?id=563246</t>
  </si>
  <si>
    <t>LSAG11</t>
  </si>
  <si>
    <t>Leste Credit</t>
  </si>
  <si>
    <t>97,84</t>
  </si>
  <si>
    <t>https://fnet.bmfbovespa.com.br/fnet/publico/downloadDocumento?id=556194</t>
  </si>
  <si>
    <t>MAVC11</t>
  </si>
  <si>
    <t>NCRA11</t>
  </si>
  <si>
    <t>Nch Brasil</t>
  </si>
  <si>
    <t>10,59</t>
  </si>
  <si>
    <t>https://fnet.bmfbovespa.com.br/fnet/publico/downloadDocumento?id=558001</t>
  </si>
  <si>
    <t>OIAG11</t>
  </si>
  <si>
    <t>Fator Ore</t>
  </si>
  <si>
    <t>9,73</t>
  </si>
  <si>
    <t>https://fnet.bmfbovespa.com.br/fnet/publico/downloadDocumento?id=558185</t>
  </si>
  <si>
    <t>PLCA11</t>
  </si>
  <si>
    <t>Plural</t>
  </si>
  <si>
    <t>94,80</t>
  </si>
  <si>
    <t>https://fnet.bmfbovespa.com.br/fnet/publico/downloadDocumento?id=566245</t>
  </si>
  <si>
    <t>RURA11</t>
  </si>
  <si>
    <t>Itaú Asset</t>
  </si>
  <si>
    <t>10,01</t>
  </si>
  <si>
    <t>https://fnet.bmfbovespa.com.br/fnet/publico/downloadDocumento?id=568460</t>
  </si>
  <si>
    <t>RZAG11</t>
  </si>
  <si>
    <t>https://fnet.bmfbovespa.com.br/fnet/publico/downloadDocumento?id=557154</t>
  </si>
  <si>
    <t>SNAG11</t>
  </si>
  <si>
    <t>10,09</t>
  </si>
  <si>
    <t>https://fnet.bmfbovespa.com.br/fnet/publico/downloadDocumento?id=568768</t>
  </si>
  <si>
    <t>VCRA11</t>
  </si>
  <si>
    <t>102,96</t>
  </si>
  <si>
    <t>https://fnet.bmfbovespa.com.br/fnet/publico/downloadDocumento?id=564835</t>
  </si>
  <si>
    <t>VGIA11</t>
  </si>
  <si>
    <t>9,68</t>
  </si>
  <si>
    <t>https://fnet.bmfbovespa.com.br/fnet/publico/downloadDocumento?id=557429</t>
  </si>
  <si>
    <t>XPCA11</t>
  </si>
  <si>
    <t>9,49</t>
  </si>
  <si>
    <t>https://fnet.bmfbovespa.com.br/fnet/publico/downloadDocumento?id=559324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</si>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</sst>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68.09</v>
      </c>
      <c r="F2" s="16">
        <v>0.6</v>
      </c>
      <c r="G2" s="14">
        <f>Tabela1[[#This Row],[Divid.]]*12/Tabela1[[#This Row],[Preço atual]]</f>
        <v>0.10574239976501687</v>
      </c>
      <c r="H2" s="16">
        <v>5.8</v>
      </c>
      <c r="I2" s="16">
        <v>91.82</v>
      </c>
      <c r="J2" s="15">
        <f>Tabela1[[#This Row],[Preço atual]]/Tabela1[[#This Row],[VP]]</f>
        <v>0.74155957307776088</v>
      </c>
      <c r="K2" s="14">
        <v>2.1000000000000001E-2</v>
      </c>
      <c r="L2" s="14">
        <v>3.7000000000000012E-2</v>
      </c>
      <c r="M2" s="13">
        <v>1.62</v>
      </c>
      <c r="N2" s="13">
        <v>17429</v>
      </c>
      <c r="O2" s="13">
        <v>4472</v>
      </c>
      <c r="P2" s="13">
        <v>747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-0.21961328586703421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143.44</v>
      </c>
      <c r="J3" s="15">
        <f>Tabela1[[#This Row],[Preço atual]]/Tabela1[[#This Row],[VP]]</f>
        <v>1.2193251533742331</v>
      </c>
      <c r="K3" s="14"/>
      <c r="L3" s="14"/>
      <c r="M3" s="13">
        <v>7.41</v>
      </c>
      <c r="N3" s="13">
        <v>13154</v>
      </c>
      <c r="O3" s="13">
        <v>4305</v>
      </c>
      <c r="P3" s="13">
        <v>381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97.44</v>
      </c>
      <c r="F4" s="16">
        <v>1.02</v>
      </c>
      <c r="G4" s="14">
        <f>Tabela1[[#This Row],[Divid.]]*12/Tabela1[[#This Row],[Preço atual]]</f>
        <v>0.12561576354679804</v>
      </c>
      <c r="H4" s="16">
        <v>13.64</v>
      </c>
      <c r="I4" s="16">
        <v>95.94</v>
      </c>
      <c r="J4" s="15">
        <f>Tabela1[[#This Row],[Preço atual]]/Tabela1[[#This Row],[VP]]</f>
        <v>1.0156347717323326</v>
      </c>
      <c r="K4" s="14"/>
      <c r="L4" s="14"/>
      <c r="M4" s="13">
        <v>7.59</v>
      </c>
      <c r="N4" s="13">
        <v>25850</v>
      </c>
      <c r="O4" s="13"/>
      <c r="P4" s="13"/>
      <c r="Q4" s="30">
        <f>Tabela1[[#This Row],[Divid.]]</f>
        <v>1.02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4" s="17">
        <f>Tabela1[[#This Row],[Preço Calculado]]/Tabela1[[#This Row],[Preço atual]]-1</f>
        <v>-7.2946394488575539E-2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107.71</v>
      </c>
      <c r="J5" s="15">
        <f>Tabela1[[#This Row],[Preço atual]]/Tabela1[[#This Row],[VP]]</f>
        <v>11.47061554173243</v>
      </c>
      <c r="K5" s="14"/>
      <c r="L5" s="14"/>
      <c r="M5" s="13">
        <v>0.56999999999999995</v>
      </c>
      <c r="N5" s="13">
        <v>47603</v>
      </c>
      <c r="O5" s="13">
        <v>190200</v>
      </c>
      <c r="P5" s="13">
        <v>1930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53.1</v>
      </c>
      <c r="F6" s="16">
        <v>0.78</v>
      </c>
      <c r="G6" s="25">
        <f>Tabela1[[#This Row],[Divid.]]*12/Tabela1[[#This Row],[Preço atual]]</f>
        <v>0.17627118644067796</v>
      </c>
      <c r="H6" s="16">
        <v>9.16</v>
      </c>
      <c r="I6" s="16">
        <v>95.16</v>
      </c>
      <c r="J6" s="15">
        <f>Tabela1[[#This Row],[Preço atual]]/Tabela1[[#This Row],[VP]]</f>
        <v>0.5580075662042876</v>
      </c>
      <c r="K6" s="14">
        <v>0</v>
      </c>
      <c r="L6" s="14">
        <v>0</v>
      </c>
      <c r="M6" s="13">
        <v>2.65</v>
      </c>
      <c r="N6" s="13">
        <v>16416</v>
      </c>
      <c r="O6" s="13">
        <v>10756</v>
      </c>
      <c r="P6" s="13">
        <v>2359</v>
      </c>
      <c r="Q6" s="30">
        <f>Tabela1[[#This Row],[Divid.]]</f>
        <v>0.78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6" s="17">
        <f>Tabela1[[#This Row],[Preço Calculado]]/Tabela1[[#This Row],[Preço atual]]-1</f>
        <v>0.30089436487585197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703.94</v>
      </c>
      <c r="F7" s="16">
        <v>0.37109999999999999</v>
      </c>
      <c r="G7" s="14">
        <f>Tabela1[[#This Row],[Divid.]]*12/Tabela1[[#This Row],[Preço atual]]</f>
        <v>6.3261073386936383E-3</v>
      </c>
      <c r="H7" s="16">
        <v>0</v>
      </c>
      <c r="I7" s="16">
        <v>2038.66</v>
      </c>
      <c r="J7" s="15">
        <f>Tabela1[[#This Row],[Preço atual]]/Tabela1[[#This Row],[VP]]</f>
        <v>0.34529543916101757</v>
      </c>
      <c r="K7" s="14">
        <v>0.95599999999999996</v>
      </c>
      <c r="L7" s="14">
        <v>0</v>
      </c>
      <c r="M7" s="13">
        <v>2.66</v>
      </c>
      <c r="N7" s="13">
        <v>2287</v>
      </c>
      <c r="O7" s="13">
        <v>4324549</v>
      </c>
      <c r="P7" s="13">
        <v>499325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-0.95331286096905066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86.38</v>
      </c>
      <c r="F9" s="16">
        <v>0.9</v>
      </c>
      <c r="G9" s="14">
        <f>Tabela1[[#This Row],[Divid.]]*12/Tabela1[[#This Row],[Preço atual]]</f>
        <v>0.12502894188469554</v>
      </c>
      <c r="H9" s="16">
        <v>10.429</v>
      </c>
      <c r="I9" s="16">
        <v>198.29</v>
      </c>
      <c r="J9" s="15">
        <f>Tabela1[[#This Row],[Preço atual]]/Tabela1[[#This Row],[VP]]</f>
        <v>0.43562459024660849</v>
      </c>
      <c r="K9" s="14"/>
      <c r="L9" s="14"/>
      <c r="M9" s="13">
        <v>6.88</v>
      </c>
      <c r="N9" s="13">
        <v>5306</v>
      </c>
      <c r="O9" s="13"/>
      <c r="P9" s="13"/>
      <c r="Q9" s="30">
        <f>Tabela1[[#This Row],[Divid.]]</f>
        <v>0.9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" s="17">
        <f>Tabela1[[#This Row],[Preço Calculado]]/Tabela1[[#This Row],[Preço atual]]-1</f>
        <v>-7.727718166276365E-2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116.69</v>
      </c>
      <c r="F10" s="16">
        <v>0.82499999999999996</v>
      </c>
      <c r="G10" s="25">
        <f>Tabela1[[#This Row],[Divid.]]*12/Tabela1[[#This Row],[Preço atual]]</f>
        <v>8.4840174822178413E-2</v>
      </c>
      <c r="H10" s="16">
        <v>9.7027000000000001</v>
      </c>
      <c r="I10" s="16">
        <v>107.43</v>
      </c>
      <c r="J10" s="15">
        <f>Tabela1[[#This Row],[Preço atual]]/Tabela1[[#This Row],[VP]]</f>
        <v>1.0861956622917248</v>
      </c>
      <c r="K10" s="14">
        <v>3.2000000000000001E-2</v>
      </c>
      <c r="L10" s="14">
        <v>0</v>
      </c>
      <c r="M10" s="13">
        <v>24.61</v>
      </c>
      <c r="N10" s="13">
        <v>147506</v>
      </c>
      <c r="O10" s="13">
        <v>5722</v>
      </c>
      <c r="P10" s="13">
        <v>377</v>
      </c>
      <c r="Q10" s="30">
        <f>Tabela1[[#This Row],[Divid.]]</f>
        <v>0.82499999999999996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73.062730627306252</v>
      </c>
      <c r="T10" s="17">
        <f>Tabela1[[#This Row],[Preço Calculado]]/Tabela1[[#This Row],[Preço atual]]-1</f>
        <v>-0.37387324854480886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2685.59</v>
      </c>
      <c r="F11" s="16">
        <v>42.077199999999998</v>
      </c>
      <c r="G11" s="25">
        <f>Tabela1[[#This Row],[Divid.]]*12/Tabela1[[#This Row],[Preço atual]]</f>
        <v>0.18801321124966949</v>
      </c>
      <c r="H11" s="16">
        <v>63.115900000000003</v>
      </c>
      <c r="I11" s="16">
        <v>3981.35</v>
      </c>
      <c r="J11" s="15">
        <f>Tabela1[[#This Row],[Preço atual]]/Tabela1[[#This Row],[VP]]</f>
        <v>0.67454255466110746</v>
      </c>
      <c r="K11" s="14">
        <v>4.3999999999999997E-2</v>
      </c>
      <c r="L11" s="14">
        <v>0.313</v>
      </c>
      <c r="M11" s="13">
        <v>6.36</v>
      </c>
      <c r="N11" s="13">
        <v>62</v>
      </c>
      <c r="O11" s="13">
        <v>6506</v>
      </c>
      <c r="P11" s="13">
        <v>1268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0.38755137453630617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9.49</v>
      </c>
      <c r="F12" s="16">
        <v>0.09</v>
      </c>
      <c r="G12" s="25">
        <f>Tabela1[[#This Row],[Divid.]]*12/Tabela1[[#This Row],[Preço atual]]</f>
        <v>0.11380400421496313</v>
      </c>
      <c r="H12" s="16">
        <v>1.214</v>
      </c>
      <c r="I12" s="16">
        <v>10.32</v>
      </c>
      <c r="J12" s="15">
        <f>Tabela1[[#This Row],[Preço atual]]/Tabela1[[#This Row],[VP]]</f>
        <v>0.91957364341085268</v>
      </c>
      <c r="K12" s="14">
        <v>0</v>
      </c>
      <c r="L12" s="14">
        <v>0</v>
      </c>
      <c r="M12" s="13">
        <v>15.2</v>
      </c>
      <c r="N12" s="13">
        <v>9874</v>
      </c>
      <c r="O12" s="13">
        <v>16737</v>
      </c>
      <c r="P12" s="13">
        <v>1322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-0.16011805007407287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102.99</v>
      </c>
      <c r="F13" s="16">
        <v>0.53969999999999996</v>
      </c>
      <c r="G13" s="25">
        <f>Tabela1[[#This Row],[Divid.]]*12/Tabela1[[#This Row],[Preço atual]]</f>
        <v>6.2883775123798433E-2</v>
      </c>
      <c r="H13" s="16">
        <v>1.3729</v>
      </c>
      <c r="I13" s="16">
        <v>95.97</v>
      </c>
      <c r="J13" s="15">
        <f>Tabela1[[#This Row],[Preço atual]]/Tabela1[[#This Row],[VP]]</f>
        <v>1.0731478587058456</v>
      </c>
      <c r="K13" s="14"/>
      <c r="L13" s="14"/>
      <c r="M13" s="13">
        <v>15.5</v>
      </c>
      <c r="N13" s="13">
        <v>312</v>
      </c>
      <c r="O13" s="13">
        <v>1746</v>
      </c>
      <c r="P13" s="13">
        <v>37</v>
      </c>
      <c r="Q13" s="30">
        <f>Tabela1[[#This Row],[Divid.]]</f>
        <v>0.53969999999999996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47.796309963099624</v>
      </c>
      <c r="T13" s="17">
        <f>Tabela1[[#This Row],[Preço Calculado]]/Tabela1[[#This Row],[Preço atual]]-1</f>
        <v>-0.53591309871735482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976.22</v>
      </c>
      <c r="J14" s="15">
        <f>Tabela1[[#This Row],[Preço atual]]/Tabela1[[#This Row],[VP]]</f>
        <v>0.39440904714101327</v>
      </c>
      <c r="K14" s="14"/>
      <c r="L14" s="14"/>
      <c r="M14" s="13">
        <v>0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8.86</v>
      </c>
      <c r="F17" s="16">
        <v>0.1</v>
      </c>
      <c r="G17" s="14">
        <f>Tabela1[[#This Row],[Divid.]]*12/Tabela1[[#This Row],[Preço atual]]</f>
        <v>0.13544018058690749</v>
      </c>
      <c r="H17" s="16">
        <v>1.2601</v>
      </c>
      <c r="I17" s="16">
        <v>8.8699999999999992</v>
      </c>
      <c r="J17" s="15">
        <f>Tabela1[[#This Row],[Preço atual]]/Tabela1[[#This Row],[VP]]</f>
        <v>0.99887260428410374</v>
      </c>
      <c r="K17" s="14"/>
      <c r="L17" s="14"/>
      <c r="M17" s="13">
        <v>1.91</v>
      </c>
      <c r="N17" s="13">
        <v>28368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-4.4147168333974474E-4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50.67</v>
      </c>
      <c r="F18" s="16">
        <v>0.77</v>
      </c>
      <c r="G18" s="14">
        <f>Tabela1[[#This Row],[Divid.]]*12/Tabela1[[#This Row],[Preço atual]]</f>
        <v>0.18235642391947898</v>
      </c>
      <c r="H18" s="16">
        <v>2.31</v>
      </c>
      <c r="I18" s="16">
        <v>84.76</v>
      </c>
      <c r="J18" s="15">
        <f>Tabela1[[#This Row],[Preço atual]]/Tabela1[[#This Row],[VP]]</f>
        <v>0.59780556866446433</v>
      </c>
      <c r="K18" s="14">
        <v>0</v>
      </c>
      <c r="L18" s="14">
        <v>0</v>
      </c>
      <c r="M18" s="13">
        <v>1.46</v>
      </c>
      <c r="N18" s="13">
        <v>538</v>
      </c>
      <c r="O18" s="13">
        <v>4636</v>
      </c>
      <c r="P18" s="13">
        <v>751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0.34580386656442053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9.1899999999999996E-2</v>
      </c>
      <c r="G19" s="14" t="e">
        <f>Tabela1[[#This Row],[Divid.]]*12/Tabela1[[#This Row],[Preço atual]]</f>
        <v>#DIV/0!</v>
      </c>
      <c r="H19" s="16">
        <v>0.69969999999999999</v>
      </c>
      <c r="I19" s="16">
        <v>82.42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7.52</v>
      </c>
      <c r="N19" s="13">
        <v>33</v>
      </c>
      <c r="O19" s="13"/>
      <c r="P19" s="13"/>
      <c r="Q19" s="30">
        <f>Tabela1[[#This Row],[Divid.]]</f>
        <v>9.1899999999999996E-2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8.1387453874538735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54.98</v>
      </c>
      <c r="F20" s="16">
        <v>0.05</v>
      </c>
      <c r="G20" s="14">
        <f>Tabela1[[#This Row],[Divid.]]*12/Tabela1[[#This Row],[Preço atual]]</f>
        <v>1.0913059294288834E-2</v>
      </c>
      <c r="H20" s="16">
        <v>0.15</v>
      </c>
      <c r="I20" s="16">
        <v>81.73</v>
      </c>
      <c r="J20" s="15">
        <f>Tabela1[[#This Row],[Preço atual]]/Tabela1[[#This Row],[VP]]</f>
        <v>0.67270280190872378</v>
      </c>
      <c r="K20" s="14">
        <v>0.20200000000000001</v>
      </c>
      <c r="L20" s="14">
        <v>0.21299999999999999</v>
      </c>
      <c r="M20" s="13">
        <v>1.41</v>
      </c>
      <c r="N20" s="13">
        <v>284</v>
      </c>
      <c r="O20" s="13">
        <v>2811</v>
      </c>
      <c r="P20" s="13">
        <v>24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-0.91946081701631854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1324.22</v>
      </c>
      <c r="J21" s="15">
        <f>Tabela1[[#This Row],[Preço atual]]/Tabela1[[#This Row],[VP]]</f>
        <v>0</v>
      </c>
      <c r="K21" s="14"/>
      <c r="L21" s="14"/>
      <c r="M21" s="13">
        <v>0.3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0</v>
      </c>
      <c r="F22" s="16">
        <v>0.3</v>
      </c>
      <c r="G22" s="14" t="e">
        <f>Tabela1[[#This Row],[Divid.]]*12/Tabela1[[#This Row],[Preço atual]]</f>
        <v>#DIV/0!</v>
      </c>
      <c r="H22" s="16">
        <v>5.3051000000000004</v>
      </c>
      <c r="I22" s="16">
        <v>83.44</v>
      </c>
      <c r="J22" s="15">
        <f>Tabela1[[#This Row],[Preço atual]]/Tabela1[[#This Row],[VP]]</f>
        <v>0</v>
      </c>
      <c r="K22" s="14">
        <v>0.104</v>
      </c>
      <c r="L22" s="14">
        <v>2.5999999999999999E-2</v>
      </c>
      <c r="M22" s="13">
        <v>1.07</v>
      </c>
      <c r="N22" s="13">
        <v>5</v>
      </c>
      <c r="O22" s="13"/>
      <c r="P22" s="13"/>
      <c r="Q22" s="30">
        <f>Tabela1[[#This Row],[Divid.]]</f>
        <v>0.3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25">
      <c r="A23" s="12" t="s">
        <v>85</v>
      </c>
      <c r="B23" s="12" t="s">
        <v>28</v>
      </c>
      <c r="C23" s="13" t="s">
        <v>36</v>
      </c>
      <c r="D23" s="13" t="s">
        <v>86</v>
      </c>
      <c r="E23" s="16">
        <v>79.25</v>
      </c>
      <c r="F23" s="16">
        <v>0.57999999999999996</v>
      </c>
      <c r="G23" s="14">
        <f>Tabela1[[#This Row],[Divid.]]*12/Tabela1[[#This Row],[Preço atual]]</f>
        <v>8.7823343848580426E-2</v>
      </c>
      <c r="H23" s="16">
        <v>9.5692000000000004</v>
      </c>
      <c r="I23" s="16">
        <v>95.02</v>
      </c>
      <c r="J23" s="15">
        <f>Tabela1[[#This Row],[Preço atual]]/Tabela1[[#This Row],[VP]]</f>
        <v>0.8340349400126289</v>
      </c>
      <c r="K23" s="14"/>
      <c r="L23" s="14"/>
      <c r="M23" s="13">
        <v>6.95</v>
      </c>
      <c r="N23" s="13">
        <v>37044</v>
      </c>
      <c r="O23" s="13"/>
      <c r="P23" s="13"/>
      <c r="Q23" s="30">
        <f>Tabela1[[#This Row],[Divid.]]</f>
        <v>0.57999999999999996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3" s="17">
        <f>Tabela1[[#This Row],[Preço Calculado]]/Tabela1[[#This Row],[Preço atual]]-1</f>
        <v>-0.35185724096988624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25">
      <c r="A24" s="12" t="s">
        <v>88</v>
      </c>
      <c r="B24" s="12" t="s">
        <v>28</v>
      </c>
      <c r="C24" s="13" t="s">
        <v>43</v>
      </c>
      <c r="D24" s="13" t="s">
        <v>89</v>
      </c>
      <c r="E24" s="16">
        <v>1164</v>
      </c>
      <c r="F24" s="16">
        <v>7.3917000000000002</v>
      </c>
      <c r="G24" s="14">
        <f>Tabela1[[#This Row],[Divid.]]*12/Tabela1[[#This Row],[Preço atual]]</f>
        <v>7.620309278350515E-2</v>
      </c>
      <c r="H24" s="16">
        <v>181.23830000000001</v>
      </c>
      <c r="I24" s="16">
        <v>2147.94</v>
      </c>
      <c r="J24" s="15">
        <f>Tabela1[[#This Row],[Preço atual]]/Tabela1[[#This Row],[VP]]</f>
        <v>0.54191457861951453</v>
      </c>
      <c r="K24" s="14">
        <v>0.39300000000000002</v>
      </c>
      <c r="L24" s="14">
        <v>0.46500000000000002</v>
      </c>
      <c r="M24" s="13">
        <v>8.08</v>
      </c>
      <c r="N24" s="13">
        <v>7735</v>
      </c>
      <c r="O24" s="13">
        <v>1670</v>
      </c>
      <c r="P24" s="13">
        <v>373</v>
      </c>
      <c r="Q24" s="30">
        <f>Tabela1[[#This Row],[Divid.]]</f>
        <v>7.3917000000000002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654.61549815498154</v>
      </c>
      <c r="T24" s="17">
        <f>Tabela1[[#This Row],[Preço Calculado]]/Tabela1[[#This Row],[Preço atual]]-1</f>
        <v>-0.43761555141324615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25">
      <c r="A25" s="12" t="s">
        <v>91</v>
      </c>
      <c r="B25" s="12" t="s">
        <v>28</v>
      </c>
      <c r="C25" s="13" t="s">
        <v>53</v>
      </c>
      <c r="D25" s="13" t="s">
        <v>92</v>
      </c>
      <c r="E25" s="16">
        <v>69.790000000000006</v>
      </c>
      <c r="F25" s="16">
        <v>0.62</v>
      </c>
      <c r="G25" s="14">
        <f>Tabela1[[#This Row],[Divid.]]*12/Tabela1[[#This Row],[Preço atual]]</f>
        <v>0.10660553087834931</v>
      </c>
      <c r="H25" s="16">
        <v>8.1</v>
      </c>
      <c r="I25" s="16">
        <v>80.760000000000005</v>
      </c>
      <c r="J25" s="15">
        <f>Tabela1[[#This Row],[Preço atual]]/Tabela1[[#This Row],[VP]]</f>
        <v>0.86416542842991584</v>
      </c>
      <c r="K25" s="14"/>
      <c r="L25" s="14"/>
      <c r="M25" s="13">
        <v>0.38</v>
      </c>
      <c r="N25" s="13">
        <v>5783</v>
      </c>
      <c r="O25" s="13"/>
      <c r="P25" s="13"/>
      <c r="Q25" s="30">
        <f>Tabela1[[#This Row],[Divid.]]</f>
        <v>0.62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5" s="17">
        <f>Tabela1[[#This Row],[Preço Calculado]]/Tabela1[[#This Row],[Preço atual]]-1</f>
        <v>-0.2132433145509276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25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0.5</v>
      </c>
      <c r="G26" s="14" t="e">
        <f>Tabela1[[#This Row],[Divid.]]*12/Tabela1[[#This Row],[Preço atual]]</f>
        <v>#DIV/0!</v>
      </c>
      <c r="H26" s="16">
        <v>2.64</v>
      </c>
      <c r="I26" s="16">
        <v>13.6</v>
      </c>
      <c r="J26" s="15">
        <f>Tabela1[[#This Row],[Preço atual]]/Tabela1[[#This Row],[VP]]</f>
        <v>0</v>
      </c>
      <c r="K26" s="14"/>
      <c r="L26" s="14"/>
      <c r="M26" s="13">
        <v>2.7</v>
      </c>
      <c r="N26" s="13">
        <v>20</v>
      </c>
      <c r="O26" s="13"/>
      <c r="P26" s="13"/>
      <c r="Q26" s="30">
        <f>Tabela1[[#This Row],[Divid.]]</f>
        <v>0.5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95</v>
      </c>
      <c r="B27" s="12" t="s">
        <v>28</v>
      </c>
      <c r="C27" s="13" t="s">
        <v>40</v>
      </c>
      <c r="D27" s="13"/>
      <c r="E27" s="16">
        <v>96.75</v>
      </c>
      <c r="F27" s="16">
        <v>0.91</v>
      </c>
      <c r="G27" s="25">
        <f>Tabela1[[#This Row],[Divid.]]*12/Tabela1[[#This Row],[Preço atual]]</f>
        <v>0.11286821705426356</v>
      </c>
      <c r="H27" s="16">
        <v>10.84</v>
      </c>
      <c r="I27" s="16">
        <v>99.05</v>
      </c>
      <c r="J27" s="15">
        <f>Tabela1[[#This Row],[Preço atual]]/Tabela1[[#This Row],[VP]]</f>
        <v>0.97677940434124177</v>
      </c>
      <c r="K27" s="14"/>
      <c r="L27" s="14"/>
      <c r="M27" s="13">
        <v>3.43</v>
      </c>
      <c r="N27" s="13">
        <v>72157</v>
      </c>
      <c r="O27" s="13">
        <v>3986</v>
      </c>
      <c r="P27" s="13">
        <v>457</v>
      </c>
      <c r="Q27" s="30">
        <f>Tabela1[[#This Row],[Divid.]]</f>
        <v>0.91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" s="17">
        <f>Tabela1[[#This Row],[Preço Calculado]]/Tabela1[[#This Row],[Preço atual]]-1</f>
        <v>-0.16702422838181874</v>
      </c>
      <c r="U27" s="29" t="str">
        <f>HYPERLINK("https://statusinvest.com.br/fundos-imobiliarios/"&amp;Tabela1[[#This Row],[Ticker]],"Link")</f>
        <v>Link</v>
      </c>
      <c r="V27" s="38" t="s">
        <v>96</v>
      </c>
    </row>
    <row r="28" spans="1:22" x14ac:dyDescent="0.25">
      <c r="A28" s="12" t="s">
        <v>97</v>
      </c>
      <c r="B28" s="12" t="s">
        <v>28</v>
      </c>
      <c r="C28" s="13" t="s">
        <v>40</v>
      </c>
      <c r="D28" s="13" t="s">
        <v>98</v>
      </c>
      <c r="E28" s="16">
        <v>114.86</v>
      </c>
      <c r="F28" s="16">
        <v>1.1299999999999999</v>
      </c>
      <c r="G28" s="14">
        <f>Tabela1[[#This Row],[Divid.]]*12/Tabela1[[#This Row],[Preço atual]]</f>
        <v>0.11805676475709559</v>
      </c>
      <c r="H28" s="16">
        <v>12.82</v>
      </c>
      <c r="I28" s="16">
        <v>107.2</v>
      </c>
      <c r="J28" s="15">
        <f>Tabela1[[#This Row],[Preço atual]]/Tabela1[[#This Row],[VP]]</f>
        <v>1.071455223880597</v>
      </c>
      <c r="K28" s="14">
        <v>0</v>
      </c>
      <c r="L28" s="14">
        <v>0</v>
      </c>
      <c r="M28" s="13">
        <v>5.3</v>
      </c>
      <c r="N28" s="13">
        <v>9542</v>
      </c>
      <c r="O28" s="13">
        <v>11517</v>
      </c>
      <c r="P28" s="13">
        <v>1443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-0.12873236341626881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25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8.7100000000000009</v>
      </c>
      <c r="F29" s="16">
        <v>7.0000000000000007E-2</v>
      </c>
      <c r="G29" s="14">
        <f>Tabela1[[#This Row],[Divid.]]*12/Tabela1[[#This Row],[Preço atual]]</f>
        <v>9.6440872560275545E-2</v>
      </c>
      <c r="H29" s="16">
        <v>0.84</v>
      </c>
      <c r="I29" s="16">
        <v>78.61</v>
      </c>
      <c r="J29" s="15">
        <f>Tabela1[[#This Row],[Preço atual]]/Tabela1[[#This Row],[VP]]</f>
        <v>0.11080015265233432</v>
      </c>
      <c r="K29" s="14"/>
      <c r="L29" s="14"/>
      <c r="M29" s="13">
        <v>2.11</v>
      </c>
      <c r="N29" s="13">
        <v>303077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-0.28825924309759743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25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100.36</v>
      </c>
      <c r="F30" s="16">
        <v>0.85</v>
      </c>
      <c r="G30" s="14">
        <f>Tabela1[[#This Row],[Divid.]]*12/Tabela1[[#This Row],[Preço atual]]</f>
        <v>0.10163411717815862</v>
      </c>
      <c r="H30" s="16">
        <v>9.66</v>
      </c>
      <c r="I30" s="16">
        <v>107.13</v>
      </c>
      <c r="J30" s="15">
        <f>Tabela1[[#This Row],[Preço atual]]/Tabela1[[#This Row],[VP]]</f>
        <v>0.93680575002333621</v>
      </c>
      <c r="K30" s="14"/>
      <c r="L30" s="14"/>
      <c r="M30" s="13">
        <v>0.51</v>
      </c>
      <c r="N30" s="13">
        <v>20209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-0.2499327145523349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25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68.39</v>
      </c>
      <c r="F31" s="16">
        <v>0.75</v>
      </c>
      <c r="G31" s="14">
        <f>Tabela1[[#This Row],[Divid.]]*12/Tabela1[[#This Row],[Preço atual]]</f>
        <v>0.13159818686942534</v>
      </c>
      <c r="H31" s="16">
        <v>9.6199999999999992</v>
      </c>
      <c r="I31" s="16">
        <v>95.95</v>
      </c>
      <c r="J31" s="15">
        <f>Tabela1[[#This Row],[Preço atual]]/Tabela1[[#This Row],[VP]]</f>
        <v>0.71276706618030228</v>
      </c>
      <c r="K31" s="14"/>
      <c r="L31" s="14"/>
      <c r="M31" s="13">
        <v>8.01</v>
      </c>
      <c r="N31" s="13">
        <v>46968</v>
      </c>
      <c r="O31" s="13"/>
      <c r="P31" s="13"/>
      <c r="Q31" s="30">
        <f>Tabela1[[#This Row],[Divid.]]</f>
        <v>0.75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1" s="17">
        <f>Tabela1[[#This Row],[Preço Calculado]]/Tabela1[[#This Row],[Preço atual]]-1</f>
        <v>-2.8795668860329582E-2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25">
      <c r="A32" s="12" t="s">
        <v>108</v>
      </c>
      <c r="B32" s="12" t="s">
        <v>28</v>
      </c>
      <c r="C32" s="13" t="s">
        <v>53</v>
      </c>
      <c r="D32" s="13" t="s">
        <v>50</v>
      </c>
      <c r="E32" s="16">
        <v>980</v>
      </c>
      <c r="F32" s="16">
        <v>6.27</v>
      </c>
      <c r="G32" s="25">
        <f>Tabela1[[#This Row],[Divid.]]*12/Tabela1[[#This Row],[Preço atual]]</f>
        <v>7.6775510204081632E-2</v>
      </c>
      <c r="H32" s="16">
        <v>119.33</v>
      </c>
      <c r="I32" s="16">
        <v>991.06</v>
      </c>
      <c r="J32" s="15">
        <f>Tabela1[[#This Row],[Preço atual]]/Tabela1[[#This Row],[VP]]</f>
        <v>0.98884023167113999</v>
      </c>
      <c r="K32" s="14"/>
      <c r="L32" s="14"/>
      <c r="M32" s="13">
        <v>10.25</v>
      </c>
      <c r="N32" s="13">
        <v>110</v>
      </c>
      <c r="O32" s="13"/>
      <c r="P32" s="13"/>
      <c r="Q32" s="30">
        <f>Tabela1[[#This Row],[Divid.]]</f>
        <v>6.27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555.27675276752757</v>
      </c>
      <c r="T32" s="17">
        <f>Tabela1[[#This Row],[Preço Calculado]]/Tabela1[[#This Row],[Preço atual]]-1</f>
        <v>-0.43339106860456367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71.650000000000006</v>
      </c>
      <c r="F33" s="16">
        <v>0.5</v>
      </c>
      <c r="G33" s="14">
        <f>Tabela1[[#This Row],[Divid.]]*12/Tabela1[[#This Row],[Preço atual]]</f>
        <v>8.3740404745289598E-2</v>
      </c>
      <c r="H33" s="16">
        <v>8.4499999999999993</v>
      </c>
      <c r="I33" s="16">
        <v>43.81</v>
      </c>
      <c r="J33" s="15">
        <f>Tabela1[[#This Row],[Preço atual]]/Tabela1[[#This Row],[VP]]</f>
        <v>1.6354713535722438</v>
      </c>
      <c r="K33" s="14"/>
      <c r="L33" s="14"/>
      <c r="M33" s="13">
        <v>69.39</v>
      </c>
      <c r="N33" s="13">
        <v>570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-0.38198963287609156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25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7.28</v>
      </c>
      <c r="F34" s="16">
        <v>0.08</v>
      </c>
      <c r="G34" s="14">
        <f>Tabela1[[#This Row],[Divid.]]*12/Tabela1[[#This Row],[Preço atual]]</f>
        <v>0.13186813186813187</v>
      </c>
      <c r="H34" s="16">
        <v>0.98</v>
      </c>
      <c r="I34" s="16">
        <v>8.7200000000000006</v>
      </c>
      <c r="J34" s="15">
        <f>Tabela1[[#This Row],[Preço atual]]/Tabela1[[#This Row],[VP]]</f>
        <v>0.83486238532110091</v>
      </c>
      <c r="K34" s="14"/>
      <c r="L34" s="14"/>
      <c r="M34" s="13">
        <v>3.5</v>
      </c>
      <c r="N34" s="13">
        <v>8696</v>
      </c>
      <c r="O34" s="13">
        <v>304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-2.6803454847735497E-2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25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>
        <v>10.38</v>
      </c>
      <c r="G35" s="14" t="e">
        <f>Tabela1[[#This Row],[Divid.]]*12/Tabela1[[#This Row],[Preço atual]]</f>
        <v>#DIV/0!</v>
      </c>
      <c r="H35" s="16">
        <v>10.38</v>
      </c>
      <c r="I35" s="16">
        <v>990.32</v>
      </c>
      <c r="J35" s="15">
        <f>Tabela1[[#This Row],[Preço atual]]/Tabela1[[#This Row],[VP]]</f>
        <v>0</v>
      </c>
      <c r="K35" s="14"/>
      <c r="L35" s="14"/>
      <c r="M35" s="13">
        <v>17.62</v>
      </c>
      <c r="N35" s="13">
        <v>112</v>
      </c>
      <c r="O35" s="13">
        <v>14523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 t="e">
        <f>Tabela1[[#This Row],[Preço Calculado]]/Tabela1[[#This Row],[Preço atual]]-1</f>
        <v>#DIV/0!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116</v>
      </c>
      <c r="B36" s="12" t="s">
        <v>28</v>
      </c>
      <c r="C36" s="13" t="s">
        <v>82</v>
      </c>
      <c r="D36" s="13" t="s">
        <v>50</v>
      </c>
      <c r="E36" s="16">
        <v>124.55</v>
      </c>
      <c r="F36" s="16">
        <v>0.56000000000000005</v>
      </c>
      <c r="G36" s="25">
        <f>Tabela1[[#This Row],[Divid.]]*12/Tabela1[[#This Row],[Preço atual]]</f>
        <v>5.3954235246888804E-2</v>
      </c>
      <c r="H36" s="16">
        <v>6.73</v>
      </c>
      <c r="I36" s="16">
        <v>136</v>
      </c>
      <c r="J36" s="15">
        <f>Tabela1[[#This Row],[Preço atual]]/Tabela1[[#This Row],[VP]]</f>
        <v>0.91580882352941173</v>
      </c>
      <c r="K36" s="14">
        <v>0</v>
      </c>
      <c r="L36" s="14">
        <v>0</v>
      </c>
      <c r="M36" s="13">
        <v>3.92</v>
      </c>
      <c r="N36" s="13">
        <v>239</v>
      </c>
      <c r="O36" s="13">
        <v>49249</v>
      </c>
      <c r="P36" s="13">
        <v>3216</v>
      </c>
      <c r="Q36" s="30">
        <f>Tabela1[[#This Row],[Divid.]]</f>
        <v>0.56000000000000005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36" s="17">
        <f>Tabela1[[#This Row],[Preço Calculado]]/Tabela1[[#This Row],[Preço atual]]-1</f>
        <v>-0.60181376201558079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25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25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83.5</v>
      </c>
      <c r="F38" s="16">
        <v>0.72989999999999999</v>
      </c>
      <c r="G38" s="14">
        <f>Tabela1[[#This Row],[Divid.]]*12/Tabela1[[#This Row],[Preço atual]]</f>
        <v>0.10489580838323355</v>
      </c>
      <c r="H38" s="16">
        <v>9.7039000000000009</v>
      </c>
      <c r="I38" s="16">
        <v>96.11</v>
      </c>
      <c r="J38" s="15">
        <f>Tabela1[[#This Row],[Preço atual]]/Tabela1[[#This Row],[VP]]</f>
        <v>0.86879617105400064</v>
      </c>
      <c r="K38" s="14"/>
      <c r="L38" s="14"/>
      <c r="M38" s="13">
        <v>14.9</v>
      </c>
      <c r="N38" s="13">
        <v>429</v>
      </c>
      <c r="O38" s="13"/>
      <c r="P38" s="13"/>
      <c r="Q38" s="30">
        <f>Tabela1[[#This Row],[Divid.]]</f>
        <v>0.72989999999999999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64.640590405904064</v>
      </c>
      <c r="T38" s="17">
        <f>Tabela1[[#This Row],[Preço Calculado]]/Tabela1[[#This Row],[Preço atual]]-1</f>
        <v>-0.2258611927436639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25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40.96</v>
      </c>
      <c r="F39" s="16">
        <v>0.66</v>
      </c>
      <c r="G39" s="14">
        <f>Tabela1[[#This Row],[Divid.]]*12/Tabela1[[#This Row],[Preço atual]]</f>
        <v>0.193359375</v>
      </c>
      <c r="H39" s="16">
        <v>8.34</v>
      </c>
      <c r="I39" s="16">
        <v>86.96</v>
      </c>
      <c r="J39" s="15">
        <f>Tabela1[[#This Row],[Preço atual]]/Tabela1[[#This Row],[VP]]</f>
        <v>0.47102115915363391</v>
      </c>
      <c r="K39" s="14">
        <v>0</v>
      </c>
      <c r="L39" s="14">
        <v>0</v>
      </c>
      <c r="M39" s="13">
        <v>0.86</v>
      </c>
      <c r="N39" s="13">
        <v>13900</v>
      </c>
      <c r="O39" s="13">
        <v>198</v>
      </c>
      <c r="P39" s="13">
        <v>34</v>
      </c>
      <c r="Q39" s="30">
        <f>Tabela1[[#This Row],[Divid.]]</f>
        <v>0.66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9" s="17">
        <f>Tabela1[[#This Row],[Preço Calculado]]/Tabela1[[#This Row],[Preço atual]]-1</f>
        <v>0.42700645756457556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25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15500</v>
      </c>
      <c r="F40" s="16">
        <v>108</v>
      </c>
      <c r="G40" s="14">
        <f>Tabela1[[#This Row],[Divid.]]*12/Tabela1[[#This Row],[Preço atual]]</f>
        <v>8.3612903225806445E-2</v>
      </c>
      <c r="H40" s="16">
        <v>5.21</v>
      </c>
      <c r="I40" s="16">
        <v>33344.410000000003</v>
      </c>
      <c r="J40" s="15">
        <f>Tabela1[[#This Row],[Preço atual]]/Tabela1[[#This Row],[VP]]</f>
        <v>0.4648455318297729</v>
      </c>
      <c r="K40" s="14">
        <v>0</v>
      </c>
      <c r="L40" s="14">
        <v>0</v>
      </c>
      <c r="M40" s="13">
        <v>2.35</v>
      </c>
      <c r="N40" s="13">
        <v>89</v>
      </c>
      <c r="O40" s="13">
        <v>7553</v>
      </c>
      <c r="P40" s="13">
        <v>693</v>
      </c>
      <c r="Q40" s="30">
        <f>Tabela1[[#This Row],[Divid.]]</f>
        <v>108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9564.5756457564567</v>
      </c>
      <c r="T40" s="17">
        <f>Tabela1[[#This Row],[Preço Calculado]]/Tabela1[[#This Row],[Preço atual]]-1</f>
        <v>-0.38293060349958341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25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6.4</v>
      </c>
      <c r="F41" s="16">
        <v>5.2999999999999999E-2</v>
      </c>
      <c r="G41" s="14">
        <f>Tabela1[[#This Row],[Divid.]]*12/Tabela1[[#This Row],[Preço atual]]</f>
        <v>9.9374999999999991E-2</v>
      </c>
      <c r="H41" s="16">
        <v>0.66600000000000004</v>
      </c>
      <c r="I41" s="16">
        <v>7.53</v>
      </c>
      <c r="J41" s="15">
        <f>Tabela1[[#This Row],[Preço atual]]/Tabela1[[#This Row],[VP]]</f>
        <v>0.84993359893758302</v>
      </c>
      <c r="K41" s="14"/>
      <c r="L41" s="14"/>
      <c r="M41" s="13">
        <v>0.94</v>
      </c>
      <c r="N41" s="13">
        <v>18775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-0.26660516605166062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25">
      <c r="A42" s="12" t="s">
        <v>130</v>
      </c>
      <c r="B42" s="12" t="s">
        <v>28</v>
      </c>
      <c r="C42" s="13" t="s">
        <v>36</v>
      </c>
      <c r="D42" s="13" t="s">
        <v>50</v>
      </c>
      <c r="E42" s="16">
        <v>90</v>
      </c>
      <c r="F42" s="16">
        <v>0.83</v>
      </c>
      <c r="G42" s="14">
        <f>Tabela1[[#This Row],[Divid.]]*12/Tabela1[[#This Row],[Preço atual]]</f>
        <v>0.11066666666666666</v>
      </c>
      <c r="H42" s="16">
        <v>11.65</v>
      </c>
      <c r="I42" s="16">
        <v>89.61</v>
      </c>
      <c r="J42" s="15">
        <f>Tabela1[[#This Row],[Preço atual]]/Tabela1[[#This Row],[VP]]</f>
        <v>1.0043521928356209</v>
      </c>
      <c r="K42" s="14"/>
      <c r="L42" s="14"/>
      <c r="M42" s="13">
        <v>2.21</v>
      </c>
      <c r="N42" s="13">
        <v>135</v>
      </c>
      <c r="O42" s="13"/>
      <c r="P42" s="13"/>
      <c r="Q42" s="30">
        <f>Tabela1[[#This Row],[Divid.]]</f>
        <v>0.83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2" s="17">
        <f>Tabela1[[#This Row],[Preço Calculado]]/Tabela1[[#This Row],[Preço atual]]-1</f>
        <v>-0.18327183271832737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25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467.93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1.18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105.9</v>
      </c>
      <c r="F44" s="16">
        <v>0.76</v>
      </c>
      <c r="G44" s="14">
        <f>Tabela1[[#This Row],[Divid.]]*12/Tabela1[[#This Row],[Preço atual]]</f>
        <v>8.6118980169971673E-2</v>
      </c>
      <c r="H44" s="16">
        <v>12</v>
      </c>
      <c r="I44" s="16">
        <v>111.83</v>
      </c>
      <c r="J44" s="15">
        <f>Tabela1[[#This Row],[Preço atual]]/Tabela1[[#This Row],[VP]]</f>
        <v>0.94697308414557813</v>
      </c>
      <c r="K44" s="14">
        <v>0</v>
      </c>
      <c r="L44" s="14">
        <v>0</v>
      </c>
      <c r="M44" s="13">
        <v>17.14</v>
      </c>
      <c r="N44" s="13">
        <v>1457</v>
      </c>
      <c r="O44" s="13">
        <v>12155</v>
      </c>
      <c r="P44" s="13">
        <v>1273</v>
      </c>
      <c r="Q44" s="30">
        <f>Tabela1[[#This Row],[Divid.]]</f>
        <v>0.76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" s="17">
        <f>Tabela1[[#This Row],[Preço Calculado]]/Tabela1[[#This Row],[Preço atual]]-1</f>
        <v>-0.36443557070131616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25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122.2</v>
      </c>
      <c r="F45" s="16">
        <v>1.3925000000000001</v>
      </c>
      <c r="G45" s="14">
        <f>Tabela1[[#This Row],[Divid.]]*12/Tabela1[[#This Row],[Preço atual]]</f>
        <v>0.1367430441898527</v>
      </c>
      <c r="H45" s="16">
        <v>17.373000000000001</v>
      </c>
      <c r="I45" s="16">
        <v>91.78</v>
      </c>
      <c r="J45" s="15">
        <f>Tabela1[[#This Row],[Preço atual]]/Tabela1[[#This Row],[VP]]</f>
        <v>1.3314447592067988</v>
      </c>
      <c r="K45" s="14">
        <v>0</v>
      </c>
      <c r="L45" s="14">
        <v>0</v>
      </c>
      <c r="M45" s="13">
        <v>6.3</v>
      </c>
      <c r="N45" s="13">
        <v>5063</v>
      </c>
      <c r="O45" s="13">
        <v>7894</v>
      </c>
      <c r="P45" s="13">
        <v>1361</v>
      </c>
      <c r="Q45" s="30">
        <f>Tabela1[[#This Row],[Divid.]]</f>
        <v>1.3925000000000001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123.3210332103321</v>
      </c>
      <c r="T45" s="17">
        <f>Tabela1[[#This Row],[Preço Calculado]]/Tabela1[[#This Row],[Preço atual]]-1</f>
        <v>9.1737578586914559E-3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25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69.010000000000005</v>
      </c>
      <c r="F46" s="16">
        <v>0.62</v>
      </c>
      <c r="G46" s="14">
        <f>Tabela1[[#This Row],[Divid.]]*12/Tabela1[[#This Row],[Preço atual]]</f>
        <v>0.10781046225184754</v>
      </c>
      <c r="H46" s="16">
        <v>7.44</v>
      </c>
      <c r="I46" s="16">
        <v>75.959999999999994</v>
      </c>
      <c r="J46" s="15">
        <f>Tabela1[[#This Row],[Preço atual]]/Tabela1[[#This Row],[VP]]</f>
        <v>0.90850447604002116</v>
      </c>
      <c r="K46" s="14"/>
      <c r="L46" s="14"/>
      <c r="M46" s="13">
        <v>5.68</v>
      </c>
      <c r="N46" s="13">
        <v>18006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-0.20435083208968607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25">
      <c r="A47" s="12" t="s">
        <v>142</v>
      </c>
      <c r="B47" s="12" t="s">
        <v>28</v>
      </c>
      <c r="C47" s="13" t="s">
        <v>56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43.280900000000003</v>
      </c>
      <c r="I47" s="16">
        <v>10084.540000000001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3.45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94.89</v>
      </c>
      <c r="F48" s="16">
        <v>0.27050000000000002</v>
      </c>
      <c r="G48" s="14">
        <f>Tabela1[[#This Row],[Divid.]]*12/Tabela1[[#This Row],[Preço atual]]</f>
        <v>3.4208030350932665E-2</v>
      </c>
      <c r="H48" s="16">
        <v>0.84089999999999998</v>
      </c>
      <c r="I48" s="16">
        <v>132.28</v>
      </c>
      <c r="J48" s="15">
        <f>Tabela1[[#This Row],[Preço atual]]/Tabela1[[#This Row],[VP]]</f>
        <v>0.71734200181433327</v>
      </c>
      <c r="K48" s="14">
        <v>6.3E-2</v>
      </c>
      <c r="L48" s="14">
        <v>-3.0000000000000001E-3</v>
      </c>
      <c r="M48" s="13">
        <v>1.44</v>
      </c>
      <c r="N48" s="13">
        <v>1370</v>
      </c>
      <c r="O48" s="13">
        <v>5157192</v>
      </c>
      <c r="P48" s="13">
        <v>726071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-0.74754221143223121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25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94</v>
      </c>
      <c r="F49" s="16">
        <v>0.9</v>
      </c>
      <c r="G49" s="14">
        <f>Tabela1[[#This Row],[Divid.]]*12/Tabela1[[#This Row],[Preço atual]]</f>
        <v>0.11489361702127661</v>
      </c>
      <c r="H49" s="16">
        <v>10.829800000000001</v>
      </c>
      <c r="I49" s="16">
        <v>110.28</v>
      </c>
      <c r="J49" s="15">
        <f>Tabela1[[#This Row],[Preço atual]]/Tabela1[[#This Row],[VP]]</f>
        <v>0.85237577076532467</v>
      </c>
      <c r="K49" s="14">
        <v>0</v>
      </c>
      <c r="L49" s="14">
        <v>0</v>
      </c>
      <c r="M49" s="13">
        <v>0.13</v>
      </c>
      <c r="N49" s="13">
        <v>170</v>
      </c>
      <c r="O49" s="13">
        <v>5448</v>
      </c>
      <c r="P49" s="13">
        <v>667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-0.1520766271492503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118.7</v>
      </c>
      <c r="F50" s="16">
        <v>0.9</v>
      </c>
      <c r="G50" s="14">
        <f>Tabela1[[#This Row],[Divid.]]*12/Tabela1[[#This Row],[Preço atual]]</f>
        <v>9.0985678180286439E-2</v>
      </c>
      <c r="H50" s="16">
        <v>9.86</v>
      </c>
      <c r="I50" s="16">
        <v>120.99</v>
      </c>
      <c r="J50" s="15">
        <f>Tabela1[[#This Row],[Preço atual]]/Tabela1[[#This Row],[VP]]</f>
        <v>0.98107281593520135</v>
      </c>
      <c r="K50" s="14">
        <v>0</v>
      </c>
      <c r="L50" s="14">
        <v>0</v>
      </c>
      <c r="M50" s="13">
        <v>4.6900000000000004</v>
      </c>
      <c r="N50" s="13">
        <v>118740</v>
      </c>
      <c r="O50" s="13">
        <v>3688</v>
      </c>
      <c r="P50" s="13">
        <v>374</v>
      </c>
      <c r="Q50" s="30">
        <f>Tabela1[[#This Row],[Divid.]]</f>
        <v>0.9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50" s="17">
        <f>Tabela1[[#This Row],[Preço Calculado]]/Tabela1[[#This Row],[Preço atual]]-1</f>
        <v>-0.32851898021928838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25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59.23</v>
      </c>
      <c r="F51" s="16">
        <v>0.41</v>
      </c>
      <c r="G51" s="25">
        <f>Tabela1[[#This Row],[Divid.]]*12/Tabela1[[#This Row],[Preço atual]]</f>
        <v>8.3066013844335637E-2</v>
      </c>
      <c r="H51" s="16">
        <v>5.3</v>
      </c>
      <c r="I51" s="16">
        <v>100.42</v>
      </c>
      <c r="J51" s="15">
        <f>Tabela1[[#This Row],[Preço atual]]/Tabela1[[#This Row],[VP]]</f>
        <v>0.58982274447321248</v>
      </c>
      <c r="K51" s="14">
        <v>6.2E-2</v>
      </c>
      <c r="L51" s="14">
        <v>0</v>
      </c>
      <c r="M51" s="13">
        <v>0.84</v>
      </c>
      <c r="N51" s="13">
        <v>152081</v>
      </c>
      <c r="O51" s="13">
        <v>10394</v>
      </c>
      <c r="P51" s="13">
        <v>1258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-0.38696668749567797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25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5.99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25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68.599999999999994</v>
      </c>
      <c r="J53" s="15">
        <f>Tabela1[[#This Row],[Preço atual]]/Tabela1[[#This Row],[VP]]</f>
        <v>1.2653061224489797</v>
      </c>
      <c r="K53" s="14"/>
      <c r="L53" s="14"/>
      <c r="M53" s="13">
        <v>13.89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730</v>
      </c>
      <c r="F54" s="16">
        <v>4.12</v>
      </c>
      <c r="G54" s="14">
        <f>Tabela1[[#This Row],[Divid.]]*12/Tabela1[[#This Row],[Preço atual]]</f>
        <v>6.7726027397260274E-2</v>
      </c>
      <c r="H54" s="16">
        <v>221.96</v>
      </c>
      <c r="I54" s="16">
        <v>1070.17</v>
      </c>
      <c r="J54" s="15">
        <f>Tabela1[[#This Row],[Preço atual]]/Tabela1[[#This Row],[VP]]</f>
        <v>0.68213461412672749</v>
      </c>
      <c r="K54" s="14"/>
      <c r="L54" s="14"/>
      <c r="M54" s="13">
        <v>3.16</v>
      </c>
      <c r="N54" s="13">
        <v>222</v>
      </c>
      <c r="O54" s="13"/>
      <c r="P54" s="13"/>
      <c r="Q54" s="30">
        <f>Tabela1[[#This Row],[Divid.]]</f>
        <v>4.12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364.87084870848702</v>
      </c>
      <c r="T54" s="17">
        <f>Tabela1[[#This Row],[Preço Calculado]]/Tabela1[[#This Row],[Preço atual]]-1</f>
        <v>-0.50017691957741506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160</v>
      </c>
      <c r="B55" s="12" t="s">
        <v>28</v>
      </c>
      <c r="C55" s="13" t="s">
        <v>158</v>
      </c>
      <c r="D55" s="13" t="s">
        <v>50</v>
      </c>
      <c r="E55" s="16">
        <v>1000</v>
      </c>
      <c r="F55" s="16">
        <v>19.420000000000002</v>
      </c>
      <c r="G55" s="14">
        <f>Tabela1[[#This Row],[Divid.]]*12/Tabela1[[#This Row],[Preço atual]]</f>
        <v>0.23304000000000002</v>
      </c>
      <c r="H55" s="16">
        <v>164.96</v>
      </c>
      <c r="I55" s="16">
        <v>1134.48</v>
      </c>
      <c r="J55" s="15">
        <f>Tabela1[[#This Row],[Preço atual]]/Tabela1[[#This Row],[VP]]</f>
        <v>0.8814611099358296</v>
      </c>
      <c r="K55" s="14"/>
      <c r="L55" s="14"/>
      <c r="M55" s="13">
        <v>1.78</v>
      </c>
      <c r="N55" s="13">
        <v>253</v>
      </c>
      <c r="O55" s="13">
        <v>6089</v>
      </c>
      <c r="P55" s="13">
        <v>0</v>
      </c>
      <c r="Q55" s="30">
        <f>Tabela1[[#This Row],[Divid.]]</f>
        <v>19.420000000000002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1719.8523985239854</v>
      </c>
      <c r="T55" s="17">
        <f>Tabela1[[#This Row],[Preço Calculado]]/Tabela1[[#This Row],[Preço atual]]-1</f>
        <v>0.7198523985239853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25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1019.74</v>
      </c>
      <c r="J56" s="15">
        <f>Tabela1[[#This Row],[Preço atual]]/Tabela1[[#This Row],[VP]]</f>
        <v>0</v>
      </c>
      <c r="K56" s="14"/>
      <c r="L56" s="14"/>
      <c r="M56" s="13">
        <v>1.72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163</v>
      </c>
      <c r="B57" s="12" t="s">
        <v>28</v>
      </c>
      <c r="C57" s="13" t="s">
        <v>70</v>
      </c>
      <c r="D57" s="13" t="s">
        <v>50</v>
      </c>
      <c r="E57" s="16">
        <v>135</v>
      </c>
      <c r="F57" s="16">
        <v>1.1200000000000001</v>
      </c>
      <c r="G57" s="14">
        <f>Tabela1[[#This Row],[Divid.]]*12/Tabela1[[#This Row],[Preço atual]]</f>
        <v>9.9555555555555564E-2</v>
      </c>
      <c r="H57" s="16">
        <v>13.338699999999999</v>
      </c>
      <c r="I57" s="16">
        <v>158.22999999999999</v>
      </c>
      <c r="J57" s="15">
        <f>Tabela1[[#This Row],[Preço atual]]/Tabela1[[#This Row],[VP]]</f>
        <v>0.85318839663780577</v>
      </c>
      <c r="K57" s="14">
        <v>0</v>
      </c>
      <c r="L57" s="14">
        <v>0</v>
      </c>
      <c r="M57" s="13">
        <v>0.12</v>
      </c>
      <c r="N57" s="13">
        <v>277</v>
      </c>
      <c r="O57" s="13">
        <v>1387</v>
      </c>
      <c r="P57" s="13">
        <v>110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-0.26527265272652722</v>
      </c>
      <c r="U57" s="29" t="str">
        <f>HYPERLINK("https://statusinvest.com.br/fundos-imobiliarios/"&amp;Tabela1[[#This Row],[Ticker]],"Link")</f>
        <v>Link</v>
      </c>
      <c r="V57" s="38" t="s">
        <v>164</v>
      </c>
    </row>
    <row r="58" spans="1:22" x14ac:dyDescent="0.25">
      <c r="A58" s="12" t="s">
        <v>165</v>
      </c>
      <c r="B58" s="12" t="s">
        <v>28</v>
      </c>
      <c r="C58" s="13" t="s">
        <v>43</v>
      </c>
      <c r="D58" s="13"/>
      <c r="E58" s="16">
        <v>58.25</v>
      </c>
      <c r="F58" s="16">
        <v>0.55000000000000004</v>
      </c>
      <c r="G58" s="14">
        <f>Tabela1[[#This Row],[Divid.]]*12/Tabela1[[#This Row],[Preço atual]]</f>
        <v>0.11330472103004292</v>
      </c>
      <c r="H58" s="16">
        <v>4.0605000000000002</v>
      </c>
      <c r="I58" s="16">
        <v>107.13</v>
      </c>
      <c r="J58" s="15">
        <f>Tabela1[[#This Row],[Preço atual]]/Tabela1[[#This Row],[VP]]</f>
        <v>0.54373191449640623</v>
      </c>
      <c r="K58" s="14"/>
      <c r="L58" s="14"/>
      <c r="M58" s="13">
        <v>0.46</v>
      </c>
      <c r="N58" s="13">
        <v>7581</v>
      </c>
      <c r="O58" s="13">
        <v>7376</v>
      </c>
      <c r="P58" s="13">
        <v>547</v>
      </c>
      <c r="Q58" s="30">
        <f>Tabela1[[#This Row],[Divid.]]</f>
        <v>0.55000000000000004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58" s="17">
        <f>Tabela1[[#This Row],[Preço Calculado]]/Tabela1[[#This Row],[Preço atual]]-1</f>
        <v>-0.16380279682625154</v>
      </c>
      <c r="U58" s="29" t="str">
        <f>HYPERLINK("https://statusinvest.com.br/fundos-imobiliarios/"&amp;Tabela1[[#This Row],[Ticker]],"Link")</f>
        <v>Link</v>
      </c>
      <c r="V58" s="38" t="s">
        <v>166</v>
      </c>
    </row>
    <row r="59" spans="1:22" x14ac:dyDescent="0.25">
      <c r="A59" s="12" t="s">
        <v>167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168</v>
      </c>
      <c r="B60" s="12" t="s">
        <v>28</v>
      </c>
      <c r="C60" s="13" t="s">
        <v>70</v>
      </c>
      <c r="D60" s="13" t="s">
        <v>47</v>
      </c>
      <c r="E60" s="16">
        <v>73.849999999999994</v>
      </c>
      <c r="F60" s="16">
        <v>0.68</v>
      </c>
      <c r="G60" s="14">
        <f>Tabela1[[#This Row],[Divid.]]*12/Tabela1[[#This Row],[Preço atual]]</f>
        <v>0.1104942450914015</v>
      </c>
      <c r="H60" s="16">
        <v>9.27</v>
      </c>
      <c r="I60" s="16">
        <v>104.48</v>
      </c>
      <c r="J60" s="15">
        <f>Tabela1[[#This Row],[Preço atual]]/Tabela1[[#This Row],[VP]]</f>
        <v>0.70683384379785597</v>
      </c>
      <c r="K60" s="14">
        <v>0</v>
      </c>
      <c r="L60" s="14">
        <v>0</v>
      </c>
      <c r="M60" s="13">
        <v>2.61</v>
      </c>
      <c r="N60" s="13">
        <v>45799</v>
      </c>
      <c r="O60" s="13">
        <v>1358</v>
      </c>
      <c r="P60" s="13">
        <v>168</v>
      </c>
      <c r="Q60" s="30">
        <f>Tabela1[[#This Row],[Divid.]]</f>
        <v>0.68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60" s="17">
        <f>Tabela1[[#This Row],[Preço Calculado]]/Tabela1[[#This Row],[Preço atual]]-1</f>
        <v>-0.1845443166686237</v>
      </c>
      <c r="U60" s="29" t="str">
        <f>HYPERLINK("https://statusinvest.com.br/fundos-imobiliarios/"&amp;Tabela1[[#This Row],[Ticker]],"Link")</f>
        <v>Link</v>
      </c>
      <c r="V60" s="38" t="s">
        <v>169</v>
      </c>
    </row>
    <row r="61" spans="1:22" x14ac:dyDescent="0.25">
      <c r="A61" s="12" t="s">
        <v>170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171</v>
      </c>
    </row>
    <row r="62" spans="1:22" x14ac:dyDescent="0.25">
      <c r="A62" s="12" t="s">
        <v>172</v>
      </c>
      <c r="B62" s="12" t="s">
        <v>28</v>
      </c>
      <c r="C62" s="13" t="s">
        <v>70</v>
      </c>
      <c r="D62" s="13" t="s">
        <v>47</v>
      </c>
      <c r="E62" s="16">
        <v>100.95</v>
      </c>
      <c r="F62" s="16">
        <v>0.76</v>
      </c>
      <c r="G62" s="14">
        <f>Tabela1[[#This Row],[Divid.]]*12/Tabela1[[#This Row],[Preço atual]]</f>
        <v>9.0341753343239239E-2</v>
      </c>
      <c r="H62" s="16">
        <v>8.98</v>
      </c>
      <c r="I62" s="16">
        <v>99.06</v>
      </c>
      <c r="J62" s="15">
        <f>Tabela1[[#This Row],[Preço atual]]/Tabela1[[#This Row],[VP]]</f>
        <v>1.0190793458509995</v>
      </c>
      <c r="K62" s="14">
        <v>4.3999999999999997E-2</v>
      </c>
      <c r="L62" s="14">
        <v>0.156</v>
      </c>
      <c r="M62" s="13">
        <v>30.6</v>
      </c>
      <c r="N62" s="13">
        <v>254883</v>
      </c>
      <c r="O62" s="13">
        <v>4173</v>
      </c>
      <c r="P62" s="13">
        <v>305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-0.33327119303882491</v>
      </c>
      <c r="U62" s="29" t="str">
        <f>HYPERLINK("https://statusinvest.com.br/fundos-imobiliarios/"&amp;Tabela1[[#This Row],[Ticker]],"Link")</f>
        <v>Link</v>
      </c>
      <c r="V62" s="38" t="s">
        <v>173</v>
      </c>
    </row>
    <row r="63" spans="1:22" x14ac:dyDescent="0.25">
      <c r="A63" s="12" t="s">
        <v>174</v>
      </c>
      <c r="B63" s="12" t="s">
        <v>28</v>
      </c>
      <c r="C63" s="13" t="s">
        <v>82</v>
      </c>
      <c r="D63" s="13" t="s">
        <v>47</v>
      </c>
      <c r="E63" s="16">
        <v>58.25</v>
      </c>
      <c r="F63" s="16">
        <v>0.56000000000000005</v>
      </c>
      <c r="G63" s="14">
        <f>Tabela1[[#This Row],[Divid.]]*12/Tabela1[[#This Row],[Preço atual]]</f>
        <v>0.1153648068669528</v>
      </c>
      <c r="H63" s="16">
        <v>8.875</v>
      </c>
      <c r="I63" s="16">
        <v>125.96</v>
      </c>
      <c r="J63" s="15">
        <f>Tabela1[[#This Row],[Preço atual]]/Tabela1[[#This Row],[VP]]</f>
        <v>0.46244839631629092</v>
      </c>
      <c r="K63" s="14">
        <v>0</v>
      </c>
      <c r="L63" s="14">
        <v>0</v>
      </c>
      <c r="M63" s="13">
        <v>7.26</v>
      </c>
      <c r="N63" s="13">
        <v>21368</v>
      </c>
      <c r="O63" s="13">
        <v>4</v>
      </c>
      <c r="P63" s="13">
        <v>1</v>
      </c>
      <c r="Q63" s="30">
        <f>Tabela1[[#This Row],[Divid.]]</f>
        <v>0.56000000000000005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63" s="17">
        <f>Tabela1[[#This Row],[Preço Calculado]]/Tabela1[[#This Row],[Preço atual]]-1</f>
        <v>-0.14859921131400144</v>
      </c>
      <c r="U63" s="29" t="str">
        <f>HYPERLINK("https://statusinvest.com.br/fundos-imobiliarios/"&amp;Tabela1[[#This Row],[Ticker]],"Link")</f>
        <v>Link</v>
      </c>
      <c r="V63" s="38" t="s">
        <v>175</v>
      </c>
    </row>
    <row r="64" spans="1:22" x14ac:dyDescent="0.25">
      <c r="A64" s="12" t="s">
        <v>176</v>
      </c>
      <c r="B64" s="12" t="s">
        <v>28</v>
      </c>
      <c r="C64" s="13" t="s">
        <v>70</v>
      </c>
      <c r="D64" s="13" t="s">
        <v>50</v>
      </c>
      <c r="E64" s="16">
        <v>139</v>
      </c>
      <c r="F64" s="16">
        <v>0.92</v>
      </c>
      <c r="G64" s="14">
        <f>Tabela1[[#This Row],[Divid.]]*12/Tabela1[[#This Row],[Preço atual]]</f>
        <v>7.9424460431654686E-2</v>
      </c>
      <c r="H64" s="16">
        <v>10.68</v>
      </c>
      <c r="I64" s="16">
        <v>137.72999999999999</v>
      </c>
      <c r="J64" s="15">
        <f>Tabela1[[#This Row],[Preço atual]]/Tabela1[[#This Row],[VP]]</f>
        <v>1.0092209395193494</v>
      </c>
      <c r="K64" s="14">
        <v>0</v>
      </c>
      <c r="L64" s="14">
        <v>0</v>
      </c>
      <c r="M64" s="13">
        <v>0.83</v>
      </c>
      <c r="N64" s="13">
        <v>65</v>
      </c>
      <c r="O64" s="13">
        <v>5710</v>
      </c>
      <c r="P64" s="13">
        <v>712</v>
      </c>
      <c r="Q64" s="30">
        <f>Tabela1[[#This Row],[Divid.]]</f>
        <v>0.92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64" s="17">
        <f>Tabela1[[#This Row],[Preço Calculado]]/Tabela1[[#This Row],[Preço atual]]-1</f>
        <v>-0.4138416204305928</v>
      </c>
      <c r="U64" s="29" t="str">
        <f>HYPERLINK("https://statusinvest.com.br/fundos-imobiliarios/"&amp;Tabela1[[#This Row],[Ticker]],"Link")</f>
        <v>Link</v>
      </c>
      <c r="V64" s="38" t="s">
        <v>177</v>
      </c>
    </row>
    <row r="65" spans="1:22" x14ac:dyDescent="0.25">
      <c r="A65" s="12" t="s">
        <v>178</v>
      </c>
      <c r="B65" s="12" t="s">
        <v>28</v>
      </c>
      <c r="C65" s="13" t="s">
        <v>56</v>
      </c>
      <c r="D65" s="13" t="s">
        <v>50</v>
      </c>
      <c r="E65" s="16">
        <v>97.5</v>
      </c>
      <c r="F65" s="16">
        <v>0.73</v>
      </c>
      <c r="G65" s="14">
        <f>Tabela1[[#This Row],[Divid.]]*12/Tabela1[[#This Row],[Preço atual]]</f>
        <v>8.9846153846153839E-2</v>
      </c>
      <c r="H65" s="16">
        <v>8.65</v>
      </c>
      <c r="I65" s="16">
        <v>119.84</v>
      </c>
      <c r="J65" s="15">
        <f>Tabela1[[#This Row],[Preço atual]]/Tabela1[[#This Row],[VP]]</f>
        <v>0.81358477970627496</v>
      </c>
      <c r="K65" s="14">
        <v>6.5000000000000002E-2</v>
      </c>
      <c r="L65" s="14">
        <v>0</v>
      </c>
      <c r="M65" s="13">
        <v>0.06</v>
      </c>
      <c r="N65" s="13">
        <v>114</v>
      </c>
      <c r="O65" s="13">
        <v>1105</v>
      </c>
      <c r="P65" s="13">
        <v>78</v>
      </c>
      <c r="Q65" s="30">
        <f>Tabela1[[#This Row],[Divid.]]</f>
        <v>0.73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5" s="17">
        <f>Tabela1[[#This Row],[Preço Calculado]]/Tabela1[[#This Row],[Preço atual]]-1</f>
        <v>-0.33692875390292365</v>
      </c>
      <c r="U65" s="29" t="str">
        <f>HYPERLINK("https://statusinvest.com.br/fundos-imobiliarios/"&amp;Tabela1[[#This Row],[Ticker]],"Link")</f>
        <v>Link</v>
      </c>
      <c r="V65" s="38" t="s">
        <v>179</v>
      </c>
    </row>
    <row r="66" spans="1:22" x14ac:dyDescent="0.25">
      <c r="A66" s="12" t="s">
        <v>180</v>
      </c>
      <c r="B66" s="12" t="s">
        <v>28</v>
      </c>
      <c r="C66" s="13" t="s">
        <v>158</v>
      </c>
      <c r="D66" s="13" t="s">
        <v>50</v>
      </c>
      <c r="E66" s="16">
        <v>109.4</v>
      </c>
      <c r="F66" s="16">
        <v>0.65</v>
      </c>
      <c r="G66" s="14">
        <f>Tabela1[[#This Row],[Divid.]]*12/Tabela1[[#This Row],[Preço atual]]</f>
        <v>7.1297989031078618E-2</v>
      </c>
      <c r="H66" s="16">
        <v>6.54</v>
      </c>
      <c r="I66" s="16">
        <v>111.86</v>
      </c>
      <c r="J66" s="15">
        <f>Tabela1[[#This Row],[Preço atual]]/Tabela1[[#This Row],[VP]]</f>
        <v>0.97800822456642234</v>
      </c>
      <c r="K66" s="14">
        <v>0</v>
      </c>
      <c r="L66" s="14">
        <v>0</v>
      </c>
      <c r="M66" s="13">
        <v>1.23</v>
      </c>
      <c r="N66" s="13">
        <v>67</v>
      </c>
      <c r="O66" s="13">
        <v>4469</v>
      </c>
      <c r="P66" s="13">
        <v>380</v>
      </c>
      <c r="Q66" s="30">
        <f>Tabela1[[#This Row],[Divid.]]</f>
        <v>0.65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66" s="17">
        <f>Tabela1[[#This Row],[Preço Calculado]]/Tabela1[[#This Row],[Preço atual]]-1</f>
        <v>-0.47381557910643091</v>
      </c>
      <c r="U66" s="29" t="str">
        <f>HYPERLINK("https://statusinvest.com.br/fundos-imobiliarios/"&amp;Tabela1[[#This Row],[Ticker]],"Link")</f>
        <v>Link</v>
      </c>
      <c r="V66" s="38" t="s">
        <v>181</v>
      </c>
    </row>
    <row r="67" spans="1:22" x14ac:dyDescent="0.25">
      <c r="A67" s="12" t="s">
        <v>182</v>
      </c>
      <c r="B67" s="12" t="s">
        <v>28</v>
      </c>
      <c r="C67" s="13" t="s">
        <v>183</v>
      </c>
      <c r="D67" s="13" t="s">
        <v>30</v>
      </c>
      <c r="E67" s="16">
        <v>0</v>
      </c>
      <c r="F67" s="16">
        <v>14.5</v>
      </c>
      <c r="G67" s="25" t="e">
        <f>Tabela1[[#This Row],[Divid.]]*12/Tabela1[[#This Row],[Preço atual]]</f>
        <v>#DIV/0!</v>
      </c>
      <c r="H67" s="16">
        <v>193.69</v>
      </c>
      <c r="I67" s="16">
        <v>961.45</v>
      </c>
      <c r="J67" s="15">
        <f>Tabela1[[#This Row],[Preço atual]]/Tabela1[[#This Row],[VP]]</f>
        <v>0</v>
      </c>
      <c r="K67" s="14">
        <v>0.31900000000000001</v>
      </c>
      <c r="L67" s="14">
        <v>0</v>
      </c>
      <c r="M67" s="13">
        <v>1.07</v>
      </c>
      <c r="N67" s="13">
        <v>69</v>
      </c>
      <c r="O67" s="13">
        <v>529</v>
      </c>
      <c r="P67" s="13">
        <v>400</v>
      </c>
      <c r="Q67" s="30">
        <f>Tabela1[[#This Row],[Divid.]]</f>
        <v>14.5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1284.1328413284132</v>
      </c>
      <c r="T67" s="17" t="e">
        <f>Tabela1[[#This Row],[Preço Calculado]]/Tabela1[[#This Row],[Preço atual]]-1</f>
        <v>#DIV/0!</v>
      </c>
      <c r="U67" s="29" t="str">
        <f>HYPERLINK("https://statusinvest.com.br/fundos-imobiliarios/"&amp;Tabela1[[#This Row],[Ticker]],"Link")</f>
        <v>Link</v>
      </c>
      <c r="V67" s="38" t="s">
        <v>184</v>
      </c>
    </row>
    <row r="68" spans="1:22" x14ac:dyDescent="0.25">
      <c r="A68" s="12" t="s">
        <v>185</v>
      </c>
      <c r="B68" s="12" t="s">
        <v>28</v>
      </c>
      <c r="C68" s="13" t="s">
        <v>56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117.38</v>
      </c>
      <c r="J68" s="15">
        <f>Tabela1[[#This Row],[Preço atual]]/Tabela1[[#This Row],[VP]]</f>
        <v>0</v>
      </c>
      <c r="K68" s="14"/>
      <c r="L68" s="14"/>
      <c r="M68" s="13">
        <v>0.01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186</v>
      </c>
      <c r="B69" s="12" t="s">
        <v>28</v>
      </c>
      <c r="C69" s="13" t="s">
        <v>56</v>
      </c>
      <c r="D69" s="13" t="s">
        <v>187</v>
      </c>
      <c r="E69" s="16">
        <v>17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10.43</v>
      </c>
      <c r="J69" s="15">
        <f>Tabela1[[#This Row],[Preço atual]]/Tabela1[[#This Row],[VP]]</f>
        <v>1.6299137104506232</v>
      </c>
      <c r="K69" s="14"/>
      <c r="L69" s="14"/>
      <c r="M69" s="13">
        <v>0.22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188</v>
      </c>
      <c r="B70" s="12" t="s">
        <v>28</v>
      </c>
      <c r="C70" s="13" t="s">
        <v>36</v>
      </c>
      <c r="D70" s="13" t="s">
        <v>37</v>
      </c>
      <c r="E70" s="16">
        <v>100.24</v>
      </c>
      <c r="F70" s="16">
        <v>1.42</v>
      </c>
      <c r="G70" s="14">
        <f>Tabela1[[#This Row],[Divid.]]*12/Tabela1[[#This Row],[Preço atual]]</f>
        <v>0.16999201915403034</v>
      </c>
      <c r="H70" s="16">
        <v>17.46</v>
      </c>
      <c r="I70" s="16">
        <v>100.82</v>
      </c>
      <c r="J70" s="15">
        <f>Tabela1[[#This Row],[Preço atual]]/Tabela1[[#This Row],[VP]]</f>
        <v>0.99424717317992461</v>
      </c>
      <c r="K70" s="14"/>
      <c r="L70" s="14"/>
      <c r="M70" s="13">
        <v>24.96</v>
      </c>
      <c r="N70" s="13">
        <v>18870</v>
      </c>
      <c r="O70" s="13"/>
      <c r="P70" s="13"/>
      <c r="Q70" s="30">
        <f>Tabela1[[#This Row],[Divid.]]</f>
        <v>1.42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70" s="17">
        <f>Tabela1[[#This Row],[Preço Calculado]]/Tabela1[[#This Row],[Preço atual]]-1</f>
        <v>0.25455364689321258</v>
      </c>
      <c r="U70" s="29" t="str">
        <f>HYPERLINK("https://statusinvest.com.br/fundos-imobiliarios/"&amp;Tabela1[[#This Row],[Ticker]],"Link")</f>
        <v>Link</v>
      </c>
      <c r="V70" s="38" t="s">
        <v>189</v>
      </c>
    </row>
    <row r="71" spans="1:22" x14ac:dyDescent="0.25">
      <c r="A71" s="12" t="s">
        <v>190</v>
      </c>
      <c r="B71" s="12" t="s">
        <v>28</v>
      </c>
      <c r="C71" s="13" t="s">
        <v>56</v>
      </c>
      <c r="D71" s="13" t="s">
        <v>191</v>
      </c>
      <c r="E71" s="16">
        <v>1.35</v>
      </c>
      <c r="F71" s="16">
        <v>8.3999999999999995E-3</v>
      </c>
      <c r="G71" s="14">
        <f>Tabela1[[#This Row],[Divid.]]*12/Tabela1[[#This Row],[Preço atual]]</f>
        <v>7.4666666666666659E-2</v>
      </c>
      <c r="H71" s="16">
        <v>0</v>
      </c>
      <c r="I71" s="16">
        <v>8.3000000000000007</v>
      </c>
      <c r="J71" s="15">
        <f>Tabela1[[#This Row],[Preço atual]]/Tabela1[[#This Row],[VP]]</f>
        <v>0.16265060240963855</v>
      </c>
      <c r="K71" s="14"/>
      <c r="L71" s="14"/>
      <c r="M71" s="13">
        <v>0.03</v>
      </c>
      <c r="N71" s="13">
        <v>11732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-0.44895448954489559</v>
      </c>
      <c r="U71" s="29" t="str">
        <f>HYPERLINK("https://statusinvest.com.br/fundos-imobiliarios/"&amp;Tabela1[[#This Row],[Ticker]],"Link")</f>
        <v>Link</v>
      </c>
      <c r="V71" s="38" t="s">
        <v>192</v>
      </c>
    </row>
    <row r="72" spans="1:22" x14ac:dyDescent="0.25">
      <c r="A72" s="12" t="s">
        <v>193</v>
      </c>
      <c r="B72" s="12" t="s">
        <v>28</v>
      </c>
      <c r="C72" s="13" t="s">
        <v>43</v>
      </c>
      <c r="D72" s="13" t="s">
        <v>194</v>
      </c>
      <c r="E72" s="16">
        <v>30.99</v>
      </c>
      <c r="F72" s="16">
        <v>0.12</v>
      </c>
      <c r="G72" s="14">
        <f>Tabela1[[#This Row],[Divid.]]*12/Tabela1[[#This Row],[Preço atual]]</f>
        <v>4.6466602129719266E-2</v>
      </c>
      <c r="H72" s="16">
        <v>2.44</v>
      </c>
      <c r="I72" s="16">
        <v>73.790000000000006</v>
      </c>
      <c r="J72" s="15">
        <f>Tabela1[[#This Row],[Preço atual]]/Tabela1[[#This Row],[VP]]</f>
        <v>0.4199756064507385</v>
      </c>
      <c r="K72" s="14">
        <v>0.46500000000000002</v>
      </c>
      <c r="L72" s="14">
        <v>0</v>
      </c>
      <c r="M72" s="13">
        <v>1.36</v>
      </c>
      <c r="N72" s="13">
        <v>3249</v>
      </c>
      <c r="O72" s="13">
        <v>2674</v>
      </c>
      <c r="P72" s="13">
        <v>321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-0.65707304701314206</v>
      </c>
      <c r="U72" s="29" t="str">
        <f>HYPERLINK("https://statusinvest.com.br/fundos-imobiliarios/"&amp;Tabela1[[#This Row],[Ticker]],"Link")</f>
        <v>Link</v>
      </c>
      <c r="V72" s="38" t="s">
        <v>195</v>
      </c>
    </row>
    <row r="73" spans="1:22" x14ac:dyDescent="0.25">
      <c r="A73" s="12" t="s">
        <v>196</v>
      </c>
      <c r="B73" s="12" t="s">
        <v>28</v>
      </c>
      <c r="C73" s="13" t="s">
        <v>82</v>
      </c>
      <c r="D73" s="13" t="s">
        <v>50</v>
      </c>
      <c r="E73" s="16">
        <v>108</v>
      </c>
      <c r="F73" s="16">
        <v>0.9</v>
      </c>
      <c r="G73" s="14">
        <f>Tabela1[[#This Row],[Divid.]]*12/Tabela1[[#This Row],[Preço atual]]</f>
        <v>0.1</v>
      </c>
      <c r="H73" s="16">
        <v>10.933400000000001</v>
      </c>
      <c r="I73" s="16">
        <v>102.4</v>
      </c>
      <c r="J73" s="15">
        <f>Tabela1[[#This Row],[Preço atual]]/Tabela1[[#This Row],[VP]]</f>
        <v>1.0546875</v>
      </c>
      <c r="K73" s="14">
        <v>0.56000000000000005</v>
      </c>
      <c r="L73" s="14">
        <v>0</v>
      </c>
      <c r="M73" s="13">
        <v>38.57</v>
      </c>
      <c r="N73" s="13">
        <v>155</v>
      </c>
      <c r="O73" s="13">
        <v>7957</v>
      </c>
      <c r="P73" s="13">
        <v>281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-0.26199261992619938</v>
      </c>
      <c r="U73" s="29" t="str">
        <f>HYPERLINK("https://statusinvest.com.br/fundos-imobiliarios/"&amp;Tabela1[[#This Row],[Ticker]],"Link")</f>
        <v>Link</v>
      </c>
      <c r="V73" s="38" t="s">
        <v>197</v>
      </c>
    </row>
    <row r="74" spans="1:22" x14ac:dyDescent="0.25">
      <c r="A74" s="12" t="s">
        <v>198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8.5960999999999999</v>
      </c>
      <c r="I74" s="16">
        <v>90.85</v>
      </c>
      <c r="J74" s="15">
        <f>Tabela1[[#This Row],[Preço atual]]/Tabela1[[#This Row],[VP]]</f>
        <v>1.0181618051733627</v>
      </c>
      <c r="K74" s="14"/>
      <c r="L74" s="14"/>
      <c r="M74" s="13">
        <v>1.1599999999999999</v>
      </c>
      <c r="N74" s="13">
        <v>324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199</v>
      </c>
    </row>
    <row r="75" spans="1:22" x14ac:dyDescent="0.25">
      <c r="A75" s="12" t="s">
        <v>200</v>
      </c>
      <c r="B75" s="12" t="s">
        <v>28</v>
      </c>
      <c r="C75" s="13" t="s">
        <v>43</v>
      </c>
      <c r="D75" s="13" t="s">
        <v>47</v>
      </c>
      <c r="E75" s="16">
        <v>45.39</v>
      </c>
      <c r="F75" s="16">
        <v>0.43230000000000002</v>
      </c>
      <c r="G75" s="14">
        <f>Tabela1[[#This Row],[Divid.]]*12/Tabela1[[#This Row],[Preço atual]]</f>
        <v>0.1142894910773298</v>
      </c>
      <c r="H75" s="16">
        <v>6.8414999999999999</v>
      </c>
      <c r="I75" s="16">
        <v>78.53</v>
      </c>
      <c r="J75" s="15">
        <f>Tabela1[[#This Row],[Preço atual]]/Tabela1[[#This Row],[VP]]</f>
        <v>0.57799567044441613</v>
      </c>
      <c r="K75" s="14">
        <v>0</v>
      </c>
      <c r="L75" s="14">
        <v>0</v>
      </c>
      <c r="M75" s="13">
        <v>2.3199999999999998</v>
      </c>
      <c r="N75" s="13">
        <v>4968</v>
      </c>
      <c r="O75" s="13">
        <v>5075</v>
      </c>
      <c r="P75" s="13">
        <v>921</v>
      </c>
      <c r="Q75" s="30">
        <f>Tabela1[[#This Row],[Divid.]]</f>
        <v>0.43230000000000002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38.284870848708479</v>
      </c>
      <c r="T75" s="17">
        <f>Tabela1[[#This Row],[Preço Calculado]]/Tabela1[[#This Row],[Preço atual]]-1</f>
        <v>-0.15653512120051816</v>
      </c>
      <c r="U75" s="29" t="str">
        <f>HYPERLINK("https://statusinvest.com.br/fundos-imobiliarios/"&amp;Tabela1[[#This Row],[Ticker]],"Link")</f>
        <v>Link</v>
      </c>
      <c r="V75" s="38" t="s">
        <v>201</v>
      </c>
    </row>
    <row r="76" spans="1:22" x14ac:dyDescent="0.25">
      <c r="A76" s="12" t="s">
        <v>202</v>
      </c>
      <c r="B76" s="12" t="s">
        <v>28</v>
      </c>
      <c r="C76" s="13" t="s">
        <v>158</v>
      </c>
      <c r="D76" s="13" t="s">
        <v>50</v>
      </c>
      <c r="E76" s="16">
        <v>0</v>
      </c>
      <c r="F76" s="16">
        <v>36.511400000000002</v>
      </c>
      <c r="G76" s="14" t="e">
        <f>Tabela1[[#This Row],[Divid.]]*12/Tabela1[[#This Row],[Preço atual]]</f>
        <v>#DIV/0!</v>
      </c>
      <c r="H76" s="16">
        <v>0</v>
      </c>
      <c r="I76" s="16">
        <v>642.52</v>
      </c>
      <c r="J76" s="15">
        <f>Tabela1[[#This Row],[Preço atual]]/Tabela1[[#This Row],[VP]]</f>
        <v>0</v>
      </c>
      <c r="K76" s="14"/>
      <c r="L76" s="14"/>
      <c r="M76" s="13">
        <v>4.9800000000000004</v>
      </c>
      <c r="N76" s="13">
        <v>54</v>
      </c>
      <c r="O76" s="13">
        <v>6738</v>
      </c>
      <c r="P76" s="13">
        <v>0</v>
      </c>
      <c r="Q76" s="30">
        <f>Tabela1[[#This Row],[Divid.]]</f>
        <v>36.511400000000002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6" s="17" t="e">
        <f>Tabela1[[#This Row],[Preço Calculado]]/Tabela1[[#This Row],[Preço atual]]-1</f>
        <v>#DIV/0!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203</v>
      </c>
      <c r="B77" s="12" t="s">
        <v>28</v>
      </c>
      <c r="C77" s="13" t="s">
        <v>82</v>
      </c>
      <c r="D77" s="13"/>
      <c r="E77" s="16">
        <v>0</v>
      </c>
      <c r="F77" s="16" t="s">
        <v>50</v>
      </c>
      <c r="G77" s="14" t="e">
        <f>Tabela1[[#This Row],[Divid.]]*12/Tabela1[[#This Row],[Preço atual]]</f>
        <v>#VALUE!</v>
      </c>
      <c r="H77" s="16">
        <v>0</v>
      </c>
      <c r="I77" s="16">
        <v>1029.53</v>
      </c>
      <c r="J77" s="15">
        <f>Tabela1[[#This Row],[Preço atual]]/Tabela1[[#This Row],[VP]]</f>
        <v>0</v>
      </c>
      <c r="K77" s="14"/>
      <c r="L77" s="14"/>
      <c r="M77" s="13">
        <v>41.8</v>
      </c>
      <c r="N77" s="13">
        <v>59</v>
      </c>
      <c r="O77" s="13"/>
      <c r="P77" s="13"/>
      <c r="Q77" s="30" t="str">
        <f>Tabela1[[#This Row],[Divid.]]</f>
        <v>-</v>
      </c>
      <c r="R77" s="31">
        <v>0</v>
      </c>
      <c r="S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7" s="17" t="e">
        <f>Tabela1[[#This Row],[Preço Calculado]]/Tabela1[[#This Row],[Preço atual]]-1</f>
        <v>#VALUE!</v>
      </c>
      <c r="U77" s="29" t="str">
        <f>HYPERLINK("https://statusinvest.com.br/fundos-imobiliarios/"&amp;Tabela1[[#This Row],[Ticker]],"Link")</f>
        <v>Link</v>
      </c>
      <c r="V77" s="38" t="s">
        <v>51</v>
      </c>
    </row>
    <row r="78" spans="1:22" x14ac:dyDescent="0.25">
      <c r="A78" s="12" t="s">
        <v>204</v>
      </c>
      <c r="B78" s="12" t="s">
        <v>28</v>
      </c>
      <c r="C78" s="13" t="s">
        <v>43</v>
      </c>
      <c r="D78" s="13" t="s">
        <v>98</v>
      </c>
      <c r="E78" s="16">
        <v>68.38</v>
      </c>
      <c r="F78" s="16">
        <v>0.12</v>
      </c>
      <c r="G78" s="14">
        <f>Tabela1[[#This Row],[Divid.]]*12/Tabela1[[#This Row],[Preço atual]]</f>
        <v>2.1058789119625623E-2</v>
      </c>
      <c r="H78" s="16">
        <v>0.88</v>
      </c>
      <c r="I78" s="16">
        <v>66.09</v>
      </c>
      <c r="J78" s="15">
        <f>Tabela1[[#This Row],[Preço atual]]/Tabela1[[#This Row],[VP]]</f>
        <v>1.0346497200786804</v>
      </c>
      <c r="K78" s="14">
        <v>0.51500000000000001</v>
      </c>
      <c r="L78" s="14">
        <v>0</v>
      </c>
      <c r="M78" s="13">
        <v>0.51</v>
      </c>
      <c r="N78" s="13">
        <v>1105</v>
      </c>
      <c r="O78" s="13">
        <v>10773</v>
      </c>
      <c r="P78" s="13">
        <v>623</v>
      </c>
      <c r="Q78" s="30">
        <f>Tabela1[[#This Row],[Divid.]]</f>
        <v>0.12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8" s="17">
        <f>Tabela1[[#This Row],[Preço Calculado]]/Tabela1[[#This Row],[Preço atual]]-1</f>
        <v>-0.84458458214298437</v>
      </c>
      <c r="U78" s="29" t="str">
        <f>HYPERLINK("https://statusinvest.com.br/fundos-imobiliarios/"&amp;Tabela1[[#This Row],[Ticker]],"Link")</f>
        <v>Link</v>
      </c>
      <c r="V78" s="38" t="s">
        <v>205</v>
      </c>
    </row>
    <row r="79" spans="1:22" x14ac:dyDescent="0.25">
      <c r="A79" s="12" t="s">
        <v>206</v>
      </c>
      <c r="B79" s="12" t="s">
        <v>28</v>
      </c>
      <c r="C79" s="13" t="s">
        <v>56</v>
      </c>
      <c r="D79" s="13" t="s">
        <v>207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2.84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0.21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208</v>
      </c>
      <c r="B80" s="12" t="s">
        <v>28</v>
      </c>
      <c r="C80" s="13" t="s">
        <v>43</v>
      </c>
      <c r="D80" s="13" t="s">
        <v>47</v>
      </c>
      <c r="E80" s="16">
        <v>22.79</v>
      </c>
      <c r="F80" s="16">
        <v>8.0600000000000005E-2</v>
      </c>
      <c r="G80" s="25">
        <f>Tabela1[[#This Row],[Divid.]]*12/Tabela1[[#This Row],[Preço atual]]</f>
        <v>4.2439666520403693E-2</v>
      </c>
      <c r="H80" s="16">
        <v>1.1347</v>
      </c>
      <c r="I80" s="16">
        <v>90.81</v>
      </c>
      <c r="J80" s="15">
        <f>Tabela1[[#This Row],[Preço atual]]/Tabela1[[#This Row],[VP]]</f>
        <v>0.25096355026979406</v>
      </c>
      <c r="K80" s="14">
        <v>0.54600000000000004</v>
      </c>
      <c r="L80" s="14">
        <v>0</v>
      </c>
      <c r="M80" s="13">
        <v>5.1100000000000003</v>
      </c>
      <c r="N80" s="13">
        <v>1689</v>
      </c>
      <c r="O80" s="13">
        <v>975103</v>
      </c>
      <c r="P80" s="13">
        <v>179345</v>
      </c>
      <c r="Q80" s="30">
        <f>Tabela1[[#This Row],[Divid.]]</f>
        <v>8.0600000000000005E-2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7.1380073800738009</v>
      </c>
      <c r="T80" s="17">
        <f>Tabela1[[#This Row],[Preço Calculado]]/Tabela1[[#This Row],[Preço atual]]-1</f>
        <v>-0.68679212900071085</v>
      </c>
      <c r="U80" s="29" t="str">
        <f>HYPERLINK("https://statusinvest.com.br/fundos-imobiliarios/"&amp;Tabela1[[#This Row],[Ticker]],"Link")</f>
        <v>Link</v>
      </c>
      <c r="V80" s="38" t="s">
        <v>209</v>
      </c>
    </row>
    <row r="81" spans="1:22" x14ac:dyDescent="0.25">
      <c r="A81" s="12" t="s">
        <v>210</v>
      </c>
      <c r="B81" s="12" t="s">
        <v>28</v>
      </c>
      <c r="C81" s="13" t="s">
        <v>53</v>
      </c>
      <c r="D81" s="13" t="s">
        <v>211</v>
      </c>
      <c r="E81" s="16">
        <v>73.28</v>
      </c>
      <c r="F81" s="16">
        <v>0.7</v>
      </c>
      <c r="G81" s="14">
        <f>Tabela1[[#This Row],[Divid.]]*12/Tabela1[[#This Row],[Preço atual]]</f>
        <v>0.11462882096069867</v>
      </c>
      <c r="H81" s="16">
        <v>6.79</v>
      </c>
      <c r="I81" s="16">
        <v>82.47</v>
      </c>
      <c r="J81" s="15">
        <f>Tabela1[[#This Row],[Preço atual]]/Tabela1[[#This Row],[VP]]</f>
        <v>0.88856553898387292</v>
      </c>
      <c r="K81" s="14"/>
      <c r="L81" s="14"/>
      <c r="M81" s="13">
        <v>0.03</v>
      </c>
      <c r="N81" s="13">
        <v>9863</v>
      </c>
      <c r="O81" s="13"/>
      <c r="P81" s="13"/>
      <c r="Q81" s="30">
        <f>Tabela1[[#This Row],[Divid.]]</f>
        <v>0.7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81" s="17">
        <f>Tabela1[[#This Row],[Preço Calculado]]/Tabela1[[#This Row],[Preço atual]]-1</f>
        <v>-0.15403084161846003</v>
      </c>
      <c r="U81" s="29" t="str">
        <f>HYPERLINK("https://statusinvest.com.br/fundos-imobiliarios/"&amp;Tabela1[[#This Row],[Ticker]],"Link")</f>
        <v>Link</v>
      </c>
      <c r="V81" s="38" t="s">
        <v>212</v>
      </c>
    </row>
    <row r="82" spans="1:22" x14ac:dyDescent="0.25">
      <c r="A82" s="12" t="s">
        <v>213</v>
      </c>
      <c r="B82" s="12" t="s">
        <v>28</v>
      </c>
      <c r="C82" s="13" t="s">
        <v>36</v>
      </c>
      <c r="D82" s="13" t="s">
        <v>211</v>
      </c>
      <c r="E82" s="16">
        <v>7.89</v>
      </c>
      <c r="F82" s="16">
        <v>6.0999999999999999E-2</v>
      </c>
      <c r="G82" s="25">
        <f>Tabela1[[#This Row],[Divid.]]*12/Tabela1[[#This Row],[Preço atual]]</f>
        <v>9.2775665399239551E-2</v>
      </c>
      <c r="H82" s="16">
        <v>0.878</v>
      </c>
      <c r="I82" s="16">
        <v>8.84</v>
      </c>
      <c r="J82" s="15">
        <f>Tabela1[[#This Row],[Preço atual]]/Tabela1[[#This Row],[VP]]</f>
        <v>0.89253393665158365</v>
      </c>
      <c r="K82" s="14"/>
      <c r="L82" s="14"/>
      <c r="M82" s="13">
        <v>0.2</v>
      </c>
      <c r="N82" s="13">
        <v>277648</v>
      </c>
      <c r="O82" s="13"/>
      <c r="P82" s="13"/>
      <c r="Q82" s="30">
        <f>Tabela1[[#This Row],[Divid.]]</f>
        <v>6.0999999999999999E-2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5.4022140221402211</v>
      </c>
      <c r="T82" s="17">
        <f>Tabela1[[#This Row],[Preço Calculado]]/Tabela1[[#This Row],[Preço atual]]-1</f>
        <v>-0.31530874244103657</v>
      </c>
      <c r="U82" s="29" t="str">
        <f>HYPERLINK("https://statusinvest.com.br/fundos-imobiliarios/"&amp;Tabela1[[#This Row],[Ticker]],"Link")</f>
        <v>Link</v>
      </c>
      <c r="V82" s="38" t="s">
        <v>214</v>
      </c>
    </row>
    <row r="83" spans="1:22" x14ac:dyDescent="0.25">
      <c r="A83" s="12" t="s">
        <v>215</v>
      </c>
      <c r="B83" s="12" t="s">
        <v>28</v>
      </c>
      <c r="C83" s="13" t="s">
        <v>53</v>
      </c>
      <c r="D83" s="13" t="s">
        <v>30</v>
      </c>
      <c r="E83" s="16">
        <v>76.12</v>
      </c>
      <c r="F83" s="16">
        <v>0.64</v>
      </c>
      <c r="G83" s="14">
        <f>Tabela1[[#This Row],[Divid.]]*12/Tabela1[[#This Row],[Preço atual]]</f>
        <v>0.10089332632685233</v>
      </c>
      <c r="H83" s="16">
        <v>7.48</v>
      </c>
      <c r="I83" s="16">
        <v>88.49</v>
      </c>
      <c r="J83" s="15">
        <f>Tabela1[[#This Row],[Preço atual]]/Tabela1[[#This Row],[VP]]</f>
        <v>0.8602101932421744</v>
      </c>
      <c r="K83" s="14"/>
      <c r="L83" s="14"/>
      <c r="M83" s="13">
        <v>3.39</v>
      </c>
      <c r="N83" s="13">
        <v>1501</v>
      </c>
      <c r="O83" s="13"/>
      <c r="P83" s="13"/>
      <c r="Q83" s="30">
        <f>Tabela1[[#This Row],[Divid.]]</f>
        <v>0.64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83" s="17">
        <f>Tabela1[[#This Row],[Preço Calculado]]/Tabela1[[#This Row],[Preço atual]]-1</f>
        <v>-0.25539980570588694</v>
      </c>
      <c r="U83" s="29" t="str">
        <f>HYPERLINK("https://statusinvest.com.br/fundos-imobiliarios/"&amp;Tabela1[[#This Row],[Ticker]],"Link")</f>
        <v>Link</v>
      </c>
      <c r="V83" s="38" t="s">
        <v>216</v>
      </c>
    </row>
    <row r="84" spans="1:22" x14ac:dyDescent="0.25">
      <c r="A84" s="12" t="s">
        <v>217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218</v>
      </c>
      <c r="B85" s="12" t="s">
        <v>28</v>
      </c>
      <c r="C85" s="13" t="s">
        <v>43</v>
      </c>
      <c r="D85" s="13" t="s">
        <v>30</v>
      </c>
      <c r="E85" s="16">
        <v>11.93</v>
      </c>
      <c r="F85" s="16">
        <v>0.01</v>
      </c>
      <c r="G85" s="25">
        <f>Tabela1[[#This Row],[Divid.]]*12/Tabela1[[#This Row],[Preço atual]]</f>
        <v>1.0058675607711651E-2</v>
      </c>
      <c r="H85" s="16">
        <v>0</v>
      </c>
      <c r="I85" s="16">
        <v>31.05</v>
      </c>
      <c r="J85" s="15">
        <f>Tabela1[[#This Row],[Preço atual]]/Tabela1[[#This Row],[VP]]</f>
        <v>0.38421900161030592</v>
      </c>
      <c r="K85" s="14">
        <v>0.9890000000000001</v>
      </c>
      <c r="L85" s="14">
        <v>0</v>
      </c>
      <c r="M85" s="13">
        <v>0.55000000000000004</v>
      </c>
      <c r="N85" s="13">
        <v>2798</v>
      </c>
      <c r="O85" s="13">
        <v>865</v>
      </c>
      <c r="P85" s="13">
        <v>5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-0.92576623167740479</v>
      </c>
      <c r="U85" s="29" t="str">
        <f>HYPERLINK("https://statusinvest.com.br/fundos-imobiliarios/"&amp;Tabela1[[#This Row],[Ticker]],"Link")</f>
        <v>Link</v>
      </c>
      <c r="V85" s="38" t="s">
        <v>219</v>
      </c>
    </row>
    <row r="86" spans="1:22" x14ac:dyDescent="0.25">
      <c r="A86" s="12" t="s">
        <v>220</v>
      </c>
      <c r="B86" s="12" t="s">
        <v>28</v>
      </c>
      <c r="C86" s="13" t="s">
        <v>36</v>
      </c>
      <c r="D86" s="13" t="s">
        <v>221</v>
      </c>
      <c r="E86" s="16">
        <v>89.29</v>
      </c>
      <c r="F86" s="16">
        <v>0.75</v>
      </c>
      <c r="G86" s="14">
        <f>Tabela1[[#This Row],[Divid.]]*12/Tabela1[[#This Row],[Preço atual]]</f>
        <v>0.10079516183223204</v>
      </c>
      <c r="H86" s="16">
        <v>11.45</v>
      </c>
      <c r="I86" s="16">
        <v>94.8</v>
      </c>
      <c r="J86" s="15">
        <f>Tabela1[[#This Row],[Preço atual]]/Tabela1[[#This Row],[VP]]</f>
        <v>0.94187763713080175</v>
      </c>
      <c r="K86" s="14"/>
      <c r="L86" s="14"/>
      <c r="M86" s="13">
        <v>5.33</v>
      </c>
      <c r="N86" s="13">
        <v>85041</v>
      </c>
      <c r="O86" s="13"/>
      <c r="P86" s="13"/>
      <c r="Q86" s="30">
        <f>Tabela1[[#This Row],[Divid.]]</f>
        <v>0.75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6" s="17">
        <f>Tabela1[[#This Row],[Preço Calculado]]/Tabela1[[#This Row],[Preço atual]]-1</f>
        <v>-0.25612426692079682</v>
      </c>
      <c r="U86" s="29" t="str">
        <f>HYPERLINK("https://statusinvest.com.br/fundos-imobiliarios/"&amp;Tabela1[[#This Row],[Ticker]],"Link")</f>
        <v>Link</v>
      </c>
      <c r="V86" s="38" t="s">
        <v>222</v>
      </c>
    </row>
    <row r="87" spans="1:22" x14ac:dyDescent="0.25">
      <c r="A87" s="12" t="s">
        <v>223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0.85</v>
      </c>
      <c r="G87" s="14" t="e">
        <f>Tabela1[[#This Row],[Divid.]]*12/Tabela1[[#This Row],[Preço atual]]</f>
        <v>#DIV/0!</v>
      </c>
      <c r="H87" s="16">
        <v>14.15</v>
      </c>
      <c r="I87" s="16">
        <v>99.36</v>
      </c>
      <c r="J87" s="15">
        <f>Tabela1[[#This Row],[Preço atual]]/Tabela1[[#This Row],[VP]]</f>
        <v>0</v>
      </c>
      <c r="K87" s="14"/>
      <c r="L87" s="14"/>
      <c r="M87" s="13">
        <v>3.72</v>
      </c>
      <c r="N87" s="13">
        <v>2</v>
      </c>
      <c r="O87" s="13"/>
      <c r="P87" s="13"/>
      <c r="Q87" s="30">
        <f>Tabela1[[#This Row],[Divid.]]</f>
        <v>0.85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224</v>
      </c>
      <c r="B88" s="12" t="s">
        <v>28</v>
      </c>
      <c r="C88" s="13" t="s">
        <v>40</v>
      </c>
      <c r="D88" s="13" t="s">
        <v>225</v>
      </c>
      <c r="E88" s="16">
        <v>78.67</v>
      </c>
      <c r="F88" s="16">
        <v>0.71</v>
      </c>
      <c r="G88" s="14">
        <f>Tabela1[[#This Row],[Divid.]]*12/Tabela1[[#This Row],[Preço atual]]</f>
        <v>0.10830049574170585</v>
      </c>
      <c r="H88" s="16">
        <v>9.07</v>
      </c>
      <c r="I88" s="16">
        <v>115.64</v>
      </c>
      <c r="J88" s="15">
        <f>Tabela1[[#This Row],[Preço atual]]/Tabela1[[#This Row],[VP]]</f>
        <v>0.68030093393289526</v>
      </c>
      <c r="K88" s="14">
        <v>0</v>
      </c>
      <c r="L88" s="14">
        <v>0</v>
      </c>
      <c r="M88" s="13">
        <v>0.15</v>
      </c>
      <c r="N88" s="13">
        <v>12069</v>
      </c>
      <c r="O88" s="13">
        <v>2830</v>
      </c>
      <c r="P88" s="13">
        <v>359</v>
      </c>
      <c r="Q88" s="30">
        <f>Tabela1[[#This Row],[Divid.]]</f>
        <v>0.71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88" s="17">
        <f>Tabela1[[#This Row],[Preço Calculado]]/Tabela1[[#This Row],[Preço atual]]-1</f>
        <v>-0.20073434876969865</v>
      </c>
      <c r="U88" s="29" t="str">
        <f>HYPERLINK("https://statusinvest.com.br/fundos-imobiliarios/"&amp;Tabela1[[#This Row],[Ticker]],"Link")</f>
        <v>Link</v>
      </c>
      <c r="V88" s="38" t="s">
        <v>226</v>
      </c>
    </row>
    <row r="89" spans="1:22" x14ac:dyDescent="0.25">
      <c r="A89" s="12" t="s">
        <v>227</v>
      </c>
      <c r="B89" s="12" t="s">
        <v>28</v>
      </c>
      <c r="C89" s="13" t="s">
        <v>43</v>
      </c>
      <c r="D89" s="13" t="s">
        <v>89</v>
      </c>
      <c r="E89" s="16">
        <v>43.37</v>
      </c>
      <c r="F89" s="16">
        <v>0.4299</v>
      </c>
      <c r="G89" s="14">
        <f>Tabela1[[#This Row],[Divid.]]*12/Tabela1[[#This Row],[Preço atual]]</f>
        <v>0.11894858196910307</v>
      </c>
      <c r="H89" s="16">
        <v>4.8872999999999998</v>
      </c>
      <c r="I89" s="16">
        <v>65.319999999999993</v>
      </c>
      <c r="J89" s="15">
        <f>Tabela1[[#This Row],[Preço atual]]/Tabela1[[#This Row],[VP]]</f>
        <v>0.66396203306797308</v>
      </c>
      <c r="K89" s="14">
        <v>0</v>
      </c>
      <c r="L89" s="14">
        <v>0</v>
      </c>
      <c r="M89" s="13">
        <v>6.31</v>
      </c>
      <c r="N89" s="13">
        <v>3672</v>
      </c>
      <c r="O89" s="13">
        <v>3528</v>
      </c>
      <c r="P89" s="13">
        <v>452</v>
      </c>
      <c r="Q89" s="30">
        <f>Tabela1[[#This Row],[Divid.]]</f>
        <v>0.4299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38.072324723247235</v>
      </c>
      <c r="T89" s="17">
        <f>Tabela1[[#This Row],[Preço Calculado]]/Tabela1[[#This Row],[Preço atual]]-1</f>
        <v>-0.12215068657488504</v>
      </c>
      <c r="U89" s="29" t="str">
        <f>HYPERLINK("https://statusinvest.com.br/fundos-imobiliarios/"&amp;Tabela1[[#This Row],[Ticker]],"Link")</f>
        <v>Link</v>
      </c>
      <c r="V89" s="38" t="s">
        <v>228</v>
      </c>
    </row>
    <row r="90" spans="1:22" x14ac:dyDescent="0.25">
      <c r="A90" s="12" t="s">
        <v>229</v>
      </c>
      <c r="B90" s="12" t="s">
        <v>28</v>
      </c>
      <c r="C90" s="13" t="s">
        <v>82</v>
      </c>
      <c r="D90" s="13" t="s">
        <v>50</v>
      </c>
      <c r="E90" s="16">
        <v>84.3</v>
      </c>
      <c r="F90" s="16">
        <v>0.85</v>
      </c>
      <c r="G90" s="14">
        <f>Tabela1[[#This Row],[Divid.]]*12/Tabela1[[#This Row],[Preço atual]]</f>
        <v>0.12099644128113879</v>
      </c>
      <c r="H90" s="16">
        <v>10.09</v>
      </c>
      <c r="I90" s="16">
        <v>94.25</v>
      </c>
      <c r="J90" s="15">
        <f>Tabela1[[#This Row],[Preço atual]]/Tabela1[[#This Row],[VP]]</f>
        <v>0.89442970822281165</v>
      </c>
      <c r="K90" s="14"/>
      <c r="L90" s="14"/>
      <c r="M90" s="13">
        <v>5.67</v>
      </c>
      <c r="N90" s="13">
        <v>5326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-0.10703733371853297</v>
      </c>
      <c r="U90" s="29" t="str">
        <f>HYPERLINK("https://statusinvest.com.br/fundos-imobiliarios/"&amp;Tabela1[[#This Row],[Ticker]],"Link")</f>
        <v>Link</v>
      </c>
      <c r="V90" s="38" t="s">
        <v>230</v>
      </c>
    </row>
    <row r="91" spans="1:22" x14ac:dyDescent="0.25">
      <c r="A91" s="12" t="s">
        <v>231</v>
      </c>
      <c r="B91" s="12" t="s">
        <v>28</v>
      </c>
      <c r="C91" s="13" t="s">
        <v>43</v>
      </c>
      <c r="D91" s="13" t="s">
        <v>232</v>
      </c>
      <c r="E91" s="16">
        <v>77.41</v>
      </c>
      <c r="F91" s="16">
        <v>0.7359</v>
      </c>
      <c r="G91" s="14">
        <f>Tabela1[[#This Row],[Divid.]]*12/Tabela1[[#This Row],[Preço atual]]</f>
        <v>0.11407828445937218</v>
      </c>
      <c r="H91" s="16">
        <v>9.4002999999999997</v>
      </c>
      <c r="I91" s="16">
        <v>99.26</v>
      </c>
      <c r="J91" s="15">
        <f>Tabela1[[#This Row],[Preço atual]]/Tabela1[[#This Row],[VP]]</f>
        <v>0.77987104573846455</v>
      </c>
      <c r="K91" s="14">
        <v>0</v>
      </c>
      <c r="L91" s="14">
        <v>0</v>
      </c>
      <c r="M91" s="13">
        <v>1.1599999999999999</v>
      </c>
      <c r="N91" s="13">
        <v>14095</v>
      </c>
      <c r="O91" s="13">
        <v>3240</v>
      </c>
      <c r="P91" s="13">
        <v>407</v>
      </c>
      <c r="Q91" s="30">
        <f>Tabela1[[#This Row],[Divid.]]</f>
        <v>0.7359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65.171955719557189</v>
      </c>
      <c r="T91" s="17">
        <f>Tabela1[[#This Row],[Preço Calculado]]/Tabela1[[#This Row],[Preço atual]]-1</f>
        <v>-0.15809384162824969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233</v>
      </c>
      <c r="B92" s="12" t="s">
        <v>28</v>
      </c>
      <c r="C92" s="13" t="s">
        <v>53</v>
      </c>
      <c r="D92" s="13" t="s">
        <v>30</v>
      </c>
      <c r="E92" s="16">
        <v>76.05</v>
      </c>
      <c r="F92" s="16">
        <v>0.57999999999999996</v>
      </c>
      <c r="G92" s="14">
        <f>Tabela1[[#This Row],[Divid.]]*12/Tabela1[[#This Row],[Preço atual]]</f>
        <v>9.1518737672583811E-2</v>
      </c>
      <c r="H92" s="16">
        <v>6.84</v>
      </c>
      <c r="I92" s="16">
        <v>89.55</v>
      </c>
      <c r="J92" s="15">
        <f>Tabela1[[#This Row],[Preço atual]]/Tabela1[[#This Row],[VP]]</f>
        <v>0.84924623115577891</v>
      </c>
      <c r="K92" s="14"/>
      <c r="L92" s="14"/>
      <c r="M92" s="13">
        <v>4.12</v>
      </c>
      <c r="N92" s="13">
        <v>2284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-0.32458496182594976</v>
      </c>
      <c r="U92" s="29" t="str">
        <f>HYPERLINK("https://statusinvest.com.br/fundos-imobiliarios/"&amp;Tabela1[[#This Row],[Ticker]],"Link")</f>
        <v>Link</v>
      </c>
      <c r="V92" s="38" t="s">
        <v>234</v>
      </c>
    </row>
    <row r="93" spans="1:22" x14ac:dyDescent="0.25">
      <c r="A93" s="12" t="s">
        <v>235</v>
      </c>
      <c r="B93" s="12" t="s">
        <v>28</v>
      </c>
      <c r="C93" s="13" t="s">
        <v>70</v>
      </c>
      <c r="D93" s="13" t="s">
        <v>89</v>
      </c>
      <c r="E93" s="16">
        <v>232.01</v>
      </c>
      <c r="F93" s="16">
        <v>1.5972</v>
      </c>
      <c r="G93" s="14">
        <f>Tabela1[[#This Row],[Divid.]]*12/Tabela1[[#This Row],[Preço atual]]</f>
        <v>8.2610232317572516E-2</v>
      </c>
      <c r="H93" s="16">
        <v>19.3262</v>
      </c>
      <c r="I93" s="16">
        <v>415.35</v>
      </c>
      <c r="J93" s="15">
        <f>Tabela1[[#This Row],[Preço atual]]/Tabela1[[#This Row],[VP]]</f>
        <v>0.55858914168773321</v>
      </c>
      <c r="K93" s="14">
        <v>0</v>
      </c>
      <c r="L93" s="14">
        <v>0</v>
      </c>
      <c r="M93" s="13">
        <v>3.33</v>
      </c>
      <c r="N93" s="13">
        <v>719</v>
      </c>
      <c r="O93" s="13">
        <v>1665</v>
      </c>
      <c r="P93" s="13">
        <v>325</v>
      </c>
      <c r="Q93" s="30">
        <f>Tabela1[[#This Row],[Divid.]]</f>
        <v>1.5972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141.44944649446492</v>
      </c>
      <c r="T93" s="17">
        <f>Tabela1[[#This Row],[Preço Calculado]]/Tabela1[[#This Row],[Preço atual]]-1</f>
        <v>-0.39033038880020288</v>
      </c>
      <c r="U93" s="29" t="str">
        <f>HYPERLINK("https://statusinvest.com.br/fundos-imobiliarios/"&amp;Tabela1[[#This Row],[Ticker]],"Link")</f>
        <v>Link</v>
      </c>
      <c r="V93" s="38" t="s">
        <v>236</v>
      </c>
    </row>
    <row r="94" spans="1:22" x14ac:dyDescent="0.25">
      <c r="A94" s="12" t="s">
        <v>237</v>
      </c>
      <c r="B94" s="12" t="s">
        <v>28</v>
      </c>
      <c r="C94" s="13" t="s">
        <v>82</v>
      </c>
      <c r="D94" s="13" t="s">
        <v>238</v>
      </c>
      <c r="E94" s="16">
        <v>9.3000000000000007</v>
      </c>
      <c r="F94" s="16">
        <v>0.1</v>
      </c>
      <c r="G94" s="14">
        <f>Tabela1[[#This Row],[Divid.]]*12/Tabela1[[#This Row],[Preço atual]]</f>
        <v>0.12903225806451613</v>
      </c>
      <c r="H94" s="16">
        <v>1.2267999999999999</v>
      </c>
      <c r="I94" s="16">
        <v>9.6999999999999993</v>
      </c>
      <c r="J94" s="15">
        <f>Tabela1[[#This Row],[Preço atual]]/Tabela1[[#This Row],[VP]]</f>
        <v>0.95876288659793829</v>
      </c>
      <c r="K94" s="14"/>
      <c r="L94" s="14"/>
      <c r="M94" s="13">
        <v>9.42</v>
      </c>
      <c r="N94" s="13">
        <v>13828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-4.7732412807999003E-2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239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101.18</v>
      </c>
      <c r="J95" s="15">
        <f>Tabela1[[#This Row],[Preço atual]]/Tabela1[[#This Row],[VP]]</f>
        <v>0</v>
      </c>
      <c r="K95" s="14"/>
      <c r="L95" s="14"/>
      <c r="M95" s="13">
        <v>15.18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240</v>
      </c>
      <c r="B96" s="12" t="s">
        <v>28</v>
      </c>
      <c r="C96" s="13" t="s">
        <v>29</v>
      </c>
      <c r="D96" s="13" t="s">
        <v>241</v>
      </c>
      <c r="E96" s="16">
        <v>12.89</v>
      </c>
      <c r="F96" s="16">
        <v>5.4800000000000001E-2</v>
      </c>
      <c r="G96" s="25">
        <f>Tabela1[[#This Row],[Divid.]]*12/Tabela1[[#This Row],[Preço atual]]</f>
        <v>5.101629169899146E-2</v>
      </c>
      <c r="H96" s="16">
        <v>1.0044</v>
      </c>
      <c r="I96" s="16">
        <v>13.14</v>
      </c>
      <c r="J96" s="15">
        <f>Tabela1[[#This Row],[Preço atual]]/Tabela1[[#This Row],[VP]]</f>
        <v>0.98097412480974122</v>
      </c>
      <c r="K96" s="14">
        <v>0.14499999999999999</v>
      </c>
      <c r="L96" s="14">
        <v>5.4000000000000013E-2</v>
      </c>
      <c r="M96" s="13">
        <v>0.82</v>
      </c>
      <c r="N96" s="13">
        <v>554</v>
      </c>
      <c r="O96" s="13">
        <v>1383</v>
      </c>
      <c r="P96" s="13">
        <v>103</v>
      </c>
      <c r="Q96" s="30">
        <f>Tabela1[[#This Row],[Divid.]]</f>
        <v>5.4800000000000001E-2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4.8531365313653128</v>
      </c>
      <c r="T96" s="17">
        <f>Tabela1[[#This Row],[Preço Calculado]]/Tabela1[[#This Row],[Preço atual]]-1</f>
        <v>-0.62349600222146528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242</v>
      </c>
      <c r="B97" s="12" t="s">
        <v>28</v>
      </c>
      <c r="C97" s="13" t="s">
        <v>36</v>
      </c>
      <c r="D97" s="13" t="s">
        <v>243</v>
      </c>
      <c r="E97" s="16">
        <v>42.4</v>
      </c>
      <c r="F97" s="16">
        <v>0.52</v>
      </c>
      <c r="G97" s="14">
        <f>Tabela1[[#This Row],[Divid.]]*12/Tabela1[[#This Row],[Preço atual]]</f>
        <v>0.14716981132075474</v>
      </c>
      <c r="H97" s="16">
        <v>8.3000000000000007</v>
      </c>
      <c r="I97" s="16">
        <v>97.13</v>
      </c>
      <c r="J97" s="15">
        <f>Tabela1[[#This Row],[Preço atual]]/Tabela1[[#This Row],[VP]]</f>
        <v>0.43652836404818285</v>
      </c>
      <c r="K97" s="14"/>
      <c r="L97" s="14"/>
      <c r="M97" s="13">
        <v>3.67</v>
      </c>
      <c r="N97" s="13">
        <v>128328</v>
      </c>
      <c r="O97" s="13"/>
      <c r="P97" s="13"/>
      <c r="Q97" s="30">
        <f>Tabela1[[#This Row],[Divid.]]</f>
        <v>0.52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97" s="17">
        <f>Tabela1[[#This Row],[Preço Calculado]]/Tabela1[[#This Row],[Preço atual]]-1</f>
        <v>8.6124068787857722E-2</v>
      </c>
      <c r="U97" s="29" t="str">
        <f>HYPERLINK("https://statusinvest.com.br/fundos-imobiliarios/"&amp;Tabela1[[#This Row],[Ticker]],"Link")</f>
        <v>Link</v>
      </c>
      <c r="V97" s="38" t="s">
        <v>244</v>
      </c>
    </row>
    <row r="98" spans="1:22" x14ac:dyDescent="0.25">
      <c r="A98" s="12" t="s">
        <v>245</v>
      </c>
      <c r="B98" s="12" t="s">
        <v>28</v>
      </c>
      <c r="C98" s="13" t="s">
        <v>183</v>
      </c>
      <c r="D98" s="13" t="s">
        <v>246</v>
      </c>
      <c r="E98" s="16">
        <v>0</v>
      </c>
      <c r="F98" s="16">
        <v>5.1999999999999998E-3</v>
      </c>
      <c r="G98" s="14" t="e">
        <f>Tabela1[[#This Row],[Divid.]]*12/Tabela1[[#This Row],[Preço atual]]</f>
        <v>#DIV/0!</v>
      </c>
      <c r="H98" s="16">
        <v>8.6499999999999994E-2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4.5</v>
      </c>
      <c r="N98" s="13">
        <v>9</v>
      </c>
      <c r="O98" s="13"/>
      <c r="P98" s="13"/>
      <c r="Q98" s="30">
        <f>Tabela1[[#This Row],[Divid.]]</f>
        <v>5.1999999999999998E-3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0.46051660516605158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247</v>
      </c>
      <c r="B99" s="12" t="s">
        <v>28</v>
      </c>
      <c r="C99" s="13" t="s">
        <v>158</v>
      </c>
      <c r="D99" s="13" t="s">
        <v>137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248</v>
      </c>
    </row>
    <row r="100" spans="1:22" x14ac:dyDescent="0.25">
      <c r="A100" s="12" t="s">
        <v>249</v>
      </c>
      <c r="B100" s="12" t="s">
        <v>28</v>
      </c>
      <c r="C100" s="13" t="s">
        <v>43</v>
      </c>
      <c r="D100" s="13" t="s">
        <v>250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99.26</v>
      </c>
      <c r="J100" s="15">
        <f>Tabela1[[#This Row],[Preço atual]]/Tabela1[[#This Row],[VP]]</f>
        <v>4.4227281885956069</v>
      </c>
      <c r="K100" s="14">
        <v>0.216</v>
      </c>
      <c r="L100" s="14">
        <v>0</v>
      </c>
      <c r="M100" s="13">
        <v>0.33</v>
      </c>
      <c r="N100" s="13">
        <v>1185</v>
      </c>
      <c r="O100" s="13">
        <v>25582</v>
      </c>
      <c r="P100" s="13">
        <v>271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251</v>
      </c>
    </row>
    <row r="101" spans="1:22" x14ac:dyDescent="0.25">
      <c r="A101" s="12" t="s">
        <v>252</v>
      </c>
      <c r="B101" s="12" t="s">
        <v>28</v>
      </c>
      <c r="C101" s="13" t="s">
        <v>43</v>
      </c>
      <c r="D101" s="13" t="s">
        <v>253</v>
      </c>
      <c r="E101" s="16">
        <v>1200.69</v>
      </c>
      <c r="F101" s="16">
        <v>7.1483999999999996</v>
      </c>
      <c r="G101" s="14">
        <f>Tabela1[[#This Row],[Divid.]]*12/Tabela1[[#This Row],[Preço atual]]</f>
        <v>7.1442920320815534E-2</v>
      </c>
      <c r="H101" s="16">
        <v>101.9924</v>
      </c>
      <c r="I101" s="16">
        <v>1188.23</v>
      </c>
      <c r="J101" s="15">
        <f>Tabela1[[#This Row],[Preço atual]]/Tabela1[[#This Row],[VP]]</f>
        <v>1.0104861853344891</v>
      </c>
      <c r="K101" s="14">
        <v>0.29499999999999998</v>
      </c>
      <c r="L101" s="14">
        <v>0</v>
      </c>
      <c r="M101" s="13">
        <v>4.2300000000000004</v>
      </c>
      <c r="N101" s="13">
        <v>60</v>
      </c>
      <c r="O101" s="13">
        <v>4541</v>
      </c>
      <c r="P101" s="13">
        <v>630</v>
      </c>
      <c r="Q101" s="30">
        <f>Tabela1[[#This Row],[Divid.]]</f>
        <v>7.1483999999999996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633.06863468634685</v>
      </c>
      <c r="T101" s="17">
        <f>Tabela1[[#This Row],[Preço Calculado]]/Tabela1[[#This Row],[Preço atual]]-1</f>
        <v>-0.47274597549213637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254</v>
      </c>
      <c r="B102" s="12" t="s">
        <v>28</v>
      </c>
      <c r="C102" s="13" t="s">
        <v>82</v>
      </c>
      <c r="D102" s="13" t="s">
        <v>50</v>
      </c>
      <c r="E102" s="16">
        <v>8.4499999999999993</v>
      </c>
      <c r="F102" s="16">
        <v>0.6</v>
      </c>
      <c r="G102" s="14">
        <f>Tabela1[[#This Row],[Divid.]]*12/Tabela1[[#This Row],[Preço atual]]</f>
        <v>0.85207100591715978</v>
      </c>
      <c r="H102" s="16">
        <v>8.7850000000000001</v>
      </c>
      <c r="I102" s="16">
        <v>9.4</v>
      </c>
      <c r="J102" s="15">
        <f>Tabela1[[#This Row],[Preço atual]]/Tabela1[[#This Row],[VP]]</f>
        <v>0.89893617021276584</v>
      </c>
      <c r="K102" s="14">
        <v>0</v>
      </c>
      <c r="L102" s="14">
        <v>0</v>
      </c>
      <c r="M102" s="13">
        <v>5.25</v>
      </c>
      <c r="N102" s="13">
        <v>284</v>
      </c>
      <c r="O102" s="13">
        <v>2472</v>
      </c>
      <c r="P102" s="13">
        <v>235</v>
      </c>
      <c r="Q102" s="30">
        <f>Tabela1[[#This Row],[Divid.]]</f>
        <v>0.6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02" s="17">
        <f>Tabela1[[#This Row],[Preço Calculado]]/Tabela1[[#This Row],[Preço atual]]-1</f>
        <v>5.2883469071377096</v>
      </c>
      <c r="U102" s="29" t="str">
        <f>HYPERLINK("https://statusinvest.com.br/fundos-imobiliarios/"&amp;Tabela1[[#This Row],[Ticker]],"Link")</f>
        <v>Link</v>
      </c>
      <c r="V102" s="38" t="s">
        <v>255</v>
      </c>
    </row>
    <row r="103" spans="1:22" x14ac:dyDescent="0.25">
      <c r="A103" s="12" t="s">
        <v>256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0.46</v>
      </c>
      <c r="G103" s="14">
        <f>Tabela1[[#This Row],[Divid.]]*12/Tabela1[[#This Row],[Preço atual]]</f>
        <v>6.6266506602641065E-2</v>
      </c>
      <c r="H103" s="16">
        <v>6.91</v>
      </c>
      <c r="I103" s="16">
        <v>132.78</v>
      </c>
      <c r="J103" s="15">
        <f>Tabela1[[#This Row],[Preço atual]]/Tabela1[[#This Row],[VP]]</f>
        <v>0.62735351709594811</v>
      </c>
      <c r="K103" s="14">
        <v>9.4E-2</v>
      </c>
      <c r="L103" s="14">
        <v>0</v>
      </c>
      <c r="M103" s="13">
        <v>17.7</v>
      </c>
      <c r="N103" s="13">
        <v>350</v>
      </c>
      <c r="O103" s="13">
        <v>7946</v>
      </c>
      <c r="P103" s="13">
        <v>936</v>
      </c>
      <c r="Q103" s="30">
        <f>Tabela1[[#This Row],[Divid.]]</f>
        <v>0.46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03" s="17">
        <f>Tabela1[[#This Row],[Preço Calculado]]/Tabela1[[#This Row],[Preço atual]]-1</f>
        <v>-0.51094829075541659</v>
      </c>
      <c r="U103" s="29" t="str">
        <f>HYPERLINK("https://statusinvest.com.br/fundos-imobiliarios/"&amp;Tabela1[[#This Row],[Ticker]],"Link")</f>
        <v>Link</v>
      </c>
      <c r="V103" s="38" t="s">
        <v>257</v>
      </c>
    </row>
    <row r="104" spans="1:22" x14ac:dyDescent="0.25">
      <c r="A104" s="12" t="s">
        <v>258</v>
      </c>
      <c r="B104" s="12" t="s">
        <v>28</v>
      </c>
      <c r="C104" s="13" t="s">
        <v>53</v>
      </c>
      <c r="D104" s="13" t="s">
        <v>243</v>
      </c>
      <c r="E104" s="16">
        <v>8.14</v>
      </c>
      <c r="F104" s="16">
        <v>7.5999999999999998E-2</v>
      </c>
      <c r="G104" s="14">
        <f>Tabela1[[#This Row],[Divid.]]*12/Tabela1[[#This Row],[Preço atual]]</f>
        <v>0.11203931203931203</v>
      </c>
      <c r="H104" s="16">
        <v>0.90100000000000002</v>
      </c>
      <c r="I104" s="16">
        <v>9.2799999999999994</v>
      </c>
      <c r="J104" s="15">
        <f>Tabela1[[#This Row],[Preço atual]]/Tabela1[[#This Row],[VP]]</f>
        <v>0.87715517241379326</v>
      </c>
      <c r="K104" s="14"/>
      <c r="L104" s="14"/>
      <c r="M104" s="13">
        <v>5.53</v>
      </c>
      <c r="N104" s="13">
        <v>921</v>
      </c>
      <c r="O104" s="13"/>
      <c r="P104" s="13"/>
      <c r="Q104" s="30">
        <f>Tabela1[[#This Row],[Divid.]]</f>
        <v>7.5999999999999998E-2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6.7306273062730613</v>
      </c>
      <c r="T104" s="17">
        <f>Tabela1[[#This Row],[Preço Calculado]]/Tabela1[[#This Row],[Preço atual]]-1</f>
        <v>-0.17314160856596306</v>
      </c>
      <c r="U104" s="29" t="str">
        <f>HYPERLINK("https://statusinvest.com.br/fundos-imobiliarios/"&amp;Tabela1[[#This Row],[Ticker]],"Link")</f>
        <v>Link</v>
      </c>
      <c r="V104" s="38" t="s">
        <v>259</v>
      </c>
    </row>
    <row r="105" spans="1:22" x14ac:dyDescent="0.25">
      <c r="A105" s="12" t="s">
        <v>260</v>
      </c>
      <c r="B105" s="12" t="s">
        <v>28</v>
      </c>
      <c r="C105" s="13" t="s">
        <v>43</v>
      </c>
      <c r="D105" s="13" t="s">
        <v>137</v>
      </c>
      <c r="E105" s="16">
        <v>229.98</v>
      </c>
      <c r="F105" s="16">
        <v>1.7762</v>
      </c>
      <c r="G105" s="14">
        <f>Tabela1[[#This Row],[Divid.]]*12/Tabela1[[#This Row],[Preço atual]]</f>
        <v>9.2679363422906336E-2</v>
      </c>
      <c r="H105" s="16">
        <v>20.9085</v>
      </c>
      <c r="I105" s="16">
        <v>180.65</v>
      </c>
      <c r="J105" s="15">
        <f>Tabela1[[#This Row],[Preço atual]]/Tabela1[[#This Row],[VP]]</f>
        <v>1.2730694713534458</v>
      </c>
      <c r="K105" s="14">
        <v>7.0000000000000007E-2</v>
      </c>
      <c r="L105" s="14">
        <v>0</v>
      </c>
      <c r="M105" s="13">
        <v>1.77</v>
      </c>
      <c r="N105" s="13">
        <v>540</v>
      </c>
      <c r="O105" s="13">
        <v>126487</v>
      </c>
      <c r="P105" s="13">
        <v>14933</v>
      </c>
      <c r="Q105" s="30">
        <f>Tabela1[[#This Row],[Divid.]]</f>
        <v>1.7762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157.30184501845017</v>
      </c>
      <c r="T105" s="17">
        <f>Tabela1[[#This Row],[Preço Calculado]]/Tabela1[[#This Row],[Preço atual]]-1</f>
        <v>-0.3160194581335326</v>
      </c>
      <c r="U105" s="29" t="str">
        <f>HYPERLINK("https://statusinvest.com.br/fundos-imobiliarios/"&amp;Tabela1[[#This Row],[Ticker]],"Link")</f>
        <v>Link</v>
      </c>
      <c r="V105" s="38" t="s">
        <v>261</v>
      </c>
    </row>
    <row r="106" spans="1:22" x14ac:dyDescent="0.25">
      <c r="A106" s="12" t="s">
        <v>262</v>
      </c>
      <c r="B106" s="12" t="s">
        <v>28</v>
      </c>
      <c r="C106" s="13" t="s">
        <v>43</v>
      </c>
      <c r="D106" s="13" t="s">
        <v>47</v>
      </c>
      <c r="E106" s="16">
        <v>21.1</v>
      </c>
      <c r="F106" s="16">
        <v>7.4999999999999997E-2</v>
      </c>
      <c r="G106" s="25">
        <f>Tabela1[[#This Row],[Divid.]]*12/Tabela1[[#This Row],[Preço atual]]</f>
        <v>4.2654028436018954E-2</v>
      </c>
      <c r="H106" s="16">
        <v>1.2382</v>
      </c>
      <c r="I106" s="16">
        <v>61.32</v>
      </c>
      <c r="J106" s="15">
        <f>Tabela1[[#This Row],[Preço atual]]/Tabela1[[#This Row],[VP]]</f>
        <v>0.34409654272667972</v>
      </c>
      <c r="K106" s="14">
        <v>0.28899999999999998</v>
      </c>
      <c r="L106" s="14">
        <v>0</v>
      </c>
      <c r="M106" s="13">
        <v>1.27</v>
      </c>
      <c r="N106" s="13">
        <v>5260</v>
      </c>
      <c r="O106" s="13">
        <v>3195</v>
      </c>
      <c r="P106" s="13">
        <v>313</v>
      </c>
      <c r="Q106" s="30">
        <f>Tabela1[[#This Row],[Divid.]]</f>
        <v>7.4999999999999997E-2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6" s="17">
        <f>Tabela1[[#This Row],[Preço Calculado]]/Tabela1[[#This Row],[Preço atual]]-1</f>
        <v>-0.68521012224340261</v>
      </c>
      <c r="U106" s="29" t="str">
        <f>HYPERLINK("https://statusinvest.com.br/fundos-imobiliarios/"&amp;Tabela1[[#This Row],[Ticker]],"Link")</f>
        <v>Link</v>
      </c>
      <c r="V106" s="38" t="s">
        <v>263</v>
      </c>
    </row>
    <row r="107" spans="1:22" x14ac:dyDescent="0.25">
      <c r="A107" s="12" t="s">
        <v>264</v>
      </c>
      <c r="B107" s="12" t="s">
        <v>28</v>
      </c>
      <c r="C107" s="13" t="s">
        <v>158</v>
      </c>
      <c r="D107" s="13"/>
      <c r="E107" s="16">
        <v>5.37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123.48</v>
      </c>
      <c r="J107" s="15">
        <f>Tabela1[[#This Row],[Preço atual]]/Tabela1[[#This Row],[VP]]</f>
        <v>4.3488824101068996E-2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265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0.35</v>
      </c>
      <c r="G108" s="14">
        <f>Tabela1[[#This Row],[Divid.]]*12/Tabela1[[#This Row],[Preço atual]]</f>
        <v>5.5090637215037108E-3</v>
      </c>
      <c r="H108" s="16">
        <v>103.76</v>
      </c>
      <c r="I108" s="16">
        <v>1440.03</v>
      </c>
      <c r="J108" s="15">
        <f>Tabela1[[#This Row],[Preço atual]]/Tabela1[[#This Row],[VP]]</f>
        <v>0.52941952598209763</v>
      </c>
      <c r="K108" s="14">
        <v>1.6E-2</v>
      </c>
      <c r="L108" s="14">
        <v>6.3E-2</v>
      </c>
      <c r="M108" s="13">
        <v>0.25</v>
      </c>
      <c r="N108" s="13">
        <v>61</v>
      </c>
      <c r="O108" s="13">
        <v>11426</v>
      </c>
      <c r="P108" s="13">
        <v>1275</v>
      </c>
      <c r="Q108" s="30">
        <f>Tabela1[[#This Row],[Divid.]]</f>
        <v>0.35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108" s="17">
        <f>Tabela1[[#This Row],[Preço Calculado]]/Tabela1[[#This Row],[Preço atual]]-1</f>
        <v>-0.95934270316233428</v>
      </c>
      <c r="U108" s="29" t="str">
        <f>HYPERLINK("https://statusinvest.com.br/fundos-imobiliarios/"&amp;Tabela1[[#This Row],[Ticker]],"Link")</f>
        <v>Link</v>
      </c>
      <c r="V108" s="38" t="s">
        <v>266</v>
      </c>
    </row>
    <row r="109" spans="1:22" x14ac:dyDescent="0.25">
      <c r="A109" s="12" t="s">
        <v>267</v>
      </c>
      <c r="B109" s="12" t="s">
        <v>28</v>
      </c>
      <c r="C109" s="13" t="s">
        <v>82</v>
      </c>
      <c r="D109" s="13" t="s">
        <v>268</v>
      </c>
      <c r="E109" s="16">
        <v>9.8699999999999992</v>
      </c>
      <c r="F109" s="16">
        <v>0.11</v>
      </c>
      <c r="G109" s="14">
        <f>Tabela1[[#This Row],[Divid.]]*12/Tabela1[[#This Row],[Preço atual]]</f>
        <v>0.13373860182370823</v>
      </c>
      <c r="H109" s="16">
        <v>1.32</v>
      </c>
      <c r="I109" s="16">
        <v>9.73</v>
      </c>
      <c r="J109" s="15">
        <f>Tabela1[[#This Row],[Preço atual]]/Tabela1[[#This Row],[VP]]</f>
        <v>1.014388489208633</v>
      </c>
      <c r="K109" s="14"/>
      <c r="L109" s="14"/>
      <c r="M109" s="13">
        <v>3.21</v>
      </c>
      <c r="N109" s="13">
        <v>9728</v>
      </c>
      <c r="O109" s="13"/>
      <c r="P109" s="13"/>
      <c r="Q109" s="30">
        <f>Tabela1[[#This Row],[Divid.]]</f>
        <v>0.11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9" s="17">
        <f>Tabela1[[#This Row],[Preço Calculado]]/Tabela1[[#This Row],[Preço atual]]-1</f>
        <v>-1.2999248533518748E-2</v>
      </c>
      <c r="U109" s="29" t="str">
        <f>HYPERLINK("https://statusinvest.com.br/fundos-imobiliarios/"&amp;Tabela1[[#This Row],[Ticker]],"Link")</f>
        <v>Link</v>
      </c>
      <c r="V109" s="38" t="s">
        <v>269</v>
      </c>
    </row>
    <row r="110" spans="1:22" x14ac:dyDescent="0.25">
      <c r="A110" s="12" t="s">
        <v>270</v>
      </c>
      <c r="B110" s="12" t="s">
        <v>28</v>
      </c>
      <c r="C110" s="13" t="s">
        <v>183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51377.51</v>
      </c>
      <c r="J110" s="15">
        <f>Tabela1[[#This Row],[Preço atual]]/Tabela1[[#This Row],[VP]]</f>
        <v>1.4792464640656973</v>
      </c>
      <c r="K110" s="14"/>
      <c r="L110" s="14"/>
      <c r="M110" s="13">
        <v>0.25</v>
      </c>
      <c r="N110" s="13">
        <v>10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271</v>
      </c>
    </row>
    <row r="111" spans="1:22" x14ac:dyDescent="0.25">
      <c r="A111" s="12" t="s">
        <v>272</v>
      </c>
      <c r="B111" s="12" t="s">
        <v>28</v>
      </c>
      <c r="C111" s="13" t="s">
        <v>43</v>
      </c>
      <c r="D111" s="13" t="s">
        <v>137</v>
      </c>
      <c r="E111" s="16">
        <v>123</v>
      </c>
      <c r="F111" s="16">
        <v>0.71</v>
      </c>
      <c r="G111" s="14">
        <f>Tabela1[[#This Row],[Divid.]]*12/Tabela1[[#This Row],[Preço atual]]</f>
        <v>6.9268292682926821E-2</v>
      </c>
      <c r="H111" s="16">
        <v>8.5253999999999994</v>
      </c>
      <c r="I111" s="16">
        <v>137.16</v>
      </c>
      <c r="J111" s="15">
        <f>Tabela1[[#This Row],[Preço atual]]/Tabela1[[#This Row],[VP]]</f>
        <v>0.89676290463692043</v>
      </c>
      <c r="K111" s="14">
        <v>0</v>
      </c>
      <c r="L111" s="14">
        <v>0</v>
      </c>
      <c r="M111" s="13">
        <v>1.05</v>
      </c>
      <c r="N111" s="13">
        <v>388</v>
      </c>
      <c r="O111" s="13">
        <v>18235</v>
      </c>
      <c r="P111" s="13">
        <v>1421</v>
      </c>
      <c r="Q111" s="30">
        <f>Tabela1[[#This Row],[Divid.]]</f>
        <v>0.71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111" s="17">
        <f>Tabela1[[#This Row],[Preço Calculado]]/Tabela1[[#This Row],[Preço atual]]-1</f>
        <v>-0.4887948879488796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273</v>
      </c>
      <c r="B112" s="12" t="s">
        <v>28</v>
      </c>
      <c r="C112" s="13" t="s">
        <v>56</v>
      </c>
      <c r="D112" s="13" t="s">
        <v>274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0.05</v>
      </c>
      <c r="J112" s="15">
        <f>Tabela1[[#This Row],[Preço atual]]/Tabela1[[#This Row],[VP]]</f>
        <v>0</v>
      </c>
      <c r="K112" s="14"/>
      <c r="L112" s="14"/>
      <c r="M112" s="13">
        <v>53.01</v>
      </c>
      <c r="N112" s="13">
        <v>5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275</v>
      </c>
      <c r="B113" s="12" t="s">
        <v>28</v>
      </c>
      <c r="C113" s="13" t="s">
        <v>70</v>
      </c>
      <c r="D113" s="13" t="s">
        <v>276</v>
      </c>
      <c r="E113" s="16">
        <v>249.95</v>
      </c>
      <c r="F113" s="16">
        <v>1.88</v>
      </c>
      <c r="G113" s="14">
        <f>Tabela1[[#This Row],[Divid.]]*12/Tabela1[[#This Row],[Preço atual]]</f>
        <v>9.0258051610322063E-2</v>
      </c>
      <c r="H113" s="16">
        <v>22.48</v>
      </c>
      <c r="I113" s="16">
        <v>325.33999999999997</v>
      </c>
      <c r="J113" s="15">
        <f>Tabela1[[#This Row],[Preço atual]]/Tabela1[[#This Row],[VP]]</f>
        <v>0.76827319112313275</v>
      </c>
      <c r="K113" s="14">
        <v>0</v>
      </c>
      <c r="L113" s="14">
        <v>0</v>
      </c>
      <c r="M113" s="13">
        <v>1.5</v>
      </c>
      <c r="N113" s="13">
        <v>2401</v>
      </c>
      <c r="O113" s="13">
        <v>811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-0.33388891800500331</v>
      </c>
      <c r="U113" s="29" t="str">
        <f>HYPERLINK("https://statusinvest.com.br/fundos-imobiliarios/"&amp;Tabela1[[#This Row],[Ticker]],"Link")</f>
        <v>Link</v>
      </c>
      <c r="V113" s="38" t="s">
        <v>277</v>
      </c>
    </row>
    <row r="114" spans="1:22" x14ac:dyDescent="0.25">
      <c r="A114" s="12" t="s">
        <v>278</v>
      </c>
      <c r="B114" s="12" t="s">
        <v>28</v>
      </c>
      <c r="C114" s="13" t="s">
        <v>56</v>
      </c>
      <c r="D114" s="13" t="s">
        <v>50</v>
      </c>
      <c r="E114" s="16">
        <v>95.66</v>
      </c>
      <c r="F114" s="16">
        <v>0.75</v>
      </c>
      <c r="G114" s="25">
        <f>Tabela1[[#This Row],[Divid.]]*12/Tabela1[[#This Row],[Preço atual]]</f>
        <v>9.4083211373614889E-2</v>
      </c>
      <c r="H114" s="16">
        <v>9.1109000000000009</v>
      </c>
      <c r="I114" s="16">
        <v>99.09</v>
      </c>
      <c r="J114" s="15">
        <f>Tabela1[[#This Row],[Preço atual]]/Tabela1[[#This Row],[VP]]</f>
        <v>0.96538500353214241</v>
      </c>
      <c r="K114" s="14">
        <v>5.0000000000000001E-3</v>
      </c>
      <c r="L114" s="14">
        <v>0</v>
      </c>
      <c r="M114" s="13">
        <v>7.43</v>
      </c>
      <c r="N114" s="13">
        <v>1021</v>
      </c>
      <c r="O114" s="13">
        <v>6624</v>
      </c>
      <c r="P114" s="13">
        <v>560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-0.3056589566522887</v>
      </c>
      <c r="U114" s="29" t="str">
        <f>HYPERLINK("https://statusinvest.com.br/fundos-imobiliarios/"&amp;Tabela1[[#This Row],[Ticker]],"Link")</f>
        <v>Link</v>
      </c>
      <c r="V114" s="38" t="s">
        <v>279</v>
      </c>
    </row>
    <row r="115" spans="1:22" x14ac:dyDescent="0.25">
      <c r="A115" s="12" t="s">
        <v>280</v>
      </c>
      <c r="B115" s="12" t="s">
        <v>28</v>
      </c>
      <c r="C115" s="13" t="s">
        <v>82</v>
      </c>
      <c r="D115" s="13" t="s">
        <v>50</v>
      </c>
      <c r="E115" s="16">
        <v>90</v>
      </c>
      <c r="F115" s="16">
        <v>0.78</v>
      </c>
      <c r="G115" s="25">
        <f>Tabela1[[#This Row],[Divid.]]*12/Tabela1[[#This Row],[Preço atual]]</f>
        <v>0.104</v>
      </c>
      <c r="H115" s="16">
        <v>9.7019000000000002</v>
      </c>
      <c r="I115" s="16">
        <v>91.88</v>
      </c>
      <c r="J115" s="15">
        <f>Tabela1[[#This Row],[Preço atual]]/Tabela1[[#This Row],[VP]]</f>
        <v>0.97953852851545498</v>
      </c>
      <c r="K115" s="14"/>
      <c r="L115" s="14"/>
      <c r="M115" s="13">
        <v>43</v>
      </c>
      <c r="N115" s="13">
        <v>56</v>
      </c>
      <c r="O115" s="13"/>
      <c r="P115" s="13"/>
      <c r="Q115" s="30">
        <f>Tabela1[[#This Row],[Divid.]]</f>
        <v>0.78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15" s="17">
        <f>Tabela1[[#This Row],[Preço Calculado]]/Tabela1[[#This Row],[Preço atual]]-1</f>
        <v>-0.2324723247232473</v>
      </c>
      <c r="U115" s="29" t="str">
        <f>HYPERLINK("https://statusinvest.com.br/fundos-imobiliarios/"&amp;Tabela1[[#This Row],[Ticker]],"Link")</f>
        <v>Link</v>
      </c>
      <c r="V115" s="38" t="s">
        <v>281</v>
      </c>
    </row>
    <row r="116" spans="1:22" x14ac:dyDescent="0.25">
      <c r="A116" s="12" t="s">
        <v>282</v>
      </c>
      <c r="B116" s="12" t="s">
        <v>28</v>
      </c>
      <c r="C116" s="13" t="s">
        <v>33</v>
      </c>
      <c r="D116" s="13" t="s">
        <v>47</v>
      </c>
      <c r="E116" s="16">
        <v>152.79</v>
      </c>
      <c r="F116" s="16">
        <v>1.5</v>
      </c>
      <c r="G116" s="14">
        <f>Tabela1[[#This Row],[Divid.]]*12/Tabela1[[#This Row],[Preço atual]]</f>
        <v>0.11780875711761242</v>
      </c>
      <c r="H116" s="16">
        <v>18.524999999999999</v>
      </c>
      <c r="I116" s="16">
        <v>219.16</v>
      </c>
      <c r="J116" s="15">
        <f>Tabela1[[#This Row],[Preço atual]]/Tabela1[[#This Row],[VP]]</f>
        <v>0.69716189085599556</v>
      </c>
      <c r="K116" s="14">
        <v>0</v>
      </c>
      <c r="L116" s="14">
        <v>0</v>
      </c>
      <c r="M116" s="13">
        <v>1.78</v>
      </c>
      <c r="N116" s="13">
        <v>4660</v>
      </c>
      <c r="O116" s="13">
        <v>2530</v>
      </c>
      <c r="P116" s="13">
        <v>334</v>
      </c>
      <c r="Q116" s="30">
        <f>Tabela1[[#This Row],[Divid.]]</f>
        <v>1.5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16" s="17">
        <f>Tabela1[[#This Row],[Preço Calculado]]/Tabela1[[#This Row],[Preço atual]]-1</f>
        <v>-0.13056267809880151</v>
      </c>
      <c r="U116" s="29" t="str">
        <f>HYPERLINK("https://statusinvest.com.br/fundos-imobiliarios/"&amp;Tabela1[[#This Row],[Ticker]],"Link")</f>
        <v>Link</v>
      </c>
      <c r="V116" s="38" t="s">
        <v>283</v>
      </c>
    </row>
    <row r="117" spans="1:22" x14ac:dyDescent="0.25">
      <c r="A117" s="12" t="s">
        <v>284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285</v>
      </c>
      <c r="B118" s="12" t="s">
        <v>28</v>
      </c>
      <c r="C118" s="13" t="s">
        <v>43</v>
      </c>
      <c r="D118" s="13" t="s">
        <v>47</v>
      </c>
      <c r="E118" s="16">
        <v>920</v>
      </c>
      <c r="F118" s="16">
        <v>9.16</v>
      </c>
      <c r="G118" s="14">
        <f>Tabela1[[#This Row],[Divid.]]*12/Tabela1[[#This Row],[Preço atual]]</f>
        <v>0.11947826086956521</v>
      </c>
      <c r="H118" s="16">
        <v>0</v>
      </c>
      <c r="I118" s="16">
        <v>2808.14</v>
      </c>
      <c r="J118" s="15">
        <f>Tabela1[[#This Row],[Preço atual]]/Tabela1[[#This Row],[VP]]</f>
        <v>0.3276189933550322</v>
      </c>
      <c r="K118" s="14">
        <v>0.98099999999999998</v>
      </c>
      <c r="L118" s="14">
        <v>0</v>
      </c>
      <c r="M118" s="13">
        <v>0.26</v>
      </c>
      <c r="N118" s="13">
        <v>2575</v>
      </c>
      <c r="O118" s="13">
        <v>1712</v>
      </c>
      <c r="P118" s="13">
        <v>25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-0.11824161719878079</v>
      </c>
      <c r="U118" s="29" t="str">
        <f>HYPERLINK("https://statusinvest.com.br/fundos-imobiliarios/"&amp;Tabela1[[#This Row],[Ticker]],"Link")</f>
        <v>Link</v>
      </c>
      <c r="V118" s="38" t="s">
        <v>286</v>
      </c>
    </row>
    <row r="119" spans="1:22" x14ac:dyDescent="0.25">
      <c r="A119" s="12" t="s">
        <v>287</v>
      </c>
      <c r="B119" s="12" t="s">
        <v>28</v>
      </c>
      <c r="C119" s="13" t="s">
        <v>43</v>
      </c>
      <c r="D119" s="13" t="s">
        <v>152</v>
      </c>
      <c r="E119" s="16">
        <v>91.78</v>
      </c>
      <c r="F119" s="16">
        <v>0.85</v>
      </c>
      <c r="G119" s="14">
        <f>Tabela1[[#This Row],[Divid.]]*12/Tabela1[[#This Row],[Preço atual]]</f>
        <v>0.11113532359991282</v>
      </c>
      <c r="H119" s="16">
        <v>10.119999999999999</v>
      </c>
      <c r="I119" s="16">
        <v>99.38</v>
      </c>
      <c r="J119" s="15">
        <f>Tabela1[[#This Row],[Preço atual]]/Tabela1[[#This Row],[VP]]</f>
        <v>0.92352586033407125</v>
      </c>
      <c r="K119" s="14">
        <v>0.02</v>
      </c>
      <c r="L119" s="14">
        <v>0</v>
      </c>
      <c r="M119" s="13">
        <v>2.97</v>
      </c>
      <c r="N119" s="13">
        <v>3290</v>
      </c>
      <c r="O119" s="13">
        <v>21544</v>
      </c>
      <c r="P119" s="13">
        <v>1375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-0.179813109963743</v>
      </c>
      <c r="U119" s="29" t="str">
        <f>HYPERLINK("https://statusinvest.com.br/fundos-imobiliarios/"&amp;Tabela1[[#This Row],[Ticker]],"Link")</f>
        <v>Link</v>
      </c>
      <c r="V119" s="38" t="s">
        <v>288</v>
      </c>
    </row>
    <row r="120" spans="1:22" x14ac:dyDescent="0.25">
      <c r="A120" s="12" t="s">
        <v>289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290</v>
      </c>
      <c r="B121" s="12" t="s">
        <v>28</v>
      </c>
      <c r="C121" s="13" t="s">
        <v>33</v>
      </c>
      <c r="D121" s="13" t="s">
        <v>47</v>
      </c>
      <c r="E121" s="16">
        <v>110.99</v>
      </c>
      <c r="F121" s="16">
        <v>0.87</v>
      </c>
      <c r="G121" s="14">
        <f>Tabela1[[#This Row],[Divid.]]*12/Tabela1[[#This Row],[Preço atual]]</f>
        <v>9.4062528155689704E-2</v>
      </c>
      <c r="H121" s="16">
        <v>9.6706000000000003</v>
      </c>
      <c r="I121" s="16">
        <v>117.09</v>
      </c>
      <c r="J121" s="15">
        <f>Tabela1[[#This Row],[Preço atual]]/Tabela1[[#This Row],[VP]]</f>
        <v>0.94790332223076257</v>
      </c>
      <c r="K121" s="14">
        <v>0</v>
      </c>
      <c r="L121" s="14">
        <v>0</v>
      </c>
      <c r="M121" s="13">
        <v>0.69</v>
      </c>
      <c r="N121" s="13">
        <v>3549</v>
      </c>
      <c r="O121" s="13">
        <v>12251</v>
      </c>
      <c r="P121" s="13">
        <v>1156</v>
      </c>
      <c r="Q121" s="30">
        <f>Tabela1[[#This Row],[Divid.]]</f>
        <v>0.87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21" s="17">
        <f>Tabela1[[#This Row],[Preço Calculado]]/Tabela1[[#This Row],[Preço atual]]-1</f>
        <v>-0.30581160032701338</v>
      </c>
      <c r="U121" s="29" t="str">
        <f>HYPERLINK("https://statusinvest.com.br/fundos-imobiliarios/"&amp;Tabela1[[#This Row],[Ticker]],"Link")</f>
        <v>Link</v>
      </c>
      <c r="V121" s="38" t="s">
        <v>291</v>
      </c>
    </row>
    <row r="122" spans="1:22" x14ac:dyDescent="0.25">
      <c r="A122" s="12" t="s">
        <v>292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293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294</v>
      </c>
      <c r="B124" s="12" t="s">
        <v>28</v>
      </c>
      <c r="C124" s="13" t="s">
        <v>29</v>
      </c>
      <c r="D124" s="13" t="s">
        <v>79</v>
      </c>
      <c r="E124" s="16">
        <v>59.99</v>
      </c>
      <c r="F124" s="16">
        <v>0.45</v>
      </c>
      <c r="G124" s="14">
        <f>Tabela1[[#This Row],[Divid.]]*12/Tabela1[[#This Row],[Preço atual]]</f>
        <v>9.0015002500416733E-2</v>
      </c>
      <c r="H124" s="16">
        <v>5.38</v>
      </c>
      <c r="I124" s="16">
        <v>76.16</v>
      </c>
      <c r="J124" s="15">
        <f>Tabela1[[#This Row],[Preço atual]]/Tabela1[[#This Row],[VP]]</f>
        <v>0.7876838235294118</v>
      </c>
      <c r="K124" s="14">
        <v>0.107</v>
      </c>
      <c r="L124" s="14">
        <v>2.7E-2</v>
      </c>
      <c r="M124" s="13">
        <v>0.85</v>
      </c>
      <c r="N124" s="13">
        <v>14784</v>
      </c>
      <c r="O124" s="13">
        <v>2594</v>
      </c>
      <c r="P124" s="13">
        <v>249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-0.33568263837330825</v>
      </c>
      <c r="U124" s="29" t="str">
        <f>HYPERLINK("https://statusinvest.com.br/fundos-imobiliarios/"&amp;Tabela1[[#This Row],[Ticker]],"Link")</f>
        <v>Link</v>
      </c>
      <c r="V124" s="38" t="s">
        <v>295</v>
      </c>
    </row>
    <row r="125" spans="1:22" x14ac:dyDescent="0.25">
      <c r="A125" s="12" t="s">
        <v>296</v>
      </c>
      <c r="B125" s="12" t="s">
        <v>28</v>
      </c>
      <c r="C125" s="13" t="s">
        <v>70</v>
      </c>
      <c r="D125" s="13" t="s">
        <v>276</v>
      </c>
      <c r="E125" s="16">
        <v>509.85</v>
      </c>
      <c r="F125" s="16">
        <v>3.65</v>
      </c>
      <c r="G125" s="14">
        <f>Tabela1[[#This Row],[Divid.]]*12/Tabela1[[#This Row],[Preço atual]]</f>
        <v>8.5907619888202405E-2</v>
      </c>
      <c r="H125" s="16">
        <v>42.2</v>
      </c>
      <c r="I125" s="16">
        <v>461.56</v>
      </c>
      <c r="J125" s="15">
        <f>Tabela1[[#This Row],[Preço atual]]/Tabela1[[#This Row],[VP]]</f>
        <v>1.1046234509056245</v>
      </c>
      <c r="K125" s="14">
        <v>0</v>
      </c>
      <c r="L125" s="14">
        <v>0</v>
      </c>
      <c r="M125" s="13">
        <v>1.17</v>
      </c>
      <c r="N125" s="13">
        <v>16580</v>
      </c>
      <c r="O125" s="13">
        <v>620</v>
      </c>
      <c r="P125" s="13">
        <v>59</v>
      </c>
      <c r="Q125" s="30">
        <f>Tabela1[[#This Row],[Divid.]]</f>
        <v>3.65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25" s="17">
        <f>Tabela1[[#This Row],[Preço Calculado]]/Tabela1[[#This Row],[Preço atual]]-1</f>
        <v>-0.36599542517931805</v>
      </c>
      <c r="U125" s="29" t="str">
        <f>HYPERLINK("https://statusinvest.com.br/fundos-imobiliarios/"&amp;Tabela1[[#This Row],[Ticker]],"Link")</f>
        <v>Link</v>
      </c>
      <c r="V125" s="38" t="s">
        <v>297</v>
      </c>
    </row>
    <row r="126" spans="1:22" x14ac:dyDescent="0.25">
      <c r="A126" s="12" t="s">
        <v>298</v>
      </c>
      <c r="B126" s="12" t="s">
        <v>28</v>
      </c>
      <c r="C126" s="13" t="s">
        <v>70</v>
      </c>
      <c r="D126" s="13" t="s">
        <v>137</v>
      </c>
      <c r="E126" s="16">
        <v>172.81</v>
      </c>
      <c r="F126" s="16">
        <v>1.44</v>
      </c>
      <c r="G126" s="14">
        <f>Tabela1[[#This Row],[Divid.]]*12/Tabela1[[#This Row],[Preço atual]]</f>
        <v>9.9994213297841569E-2</v>
      </c>
      <c r="H126" s="16">
        <v>16.739999999999998</v>
      </c>
      <c r="I126" s="16">
        <v>203.43</v>
      </c>
      <c r="J126" s="15">
        <f>Tabela1[[#This Row],[Preço atual]]/Tabela1[[#This Row],[VP]]</f>
        <v>0.84948139409133361</v>
      </c>
      <c r="K126" s="14">
        <v>0</v>
      </c>
      <c r="L126" s="14">
        <v>0</v>
      </c>
      <c r="M126" s="13">
        <v>1.26</v>
      </c>
      <c r="N126" s="13">
        <v>7508</v>
      </c>
      <c r="O126" s="13">
        <v>2277</v>
      </c>
      <c r="P126" s="13">
        <v>257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-0.26203532621519143</v>
      </c>
      <c r="U126" s="29" t="str">
        <f>HYPERLINK("https://statusinvest.com.br/fundos-imobiliarios/"&amp;Tabela1[[#This Row],[Ticker]],"Link")</f>
        <v>Link</v>
      </c>
      <c r="V126" s="38" t="s">
        <v>299</v>
      </c>
    </row>
    <row r="127" spans="1:22" x14ac:dyDescent="0.25">
      <c r="A127" s="12" t="s">
        <v>300</v>
      </c>
      <c r="B127" s="12" t="s">
        <v>28</v>
      </c>
      <c r="C127" s="13" t="s">
        <v>70</v>
      </c>
      <c r="D127" s="13" t="s">
        <v>301</v>
      </c>
      <c r="E127" s="16">
        <v>0</v>
      </c>
      <c r="F127" s="16">
        <v>0.28449999999999998</v>
      </c>
      <c r="G127" s="14" t="e">
        <f>Tabela1[[#This Row],[Divid.]]*12/Tabela1[[#This Row],[Preço atual]]</f>
        <v>#DIV/0!</v>
      </c>
      <c r="H127" s="16">
        <v>3.5720000000000001</v>
      </c>
      <c r="I127" s="16">
        <v>40.409999999999997</v>
      </c>
      <c r="J127" s="15">
        <f>Tabela1[[#This Row],[Preço atual]]/Tabela1[[#This Row],[VP]]</f>
        <v>0</v>
      </c>
      <c r="K127" s="14"/>
      <c r="L127" s="14"/>
      <c r="M127" s="13">
        <v>2.57</v>
      </c>
      <c r="N127" s="13">
        <v>4</v>
      </c>
      <c r="O127" s="13"/>
      <c r="P127" s="13"/>
      <c r="Q127" s="30">
        <f>Tabela1[[#This Row],[Divid.]]</f>
        <v>0.28449999999999998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25.195571955719554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302</v>
      </c>
      <c r="B128" s="12" t="s">
        <v>28</v>
      </c>
      <c r="C128" s="13" t="s">
        <v>43</v>
      </c>
      <c r="D128" s="13" t="s">
        <v>303</v>
      </c>
      <c r="E128" s="16">
        <v>65</v>
      </c>
      <c r="F128" s="16">
        <v>0.4</v>
      </c>
      <c r="G128" s="14">
        <f>Tabela1[[#This Row],[Divid.]]*12/Tabela1[[#This Row],[Preço atual]]</f>
        <v>7.3846153846153853E-2</v>
      </c>
      <c r="H128" s="16">
        <v>4.8499999999999996</v>
      </c>
      <c r="I128" s="16">
        <v>115.02</v>
      </c>
      <c r="J128" s="15">
        <f>Tabela1[[#This Row],[Preço atual]]/Tabela1[[#This Row],[VP]]</f>
        <v>0.56511910972004875</v>
      </c>
      <c r="K128" s="14">
        <v>0.11899999999999999</v>
      </c>
      <c r="L128" s="14">
        <v>0</v>
      </c>
      <c r="M128" s="13">
        <v>1.95</v>
      </c>
      <c r="N128" s="13">
        <v>64</v>
      </c>
      <c r="O128" s="13">
        <v>8741</v>
      </c>
      <c r="P128" s="13">
        <v>768</v>
      </c>
      <c r="Q128" s="30">
        <f>Tabela1[[#This Row],[Divid.]]</f>
        <v>0.4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28" s="17">
        <f>Tabela1[[#This Row],[Preço Calculado]]/Tabela1[[#This Row],[Preço atual]]-1</f>
        <v>-0.45500993471473172</v>
      </c>
      <c r="U128" s="29" t="str">
        <f>HYPERLINK("https://statusinvest.com.br/fundos-imobiliarios/"&amp;Tabela1[[#This Row],[Ticker]],"Link")</f>
        <v>Link</v>
      </c>
      <c r="V128" s="38" t="s">
        <v>304</v>
      </c>
    </row>
    <row r="129" spans="1:22" x14ac:dyDescent="0.25">
      <c r="A129" s="12" t="s">
        <v>305</v>
      </c>
      <c r="B129" s="12" t="s">
        <v>28</v>
      </c>
      <c r="C129" s="13" t="s">
        <v>36</v>
      </c>
      <c r="D129" s="13" t="s">
        <v>187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60.45</v>
      </c>
      <c r="J129" s="15">
        <f>Tabela1[[#This Row],[Preço atual]]/Tabela1[[#This Row],[VP]]</f>
        <v>0</v>
      </c>
      <c r="K129" s="14"/>
      <c r="L129" s="14"/>
      <c r="M129" s="13">
        <v>4.47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306</v>
      </c>
      <c r="B130" s="12" t="s">
        <v>28</v>
      </c>
      <c r="C130" s="13" t="s">
        <v>29</v>
      </c>
      <c r="D130" s="13" t="s">
        <v>137</v>
      </c>
      <c r="E130" s="16">
        <v>3.11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7.66</v>
      </c>
      <c r="J130" s="15">
        <f>Tabela1[[#This Row],[Preço atual]]/Tabela1[[#This Row],[VP]]</f>
        <v>0.40600522193211486</v>
      </c>
      <c r="K130" s="14">
        <v>0.72</v>
      </c>
      <c r="L130" s="14">
        <v>0.72</v>
      </c>
      <c r="M130" s="13">
        <v>0.01</v>
      </c>
      <c r="N130" s="13">
        <v>4085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307</v>
      </c>
      <c r="B131" s="12" t="s">
        <v>28</v>
      </c>
      <c r="C131" s="13" t="s">
        <v>36</v>
      </c>
      <c r="D131" s="13" t="s">
        <v>308</v>
      </c>
      <c r="E131" s="16">
        <v>96.98</v>
      </c>
      <c r="F131" s="16">
        <v>1.1000000000000001</v>
      </c>
      <c r="G131" s="14">
        <f>Tabela1[[#This Row],[Divid.]]*12/Tabela1[[#This Row],[Preço atual]]</f>
        <v>0.13611053825531039</v>
      </c>
      <c r="H131" s="16">
        <v>13.467000000000001</v>
      </c>
      <c r="I131" s="16">
        <v>97.79</v>
      </c>
      <c r="J131" s="15">
        <f>Tabela1[[#This Row],[Preço atual]]/Tabela1[[#This Row],[VP]]</f>
        <v>0.99171694447284997</v>
      </c>
      <c r="K131" s="14"/>
      <c r="L131" s="14"/>
      <c r="M131" s="13">
        <v>17.3</v>
      </c>
      <c r="N131" s="13">
        <v>2714</v>
      </c>
      <c r="O131" s="13"/>
      <c r="P131" s="13"/>
      <c r="Q131" s="30">
        <f>Tabela1[[#This Row],[Divid.]]</f>
        <v>1.1000000000000001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1" s="17">
        <f>Tabela1[[#This Row],[Preço Calculado]]/Tabela1[[#This Row],[Preço atual]]-1</f>
        <v>4.5058173823642189E-3</v>
      </c>
      <c r="U131" s="29" t="str">
        <f>HYPERLINK("https://statusinvest.com.br/fundos-imobiliarios/"&amp;Tabela1[[#This Row],[Ticker]],"Link")</f>
        <v>Link</v>
      </c>
      <c r="V131" s="38" t="s">
        <v>309</v>
      </c>
    </row>
    <row r="132" spans="1:22" x14ac:dyDescent="0.25">
      <c r="A132" s="12" t="s">
        <v>310</v>
      </c>
      <c r="B132" s="12" t="s">
        <v>28</v>
      </c>
      <c r="C132" s="13" t="s">
        <v>43</v>
      </c>
      <c r="D132" s="13" t="s">
        <v>152</v>
      </c>
      <c r="E132" s="16">
        <v>137.09</v>
      </c>
      <c r="F132" s="16">
        <v>1</v>
      </c>
      <c r="G132" s="14">
        <f>Tabela1[[#This Row],[Divid.]]*12/Tabela1[[#This Row],[Preço atual]]</f>
        <v>8.7533736961120434E-2</v>
      </c>
      <c r="H132" s="16">
        <v>11.02</v>
      </c>
      <c r="I132" s="16">
        <v>160.37</v>
      </c>
      <c r="J132" s="15">
        <f>Tabela1[[#This Row],[Preço atual]]/Tabela1[[#This Row],[VP]]</f>
        <v>0.85483569246118352</v>
      </c>
      <c r="K132" s="14">
        <v>1.6E-2</v>
      </c>
      <c r="L132" s="14">
        <v>0</v>
      </c>
      <c r="M132" s="13">
        <v>1.4</v>
      </c>
      <c r="N132" s="13">
        <v>14968</v>
      </c>
      <c r="O132" s="13">
        <v>16273</v>
      </c>
      <c r="P132" s="13">
        <v>1640</v>
      </c>
      <c r="Q132" s="30">
        <f>Tabela1[[#This Row],[Divid.]]</f>
        <v>1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32" s="17">
        <f>Tabela1[[#This Row],[Preço Calculado]]/Tabela1[[#This Row],[Preço atual]]-1</f>
        <v>-0.35399456117254302</v>
      </c>
      <c r="U132" s="29" t="str">
        <f>HYPERLINK("https://statusinvest.com.br/fundos-imobiliarios/"&amp;Tabela1[[#This Row],[Ticker]],"Link")</f>
        <v>Link</v>
      </c>
      <c r="V132" s="38" t="s">
        <v>311</v>
      </c>
    </row>
    <row r="133" spans="1:22" x14ac:dyDescent="0.25">
      <c r="A133" s="12" t="s">
        <v>312</v>
      </c>
      <c r="B133" s="12" t="s">
        <v>28</v>
      </c>
      <c r="C133" s="13" t="s">
        <v>29</v>
      </c>
      <c r="D133" s="13" t="s">
        <v>47</v>
      </c>
      <c r="E133" s="16">
        <v>2005.64</v>
      </c>
      <c r="F133" s="16">
        <v>13.5</v>
      </c>
      <c r="G133" s="25">
        <f>Tabela1[[#This Row],[Divid.]]*12/Tabela1[[#This Row],[Preço atual]]</f>
        <v>8.0772222333020879E-2</v>
      </c>
      <c r="H133" s="16">
        <v>171.5</v>
      </c>
      <c r="I133" s="16">
        <v>1823.26</v>
      </c>
      <c r="J133" s="15">
        <f>Tabela1[[#This Row],[Preço atual]]/Tabela1[[#This Row],[VP]]</f>
        <v>1.1000296172789399</v>
      </c>
      <c r="K133" s="14">
        <v>3.1E-2</v>
      </c>
      <c r="L133" s="14">
        <v>6.0000000000000001E-3</v>
      </c>
      <c r="M133" s="13">
        <v>1.82</v>
      </c>
      <c r="N133" s="13">
        <v>789</v>
      </c>
      <c r="O133" s="13">
        <v>2671</v>
      </c>
      <c r="P133" s="13">
        <v>235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-0.40389503813268735</v>
      </c>
      <c r="U133" s="29" t="str">
        <f>HYPERLINK("https://statusinvest.com.br/fundos-imobiliarios/"&amp;Tabela1[[#This Row],[Ticker]],"Link")</f>
        <v>Link</v>
      </c>
      <c r="V133" s="38" t="s">
        <v>313</v>
      </c>
    </row>
    <row r="134" spans="1:22" x14ac:dyDescent="0.25">
      <c r="A134" s="12" t="s">
        <v>314</v>
      </c>
      <c r="B134" s="12" t="s">
        <v>28</v>
      </c>
      <c r="C134" s="13" t="s">
        <v>43</v>
      </c>
      <c r="D134" s="13" t="s">
        <v>276</v>
      </c>
      <c r="E134" s="16">
        <v>53</v>
      </c>
      <c r="F134" s="16">
        <v>0.15</v>
      </c>
      <c r="G134" s="14">
        <f>Tabela1[[#This Row],[Divid.]]*12/Tabela1[[#This Row],[Preço atual]]</f>
        <v>3.3962264150943396E-2</v>
      </c>
      <c r="H134" s="16">
        <v>0.46</v>
      </c>
      <c r="I134" s="16">
        <v>118.94</v>
      </c>
      <c r="J134" s="15">
        <f>Tabela1[[#This Row],[Preço atual]]/Tabela1[[#This Row],[VP]]</f>
        <v>0.44560282495375819</v>
      </c>
      <c r="K134" s="14">
        <v>0.49</v>
      </c>
      <c r="L134" s="14">
        <v>0</v>
      </c>
      <c r="M134" s="13">
        <v>1.54</v>
      </c>
      <c r="N134" s="13">
        <v>272</v>
      </c>
      <c r="O134" s="13">
        <v>1591</v>
      </c>
      <c r="P134" s="13">
        <v>160</v>
      </c>
      <c r="Q134" s="30">
        <f>Tabela1[[#This Row],[Divid.]]</f>
        <v>0.15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34" s="17">
        <f>Tabela1[[#This Row],[Preço Calculado]]/Tabela1[[#This Row],[Preço atual]]-1</f>
        <v>-0.749355984125879</v>
      </c>
      <c r="U134" s="29" t="str">
        <f>HYPERLINK("https://statusinvest.com.br/fundos-imobiliarios/"&amp;Tabela1[[#This Row],[Ticker]],"Link")</f>
        <v>Link</v>
      </c>
      <c r="V134" s="38" t="s">
        <v>315</v>
      </c>
    </row>
    <row r="135" spans="1:22" x14ac:dyDescent="0.25">
      <c r="A135" s="12" t="s">
        <v>316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317</v>
      </c>
      <c r="B136" s="12" t="s">
        <v>28</v>
      </c>
      <c r="C136" s="13" t="s">
        <v>43</v>
      </c>
      <c r="D136" s="13" t="s">
        <v>276</v>
      </c>
      <c r="E136" s="16">
        <v>196</v>
      </c>
      <c r="F136" s="16">
        <v>1.65</v>
      </c>
      <c r="G136" s="25">
        <f>Tabela1[[#This Row],[Divid.]]*12/Tabela1[[#This Row],[Preço atual]]</f>
        <v>0.1010204081632653</v>
      </c>
      <c r="H136" s="16">
        <v>19.59</v>
      </c>
      <c r="I136" s="16">
        <v>374.23</v>
      </c>
      <c r="J136" s="15">
        <f>Tabela1[[#This Row],[Preço atual]]/Tabela1[[#This Row],[VP]]</f>
        <v>0.5237420837452903</v>
      </c>
      <c r="K136" s="14">
        <v>0.42599999999999999</v>
      </c>
      <c r="L136" s="14">
        <v>0</v>
      </c>
      <c r="M136" s="13">
        <v>4.41</v>
      </c>
      <c r="N136" s="13">
        <v>935</v>
      </c>
      <c r="O136" s="13">
        <v>3190</v>
      </c>
      <c r="P136" s="13">
        <v>375</v>
      </c>
      <c r="Q136" s="30">
        <f>Tabela1[[#This Row],[Divid.]]</f>
        <v>1.65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6" s="17">
        <f>Tabela1[[#This Row],[Preço Calculado]]/Tabela1[[#This Row],[Preço atual]]-1</f>
        <v>-0.25446193237442605</v>
      </c>
      <c r="U136" s="29" t="str">
        <f>HYPERLINK("https://statusinvest.com.br/fundos-imobiliarios/"&amp;Tabela1[[#This Row],[Ticker]],"Link")</f>
        <v>Link</v>
      </c>
      <c r="V136" s="38" t="s">
        <v>318</v>
      </c>
    </row>
    <row r="137" spans="1:22" x14ac:dyDescent="0.25">
      <c r="A137" s="12" t="s">
        <v>319</v>
      </c>
      <c r="B137" s="12" t="s">
        <v>28</v>
      </c>
      <c r="C137" s="13" t="s">
        <v>43</v>
      </c>
      <c r="D137" s="13" t="s">
        <v>152</v>
      </c>
      <c r="E137" s="16">
        <v>85.07</v>
      </c>
      <c r="F137" s="16">
        <v>0.4</v>
      </c>
      <c r="G137" s="14">
        <f>Tabela1[[#This Row],[Divid.]]*12/Tabela1[[#This Row],[Preço atual]]</f>
        <v>5.6424121311860836E-2</v>
      </c>
      <c r="H137" s="16">
        <v>7.48</v>
      </c>
      <c r="I137" s="16">
        <v>160.94999999999999</v>
      </c>
      <c r="J137" s="15">
        <f>Tabela1[[#This Row],[Preço atual]]/Tabela1[[#This Row],[VP]]</f>
        <v>0.52854923889406646</v>
      </c>
      <c r="K137" s="14">
        <v>5.1999999999999998E-2</v>
      </c>
      <c r="L137" s="14">
        <v>3.0000000000000001E-3</v>
      </c>
      <c r="M137" s="13">
        <v>1.29</v>
      </c>
      <c r="N137" s="13">
        <v>67</v>
      </c>
      <c r="O137" s="13">
        <v>14716</v>
      </c>
      <c r="P137" s="13">
        <v>935</v>
      </c>
      <c r="Q137" s="30">
        <f>Tabela1[[#This Row],[Divid.]]</f>
        <v>0.4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37" s="17">
        <f>Tabela1[[#This Row],[Preço Calculado]]/Tabela1[[#This Row],[Preço atual]]-1</f>
        <v>-0.58358582057667285</v>
      </c>
      <c r="U137" s="29" t="str">
        <f>HYPERLINK("https://statusinvest.com.br/fundos-imobiliarios/"&amp;Tabela1[[#This Row],[Ticker]],"Link")</f>
        <v>Link</v>
      </c>
      <c r="V137" s="38" t="s">
        <v>320</v>
      </c>
    </row>
    <row r="138" spans="1:22" x14ac:dyDescent="0.25">
      <c r="A138" s="12" t="s">
        <v>321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2.29</v>
      </c>
      <c r="I138" s="16">
        <v>39.880000000000003</v>
      </c>
      <c r="J138" s="15">
        <f>Tabela1[[#This Row],[Preço atual]]/Tabela1[[#This Row],[VP]]</f>
        <v>0</v>
      </c>
      <c r="K138" s="14"/>
      <c r="L138" s="14"/>
      <c r="M138" s="13">
        <v>6.56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322</v>
      </c>
      <c r="B139" s="12" t="s">
        <v>28</v>
      </c>
      <c r="C139" s="13" t="s">
        <v>56</v>
      </c>
      <c r="D139" s="13" t="s">
        <v>253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199.08279999999999</v>
      </c>
      <c r="I139" s="16">
        <v>2888.24</v>
      </c>
      <c r="J139" s="15">
        <f>Tabela1[[#This Row],[Preço atual]]/Tabela1[[#This Row],[VP]]</f>
        <v>1.0043798299310307</v>
      </c>
      <c r="K139" s="14">
        <v>0.32700000000000001</v>
      </c>
      <c r="L139" s="14">
        <v>3.5000000000000003E-2</v>
      </c>
      <c r="M139" s="13">
        <v>1.71</v>
      </c>
      <c r="N139" s="13">
        <v>59</v>
      </c>
      <c r="O139" s="13">
        <v>1801</v>
      </c>
      <c r="P139" s="13">
        <v>45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323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324</v>
      </c>
    </row>
    <row r="141" spans="1:22" x14ac:dyDescent="0.25">
      <c r="A141" s="12" t="s">
        <v>325</v>
      </c>
      <c r="B141" s="12" t="s">
        <v>28</v>
      </c>
      <c r="C141" s="13" t="s">
        <v>29</v>
      </c>
      <c r="D141" s="13" t="s">
        <v>30</v>
      </c>
      <c r="E141" s="16">
        <v>112</v>
      </c>
      <c r="F141" s="16">
        <v>0.98</v>
      </c>
      <c r="G141" s="14">
        <f>Tabela1[[#This Row],[Divid.]]*12/Tabela1[[#This Row],[Preço atual]]</f>
        <v>0.105</v>
      </c>
      <c r="H141" s="16">
        <v>12.775</v>
      </c>
      <c r="I141" s="16">
        <v>191.38</v>
      </c>
      <c r="J141" s="15">
        <f>Tabela1[[#This Row],[Preço atual]]/Tabela1[[#This Row],[VP]]</f>
        <v>0.58522311631309443</v>
      </c>
      <c r="K141" s="14">
        <v>0.14899999999999999</v>
      </c>
      <c r="L141" s="14">
        <v>7.2000000000000008E-2</v>
      </c>
      <c r="M141" s="13">
        <v>1.94</v>
      </c>
      <c r="N141" s="13">
        <v>3987</v>
      </c>
      <c r="O141" s="13">
        <v>5424</v>
      </c>
      <c r="P141" s="13">
        <v>930</v>
      </c>
      <c r="Q141" s="30">
        <f>Tabela1[[#This Row],[Divid.]]</f>
        <v>0.98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141" s="17">
        <f>Tabela1[[#This Row],[Preço Calculado]]/Tabela1[[#This Row],[Preço atual]]-1</f>
        <v>-0.22509225092250928</v>
      </c>
      <c r="U141" s="29" t="str">
        <f>HYPERLINK("https://statusinvest.com.br/fundos-imobiliarios/"&amp;Tabela1[[#This Row],[Ticker]],"Link")</f>
        <v>Link</v>
      </c>
      <c r="V141" s="38" t="s">
        <v>326</v>
      </c>
    </row>
    <row r="142" spans="1:22" x14ac:dyDescent="0.25">
      <c r="A142" s="12" t="s">
        <v>327</v>
      </c>
      <c r="B142" s="12" t="s">
        <v>28</v>
      </c>
      <c r="C142" s="13" t="s">
        <v>70</v>
      </c>
      <c r="D142" s="13" t="s">
        <v>328</v>
      </c>
      <c r="E142" s="16">
        <v>9.19</v>
      </c>
      <c r="F142" s="16">
        <v>8.4000000000000005E-2</v>
      </c>
      <c r="G142" s="14">
        <f>Tabela1[[#This Row],[Divid.]]*12/Tabela1[[#This Row],[Preço atual]]</f>
        <v>0.10968443960826986</v>
      </c>
      <c r="H142" s="16">
        <v>0.99099999999999999</v>
      </c>
      <c r="I142" s="16">
        <v>9.06</v>
      </c>
      <c r="J142" s="15">
        <f>Tabela1[[#This Row],[Preço atual]]/Tabela1[[#This Row],[VP]]</f>
        <v>1.0143487858719646</v>
      </c>
      <c r="K142" s="14">
        <v>0</v>
      </c>
      <c r="L142" s="14">
        <v>0</v>
      </c>
      <c r="M142" s="13">
        <v>1.2</v>
      </c>
      <c r="N142" s="13">
        <v>102637</v>
      </c>
      <c r="O142" s="13">
        <v>5182</v>
      </c>
      <c r="P142" s="13">
        <v>499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-0.19052074089837745</v>
      </c>
      <c r="U142" s="29" t="str">
        <f>HYPERLINK("https://statusinvest.com.br/fundos-imobiliarios/"&amp;Tabela1[[#This Row],[Ticker]],"Link")</f>
        <v>Link</v>
      </c>
      <c r="V142" s="38" t="s">
        <v>329</v>
      </c>
    </row>
    <row r="143" spans="1:22" x14ac:dyDescent="0.25">
      <c r="A143" s="12" t="s">
        <v>330</v>
      </c>
      <c r="B143" s="12" t="s">
        <v>28</v>
      </c>
      <c r="C143" s="13" t="s">
        <v>82</v>
      </c>
      <c r="D143" s="13" t="s">
        <v>331</v>
      </c>
      <c r="E143" s="16">
        <v>9</v>
      </c>
      <c r="F143" s="16">
        <v>0.1</v>
      </c>
      <c r="G143" s="14">
        <f>Tabela1[[#This Row],[Divid.]]*12/Tabela1[[#This Row],[Preço atual]]</f>
        <v>0.13333333333333336</v>
      </c>
      <c r="H143" s="16">
        <v>1.2</v>
      </c>
      <c r="I143" s="16">
        <v>9.7899999999999991</v>
      </c>
      <c r="J143" s="15">
        <f>Tabela1[[#This Row],[Preço atual]]/Tabela1[[#This Row],[VP]]</f>
        <v>0.91930541368743623</v>
      </c>
      <c r="K143" s="14"/>
      <c r="L143" s="14"/>
      <c r="M143" s="13">
        <v>0.56999999999999995</v>
      </c>
      <c r="N143" s="13">
        <v>24082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-1.599015990159891E-2</v>
      </c>
      <c r="U143" s="29" t="str">
        <f>HYPERLINK("https://statusinvest.com.br/fundos-imobiliarios/"&amp;Tabela1[[#This Row],[Ticker]],"Link")</f>
        <v>Link</v>
      </c>
      <c r="V143" s="38" t="s">
        <v>332</v>
      </c>
    </row>
    <row r="144" spans="1:22" x14ac:dyDescent="0.25">
      <c r="A144" s="12" t="s">
        <v>333</v>
      </c>
      <c r="B144" s="12" t="s">
        <v>28</v>
      </c>
      <c r="C144" s="13" t="s">
        <v>53</v>
      </c>
      <c r="D144" s="13" t="s">
        <v>334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2.92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335</v>
      </c>
    </row>
    <row r="145" spans="1:22" x14ac:dyDescent="0.25">
      <c r="A145" s="12" t="s">
        <v>336</v>
      </c>
      <c r="B145" s="12" t="s">
        <v>28</v>
      </c>
      <c r="C145" s="13" t="s">
        <v>36</v>
      </c>
      <c r="D145" s="13" t="s">
        <v>334</v>
      </c>
      <c r="E145" s="16">
        <v>83.6</v>
      </c>
      <c r="F145" s="16">
        <v>0.95</v>
      </c>
      <c r="G145" s="25">
        <f>Tabela1[[#This Row],[Divid.]]*12/Tabela1[[#This Row],[Preço atual]]</f>
        <v>0.13636363636363635</v>
      </c>
      <c r="H145" s="16">
        <v>12.4</v>
      </c>
      <c r="I145" s="16">
        <v>93.56</v>
      </c>
      <c r="J145" s="15">
        <f>Tabela1[[#This Row],[Preço atual]]/Tabela1[[#This Row],[VP]]</f>
        <v>0.89354424967935009</v>
      </c>
      <c r="K145" s="14"/>
      <c r="L145" s="14"/>
      <c r="M145" s="13">
        <v>4.8600000000000003</v>
      </c>
      <c r="N145" s="13">
        <v>5013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6.3737001006372029E-3</v>
      </c>
      <c r="U145" s="29" t="str">
        <f>HYPERLINK("https://statusinvest.com.br/fundos-imobiliarios/"&amp;Tabela1[[#This Row],[Ticker]],"Link")</f>
        <v>Link</v>
      </c>
      <c r="V145" s="38" t="s">
        <v>337</v>
      </c>
    </row>
    <row r="146" spans="1:22" x14ac:dyDescent="0.25">
      <c r="A146" s="12" t="s">
        <v>338</v>
      </c>
      <c r="B146" s="12" t="s">
        <v>28</v>
      </c>
      <c r="C146" s="13" t="s">
        <v>33</v>
      </c>
      <c r="D146" s="13" t="s">
        <v>137</v>
      </c>
      <c r="E146" s="16">
        <v>1520</v>
      </c>
      <c r="F146" s="16">
        <v>1167.4286999999999</v>
      </c>
      <c r="G146" s="14">
        <f>Tabela1[[#This Row],[Divid.]]*12/Tabela1[[#This Row],[Preço atual]]</f>
        <v>9.2165423684210523</v>
      </c>
      <c r="H146" s="16">
        <v>321.23450000000003</v>
      </c>
      <c r="I146" s="16">
        <v>1763.18</v>
      </c>
      <c r="J146" s="15">
        <f>Tabela1[[#This Row],[Preço atual]]/Tabela1[[#This Row],[VP]]</f>
        <v>0.86207874408738749</v>
      </c>
      <c r="K146" s="14">
        <v>0</v>
      </c>
      <c r="L146" s="14">
        <v>0</v>
      </c>
      <c r="M146" s="13">
        <v>1.53</v>
      </c>
      <c r="N146" s="13">
        <v>55</v>
      </c>
      <c r="O146" s="13">
        <v>6166</v>
      </c>
      <c r="P146" s="13">
        <v>725</v>
      </c>
      <c r="Q146" s="30">
        <f>Tabela1[[#This Row],[Divid.]]</f>
        <v>1167.4286999999999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103388.51955719556</v>
      </c>
      <c r="T146" s="17">
        <f>Tabela1[[#This Row],[Preço Calculado]]/Tabela1[[#This Row],[Preço atual]]-1</f>
        <v>67.018762866576026</v>
      </c>
      <c r="U146" s="29" t="str">
        <f>HYPERLINK("https://statusinvest.com.br/fundos-imobiliarios/"&amp;Tabela1[[#This Row],[Ticker]],"Link")</f>
        <v>Link</v>
      </c>
      <c r="V146" s="38" t="s">
        <v>339</v>
      </c>
    </row>
    <row r="147" spans="1:22" x14ac:dyDescent="0.25">
      <c r="A147" s="12" t="s">
        <v>340</v>
      </c>
      <c r="B147" s="12" t="s">
        <v>28</v>
      </c>
      <c r="C147" s="13" t="s">
        <v>70</v>
      </c>
      <c r="D147" s="13" t="s">
        <v>341</v>
      </c>
      <c r="E147" s="16">
        <v>113.2</v>
      </c>
      <c r="F147" s="16">
        <v>0.92</v>
      </c>
      <c r="G147" s="25">
        <f>Tabela1[[#This Row],[Divid.]]*12/Tabela1[[#This Row],[Preço atual]]</f>
        <v>9.7526501766784457E-2</v>
      </c>
      <c r="H147" s="16">
        <v>11.67</v>
      </c>
      <c r="I147" s="16">
        <v>113.6</v>
      </c>
      <c r="J147" s="15">
        <f>Tabela1[[#This Row],[Preço atual]]/Tabela1[[#This Row],[VP]]</f>
        <v>0.99647887323943674</v>
      </c>
      <c r="K147" s="14">
        <v>0</v>
      </c>
      <c r="L147" s="14">
        <v>0</v>
      </c>
      <c r="M147" s="13">
        <v>11.11</v>
      </c>
      <c r="N147" s="13">
        <v>106813</v>
      </c>
      <c r="O147" s="13">
        <v>1189</v>
      </c>
      <c r="P147" s="13">
        <v>117</v>
      </c>
      <c r="Q147" s="30">
        <f>Tabela1[[#This Row],[Divid.]]</f>
        <v>0.92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147" s="17">
        <f>Tabela1[[#This Row],[Preço Calculado]]/Tabela1[[#This Row],[Preço atual]]-1</f>
        <v>-0.28024721943332509</v>
      </c>
      <c r="U147" s="29" t="str">
        <f>HYPERLINK("https://statusinvest.com.br/fundos-imobiliarios/"&amp;Tabela1[[#This Row],[Ticker]],"Link")</f>
        <v>Link</v>
      </c>
      <c r="V147" s="38" t="s">
        <v>342</v>
      </c>
    </row>
    <row r="148" spans="1:22" x14ac:dyDescent="0.25">
      <c r="A148" s="12" t="s">
        <v>343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344</v>
      </c>
      <c r="B149" s="12" t="s">
        <v>28</v>
      </c>
      <c r="C149" s="13" t="s">
        <v>70</v>
      </c>
      <c r="D149" s="13" t="s">
        <v>194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345</v>
      </c>
    </row>
    <row r="150" spans="1:22" x14ac:dyDescent="0.25">
      <c r="A150" s="12" t="s">
        <v>346</v>
      </c>
      <c r="B150" s="12" t="s">
        <v>28</v>
      </c>
      <c r="C150" s="13" t="s">
        <v>29</v>
      </c>
      <c r="D150" s="13" t="s">
        <v>246</v>
      </c>
      <c r="E150" s="16">
        <v>7.33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14.35</v>
      </c>
      <c r="J150" s="15">
        <f>Tabela1[[#This Row],[Preço atual]]/Tabela1[[#This Row],[VP]]</f>
        <v>0.51080139372822297</v>
      </c>
      <c r="K150" s="14">
        <v>0.108</v>
      </c>
      <c r="L150" s="14">
        <v>3.7999999999999999E-2</v>
      </c>
      <c r="M150" s="13">
        <v>1.42</v>
      </c>
      <c r="N150" s="13">
        <v>8092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347</v>
      </c>
    </row>
    <row r="151" spans="1:22" x14ac:dyDescent="0.25">
      <c r="A151" s="12" t="s">
        <v>348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5.04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349</v>
      </c>
    </row>
    <row r="152" spans="1:22" x14ac:dyDescent="0.25">
      <c r="A152" s="12" t="s">
        <v>350</v>
      </c>
      <c r="B152" s="12" t="s">
        <v>28</v>
      </c>
      <c r="C152" s="13" t="s">
        <v>43</v>
      </c>
      <c r="D152" s="13" t="s">
        <v>98</v>
      </c>
      <c r="E152" s="16">
        <v>80.5</v>
      </c>
      <c r="F152" s="16">
        <v>0.79</v>
      </c>
      <c r="G152" s="14">
        <f>Tabela1[[#This Row],[Divid.]]*12/Tabela1[[#This Row],[Preço atual]]</f>
        <v>0.1177639751552795</v>
      </c>
      <c r="H152" s="16">
        <v>9.48</v>
      </c>
      <c r="I152" s="16">
        <v>95.13</v>
      </c>
      <c r="J152" s="15">
        <f>Tabela1[[#This Row],[Preço atual]]/Tabela1[[#This Row],[VP]]</f>
        <v>0.84621044885945551</v>
      </c>
      <c r="K152" s="14">
        <v>0</v>
      </c>
      <c r="L152" s="14">
        <v>0</v>
      </c>
      <c r="M152" s="13">
        <v>1.3</v>
      </c>
      <c r="N152" s="13">
        <v>32285</v>
      </c>
      <c r="O152" s="13">
        <v>10687</v>
      </c>
      <c r="P152" s="13">
        <v>1373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-0.13089317228576014</v>
      </c>
      <c r="U152" s="29" t="str">
        <f>HYPERLINK("https://statusinvest.com.br/fundos-imobiliarios/"&amp;Tabela1[[#This Row],[Ticker]],"Link")</f>
        <v>Link</v>
      </c>
      <c r="V152" s="38" t="s">
        <v>351</v>
      </c>
    </row>
    <row r="153" spans="1:22" x14ac:dyDescent="0.25">
      <c r="A153" s="12" t="s">
        <v>352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5.05</v>
      </c>
      <c r="I153" s="16">
        <v>111.23</v>
      </c>
      <c r="J153" s="15">
        <f>Tabela1[[#This Row],[Preço atual]]/Tabela1[[#This Row],[VP]]</f>
        <v>0.9709610716533309</v>
      </c>
      <c r="K153" s="14"/>
      <c r="L153" s="14"/>
      <c r="M153" s="13">
        <v>4.57</v>
      </c>
      <c r="N153" s="13">
        <v>21</v>
      </c>
      <c r="O153" s="13">
        <v>21482</v>
      </c>
      <c r="P153" s="13">
        <v>3640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353</v>
      </c>
    </row>
    <row r="154" spans="1:22" x14ac:dyDescent="0.25">
      <c r="A154" s="12" t="s">
        <v>354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355</v>
      </c>
    </row>
    <row r="155" spans="1:22" x14ac:dyDescent="0.25">
      <c r="A155" s="12" t="s">
        <v>356</v>
      </c>
      <c r="B155" s="12" t="s">
        <v>28</v>
      </c>
      <c r="C155" s="13" t="s">
        <v>82</v>
      </c>
      <c r="D155" s="13"/>
      <c r="E155" s="16">
        <v>0</v>
      </c>
      <c r="F155" s="16">
        <v>0.32300000000000001</v>
      </c>
      <c r="G155" s="14" t="e">
        <f>Tabela1[[#This Row],[Divid.]]*12/Tabela1[[#This Row],[Preço atual]]</f>
        <v>#DIV/0!</v>
      </c>
      <c r="H155" s="16">
        <v>0.32300000000000001</v>
      </c>
      <c r="I155" s="16">
        <v>86.5</v>
      </c>
      <c r="J155" s="15">
        <f>Tabela1[[#This Row],[Preço atual]]/Tabela1[[#This Row],[VP]]</f>
        <v>0</v>
      </c>
      <c r="K155" s="14"/>
      <c r="L155" s="14"/>
      <c r="M155" s="13">
        <v>2.54</v>
      </c>
      <c r="N155" s="13">
        <v>1</v>
      </c>
      <c r="O155" s="13"/>
      <c r="P155" s="13"/>
      <c r="Q155" s="30">
        <f>Tabela1[[#This Row],[Divid.]]</f>
        <v>0.32300000000000001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28.605166051660518</v>
      </c>
      <c r="T155" s="17" t="e">
        <f>Tabela1[[#This Row],[Preço Calculado]]/Tabela1[[#This Row],[Preço atual]]-1</f>
        <v>#DIV/0!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357</v>
      </c>
      <c r="B156" s="12" t="s">
        <v>28</v>
      </c>
      <c r="C156" s="13" t="s">
        <v>43</v>
      </c>
      <c r="D156" s="13" t="s">
        <v>79</v>
      </c>
      <c r="E156" s="16">
        <v>45.21</v>
      </c>
      <c r="F156" s="16">
        <v>0.28999999999999998</v>
      </c>
      <c r="G156" s="14">
        <f>Tabela1[[#This Row],[Divid.]]*12/Tabela1[[#This Row],[Preço atual]]</f>
        <v>7.6974120769741194E-2</v>
      </c>
      <c r="H156" s="16">
        <v>4.6900000000000004</v>
      </c>
      <c r="I156" s="16">
        <v>80.72</v>
      </c>
      <c r="J156" s="15">
        <f>Tabela1[[#This Row],[Preço atual]]/Tabela1[[#This Row],[VP]]</f>
        <v>0.56008424182358774</v>
      </c>
      <c r="K156" s="14">
        <v>0.152</v>
      </c>
      <c r="L156" s="14">
        <v>0</v>
      </c>
      <c r="M156" s="13">
        <v>0.94</v>
      </c>
      <c r="N156" s="13">
        <v>329</v>
      </c>
      <c r="O156" s="13">
        <v>11482</v>
      </c>
      <c r="P156" s="13">
        <v>1458</v>
      </c>
      <c r="Q156" s="30">
        <f>Tabela1[[#This Row],[Divid.]]</f>
        <v>0.28999999999999998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56" s="17">
        <f>Tabela1[[#This Row],[Preço Calculado]]/Tabela1[[#This Row],[Preço atual]]-1</f>
        <v>-0.43192530797238982</v>
      </c>
      <c r="U156" s="29" t="str">
        <f>HYPERLINK("https://statusinvest.com.br/fundos-imobiliarios/"&amp;Tabela1[[#This Row],[Ticker]],"Link")</f>
        <v>Link</v>
      </c>
      <c r="V156" s="38" t="s">
        <v>358</v>
      </c>
    </row>
    <row r="157" spans="1:22" x14ac:dyDescent="0.25">
      <c r="A157" s="12" t="s">
        <v>359</v>
      </c>
      <c r="B157" s="12" t="s">
        <v>28</v>
      </c>
      <c r="C157" s="13" t="s">
        <v>36</v>
      </c>
      <c r="D157" s="13" t="s">
        <v>360</v>
      </c>
      <c r="E157" s="16">
        <v>84.79</v>
      </c>
      <c r="F157" s="16">
        <v>1</v>
      </c>
      <c r="G157" s="14">
        <f>Tabela1[[#This Row],[Divid.]]*12/Tabela1[[#This Row],[Preço atual]]</f>
        <v>0.14152612336360418</v>
      </c>
      <c r="H157" s="16">
        <v>13.77</v>
      </c>
      <c r="I157" s="16">
        <v>97.07</v>
      </c>
      <c r="J157" s="15">
        <f>Tabela1[[#This Row],[Preço atual]]/Tabela1[[#This Row],[VP]]</f>
        <v>0.87349335531060068</v>
      </c>
      <c r="K157" s="14"/>
      <c r="L157" s="14"/>
      <c r="M157" s="13">
        <v>7.05</v>
      </c>
      <c r="N157" s="13">
        <v>71614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4.4473235155750412E-2</v>
      </c>
      <c r="U157" s="29" t="str">
        <f>HYPERLINK("https://statusinvest.com.br/fundos-imobiliarios/"&amp;Tabela1[[#This Row],[Ticker]],"Link")</f>
        <v>Link</v>
      </c>
      <c r="V157" s="38" t="s">
        <v>361</v>
      </c>
    </row>
    <row r="158" spans="1:22" x14ac:dyDescent="0.25">
      <c r="A158" s="12" t="s">
        <v>362</v>
      </c>
      <c r="B158" s="12" t="s">
        <v>28</v>
      </c>
      <c r="C158" s="13" t="s">
        <v>82</v>
      </c>
      <c r="D158" s="13" t="s">
        <v>50</v>
      </c>
      <c r="E158" s="16">
        <v>117.39</v>
      </c>
      <c r="F158" s="16">
        <v>0.64190000000000003</v>
      </c>
      <c r="G158" s="25">
        <f>Tabela1[[#This Row],[Divid.]]*12/Tabela1[[#This Row],[Preço atual]]</f>
        <v>6.5617173524150266E-2</v>
      </c>
      <c r="H158" s="16">
        <v>7.1349999999999998</v>
      </c>
      <c r="I158" s="16">
        <v>119.38</v>
      </c>
      <c r="J158" s="15">
        <f>Tabela1[[#This Row],[Preço atual]]/Tabela1[[#This Row],[VP]]</f>
        <v>0.9833305411291674</v>
      </c>
      <c r="K158" s="14">
        <v>0</v>
      </c>
      <c r="L158" s="14">
        <v>0</v>
      </c>
      <c r="M158" s="13">
        <v>1.5</v>
      </c>
      <c r="N158" s="13">
        <v>39</v>
      </c>
      <c r="O158" s="13">
        <v>7975</v>
      </c>
      <c r="P158" s="13">
        <v>740</v>
      </c>
      <c r="Q158" s="30">
        <f>Tabela1[[#This Row],[Divid.]]</f>
        <v>0.64190000000000003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56.84723247232472</v>
      </c>
      <c r="T158" s="17">
        <f>Tabela1[[#This Row],[Preço Calculado]]/Tabela1[[#This Row],[Preço atual]]-1</f>
        <v>-0.51574041679593896</v>
      </c>
      <c r="U158" s="29" t="str">
        <f>HYPERLINK("https://statusinvest.com.br/fundos-imobiliarios/"&amp;Tabela1[[#This Row],[Ticker]],"Link")</f>
        <v>Link</v>
      </c>
      <c r="V158" s="38" t="s">
        <v>363</v>
      </c>
    </row>
    <row r="159" spans="1:22" x14ac:dyDescent="0.25">
      <c r="A159" s="12" t="s">
        <v>364</v>
      </c>
      <c r="B159" s="12" t="s">
        <v>28</v>
      </c>
      <c r="C159" s="13" t="s">
        <v>43</v>
      </c>
      <c r="D159" s="13" t="s">
        <v>365</v>
      </c>
      <c r="E159" s="16">
        <v>94.98</v>
      </c>
      <c r="F159" s="16">
        <v>0.52600000000000002</v>
      </c>
      <c r="G159" s="14">
        <f>Tabela1[[#This Row],[Divid.]]*12/Tabela1[[#This Row],[Preço atual]]</f>
        <v>6.645609602021478E-2</v>
      </c>
      <c r="H159" s="16">
        <v>6.6558999999999999</v>
      </c>
      <c r="I159" s="16">
        <v>111.96</v>
      </c>
      <c r="J159" s="15">
        <f>Tabela1[[#This Row],[Preço atual]]/Tabela1[[#This Row],[VP]]</f>
        <v>0.84833869239013937</v>
      </c>
      <c r="K159" s="14">
        <v>2.8000000000000001E-2</v>
      </c>
      <c r="L159" s="14">
        <v>0</v>
      </c>
      <c r="M159" s="13">
        <v>0.21</v>
      </c>
      <c r="N159" s="13">
        <v>970</v>
      </c>
      <c r="O159" s="13">
        <v>8571</v>
      </c>
      <c r="P159" s="13">
        <v>775</v>
      </c>
      <c r="Q159" s="30">
        <f>Tabela1[[#This Row],[Divid.]]</f>
        <v>0.52600000000000002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46.5830258302583</v>
      </c>
      <c r="T159" s="17">
        <f>Tabela1[[#This Row],[Preço Calculado]]/Tabela1[[#This Row],[Preço atual]]-1</f>
        <v>-0.50954910686188359</v>
      </c>
      <c r="U159" s="29" t="str">
        <f>HYPERLINK("https://statusinvest.com.br/fundos-imobiliarios/"&amp;Tabela1[[#This Row],[Ticker]],"Link")</f>
        <v>Link</v>
      </c>
      <c r="V159" s="38" t="s">
        <v>366</v>
      </c>
    </row>
    <row r="160" spans="1:22" x14ac:dyDescent="0.25">
      <c r="A160" s="12" t="s">
        <v>367</v>
      </c>
      <c r="B160" s="12" t="s">
        <v>28</v>
      </c>
      <c r="C160" s="13" t="s">
        <v>36</v>
      </c>
      <c r="D160" s="13" t="s">
        <v>360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368</v>
      </c>
    </row>
    <row r="161" spans="1:22" x14ac:dyDescent="0.25">
      <c r="A161" s="12" t="s">
        <v>369</v>
      </c>
      <c r="B161" s="12" t="s">
        <v>28</v>
      </c>
      <c r="C161" s="13" t="s">
        <v>36</v>
      </c>
      <c r="D161" s="13" t="s">
        <v>50</v>
      </c>
      <c r="E161" s="16">
        <v>76.42</v>
      </c>
      <c r="F161" s="16">
        <v>0.57999999999999996</v>
      </c>
      <c r="G161" s="14">
        <f>Tabela1[[#This Row],[Divid.]]*12/Tabela1[[#This Row],[Preço atual]]</f>
        <v>9.1075634650615009E-2</v>
      </c>
      <c r="H161" s="16">
        <v>10.27</v>
      </c>
      <c r="I161" s="16">
        <v>96.64</v>
      </c>
      <c r="J161" s="15">
        <f>Tabela1[[#This Row],[Preço atual]]/Tabela1[[#This Row],[VP]]</f>
        <v>0.79076986754966894</v>
      </c>
      <c r="K161" s="14"/>
      <c r="L161" s="14"/>
      <c r="M161" s="13">
        <v>4.43</v>
      </c>
      <c r="N161" s="13">
        <v>1023</v>
      </c>
      <c r="O161" s="13"/>
      <c r="P161" s="13"/>
      <c r="Q161" s="30">
        <f>Tabela1[[#This Row],[Divid.]]</f>
        <v>0.57999999999999996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161" s="17">
        <f>Tabela1[[#This Row],[Preço Calculado]]/Tabela1[[#This Row],[Preço atual]]-1</f>
        <v>-0.32785509482940967</v>
      </c>
      <c r="U161" s="29" t="str">
        <f>HYPERLINK("https://statusinvest.com.br/fundos-imobiliarios/"&amp;Tabela1[[#This Row],[Ticker]],"Link")</f>
        <v>Link</v>
      </c>
      <c r="V161" s="38" t="s">
        <v>370</v>
      </c>
    </row>
    <row r="162" spans="1:22" x14ac:dyDescent="0.25">
      <c r="A162" s="12" t="s">
        <v>371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372</v>
      </c>
      <c r="B163" s="12" t="s">
        <v>28</v>
      </c>
      <c r="C163" s="13" t="s">
        <v>373</v>
      </c>
      <c r="D163" s="13" t="s">
        <v>47</v>
      </c>
      <c r="E163" s="16">
        <v>307.49</v>
      </c>
      <c r="F163" s="16">
        <v>3</v>
      </c>
      <c r="G163" s="14">
        <f>Tabela1[[#This Row],[Divid.]]*12/Tabela1[[#This Row],[Preço atual]]</f>
        <v>0.11707697811310937</v>
      </c>
      <c r="H163" s="16">
        <v>33.207799999999999</v>
      </c>
      <c r="I163" s="16">
        <v>312.44</v>
      </c>
      <c r="J163" s="15">
        <f>Tabela1[[#This Row],[Preço atual]]/Tabela1[[#This Row],[VP]]</f>
        <v>0.98415695813596216</v>
      </c>
      <c r="K163" s="14">
        <v>0</v>
      </c>
      <c r="L163" s="14">
        <v>0</v>
      </c>
      <c r="M163" s="13">
        <v>2.23</v>
      </c>
      <c r="N163" s="13">
        <v>3218</v>
      </c>
      <c r="O163" s="13">
        <v>10889</v>
      </c>
      <c r="P163" s="13">
        <v>1207</v>
      </c>
      <c r="Q163" s="30">
        <f>Tabela1[[#This Row],[Divid.]]</f>
        <v>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265.68265682656823</v>
      </c>
      <c r="T163" s="17">
        <f>Tabela1[[#This Row],[Preço Calculado]]/Tabela1[[#This Row],[Preço atual]]-1</f>
        <v>-0.13596326115786461</v>
      </c>
      <c r="U163" s="29" t="str">
        <f>HYPERLINK("https://statusinvest.com.br/fundos-imobiliarios/"&amp;Tabela1[[#This Row],[Ticker]],"Link")</f>
        <v>Link</v>
      </c>
      <c r="V163" s="38" t="s">
        <v>374</v>
      </c>
    </row>
    <row r="164" spans="1:22" x14ac:dyDescent="0.25">
      <c r="A164" s="12" t="s">
        <v>375</v>
      </c>
      <c r="B164" s="12" t="s">
        <v>28</v>
      </c>
      <c r="C164" s="13" t="s">
        <v>158</v>
      </c>
      <c r="D164" s="13" t="s">
        <v>376</v>
      </c>
      <c r="E164" s="16">
        <v>50.06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101.48</v>
      </c>
      <c r="J164" s="15">
        <f>Tabela1[[#This Row],[Preço atual]]/Tabela1[[#This Row],[VP]]</f>
        <v>0.49329917225068981</v>
      </c>
      <c r="K164" s="14"/>
      <c r="L164" s="14"/>
      <c r="M164" s="13">
        <v>0.18</v>
      </c>
      <c r="N164" s="13">
        <v>75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377</v>
      </c>
      <c r="B165" s="12" t="s">
        <v>28</v>
      </c>
      <c r="C165" s="13" t="s">
        <v>36</v>
      </c>
      <c r="D165" s="13" t="s">
        <v>376</v>
      </c>
      <c r="E165" s="16">
        <v>34.82</v>
      </c>
      <c r="F165" s="16">
        <v>0.34</v>
      </c>
      <c r="G165" s="25">
        <f>Tabela1[[#This Row],[Divid.]]*12/Tabela1[[#This Row],[Preço atual]]</f>
        <v>0.11717403790924756</v>
      </c>
      <c r="H165" s="16">
        <v>6.4204999999999997</v>
      </c>
      <c r="I165" s="16">
        <v>113.32</v>
      </c>
      <c r="J165" s="15">
        <f>Tabela1[[#This Row],[Preço atual]]/Tabela1[[#This Row],[VP]]</f>
        <v>0.30727144369925874</v>
      </c>
      <c r="K165" s="14"/>
      <c r="L165" s="14"/>
      <c r="M165" s="13">
        <v>2.25</v>
      </c>
      <c r="N165" s="13">
        <v>196310</v>
      </c>
      <c r="O165" s="13"/>
      <c r="P165" s="13"/>
      <c r="Q165" s="30">
        <f>Tabela1[[#This Row],[Divid.]]</f>
        <v>0.34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65" s="17">
        <f>Tabela1[[#This Row],[Preço Calculado]]/Tabela1[[#This Row],[Preço atual]]-1</f>
        <v>-0.13524695269928011</v>
      </c>
      <c r="U165" s="29" t="str">
        <f>HYPERLINK("https://statusinvest.com.br/fundos-imobiliarios/"&amp;Tabela1[[#This Row],[Ticker]],"Link")</f>
        <v>Link</v>
      </c>
      <c r="V165" s="38" t="s">
        <v>378</v>
      </c>
    </row>
    <row r="166" spans="1:22" x14ac:dyDescent="0.25">
      <c r="A166" s="12" t="s">
        <v>379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1.87</v>
      </c>
      <c r="G166" s="25">
        <f>Tabela1[[#This Row],[Divid.]]*12/Tabela1[[#This Row],[Preço atual]]</f>
        <v>0.20874418604651163</v>
      </c>
      <c r="H166" s="16">
        <v>5.73</v>
      </c>
      <c r="I166" s="16">
        <v>91.22</v>
      </c>
      <c r="J166" s="15">
        <f>Tabela1[[#This Row],[Preço atual]]/Tabela1[[#This Row],[VP]]</f>
        <v>1.1784696338522254</v>
      </c>
      <c r="K166" s="14"/>
      <c r="L166" s="14"/>
      <c r="M166" s="13">
        <v>22.49</v>
      </c>
      <c r="N166" s="13">
        <v>58</v>
      </c>
      <c r="O166" s="13"/>
      <c r="P166" s="13"/>
      <c r="Q166" s="30">
        <f>Tabela1[[#This Row],[Divid.]]</f>
        <v>1.87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66" s="17">
        <f>Tabela1[[#This Row],[Preço Calculado]]/Tabela1[[#This Row],[Preço atual]]-1</f>
        <v>0.5405474984982408</v>
      </c>
      <c r="U166" s="29" t="str">
        <f>HYPERLINK("https://statusinvest.com.br/fundos-imobiliarios/"&amp;Tabela1[[#This Row],[Ticker]],"Link")</f>
        <v>Link</v>
      </c>
      <c r="V166" s="38" t="s">
        <v>380</v>
      </c>
    </row>
    <row r="167" spans="1:22" x14ac:dyDescent="0.25">
      <c r="A167" s="12" t="s">
        <v>381</v>
      </c>
      <c r="B167" s="12" t="s">
        <v>28</v>
      </c>
      <c r="C167" s="13" t="s">
        <v>158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97.52</v>
      </c>
      <c r="J167" s="15">
        <f>Tabela1[[#This Row],[Preço atual]]/Tabela1[[#This Row],[VP]]</f>
        <v>1.179245283018868</v>
      </c>
      <c r="K167" s="14"/>
      <c r="L167" s="14"/>
      <c r="M167" s="13">
        <v>1.35</v>
      </c>
      <c r="N167" s="13">
        <v>111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382</v>
      </c>
      <c r="B168" s="12" t="s">
        <v>28</v>
      </c>
      <c r="C168" s="13" t="s">
        <v>53</v>
      </c>
      <c r="D168" s="13" t="s">
        <v>79</v>
      </c>
      <c r="E168" s="16">
        <v>73.260000000000005</v>
      </c>
      <c r="F168" s="16">
        <v>0.63</v>
      </c>
      <c r="G168" s="25">
        <f>Tabela1[[#This Row],[Divid.]]*12/Tabela1[[#This Row],[Preço atual]]</f>
        <v>0.10319410319410319</v>
      </c>
      <c r="H168" s="16">
        <v>7.55</v>
      </c>
      <c r="I168" s="16">
        <v>80.680000000000007</v>
      </c>
      <c r="J168" s="15">
        <f>Tabela1[[#This Row],[Preço atual]]/Tabela1[[#This Row],[VP]]</f>
        <v>0.90803173029251361</v>
      </c>
      <c r="K168" s="14"/>
      <c r="L168" s="14"/>
      <c r="M168" s="13">
        <v>1</v>
      </c>
      <c r="N168" s="13">
        <v>76505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-0.23841990262654478</v>
      </c>
      <c r="U168" s="29" t="str">
        <f>HYPERLINK("https://statusinvest.com.br/fundos-imobiliarios/"&amp;Tabela1[[#This Row],[Ticker]],"Link")</f>
        <v>Link</v>
      </c>
      <c r="V168" s="38" t="s">
        <v>383</v>
      </c>
    </row>
    <row r="169" spans="1:22" x14ac:dyDescent="0.25">
      <c r="A169" s="12" t="s">
        <v>384</v>
      </c>
      <c r="B169" s="12" t="s">
        <v>28</v>
      </c>
      <c r="C169" s="13" t="s">
        <v>29</v>
      </c>
      <c r="D169" s="13" t="s">
        <v>79</v>
      </c>
      <c r="E169" s="16">
        <v>220</v>
      </c>
      <c r="F169" s="16">
        <v>2</v>
      </c>
      <c r="G169" s="25">
        <f>Tabela1[[#This Row],[Divid.]]*12/Tabela1[[#This Row],[Preço atual]]</f>
        <v>0.10909090909090909</v>
      </c>
      <c r="H169" s="16">
        <v>19.5</v>
      </c>
      <c r="I169" s="16">
        <v>222.75</v>
      </c>
      <c r="J169" s="15">
        <f>Tabela1[[#This Row],[Preço atual]]/Tabela1[[#This Row],[VP]]</f>
        <v>0.98765432098765427</v>
      </c>
      <c r="K169" s="14">
        <v>0.06</v>
      </c>
      <c r="L169" s="14">
        <v>3.5999999999999997E-2</v>
      </c>
      <c r="M169" s="13">
        <v>28.55</v>
      </c>
      <c r="N169" s="13">
        <v>94441</v>
      </c>
      <c r="O169" s="13">
        <v>4579</v>
      </c>
      <c r="P169" s="13">
        <v>317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-0.19490103991949015</v>
      </c>
      <c r="U169" s="29" t="str">
        <f>HYPERLINK("https://statusinvest.com.br/fundos-imobiliarios/"&amp;Tabela1[[#This Row],[Ticker]],"Link")</f>
        <v>Link</v>
      </c>
      <c r="V169" s="38" t="s">
        <v>385</v>
      </c>
    </row>
    <row r="170" spans="1:22" x14ac:dyDescent="0.25">
      <c r="A170" s="12" t="s">
        <v>386</v>
      </c>
      <c r="B170" s="12" t="s">
        <v>28</v>
      </c>
      <c r="C170" s="13" t="s">
        <v>36</v>
      </c>
      <c r="D170" s="13" t="s">
        <v>194</v>
      </c>
      <c r="E170" s="16">
        <v>104</v>
      </c>
      <c r="F170" s="16">
        <v>1</v>
      </c>
      <c r="G170" s="25">
        <f>Tabela1[[#This Row],[Divid.]]*12/Tabela1[[#This Row],[Preço atual]]</f>
        <v>0.11538461538461539</v>
      </c>
      <c r="H170" s="16">
        <v>13.7</v>
      </c>
      <c r="I170" s="16">
        <v>100.79</v>
      </c>
      <c r="J170" s="15">
        <f>Tabela1[[#This Row],[Preço atual]]/Tabela1[[#This Row],[VP]]</f>
        <v>1.0318483976584978</v>
      </c>
      <c r="K170" s="14"/>
      <c r="L170" s="14"/>
      <c r="M170" s="13">
        <v>2.4900000000000002</v>
      </c>
      <c r="N170" s="13">
        <v>104422</v>
      </c>
      <c r="O170" s="13"/>
      <c r="P170" s="13"/>
      <c r="Q170" s="30">
        <f>Tabela1[[#This Row],[Divid.]]</f>
        <v>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0" s="17">
        <f>Tabela1[[#This Row],[Preço Calculado]]/Tabela1[[#This Row],[Preço atual]]-1</f>
        <v>-0.14845302299176844</v>
      </c>
      <c r="U170" s="29" t="str">
        <f>HYPERLINK("https://statusinvest.com.br/fundos-imobiliarios/"&amp;Tabela1[[#This Row],[Ticker]],"Link")</f>
        <v>Link</v>
      </c>
      <c r="V170" s="38" t="s">
        <v>387</v>
      </c>
    </row>
    <row r="171" spans="1:22" x14ac:dyDescent="0.25">
      <c r="A171" s="12" t="s">
        <v>388</v>
      </c>
      <c r="B171" s="12" t="s">
        <v>28</v>
      </c>
      <c r="C171" s="13" t="s">
        <v>53</v>
      </c>
      <c r="D171" s="13" t="s">
        <v>194</v>
      </c>
      <c r="E171" s="16">
        <v>83.18</v>
      </c>
      <c r="F171" s="16">
        <v>0.7</v>
      </c>
      <c r="G171" s="25">
        <f>Tabela1[[#This Row],[Divid.]]*12/Tabela1[[#This Row],[Preço atual]]</f>
        <v>0.10098581389757151</v>
      </c>
      <c r="H171" s="16">
        <v>8</v>
      </c>
      <c r="I171" s="16">
        <v>91.18</v>
      </c>
      <c r="J171" s="15">
        <f>Tabela1[[#This Row],[Preço atual]]/Tabela1[[#This Row],[VP]]</f>
        <v>0.91226146084667692</v>
      </c>
      <c r="K171" s="14"/>
      <c r="L171" s="14"/>
      <c r="M171" s="13">
        <v>5.43</v>
      </c>
      <c r="N171" s="13">
        <v>15812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-0.25471724060832845</v>
      </c>
      <c r="U171" s="29" t="str">
        <f>HYPERLINK("https://statusinvest.com.br/fundos-imobiliarios/"&amp;Tabela1[[#This Row],[Ticker]],"Link")</f>
        <v>Link</v>
      </c>
      <c r="V171" s="38" t="s">
        <v>389</v>
      </c>
    </row>
    <row r="172" spans="1:22" x14ac:dyDescent="0.25">
      <c r="A172" s="12" t="s">
        <v>390</v>
      </c>
      <c r="B172" s="12" t="s">
        <v>28</v>
      </c>
      <c r="C172" s="13" t="s">
        <v>36</v>
      </c>
      <c r="D172" s="13" t="s">
        <v>50</v>
      </c>
      <c r="E172" s="16">
        <v>105.54</v>
      </c>
      <c r="F172" s="16">
        <v>1</v>
      </c>
      <c r="G172" s="14">
        <f>Tabela1[[#This Row],[Divid.]]*12/Tabela1[[#This Row],[Preço atual]]</f>
        <v>0.11370096645821488</v>
      </c>
      <c r="H172" s="16">
        <v>11.966699999999999</v>
      </c>
      <c r="I172" s="16">
        <v>119.96</v>
      </c>
      <c r="J172" s="15">
        <f>Tabela1[[#This Row],[Preço atual]]/Tabela1[[#This Row],[VP]]</f>
        <v>0.87979326442147388</v>
      </c>
      <c r="K172" s="14"/>
      <c r="L172" s="14"/>
      <c r="M172" s="13">
        <v>13</v>
      </c>
      <c r="N172" s="13">
        <v>359</v>
      </c>
      <c r="O172" s="13"/>
      <c r="P172" s="13"/>
      <c r="Q172" s="30">
        <f>Tabela1[[#This Row],[Divid.]]</f>
        <v>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2" s="17">
        <f>Tabela1[[#This Row],[Preço Calculado]]/Tabela1[[#This Row],[Preço atual]]-1</f>
        <v>-0.16087847632313745</v>
      </c>
      <c r="U172" s="29" t="str">
        <f>HYPERLINK("https://statusinvest.com.br/fundos-imobiliarios/"&amp;Tabela1[[#This Row],[Ticker]],"Link")</f>
        <v>Link</v>
      </c>
      <c r="V172" s="38" t="s">
        <v>391</v>
      </c>
    </row>
    <row r="173" spans="1:22" x14ac:dyDescent="0.25">
      <c r="A173" s="12" t="s">
        <v>392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299.02999999999997</v>
      </c>
      <c r="J173" s="15">
        <f>Tabela1[[#This Row],[Preço atual]]/Tabela1[[#This Row],[VP]]</f>
        <v>0.63970170217035083</v>
      </c>
      <c r="K173" s="14"/>
      <c r="L173" s="14"/>
      <c r="M173" s="13">
        <v>0.55000000000000004</v>
      </c>
      <c r="N173" s="13">
        <v>17449</v>
      </c>
      <c r="O173" s="13">
        <v>26533</v>
      </c>
      <c r="P173" s="13">
        <v>2786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393</v>
      </c>
    </row>
    <row r="174" spans="1:22" x14ac:dyDescent="0.25">
      <c r="A174" s="12" t="s">
        <v>394</v>
      </c>
      <c r="B174" s="12" t="s">
        <v>28</v>
      </c>
      <c r="C174" s="13" t="s">
        <v>70</v>
      </c>
      <c r="D174" s="13" t="s">
        <v>194</v>
      </c>
      <c r="E174" s="16">
        <v>160.55000000000001</v>
      </c>
      <c r="F174" s="16">
        <v>1.1000000000000001</v>
      </c>
      <c r="G174" s="14">
        <f>Tabela1[[#This Row],[Divid.]]*12/Tabela1[[#This Row],[Preço atual]]</f>
        <v>8.2217377763936464E-2</v>
      </c>
      <c r="H174" s="16">
        <v>14.7</v>
      </c>
      <c r="I174" s="16">
        <v>153.13</v>
      </c>
      <c r="J174" s="15">
        <f>Tabela1[[#This Row],[Preço atual]]/Tabela1[[#This Row],[VP]]</f>
        <v>1.048455560634755</v>
      </c>
      <c r="K174" s="14">
        <v>9.9000000000000005E-2</v>
      </c>
      <c r="L174" s="14">
        <v>0</v>
      </c>
      <c r="M174" s="13">
        <v>3.79</v>
      </c>
      <c r="N174" s="13">
        <v>424235</v>
      </c>
      <c r="O174" s="13">
        <v>3112</v>
      </c>
      <c r="P174" s="13">
        <v>165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-0.39322968439899297</v>
      </c>
      <c r="U174" s="29" t="str">
        <f>HYPERLINK("https://statusinvest.com.br/fundos-imobiliarios/"&amp;Tabela1[[#This Row],[Ticker]],"Link")</f>
        <v>Link</v>
      </c>
      <c r="V174" s="38" t="s">
        <v>395</v>
      </c>
    </row>
    <row r="175" spans="1:22" x14ac:dyDescent="0.25">
      <c r="A175" s="12" t="s">
        <v>396</v>
      </c>
      <c r="B175" s="12" t="s">
        <v>28</v>
      </c>
      <c r="C175" s="13" t="s">
        <v>43</v>
      </c>
      <c r="D175" s="13" t="s">
        <v>194</v>
      </c>
      <c r="E175" s="16">
        <v>281.25</v>
      </c>
      <c r="F175" s="16">
        <v>1.5</v>
      </c>
      <c r="G175" s="14">
        <f>Tabela1[[#This Row],[Divid.]]*12/Tabela1[[#This Row],[Preço atual]]</f>
        <v>6.4000000000000001E-2</v>
      </c>
      <c r="H175" s="16">
        <v>18.899999999999999</v>
      </c>
      <c r="I175" s="16">
        <v>299.02999999999997</v>
      </c>
      <c r="J175" s="15">
        <f>Tabela1[[#This Row],[Preço atual]]/Tabela1[[#This Row],[VP]]</f>
        <v>0.94054108283449833</v>
      </c>
      <c r="K175" s="14">
        <v>0</v>
      </c>
      <c r="L175" s="14">
        <v>0</v>
      </c>
      <c r="M175" s="13">
        <v>0.55000000000000004</v>
      </c>
      <c r="N175" s="13">
        <v>17449</v>
      </c>
      <c r="O175" s="13">
        <v>38949</v>
      </c>
      <c r="P175" s="13">
        <v>2786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-0.5276752767527676</v>
      </c>
      <c r="U175" s="29" t="str">
        <f>HYPERLINK("https://statusinvest.com.br/fundos-imobiliarios/"&amp;Tabela1[[#This Row],[Ticker]],"Link")</f>
        <v>Link</v>
      </c>
      <c r="V175" s="38" t="s">
        <v>393</v>
      </c>
    </row>
    <row r="176" spans="1:22" x14ac:dyDescent="0.25">
      <c r="A176" s="12" t="s">
        <v>397</v>
      </c>
      <c r="B176" s="12" t="s">
        <v>28</v>
      </c>
      <c r="C176" s="13" t="s">
        <v>43</v>
      </c>
      <c r="D176" s="13" t="s">
        <v>194</v>
      </c>
      <c r="E176" s="16">
        <v>128</v>
      </c>
      <c r="F176" s="16">
        <v>0.78</v>
      </c>
      <c r="G176" s="25">
        <f>Tabela1[[#This Row],[Divid.]]*12/Tabela1[[#This Row],[Preço atual]]</f>
        <v>7.3124999999999996E-2</v>
      </c>
      <c r="H176" s="16">
        <v>10.3</v>
      </c>
      <c r="I176" s="16">
        <v>154.79</v>
      </c>
      <c r="J176" s="15">
        <f>Tabela1[[#This Row],[Preço atual]]/Tabela1[[#This Row],[VP]]</f>
        <v>0.82692680405710972</v>
      </c>
      <c r="K176" s="14">
        <v>0.27200000000000002</v>
      </c>
      <c r="L176" s="14">
        <v>9.0000000000000011E-3</v>
      </c>
      <c r="M176" s="13">
        <v>3.24</v>
      </c>
      <c r="N176" s="13">
        <v>146718</v>
      </c>
      <c r="O176" s="13">
        <v>8086</v>
      </c>
      <c r="P176" s="13">
        <v>647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-0.46033210332103325</v>
      </c>
      <c r="U176" s="29" t="str">
        <f>HYPERLINK("https://statusinvest.com.br/fundos-imobiliarios/"&amp;Tabela1[[#This Row],[Ticker]],"Link")</f>
        <v>Link</v>
      </c>
      <c r="V176" s="38" t="s">
        <v>398</v>
      </c>
    </row>
    <row r="177" spans="1:22" x14ac:dyDescent="0.25">
      <c r="A177" s="12" t="s">
        <v>399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1.1499999999999999</v>
      </c>
      <c r="G177" s="14" t="e">
        <f>Tabela1[[#This Row],[Divid.]]*12/Tabela1[[#This Row],[Preço atual]]</f>
        <v>#DIV/0!</v>
      </c>
      <c r="H177" s="16">
        <v>25.1</v>
      </c>
      <c r="I177" s="16">
        <v>39.299999999999997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8.07</v>
      </c>
      <c r="N177" s="13">
        <v>6</v>
      </c>
      <c r="O177" s="13"/>
      <c r="P177" s="13"/>
      <c r="Q177" s="30">
        <f>Tabela1[[#This Row],[Divid.]]</f>
        <v>1.1499999999999999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400</v>
      </c>
      <c r="B178" s="12" t="s">
        <v>28</v>
      </c>
      <c r="C178" s="13" t="s">
        <v>56</v>
      </c>
      <c r="D178" s="13" t="s">
        <v>194</v>
      </c>
      <c r="E178" s="16">
        <v>133.41</v>
      </c>
      <c r="F178" s="16">
        <v>0.85</v>
      </c>
      <c r="G178" s="14">
        <f>Tabela1[[#This Row],[Divid.]]*12/Tabela1[[#This Row],[Preço atual]]</f>
        <v>7.6456037778277489E-2</v>
      </c>
      <c r="H178" s="16">
        <v>11.87</v>
      </c>
      <c r="I178" s="16">
        <v>123.46</v>
      </c>
      <c r="J178" s="15">
        <f>Tabela1[[#This Row],[Preço atual]]/Tabela1[[#This Row],[VP]]</f>
        <v>1.0805929045844809</v>
      </c>
      <c r="K178" s="14">
        <v>1.0999999999999999E-2</v>
      </c>
      <c r="L178" s="14">
        <v>0</v>
      </c>
      <c r="M178" s="13">
        <v>3.81</v>
      </c>
      <c r="N178" s="13">
        <v>206577</v>
      </c>
      <c r="O178" s="13">
        <v>4517</v>
      </c>
      <c r="P178" s="13">
        <v>391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-0.43574879868429905</v>
      </c>
      <c r="U178" s="29" t="str">
        <f>HYPERLINK("https://statusinvest.com.br/fundos-imobiliarios/"&amp;Tabela1[[#This Row],[Ticker]],"Link")</f>
        <v>Link</v>
      </c>
      <c r="V178" s="38" t="s">
        <v>401</v>
      </c>
    </row>
    <row r="179" spans="1:22" x14ac:dyDescent="0.25">
      <c r="A179" s="12" t="s">
        <v>402</v>
      </c>
      <c r="B179" s="12" t="s">
        <v>28</v>
      </c>
      <c r="C179" s="13" t="s">
        <v>70</v>
      </c>
      <c r="D179" s="13" t="s">
        <v>79</v>
      </c>
      <c r="E179" s="16">
        <v>87.13</v>
      </c>
      <c r="F179" s="16">
        <v>0.65</v>
      </c>
      <c r="G179" s="14">
        <f>Tabela1[[#This Row],[Divid.]]*12/Tabela1[[#This Row],[Preço atual]]</f>
        <v>8.9521404797429135E-2</v>
      </c>
      <c r="H179" s="16">
        <v>7.8</v>
      </c>
      <c r="I179" s="16">
        <v>115.03</v>
      </c>
      <c r="J179" s="15">
        <f>Tabela1[[#This Row],[Preço atual]]/Tabela1[[#This Row],[VP]]</f>
        <v>0.75745457706685204</v>
      </c>
      <c r="K179" s="14">
        <v>0.19800000000000001</v>
      </c>
      <c r="L179" s="14">
        <v>0</v>
      </c>
      <c r="M179" s="13">
        <v>2.73</v>
      </c>
      <c r="N179" s="13">
        <v>4296</v>
      </c>
      <c r="O179" s="13">
        <v>1856</v>
      </c>
      <c r="P179" s="13">
        <v>203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-0.33932542584923153</v>
      </c>
      <c r="U179" s="29" t="str">
        <f>HYPERLINK("https://statusinvest.com.br/fundos-imobiliarios/"&amp;Tabela1[[#This Row],[Ticker]],"Link")</f>
        <v>Link</v>
      </c>
      <c r="V179" s="38" t="s">
        <v>403</v>
      </c>
    </row>
    <row r="180" spans="1:22" x14ac:dyDescent="0.25">
      <c r="A180" s="12" t="s">
        <v>404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355</v>
      </c>
    </row>
    <row r="181" spans="1:22" x14ac:dyDescent="0.25">
      <c r="A181" s="12" t="s">
        <v>405</v>
      </c>
      <c r="B181" s="12" t="s">
        <v>28</v>
      </c>
      <c r="C181" s="13" t="s">
        <v>43</v>
      </c>
      <c r="D181" s="13"/>
      <c r="E181" s="16">
        <v>18.440000000000001</v>
      </c>
      <c r="F181" s="16">
        <v>0.11</v>
      </c>
      <c r="G181" s="25">
        <f>Tabela1[[#This Row],[Divid.]]*12/Tabela1[[#This Row],[Preço atual]]</f>
        <v>7.1583514099783085E-2</v>
      </c>
      <c r="H181" s="16">
        <v>2.0299999999999998</v>
      </c>
      <c r="I181" s="16">
        <v>89.49</v>
      </c>
      <c r="J181" s="15">
        <f>Tabela1[[#This Row],[Preço atual]]/Tabela1[[#This Row],[VP]]</f>
        <v>0.20605654263046153</v>
      </c>
      <c r="K181" s="14"/>
      <c r="L181" s="14"/>
      <c r="M181" s="13">
        <v>0.42</v>
      </c>
      <c r="N181" s="13">
        <v>7115</v>
      </c>
      <c r="O181" s="13">
        <v>1579</v>
      </c>
      <c r="P181" s="13">
        <v>480</v>
      </c>
      <c r="Q181" s="30">
        <f>Tabela1[[#This Row],[Divid.]]</f>
        <v>0.11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1" s="17">
        <f>Tabela1[[#This Row],[Preço Calculado]]/Tabela1[[#This Row],[Preço atual]]-1</f>
        <v>-0.47170838302743123</v>
      </c>
      <c r="U181" s="29" t="str">
        <f>HYPERLINK("https://statusinvest.com.br/fundos-imobiliarios/"&amp;Tabela1[[#This Row],[Ticker]],"Link")</f>
        <v>Link</v>
      </c>
      <c r="V181" s="38" t="s">
        <v>406</v>
      </c>
    </row>
    <row r="182" spans="1:22" x14ac:dyDescent="0.25">
      <c r="A182" s="12" t="s">
        <v>407</v>
      </c>
      <c r="B182" s="12" t="s">
        <v>28</v>
      </c>
      <c r="C182" s="13" t="s">
        <v>62</v>
      </c>
      <c r="D182" s="13" t="s">
        <v>408</v>
      </c>
      <c r="E182" s="16">
        <v>81.760000000000005</v>
      </c>
      <c r="F182" s="16">
        <v>0.77049999999999996</v>
      </c>
      <c r="G182" s="25">
        <f>Tabela1[[#This Row],[Divid.]]*12/Tabela1[[#This Row],[Preço atual]]</f>
        <v>0.11308708414872796</v>
      </c>
      <c r="H182" s="16">
        <v>8.1274999999999995</v>
      </c>
      <c r="I182" s="16">
        <v>92.84</v>
      </c>
      <c r="J182" s="15">
        <f>Tabela1[[#This Row],[Preço atual]]/Tabela1[[#This Row],[VP]]</f>
        <v>0.88065489013356313</v>
      </c>
      <c r="K182" s="14"/>
      <c r="L182" s="14"/>
      <c r="M182" s="13">
        <v>3.02</v>
      </c>
      <c r="N182" s="13">
        <v>1633</v>
      </c>
      <c r="O182" s="13"/>
      <c r="P182" s="13"/>
      <c r="Q182" s="30">
        <f>Tabela1[[#This Row],[Divid.]]</f>
        <v>0.77049999999999996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68.236162361623599</v>
      </c>
      <c r="T182" s="17">
        <f>Tabela1[[#This Row],[Preço Calculado]]/Tabela1[[#This Row],[Preço atual]]-1</f>
        <v>-0.16540897307211844</v>
      </c>
      <c r="U182" s="29" t="str">
        <f>HYPERLINK("https://statusinvest.com.br/fundos-imobiliarios/"&amp;Tabela1[[#This Row],[Ticker]],"Link")</f>
        <v>Link</v>
      </c>
      <c r="V182" s="38" t="s">
        <v>409</v>
      </c>
    </row>
    <row r="183" spans="1:22" x14ac:dyDescent="0.25">
      <c r="A183" s="12" t="s">
        <v>410</v>
      </c>
      <c r="B183" s="12" t="s">
        <v>28</v>
      </c>
      <c r="C183" s="13" t="s">
        <v>29</v>
      </c>
      <c r="D183" s="13" t="s">
        <v>79</v>
      </c>
      <c r="E183" s="16">
        <v>86.25</v>
      </c>
      <c r="F183" s="16">
        <v>0.53</v>
      </c>
      <c r="G183" s="14">
        <f>Tabela1[[#This Row],[Divid.]]*12/Tabela1[[#This Row],[Preço atual]]</f>
        <v>7.3739130434782613E-2</v>
      </c>
      <c r="H183" s="16">
        <v>6.27</v>
      </c>
      <c r="I183" s="16">
        <v>89.27</v>
      </c>
      <c r="J183" s="15">
        <f>Tabela1[[#This Row],[Preço atual]]/Tabela1[[#This Row],[VP]]</f>
        <v>0.96617004592808342</v>
      </c>
      <c r="K183" s="14">
        <v>2.5999999999999999E-2</v>
      </c>
      <c r="L183" s="14">
        <v>0.01</v>
      </c>
      <c r="M183" s="13">
        <v>0.8</v>
      </c>
      <c r="N183" s="13">
        <v>427</v>
      </c>
      <c r="O183" s="13">
        <v>1984</v>
      </c>
      <c r="P183" s="13">
        <v>157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-0.45579977538905825</v>
      </c>
      <c r="U183" s="29" t="str">
        <f>HYPERLINK("https://statusinvest.com.br/fundos-imobiliarios/"&amp;Tabela1[[#This Row],[Ticker]],"Link")</f>
        <v>Link</v>
      </c>
      <c r="V183" s="38" t="s">
        <v>411</v>
      </c>
    </row>
    <row r="184" spans="1:22" x14ac:dyDescent="0.25">
      <c r="A184" s="12" t="s">
        <v>412</v>
      </c>
      <c r="B184" s="12" t="s">
        <v>28</v>
      </c>
      <c r="C184" s="13" t="s">
        <v>158</v>
      </c>
      <c r="D184" s="13" t="s">
        <v>79</v>
      </c>
      <c r="E184" s="16">
        <v>3.58</v>
      </c>
      <c r="F184" s="16">
        <v>6.8</v>
      </c>
      <c r="G184" s="14">
        <f>Tabela1[[#This Row],[Divid.]]*12/Tabela1[[#This Row],[Preço atual]]</f>
        <v>22.793296089385471</v>
      </c>
      <c r="H184" s="16">
        <v>0</v>
      </c>
      <c r="I184" s="16">
        <v>6.39</v>
      </c>
      <c r="J184" s="15">
        <f>Tabela1[[#This Row],[Preço atual]]/Tabela1[[#This Row],[VP]]</f>
        <v>0.56025039123630682</v>
      </c>
      <c r="K184" s="14"/>
      <c r="L184" s="14"/>
      <c r="M184" s="13">
        <v>39.22</v>
      </c>
      <c r="N184" s="13">
        <v>1149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167.2162073017378</v>
      </c>
      <c r="U184" s="29" t="str">
        <f>HYPERLINK("https://statusinvest.com.br/fundos-imobiliarios/"&amp;Tabela1[[#This Row],[Ticker]],"Link")</f>
        <v>Link</v>
      </c>
      <c r="V184" s="38" t="s">
        <v>413</v>
      </c>
    </row>
    <row r="185" spans="1:22" x14ac:dyDescent="0.25">
      <c r="A185" s="12" t="s">
        <v>414</v>
      </c>
      <c r="B185" s="12" t="s">
        <v>28</v>
      </c>
      <c r="C185" s="13" t="s">
        <v>36</v>
      </c>
      <c r="D185" s="13" t="s">
        <v>79</v>
      </c>
      <c r="E185" s="16">
        <v>84.07</v>
      </c>
      <c r="F185" s="16">
        <v>0.85</v>
      </c>
      <c r="G185" s="14">
        <f>Tabela1[[#This Row],[Divid.]]*12/Tabela1[[#This Row],[Preço atual]]</f>
        <v>0.12132746520756513</v>
      </c>
      <c r="H185" s="16">
        <v>10.6</v>
      </c>
      <c r="I185" s="16">
        <v>90.43</v>
      </c>
      <c r="J185" s="15">
        <f>Tabela1[[#This Row],[Preço atual]]/Tabela1[[#This Row],[VP]]</f>
        <v>0.92966935751409918</v>
      </c>
      <c r="K185" s="14"/>
      <c r="L185" s="14"/>
      <c r="M185" s="13">
        <v>2.77</v>
      </c>
      <c r="N185" s="13">
        <v>1682</v>
      </c>
      <c r="O185" s="13"/>
      <c r="P185" s="13"/>
      <c r="Q185" s="30">
        <f>Tabela1[[#This Row],[Divid.]]</f>
        <v>0.85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85" s="17">
        <f>Tabela1[[#This Row],[Preço Calculado]]/Tabela1[[#This Row],[Preço atual]]-1</f>
        <v>-0.10459435271169648</v>
      </c>
      <c r="U185" s="29" t="str">
        <f>HYPERLINK("https://statusinvest.com.br/fundos-imobiliarios/"&amp;Tabela1[[#This Row],[Ticker]],"Link")</f>
        <v>Link</v>
      </c>
      <c r="V185" s="38" t="s">
        <v>415</v>
      </c>
    </row>
    <row r="186" spans="1:22" x14ac:dyDescent="0.25">
      <c r="A186" s="12" t="s">
        <v>416</v>
      </c>
      <c r="B186" s="12" t="s">
        <v>28</v>
      </c>
      <c r="C186" s="13" t="s">
        <v>36</v>
      </c>
      <c r="D186" s="13" t="s">
        <v>417</v>
      </c>
      <c r="E186" s="16">
        <v>82.9</v>
      </c>
      <c r="F186" s="16">
        <v>0.8</v>
      </c>
      <c r="G186" s="25">
        <f>Tabela1[[#This Row],[Divid.]]*12/Tabela1[[#This Row],[Preço atual]]</f>
        <v>0.11580217129071171</v>
      </c>
      <c r="H186" s="16">
        <v>10.7</v>
      </c>
      <c r="I186" s="16">
        <v>91.78</v>
      </c>
      <c r="J186" s="15">
        <f>Tabela1[[#This Row],[Preço atual]]/Tabela1[[#This Row],[VP]]</f>
        <v>0.90324689474831121</v>
      </c>
      <c r="K186" s="14"/>
      <c r="L186" s="14"/>
      <c r="M186" s="13">
        <v>2.54</v>
      </c>
      <c r="N186" s="13">
        <v>10628</v>
      </c>
      <c r="O186" s="13"/>
      <c r="P186" s="13"/>
      <c r="Q186" s="30">
        <f>Tabela1[[#This Row],[Divid.]]</f>
        <v>0.8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6" s="17">
        <f>Tabela1[[#This Row],[Preço Calculado]]/Tabela1[[#This Row],[Preço atual]]-1</f>
        <v>-0.14537142958884353</v>
      </c>
      <c r="U186" s="29" t="str">
        <f>HYPERLINK("https://statusinvest.com.br/fundos-imobiliarios/"&amp;Tabela1[[#This Row],[Ticker]],"Link")</f>
        <v>Link</v>
      </c>
      <c r="V186" s="38" t="s">
        <v>418</v>
      </c>
    </row>
    <row r="187" spans="1:22" x14ac:dyDescent="0.25">
      <c r="A187" s="12" t="s">
        <v>419</v>
      </c>
      <c r="B187" s="12" t="s">
        <v>28</v>
      </c>
      <c r="C187" s="13" t="s">
        <v>70</v>
      </c>
      <c r="D187" s="13" t="s">
        <v>417</v>
      </c>
      <c r="E187" s="16">
        <v>90.95</v>
      </c>
      <c r="F187" s="16">
        <v>0.74</v>
      </c>
      <c r="G187" s="25">
        <f>Tabela1[[#This Row],[Divid.]]*12/Tabela1[[#This Row],[Preço atual]]</f>
        <v>9.7636063771302906E-2</v>
      </c>
      <c r="H187" s="16">
        <v>8.7100000000000009</v>
      </c>
      <c r="I187" s="16">
        <v>103.68</v>
      </c>
      <c r="J187" s="15">
        <f>Tabela1[[#This Row],[Preço atual]]/Tabela1[[#This Row],[VP]]</f>
        <v>0.87721836419753085</v>
      </c>
      <c r="K187" s="14">
        <v>0</v>
      </c>
      <c r="L187" s="14">
        <v>0</v>
      </c>
      <c r="M187" s="13">
        <v>3.84</v>
      </c>
      <c r="N187" s="13">
        <v>35751</v>
      </c>
      <c r="O187" s="13">
        <v>2681</v>
      </c>
      <c r="P187" s="13">
        <v>251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-0.27943864375422223</v>
      </c>
      <c r="U187" s="29" t="str">
        <f>HYPERLINK("https://statusinvest.com.br/fundos-imobiliarios/"&amp;Tabela1[[#This Row],[Ticker]],"Link")</f>
        <v>Link</v>
      </c>
      <c r="V187" s="38" t="s">
        <v>420</v>
      </c>
    </row>
    <row r="188" spans="1:22" x14ac:dyDescent="0.25">
      <c r="A188" s="12" t="s">
        <v>421</v>
      </c>
      <c r="B188" s="12" t="s">
        <v>28</v>
      </c>
      <c r="C188" s="13" t="s">
        <v>29</v>
      </c>
      <c r="D188" s="13" t="s">
        <v>417</v>
      </c>
      <c r="E188" s="16">
        <v>91.45</v>
      </c>
      <c r="F188" s="16">
        <v>0.74</v>
      </c>
      <c r="G188" s="25">
        <f>Tabela1[[#This Row],[Divid.]]*12/Tabela1[[#This Row],[Preço atual]]</f>
        <v>9.7102241662110428E-2</v>
      </c>
      <c r="H188" s="16">
        <v>8.8000000000000007</v>
      </c>
      <c r="I188" s="16">
        <v>94.39</v>
      </c>
      <c r="J188" s="15">
        <f>Tabela1[[#This Row],[Preço atual]]/Tabela1[[#This Row],[VP]]</f>
        <v>0.96885263269414135</v>
      </c>
      <c r="K188" s="14">
        <v>5.5999999999999987E-2</v>
      </c>
      <c r="L188" s="14">
        <v>2.4E-2</v>
      </c>
      <c r="M188" s="13">
        <v>3.86</v>
      </c>
      <c r="N188" s="13">
        <v>165733</v>
      </c>
      <c r="O188" s="13">
        <v>9752</v>
      </c>
      <c r="P188" s="13">
        <v>844</v>
      </c>
      <c r="Q188" s="30">
        <f>Tabela1[[#This Row],[Divid.]]</f>
        <v>0.74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8" s="17">
        <f>Tabela1[[#This Row],[Preço Calculado]]/Tabela1[[#This Row],[Preço atual]]-1</f>
        <v>-0.28337829031652828</v>
      </c>
      <c r="U188" s="29" t="str">
        <f>HYPERLINK("https://statusinvest.com.br/fundos-imobiliarios/"&amp;Tabela1[[#This Row],[Ticker]],"Link")</f>
        <v>Link</v>
      </c>
      <c r="V188" s="38" t="s">
        <v>422</v>
      </c>
    </row>
    <row r="189" spans="1:22" x14ac:dyDescent="0.25">
      <c r="A189" s="12" t="s">
        <v>423</v>
      </c>
      <c r="B189" s="12" t="s">
        <v>28</v>
      </c>
      <c r="C189" s="13" t="s">
        <v>56</v>
      </c>
      <c r="D189" s="13"/>
      <c r="E189" s="16">
        <v>106</v>
      </c>
      <c r="F189" s="16">
        <v>0.6</v>
      </c>
      <c r="G189" s="25">
        <f>Tabela1[[#This Row],[Divid.]]*12/Tabela1[[#This Row],[Preço atual]]</f>
        <v>6.7924528301886791E-2</v>
      </c>
      <c r="H189" s="16">
        <v>7.41</v>
      </c>
      <c r="I189" s="16">
        <v>93.55</v>
      </c>
      <c r="J189" s="15">
        <f>Tabela1[[#This Row],[Preço atual]]/Tabela1[[#This Row],[VP]]</f>
        <v>1.133083912346339</v>
      </c>
      <c r="K189" s="14"/>
      <c r="L189" s="14"/>
      <c r="M189" s="13">
        <v>1.66</v>
      </c>
      <c r="N189" s="13">
        <v>236</v>
      </c>
      <c r="O189" s="13">
        <v>7878</v>
      </c>
      <c r="P189" s="13">
        <v>593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-0.49871196825175812</v>
      </c>
      <c r="U189" s="29" t="str">
        <f>HYPERLINK("https://statusinvest.com.br/fundos-imobiliarios/"&amp;Tabela1[[#This Row],[Ticker]],"Link")</f>
        <v>Link</v>
      </c>
      <c r="V189" s="38" t="s">
        <v>424</v>
      </c>
    </row>
    <row r="190" spans="1:22" x14ac:dyDescent="0.25">
      <c r="A190" s="12" t="s">
        <v>425</v>
      </c>
      <c r="B190" s="12" t="s">
        <v>28</v>
      </c>
      <c r="C190" s="13" t="s">
        <v>155</v>
      </c>
      <c r="D190" s="13" t="s">
        <v>47</v>
      </c>
      <c r="E190" s="16">
        <v>179.63</v>
      </c>
      <c r="F190" s="16">
        <v>3.7</v>
      </c>
      <c r="G190" s="14">
        <f>Tabela1[[#This Row],[Divid.]]*12/Tabela1[[#This Row],[Preço atual]]</f>
        <v>0.24717474809330295</v>
      </c>
      <c r="H190" s="16">
        <v>22.921700000000001</v>
      </c>
      <c r="I190" s="16">
        <v>132.03</v>
      </c>
      <c r="J190" s="15">
        <f>Tabela1[[#This Row],[Preço atual]]/Tabela1[[#This Row],[VP]]</f>
        <v>1.3605241233053094</v>
      </c>
      <c r="K190" s="14">
        <v>0</v>
      </c>
      <c r="L190" s="14">
        <v>0</v>
      </c>
      <c r="M190" s="13">
        <v>10.199999999999999</v>
      </c>
      <c r="N190" s="13">
        <v>29740</v>
      </c>
      <c r="O190" s="13">
        <v>356</v>
      </c>
      <c r="P190" s="13">
        <v>28</v>
      </c>
      <c r="Q190" s="30">
        <f>Tabela1[[#This Row],[Divid.]]</f>
        <v>3.7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327.67527675276756</v>
      </c>
      <c r="T190" s="17">
        <f>Tabela1[[#This Row],[Preço Calculado]]/Tabela1[[#This Row],[Preço atual]]-1</f>
        <v>0.8241678826074017</v>
      </c>
      <c r="U190" s="29" t="str">
        <f>HYPERLINK("https://statusinvest.com.br/fundos-imobiliarios/"&amp;Tabela1[[#This Row],[Ticker]],"Link")</f>
        <v>Link</v>
      </c>
      <c r="V190" s="38" t="s">
        <v>426</v>
      </c>
    </row>
    <row r="191" spans="1:22" x14ac:dyDescent="0.25">
      <c r="A191" s="12" t="s">
        <v>427</v>
      </c>
      <c r="B191" s="12" t="s">
        <v>28</v>
      </c>
      <c r="C191" s="13" t="s">
        <v>373</v>
      </c>
      <c r="D191" s="13" t="s">
        <v>50</v>
      </c>
      <c r="E191" s="16">
        <v>112.08</v>
      </c>
      <c r="F191" s="16">
        <v>0.2</v>
      </c>
      <c r="G191" s="25">
        <f>Tabela1[[#This Row],[Divid.]]*12/Tabela1[[#This Row],[Preço atual]]</f>
        <v>2.1413276231263385E-2</v>
      </c>
      <c r="H191" s="16">
        <v>4.55</v>
      </c>
      <c r="I191" s="16">
        <v>103.66</v>
      </c>
      <c r="J191" s="15">
        <f>Tabela1[[#This Row],[Preço atual]]/Tabela1[[#This Row],[VP]]</f>
        <v>1.0812270885587498</v>
      </c>
      <c r="K191" s="14"/>
      <c r="L191" s="14"/>
      <c r="M191" s="13">
        <v>22.63</v>
      </c>
      <c r="N191" s="13">
        <v>221</v>
      </c>
      <c r="O191" s="13">
        <v>3433</v>
      </c>
      <c r="P191" s="13">
        <v>0</v>
      </c>
      <c r="Q191" s="30">
        <f>Tabela1[[#This Row],[Divid.]]</f>
        <v>0.2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91" s="17">
        <f>Tabela1[[#This Row],[Preço Calculado]]/Tabela1[[#This Row],[Preço atual]]-1</f>
        <v>-0.8419684410976872</v>
      </c>
      <c r="U191" s="29" t="str">
        <f>HYPERLINK("https://statusinvest.com.br/fundos-imobiliarios/"&amp;Tabela1[[#This Row],[Ticker]],"Link")</f>
        <v>Link</v>
      </c>
      <c r="V191" s="38" t="s">
        <v>428</v>
      </c>
    </row>
    <row r="192" spans="1:22" x14ac:dyDescent="0.25">
      <c r="A192" s="12" t="s">
        <v>429</v>
      </c>
      <c r="B192" s="12" t="s">
        <v>28</v>
      </c>
      <c r="C192" s="13" t="s">
        <v>373</v>
      </c>
      <c r="D192" s="13" t="s">
        <v>30</v>
      </c>
      <c r="E192" s="16">
        <v>112.9</v>
      </c>
      <c r="F192" s="16">
        <v>0.95</v>
      </c>
      <c r="G192" s="14">
        <f>Tabela1[[#This Row],[Divid.]]*12/Tabela1[[#This Row],[Preço atual]]</f>
        <v>0.10097431355181574</v>
      </c>
      <c r="H192" s="16">
        <v>10.75</v>
      </c>
      <c r="I192" s="16">
        <v>145.38</v>
      </c>
      <c r="J192" s="15">
        <f>Tabela1[[#This Row],[Preço atual]]/Tabela1[[#This Row],[VP]]</f>
        <v>0.77658550006878535</v>
      </c>
      <c r="K192" s="14">
        <v>0</v>
      </c>
      <c r="L192" s="14">
        <v>0</v>
      </c>
      <c r="M192" s="13">
        <v>0.82</v>
      </c>
      <c r="N192" s="13">
        <v>773</v>
      </c>
      <c r="O192" s="13">
        <v>1287</v>
      </c>
      <c r="P192" s="13">
        <v>146</v>
      </c>
      <c r="Q192" s="30">
        <f>Tabela1[[#This Row],[Divid.]]</f>
        <v>0.95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92" s="17">
        <f>Tabela1[[#This Row],[Preço Calculado]]/Tabela1[[#This Row],[Preço atual]]-1</f>
        <v>-0.25480211400873998</v>
      </c>
      <c r="U192" s="29" t="str">
        <f>HYPERLINK("https://statusinvest.com.br/fundos-imobiliarios/"&amp;Tabela1[[#This Row],[Ticker]],"Link")</f>
        <v>Link</v>
      </c>
      <c r="V192" s="38" t="s">
        <v>430</v>
      </c>
    </row>
    <row r="193" spans="1:22" x14ac:dyDescent="0.25">
      <c r="A193" s="12" t="s">
        <v>431</v>
      </c>
      <c r="B193" s="12" t="s">
        <v>28</v>
      </c>
      <c r="C193" s="13" t="s">
        <v>373</v>
      </c>
      <c r="D193" s="13" t="s">
        <v>246</v>
      </c>
      <c r="E193" s="16">
        <v>1000</v>
      </c>
      <c r="F193" s="16">
        <v>8.3749000000000002</v>
      </c>
      <c r="G193" s="25">
        <f>Tabela1[[#This Row],[Divid.]]*12/Tabela1[[#This Row],[Preço atual]]</f>
        <v>0.1004988</v>
      </c>
      <c r="H193" s="16">
        <v>104.9068</v>
      </c>
      <c r="I193" s="16">
        <v>1112.5999999999999</v>
      </c>
      <c r="J193" s="15">
        <f>Tabela1[[#This Row],[Preço atual]]/Tabela1[[#This Row],[VP]]</f>
        <v>0.89879561387740436</v>
      </c>
      <c r="K193" s="14"/>
      <c r="L193" s="14"/>
      <c r="M193" s="13">
        <v>1.8</v>
      </c>
      <c r="N193" s="13">
        <v>87</v>
      </c>
      <c r="O193" s="13">
        <v>5703</v>
      </c>
      <c r="P193" s="13">
        <v>595</v>
      </c>
      <c r="Q193" s="30">
        <f>Tabela1[[#This Row],[Divid.]]</f>
        <v>8.3749000000000002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741.68856088560881</v>
      </c>
      <c r="T193" s="17">
        <f>Tabela1[[#This Row],[Preço Calculado]]/Tabela1[[#This Row],[Preço atual]]-1</f>
        <v>-0.25831143911439114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432</v>
      </c>
      <c r="B194" s="12" t="s">
        <v>28</v>
      </c>
      <c r="C194" s="13" t="s">
        <v>36</v>
      </c>
      <c r="D194" s="13" t="s">
        <v>50</v>
      </c>
      <c r="E194" s="16">
        <v>77.400000000000006</v>
      </c>
      <c r="F194" s="16">
        <v>1</v>
      </c>
      <c r="G194" s="25">
        <f>Tabela1[[#This Row],[Divid.]]*12/Tabela1[[#This Row],[Preço atual]]</f>
        <v>0.15503875968992248</v>
      </c>
      <c r="H194" s="16">
        <v>11.1008</v>
      </c>
      <c r="I194" s="16">
        <v>95.9</v>
      </c>
      <c r="J194" s="15">
        <f>Tabela1[[#This Row],[Preço atual]]/Tabela1[[#This Row],[VP]]</f>
        <v>0.80709071949947864</v>
      </c>
      <c r="K194" s="14"/>
      <c r="L194" s="14"/>
      <c r="M194" s="13">
        <v>5.31</v>
      </c>
      <c r="N194" s="13">
        <v>4055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0.1441974884865127</v>
      </c>
      <c r="U194" s="29" t="str">
        <f>HYPERLINK("https://statusinvest.com.br/fundos-imobiliarios/"&amp;Tabela1[[#This Row],[Ticker]],"Link")</f>
        <v>Link</v>
      </c>
      <c r="V194" s="38" t="s">
        <v>433</v>
      </c>
    </row>
    <row r="195" spans="1:22" x14ac:dyDescent="0.25">
      <c r="A195" s="12" t="s">
        <v>434</v>
      </c>
      <c r="B195" s="12" t="s">
        <v>28</v>
      </c>
      <c r="C195" s="13" t="s">
        <v>53</v>
      </c>
      <c r="D195" s="13" t="s">
        <v>435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436</v>
      </c>
    </row>
    <row r="196" spans="1:22" x14ac:dyDescent="0.25">
      <c r="A196" s="12" t="s">
        <v>437</v>
      </c>
      <c r="B196" s="12" t="s">
        <v>28</v>
      </c>
      <c r="C196" s="13" t="s">
        <v>82</v>
      </c>
      <c r="D196" s="13" t="s">
        <v>50</v>
      </c>
      <c r="E196" s="16">
        <v>25</v>
      </c>
      <c r="F196" s="16">
        <v>0.21909999999999999</v>
      </c>
      <c r="G196" s="25">
        <f>Tabela1[[#This Row],[Divid.]]*12/Tabela1[[#This Row],[Preço atual]]</f>
        <v>0.105168</v>
      </c>
      <c r="H196" s="16">
        <v>4.5721999999999996</v>
      </c>
      <c r="I196" s="16">
        <v>27.8</v>
      </c>
      <c r="J196" s="15">
        <f>Tabela1[[#This Row],[Preço atual]]/Tabela1[[#This Row],[VP]]</f>
        <v>0.89928057553956831</v>
      </c>
      <c r="K196" s="14"/>
      <c r="L196" s="14"/>
      <c r="M196" s="13">
        <v>24.12</v>
      </c>
      <c r="N196" s="13">
        <v>373</v>
      </c>
      <c r="O196" s="13"/>
      <c r="P196" s="13"/>
      <c r="Q196" s="30">
        <f>Tabela1[[#This Row],[Divid.]]</f>
        <v>0.21909999999999999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19.403690036900368</v>
      </c>
      <c r="T196" s="17">
        <f>Tabela1[[#This Row],[Preço Calculado]]/Tabela1[[#This Row],[Preço atual]]-1</f>
        <v>-0.22385239852398531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438</v>
      </c>
      <c r="B197" s="12" t="s">
        <v>28</v>
      </c>
      <c r="C197" s="13" t="s">
        <v>36</v>
      </c>
      <c r="D197" s="13" t="s">
        <v>439</v>
      </c>
      <c r="E197" s="16">
        <v>74.45</v>
      </c>
      <c r="F197" s="16">
        <v>0.71209999999999996</v>
      </c>
      <c r="G197" s="14">
        <f>Tabela1[[#This Row],[Divid.]]*12/Tabela1[[#This Row],[Preço atual]]</f>
        <v>0.11477770315648085</v>
      </c>
      <c r="H197" s="16">
        <v>10.169600000000001</v>
      </c>
      <c r="I197" s="16">
        <v>86.98</v>
      </c>
      <c r="J197" s="15">
        <f>Tabela1[[#This Row],[Preço atual]]/Tabela1[[#This Row],[VP]]</f>
        <v>0.85594389514830993</v>
      </c>
      <c r="K197" s="14"/>
      <c r="L197" s="14"/>
      <c r="M197" s="13">
        <v>5.81</v>
      </c>
      <c r="N197" s="13">
        <v>295299</v>
      </c>
      <c r="O197" s="13"/>
      <c r="P197" s="13"/>
      <c r="Q197" s="30">
        <f>Tabela1[[#This Row],[Divid.]]</f>
        <v>0.71209999999999996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63.064206642066409</v>
      </c>
      <c r="T197" s="17">
        <f>Tabela1[[#This Row],[Preço Calculado]]/Tabela1[[#This Row],[Preço atual]]-1</f>
        <v>-0.1529320800259717</v>
      </c>
      <c r="U197" s="29" t="str">
        <f>HYPERLINK("https://statusinvest.com.br/fundos-imobiliarios/"&amp;Tabela1[[#This Row],[Ticker]],"Link")</f>
        <v>Link</v>
      </c>
      <c r="V197" s="38" t="s">
        <v>440</v>
      </c>
    </row>
    <row r="198" spans="1:22" x14ac:dyDescent="0.25">
      <c r="A198" s="12" t="s">
        <v>441</v>
      </c>
      <c r="B198" s="12" t="s">
        <v>28</v>
      </c>
      <c r="C198" s="13" t="s">
        <v>82</v>
      </c>
      <c r="D198" s="13" t="s">
        <v>439</v>
      </c>
      <c r="E198" s="16">
        <v>79.94</v>
      </c>
      <c r="F198" s="16">
        <v>0.78820000000000001</v>
      </c>
      <c r="G198" s="25">
        <f>Tabela1[[#This Row],[Divid.]]*12/Tabela1[[#This Row],[Preço atual]]</f>
        <v>0.11831873905429073</v>
      </c>
      <c r="H198" s="16">
        <v>11.385199999999999</v>
      </c>
      <c r="I198" s="16">
        <v>92.92</v>
      </c>
      <c r="J198" s="15">
        <f>Tabela1[[#This Row],[Preço atual]]/Tabela1[[#This Row],[VP]]</f>
        <v>0.86030994403788197</v>
      </c>
      <c r="K198" s="14"/>
      <c r="L198" s="14"/>
      <c r="M198" s="13">
        <v>5.15</v>
      </c>
      <c r="N198" s="13">
        <v>2756</v>
      </c>
      <c r="O198" s="13"/>
      <c r="P198" s="13"/>
      <c r="Q198" s="30">
        <f>Tabela1[[#This Row],[Divid.]]</f>
        <v>0.78820000000000001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69.803690036900377</v>
      </c>
      <c r="T198" s="17">
        <f>Tabela1[[#This Row],[Preço Calculado]]/Tabela1[[#This Row],[Preço atual]]-1</f>
        <v>-0.12679897376907201</v>
      </c>
      <c r="U198" s="29" t="str">
        <f>HYPERLINK("https://statusinvest.com.br/fundos-imobiliarios/"&amp;Tabela1[[#This Row],[Ticker]],"Link")</f>
        <v>Link</v>
      </c>
      <c r="V198" s="38" t="s">
        <v>442</v>
      </c>
    </row>
    <row r="199" spans="1:22" x14ac:dyDescent="0.25">
      <c r="A199" s="12" t="s">
        <v>443</v>
      </c>
      <c r="B199" s="12" t="s">
        <v>28</v>
      </c>
      <c r="C199" s="13" t="s">
        <v>36</v>
      </c>
      <c r="D199" s="13" t="s">
        <v>110</v>
      </c>
      <c r="E199" s="16">
        <v>74.75</v>
      </c>
      <c r="F199" s="16">
        <v>0.67</v>
      </c>
      <c r="G199" s="25">
        <f>Tabela1[[#This Row],[Divid.]]*12/Tabela1[[#This Row],[Preço atual]]</f>
        <v>0.10755852842809366</v>
      </c>
      <c r="H199" s="16">
        <v>9.2799999999999994</v>
      </c>
      <c r="I199" s="16">
        <v>74.150000000000006</v>
      </c>
      <c r="J199" s="15">
        <f>Tabela1[[#This Row],[Preço atual]]/Tabela1[[#This Row],[VP]]</f>
        <v>1.0080917060013486</v>
      </c>
      <c r="K199" s="14"/>
      <c r="L199" s="14"/>
      <c r="M199" s="13">
        <v>1.34</v>
      </c>
      <c r="N199" s="13">
        <v>4555</v>
      </c>
      <c r="O199" s="13"/>
      <c r="P199" s="13"/>
      <c r="Q199" s="30">
        <f>Tabela1[[#This Row],[Divid.]]</f>
        <v>0.67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199" s="17">
        <f>Tabela1[[#This Row],[Preço Calculado]]/Tabela1[[#This Row],[Preço atual]]-1</f>
        <v>-0.20621012230189184</v>
      </c>
      <c r="U199" s="29" t="str">
        <f>HYPERLINK("https://statusinvest.com.br/fundos-imobiliarios/"&amp;Tabela1[[#This Row],[Ticker]],"Link")</f>
        <v>Link</v>
      </c>
      <c r="V199" s="38" t="s">
        <v>444</v>
      </c>
    </row>
    <row r="200" spans="1:22" x14ac:dyDescent="0.25">
      <c r="A200" s="12" t="s">
        <v>445</v>
      </c>
      <c r="B200" s="12" t="s">
        <v>28</v>
      </c>
      <c r="C200" s="13" t="s">
        <v>53</v>
      </c>
      <c r="D200" s="13" t="s">
        <v>110</v>
      </c>
      <c r="E200" s="16">
        <v>73.31</v>
      </c>
      <c r="F200" s="16">
        <v>0.62</v>
      </c>
      <c r="G200" s="14">
        <f>Tabela1[[#This Row],[Divid.]]*12/Tabela1[[#This Row],[Preço atual]]</f>
        <v>0.10148683672077478</v>
      </c>
      <c r="H200" s="16">
        <v>7.13</v>
      </c>
      <c r="I200" s="16">
        <v>84.55</v>
      </c>
      <c r="J200" s="15">
        <f>Tabela1[[#This Row],[Preço atual]]/Tabela1[[#This Row],[VP]]</f>
        <v>0.86706091070372571</v>
      </c>
      <c r="K200" s="14"/>
      <c r="L200" s="14"/>
      <c r="M200" s="13">
        <v>1.51</v>
      </c>
      <c r="N200" s="13">
        <v>9808</v>
      </c>
      <c r="O200" s="13"/>
      <c r="P200" s="13"/>
      <c r="Q200" s="30">
        <f>Tabela1[[#This Row],[Divid.]]</f>
        <v>0.62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0" s="17">
        <f>Tabela1[[#This Row],[Preço Calculado]]/Tabela1[[#This Row],[Preço atual]]-1</f>
        <v>-0.25101965519723413</v>
      </c>
      <c r="U200" s="29" t="str">
        <f>HYPERLINK("https://statusinvest.com.br/fundos-imobiliarios/"&amp;Tabela1[[#This Row],[Ticker]],"Link")</f>
        <v>Link</v>
      </c>
      <c r="V200" s="38" t="s">
        <v>446</v>
      </c>
    </row>
    <row r="201" spans="1:22" x14ac:dyDescent="0.25">
      <c r="A201" s="12" t="s">
        <v>447</v>
      </c>
      <c r="B201" s="12" t="s">
        <v>28</v>
      </c>
      <c r="C201" s="13" t="s">
        <v>84</v>
      </c>
      <c r="D201" s="13" t="s">
        <v>50</v>
      </c>
      <c r="E201" s="16">
        <v>103</v>
      </c>
      <c r="F201" s="16">
        <v>0.52</v>
      </c>
      <c r="G201" s="25">
        <f>Tabela1[[#This Row],[Divid.]]*12/Tabela1[[#This Row],[Preço atual]]</f>
        <v>6.0582524271844664E-2</v>
      </c>
      <c r="H201" s="16">
        <v>5.32</v>
      </c>
      <c r="I201" s="16">
        <v>106.96</v>
      </c>
      <c r="J201" s="15">
        <f>Tabela1[[#This Row],[Preço atual]]/Tabela1[[#This Row],[VP]]</f>
        <v>0.96297681376215416</v>
      </c>
      <c r="K201" s="14">
        <v>4.2999999999999997E-2</v>
      </c>
      <c r="L201" s="14">
        <v>0</v>
      </c>
      <c r="M201" s="13">
        <v>5</v>
      </c>
      <c r="N201" s="13">
        <v>73</v>
      </c>
      <c r="O201" s="13">
        <v>4740</v>
      </c>
      <c r="P201" s="13">
        <v>149</v>
      </c>
      <c r="Q201" s="30">
        <f>Tabela1[[#This Row],[Divid.]]</f>
        <v>0.52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01" s="17">
        <f>Tabela1[[#This Row],[Preço Calculado]]/Tabela1[[#This Row],[Preço atual]]-1</f>
        <v>-0.55289649983878486</v>
      </c>
      <c r="U201" s="29" t="str">
        <f>HYPERLINK("https://statusinvest.com.br/fundos-imobiliarios/"&amp;Tabela1[[#This Row],[Ticker]],"Link")</f>
        <v>Link</v>
      </c>
      <c r="V201" s="38" t="s">
        <v>448</v>
      </c>
    </row>
    <row r="202" spans="1:22" x14ac:dyDescent="0.25">
      <c r="A202" s="12" t="s">
        <v>449</v>
      </c>
      <c r="B202" s="12" t="s">
        <v>28</v>
      </c>
      <c r="C202" s="13" t="s">
        <v>36</v>
      </c>
      <c r="D202" s="13" t="s">
        <v>50</v>
      </c>
      <c r="E202" s="16">
        <v>87</v>
      </c>
      <c r="F202" s="16">
        <v>0.2492</v>
      </c>
      <c r="G202" s="25">
        <f>Tabela1[[#This Row],[Divid.]]*12/Tabela1[[#This Row],[Preço atual]]</f>
        <v>3.4372413793103448E-2</v>
      </c>
      <c r="H202" s="16">
        <v>5.3460999999999999</v>
      </c>
      <c r="I202" s="16">
        <v>82.9</v>
      </c>
      <c r="J202" s="15">
        <f>Tabela1[[#This Row],[Preço atual]]/Tabela1[[#This Row],[VP]]</f>
        <v>1.0494571773220747</v>
      </c>
      <c r="K202" s="14"/>
      <c r="L202" s="14"/>
      <c r="M202" s="13">
        <v>8.0299999999999994</v>
      </c>
      <c r="N202" s="13">
        <v>364</v>
      </c>
      <c r="O202" s="13"/>
      <c r="P202" s="13"/>
      <c r="Q202" s="30">
        <f>Tabela1[[#This Row],[Divid.]]</f>
        <v>0.2492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22.069372693726937</v>
      </c>
      <c r="T202" s="17">
        <f>Tabela1[[#This Row],[Preço Calculado]]/Tabela1[[#This Row],[Preço atual]]-1</f>
        <v>-0.74632904949739154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450</v>
      </c>
      <c r="B203" s="12" t="s">
        <v>28</v>
      </c>
      <c r="C203" s="13" t="s">
        <v>56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10.52</v>
      </c>
      <c r="J203" s="15">
        <f>Tabela1[[#This Row],[Preço atual]]/Tabela1[[#This Row],[VP]]</f>
        <v>0</v>
      </c>
      <c r="K203" s="14"/>
      <c r="L203" s="14"/>
      <c r="M203" s="13">
        <v>2.27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451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136.33000000000001</v>
      </c>
      <c r="J204" s="15">
        <f>Tabela1[[#This Row],[Preço atual]]/Tabela1[[#This Row],[VP]]</f>
        <v>0</v>
      </c>
      <c r="K204" s="14"/>
      <c r="L204" s="14"/>
      <c r="M204" s="13">
        <v>3.49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452</v>
      </c>
      <c r="B205" s="12" t="s">
        <v>28</v>
      </c>
      <c r="C205" s="13" t="s">
        <v>62</v>
      </c>
      <c r="D205" s="13" t="s">
        <v>453</v>
      </c>
      <c r="E205" s="16">
        <v>71.28</v>
      </c>
      <c r="F205" s="16">
        <v>0.62</v>
      </c>
      <c r="G205" s="25">
        <f>Tabela1[[#This Row],[Divid.]]*12/Tabela1[[#This Row],[Preço atual]]</f>
        <v>0.10437710437710437</v>
      </c>
      <c r="H205" s="16">
        <v>7.5</v>
      </c>
      <c r="I205" s="16">
        <v>100.94</v>
      </c>
      <c r="J205" s="15">
        <f>Tabela1[[#This Row],[Preço atual]]/Tabela1[[#This Row],[VP]]</f>
        <v>0.70616207648107787</v>
      </c>
      <c r="K205" s="14">
        <v>0.09</v>
      </c>
      <c r="L205" s="14">
        <v>0</v>
      </c>
      <c r="M205" s="13">
        <v>2.34</v>
      </c>
      <c r="N205" s="13">
        <v>3730</v>
      </c>
      <c r="O205" s="13">
        <v>7222</v>
      </c>
      <c r="P205" s="13">
        <v>1283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-0.22968926658963562</v>
      </c>
      <c r="U205" s="29" t="str">
        <f>HYPERLINK("https://statusinvest.com.br/fundos-imobiliarios/"&amp;Tabela1[[#This Row],[Ticker]],"Link")</f>
        <v>Link</v>
      </c>
      <c r="V205" s="38" t="s">
        <v>454</v>
      </c>
    </row>
    <row r="206" spans="1:22" x14ac:dyDescent="0.25">
      <c r="A206" s="12" t="s">
        <v>455</v>
      </c>
      <c r="B206" s="12" t="s">
        <v>28</v>
      </c>
      <c r="C206" s="13" t="s">
        <v>36</v>
      </c>
      <c r="D206" s="13" t="s">
        <v>456</v>
      </c>
      <c r="E206" s="16">
        <v>91.95</v>
      </c>
      <c r="F206" s="16">
        <v>1.05</v>
      </c>
      <c r="G206" s="14">
        <f>Tabela1[[#This Row],[Divid.]]*12/Tabela1[[#This Row],[Preço atual]]</f>
        <v>0.13703099510603589</v>
      </c>
      <c r="H206" s="16">
        <v>15.29</v>
      </c>
      <c r="I206" s="16">
        <v>96.71</v>
      </c>
      <c r="J206" s="15">
        <f>Tabela1[[#This Row],[Preço atual]]/Tabela1[[#This Row],[VP]]</f>
        <v>0.95078068452073217</v>
      </c>
      <c r="K206" s="14"/>
      <c r="L206" s="14"/>
      <c r="M206" s="13">
        <v>3.23</v>
      </c>
      <c r="N206" s="13">
        <v>9398</v>
      </c>
      <c r="O206" s="13"/>
      <c r="P206" s="13"/>
      <c r="Q206" s="30">
        <f>Tabela1[[#This Row],[Divid.]]</f>
        <v>1.05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06" s="17">
        <f>Tabela1[[#This Row],[Preço Calculado]]/Tabela1[[#This Row],[Preço atual]]-1</f>
        <v>1.1298856871113649E-2</v>
      </c>
      <c r="U206" s="29" t="str">
        <f>HYPERLINK("https://statusinvest.com.br/fundos-imobiliarios/"&amp;Tabela1[[#This Row],[Ticker]],"Link")</f>
        <v>Link</v>
      </c>
      <c r="V206" s="38" t="s">
        <v>457</v>
      </c>
    </row>
    <row r="207" spans="1:22" x14ac:dyDescent="0.25">
      <c r="A207" s="12" t="s">
        <v>458</v>
      </c>
      <c r="B207" s="12" t="s">
        <v>28</v>
      </c>
      <c r="C207" s="13" t="s">
        <v>158</v>
      </c>
      <c r="D207" s="13" t="s">
        <v>456</v>
      </c>
      <c r="E207" s="16">
        <v>200</v>
      </c>
      <c r="F207" s="16">
        <v>0.17</v>
      </c>
      <c r="G207" s="25">
        <f>Tabela1[[#This Row],[Divid.]]*12/Tabela1[[#This Row],[Preço atual]]</f>
        <v>1.0200000000000001E-2</v>
      </c>
      <c r="H207" s="16">
        <v>0</v>
      </c>
      <c r="I207" s="16">
        <v>402.69</v>
      </c>
      <c r="J207" s="15">
        <f>Tabela1[[#This Row],[Preço atual]]/Tabela1[[#This Row],[VP]]</f>
        <v>0.49665996175718297</v>
      </c>
      <c r="K207" s="14"/>
      <c r="L207" s="14"/>
      <c r="M207" s="13">
        <v>6.42</v>
      </c>
      <c r="N207" s="13">
        <v>88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-0.92472324723247235</v>
      </c>
      <c r="U207" s="29" t="str">
        <f>HYPERLINK("https://statusinvest.com.br/fundos-imobiliarios/"&amp;Tabela1[[#This Row],[Ticker]],"Link")</f>
        <v>Link</v>
      </c>
      <c r="V207" s="38" t="s">
        <v>459</v>
      </c>
    </row>
    <row r="208" spans="1:22" x14ac:dyDescent="0.25">
      <c r="A208" s="12" t="s">
        <v>460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4.4337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461</v>
      </c>
    </row>
    <row r="209" spans="1:22" x14ac:dyDescent="0.25">
      <c r="A209" s="12" t="s">
        <v>462</v>
      </c>
      <c r="B209" s="12" t="s">
        <v>28</v>
      </c>
      <c r="C209" s="13" t="s">
        <v>53</v>
      </c>
      <c r="D209" s="13" t="s">
        <v>463</v>
      </c>
      <c r="E209" s="16">
        <v>101.47</v>
      </c>
      <c r="F209" s="16">
        <v>1</v>
      </c>
      <c r="G209" s="14">
        <f>Tabela1[[#This Row],[Divid.]]*12/Tabela1[[#This Row],[Preço atual]]</f>
        <v>0.11826155513945008</v>
      </c>
      <c r="H209" s="16">
        <v>11.37</v>
      </c>
      <c r="I209" s="16">
        <v>96.37</v>
      </c>
      <c r="J209" s="15">
        <f>Tabela1[[#This Row],[Preço atual]]/Tabela1[[#This Row],[VP]]</f>
        <v>1.0529210335166546</v>
      </c>
      <c r="K209" s="14"/>
      <c r="L209" s="14"/>
      <c r="M209" s="13">
        <v>4.3499999999999996</v>
      </c>
      <c r="N209" s="13">
        <v>10935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-0.12722099528081121</v>
      </c>
      <c r="U209" s="29" t="str">
        <f>HYPERLINK("https://statusinvest.com.br/fundos-imobiliarios/"&amp;Tabela1[[#This Row],[Ticker]],"Link")</f>
        <v>Link</v>
      </c>
      <c r="V209" s="38" t="s">
        <v>464</v>
      </c>
    </row>
    <row r="210" spans="1:22" x14ac:dyDescent="0.25">
      <c r="A210" s="12" t="s">
        <v>465</v>
      </c>
      <c r="B210" s="12" t="s">
        <v>28</v>
      </c>
      <c r="C210" s="13" t="s">
        <v>56</v>
      </c>
      <c r="D210" s="13" t="s">
        <v>463</v>
      </c>
      <c r="E210" s="16">
        <v>72.790000000000006</v>
      </c>
      <c r="F210" s="16">
        <v>0.46</v>
      </c>
      <c r="G210" s="25">
        <f>Tabela1[[#This Row],[Divid.]]*12/Tabela1[[#This Row],[Preço atual]]</f>
        <v>7.5834592663827444E-2</v>
      </c>
      <c r="H210" s="16">
        <v>5.58</v>
      </c>
      <c r="I210" s="16">
        <v>112.46</v>
      </c>
      <c r="J210" s="15">
        <f>Tabela1[[#This Row],[Preço atual]]/Tabela1[[#This Row],[VP]]</f>
        <v>0.64725235639338441</v>
      </c>
      <c r="K210" s="14">
        <v>8.1000000000000003E-2</v>
      </c>
      <c r="L210" s="14">
        <v>0</v>
      </c>
      <c r="M210" s="13">
        <v>0.45</v>
      </c>
      <c r="N210" s="13">
        <v>103594</v>
      </c>
      <c r="O210" s="13">
        <v>12775</v>
      </c>
      <c r="P210" s="13">
        <v>1084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-0.44033510949204835</v>
      </c>
      <c r="U210" s="29" t="str">
        <f>HYPERLINK("https://statusinvest.com.br/fundos-imobiliarios/"&amp;Tabela1[[#This Row],[Ticker]],"Link")</f>
        <v>Link</v>
      </c>
      <c r="V210" s="38" t="s">
        <v>466</v>
      </c>
    </row>
    <row r="211" spans="1:22" x14ac:dyDescent="0.25">
      <c r="A211" s="12" t="s">
        <v>467</v>
      </c>
      <c r="B211" s="12" t="s">
        <v>28</v>
      </c>
      <c r="C211" s="13" t="s">
        <v>158</v>
      </c>
      <c r="D211" s="13" t="s">
        <v>468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75.010000000000005</v>
      </c>
      <c r="J211" s="15">
        <f>Tabela1[[#This Row],[Preço atual]]/Tabela1[[#This Row],[VP]]</f>
        <v>33.555525929876012</v>
      </c>
      <c r="K211" s="14"/>
      <c r="L211" s="14"/>
      <c r="M211" s="13">
        <v>7.09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469</v>
      </c>
      <c r="B212" s="12" t="s">
        <v>28</v>
      </c>
      <c r="C212" s="13" t="s">
        <v>82</v>
      </c>
      <c r="D212" s="13" t="s">
        <v>470</v>
      </c>
      <c r="E212" s="16">
        <v>95.3</v>
      </c>
      <c r="F212" s="16">
        <v>0.85</v>
      </c>
      <c r="G212" s="25">
        <f>Tabela1[[#This Row],[Divid.]]*12/Tabela1[[#This Row],[Preço atual]]</f>
        <v>0.10703043022035677</v>
      </c>
      <c r="H212" s="16">
        <v>11.47</v>
      </c>
      <c r="I212" s="16">
        <v>102.01</v>
      </c>
      <c r="J212" s="15">
        <f>Tabela1[[#This Row],[Preço atual]]/Tabela1[[#This Row],[VP]]</f>
        <v>0.93422213508479557</v>
      </c>
      <c r="K212" s="14"/>
      <c r="L212" s="14"/>
      <c r="M212" s="13">
        <v>4.97</v>
      </c>
      <c r="N212" s="13">
        <v>10101</v>
      </c>
      <c r="O212" s="13"/>
      <c r="P212" s="13"/>
      <c r="Q212" s="30">
        <f>Tabela1[[#This Row],[Divid.]]</f>
        <v>0.85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12" s="17">
        <f>Tabela1[[#This Row],[Preço Calculado]]/Tabela1[[#This Row],[Preço atual]]-1</f>
        <v>-0.2101075260490276</v>
      </c>
      <c r="U212" s="29" t="str">
        <f>HYPERLINK("https://statusinvest.com.br/fundos-imobiliarios/"&amp;Tabela1[[#This Row],[Ticker]],"Link")</f>
        <v>Link</v>
      </c>
      <c r="V212" s="38" t="s">
        <v>471</v>
      </c>
    </row>
    <row r="213" spans="1:22" x14ac:dyDescent="0.25">
      <c r="A213" s="12" t="s">
        <v>472</v>
      </c>
      <c r="B213" s="12" t="s">
        <v>28</v>
      </c>
      <c r="C213" s="13" t="s">
        <v>158</v>
      </c>
      <c r="D213" s="13" t="s">
        <v>470</v>
      </c>
      <c r="E213" s="16">
        <v>1130</v>
      </c>
      <c r="F213" s="16">
        <v>0.74470000000000003</v>
      </c>
      <c r="G213" s="25">
        <f>Tabela1[[#This Row],[Divid.]]*12/Tabela1[[#This Row],[Preço atual]]</f>
        <v>7.9083185840707979E-3</v>
      </c>
      <c r="H213" s="16">
        <v>4.8883000000000001</v>
      </c>
      <c r="I213" s="16">
        <v>929.14</v>
      </c>
      <c r="J213" s="15">
        <f>Tabela1[[#This Row],[Preço atual]]/Tabela1[[#This Row],[VP]]</f>
        <v>1.2161784015326</v>
      </c>
      <c r="K213" s="14"/>
      <c r="L213" s="14"/>
      <c r="M213" s="13">
        <v>7.52</v>
      </c>
      <c r="N213" s="13">
        <v>485</v>
      </c>
      <c r="O213" s="13"/>
      <c r="P213" s="13"/>
      <c r="Q213" s="30">
        <f>Tabela1[[#This Row],[Divid.]]</f>
        <v>0.74470000000000003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65.951291512915134</v>
      </c>
      <c r="T213" s="17">
        <f>Tabela1[[#This Row],[Preço Calculado]]/Tabela1[[#This Row],[Preço atual]]-1</f>
        <v>-0.9416360252098096</v>
      </c>
      <c r="U213" s="29" t="str">
        <f>HYPERLINK("https://statusinvest.com.br/fundos-imobiliarios/"&amp;Tabela1[[#This Row],[Ticker]],"Link")</f>
        <v>Link</v>
      </c>
      <c r="V213" s="38" t="s">
        <v>473</v>
      </c>
    </row>
    <row r="214" spans="1:22" x14ac:dyDescent="0.25">
      <c r="A214" s="12" t="s">
        <v>474</v>
      </c>
      <c r="B214" s="12" t="s">
        <v>28</v>
      </c>
      <c r="C214" s="13" t="s">
        <v>53</v>
      </c>
      <c r="D214" s="13" t="s">
        <v>470</v>
      </c>
      <c r="E214" s="16">
        <v>96.56</v>
      </c>
      <c r="F214" s="16">
        <v>0.8</v>
      </c>
      <c r="G214" s="14">
        <f>Tabela1[[#This Row],[Divid.]]*12/Tabela1[[#This Row],[Preço atual]]</f>
        <v>9.9420049710024869E-2</v>
      </c>
      <c r="H214" s="16">
        <v>9.2799999999999994</v>
      </c>
      <c r="I214" s="16">
        <v>95.67</v>
      </c>
      <c r="J214" s="15">
        <f>Tabela1[[#This Row],[Preço atual]]/Tabela1[[#This Row],[VP]]</f>
        <v>1.0093028117487195</v>
      </c>
      <c r="K214" s="14"/>
      <c r="L214" s="14"/>
      <c r="M214" s="13">
        <v>5.21</v>
      </c>
      <c r="N214" s="13">
        <v>19232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-0.26627269586697522</v>
      </c>
      <c r="U214" s="29" t="str">
        <f>HYPERLINK("https://statusinvest.com.br/fundos-imobiliarios/"&amp;Tabela1[[#This Row],[Ticker]],"Link")</f>
        <v>Link</v>
      </c>
      <c r="V214" s="38" t="s">
        <v>475</v>
      </c>
    </row>
    <row r="215" spans="1:22" x14ac:dyDescent="0.25">
      <c r="A215" s="12" t="s">
        <v>476</v>
      </c>
      <c r="B215" s="12" t="s">
        <v>28</v>
      </c>
      <c r="C215" s="13" t="s">
        <v>158</v>
      </c>
      <c r="D215" s="13" t="s">
        <v>470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6.5922999999999998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477</v>
      </c>
    </row>
    <row r="216" spans="1:22" x14ac:dyDescent="0.25">
      <c r="A216" s="12" t="s">
        <v>478</v>
      </c>
      <c r="B216" s="12" t="s">
        <v>28</v>
      </c>
      <c r="C216" s="13" t="s">
        <v>53</v>
      </c>
      <c r="D216" s="13" t="s">
        <v>479</v>
      </c>
      <c r="E216" s="16">
        <v>8.32</v>
      </c>
      <c r="F216" s="16">
        <v>7.4999999999999997E-2</v>
      </c>
      <c r="G216" s="14">
        <f>Tabela1[[#This Row],[Divid.]]*12/Tabela1[[#This Row],[Preço atual]]</f>
        <v>0.10817307692307691</v>
      </c>
      <c r="H216" s="16">
        <v>0.89500000000000002</v>
      </c>
      <c r="I216" s="16">
        <v>8.8699999999999992</v>
      </c>
      <c r="J216" s="15">
        <f>Tabela1[[#This Row],[Preço atual]]/Tabela1[[#This Row],[VP]]</f>
        <v>0.93799323562570469</v>
      </c>
      <c r="K216" s="14"/>
      <c r="L216" s="14"/>
      <c r="M216" s="13">
        <v>2.2799999999999998</v>
      </c>
      <c r="N216" s="13">
        <v>129299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-0.20167470905478302</v>
      </c>
      <c r="U216" s="29" t="str">
        <f>HYPERLINK("https://statusinvest.com.br/fundos-imobiliarios/"&amp;Tabela1[[#This Row],[Ticker]],"Link")</f>
        <v>Link</v>
      </c>
      <c r="V216" s="38" t="s">
        <v>480</v>
      </c>
    </row>
    <row r="217" spans="1:22" x14ac:dyDescent="0.25">
      <c r="A217" s="12" t="s">
        <v>481</v>
      </c>
      <c r="B217" s="12" t="s">
        <v>28</v>
      </c>
      <c r="C217" s="13" t="s">
        <v>36</v>
      </c>
      <c r="D217" s="13" t="s">
        <v>482</v>
      </c>
      <c r="E217" s="16">
        <v>88</v>
      </c>
      <c r="F217" s="16">
        <v>1.18</v>
      </c>
      <c r="G217" s="25">
        <f>Tabela1[[#This Row],[Divid.]]*12/Tabela1[[#This Row],[Preço atual]]</f>
        <v>0.16090909090909092</v>
      </c>
      <c r="H217" s="16">
        <v>15.7</v>
      </c>
      <c r="I217" s="16">
        <v>91.64</v>
      </c>
      <c r="J217" s="15">
        <f>Tabela1[[#This Row],[Preço atual]]/Tabela1[[#This Row],[VP]]</f>
        <v>0.96027935399388908</v>
      </c>
      <c r="K217" s="14"/>
      <c r="L217" s="14"/>
      <c r="M217" s="13">
        <v>4.0199999999999996</v>
      </c>
      <c r="N217" s="13">
        <v>3651</v>
      </c>
      <c r="O217" s="13"/>
      <c r="P217" s="13"/>
      <c r="Q217" s="30">
        <f>Tabela1[[#This Row],[Divid.]]</f>
        <v>1.18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217" s="17">
        <f>Tabela1[[#This Row],[Preço Calculado]]/Tabela1[[#This Row],[Preço atual]]-1</f>
        <v>0.18752096611875202</v>
      </c>
      <c r="U217" s="29" t="str">
        <f>HYPERLINK("https://statusinvest.com.br/fundos-imobiliarios/"&amp;Tabela1[[#This Row],[Ticker]],"Link")</f>
        <v>Link</v>
      </c>
      <c r="V217" s="38" t="s">
        <v>483</v>
      </c>
    </row>
    <row r="218" spans="1:22" x14ac:dyDescent="0.25">
      <c r="A218" s="12" t="s">
        <v>484</v>
      </c>
      <c r="B218" s="12" t="s">
        <v>28</v>
      </c>
      <c r="C218" s="13" t="s">
        <v>36</v>
      </c>
      <c r="D218" s="13" t="s">
        <v>470</v>
      </c>
      <c r="E218" s="16">
        <v>101.47</v>
      </c>
      <c r="F218" s="16">
        <v>1.01</v>
      </c>
      <c r="G218" s="14">
        <f>Tabela1[[#This Row],[Divid.]]*12/Tabela1[[#This Row],[Preço atual]]</f>
        <v>0.11944417069084459</v>
      </c>
      <c r="H218" s="16">
        <v>13.58</v>
      </c>
      <c r="I218" s="16">
        <v>100.8</v>
      </c>
      <c r="J218" s="15">
        <f>Tabela1[[#This Row],[Preço atual]]/Tabela1[[#This Row],[VP]]</f>
        <v>1.0066468253968255</v>
      </c>
      <c r="K218" s="14"/>
      <c r="L218" s="14"/>
      <c r="M218" s="13">
        <v>4.8</v>
      </c>
      <c r="N218" s="13">
        <v>304408</v>
      </c>
      <c r="O218" s="13"/>
      <c r="P218" s="13"/>
      <c r="Q218" s="30">
        <f>Tabela1[[#This Row],[Divid.]]</f>
        <v>1.01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18" s="17">
        <f>Tabela1[[#This Row],[Preço Calculado]]/Tabela1[[#This Row],[Preço atual]]-1</f>
        <v>-0.11849320523361928</v>
      </c>
      <c r="U218" s="29" t="str">
        <f>HYPERLINK("https://statusinvest.com.br/fundos-imobiliarios/"&amp;Tabela1[[#This Row],[Ticker]],"Link")</f>
        <v>Link</v>
      </c>
      <c r="V218" s="38" t="s">
        <v>485</v>
      </c>
    </row>
    <row r="219" spans="1:22" x14ac:dyDescent="0.25">
      <c r="A219" s="12" t="s">
        <v>486</v>
      </c>
      <c r="B219" s="12" t="s">
        <v>28</v>
      </c>
      <c r="C219" s="13" t="s">
        <v>36</v>
      </c>
      <c r="D219" s="13" t="s">
        <v>470</v>
      </c>
      <c r="E219" s="16">
        <v>102.1</v>
      </c>
      <c r="F219" s="16">
        <v>1.05</v>
      </c>
      <c r="G219" s="25">
        <f>Tabela1[[#This Row],[Divid.]]*12/Tabela1[[#This Row],[Preço atual]]</f>
        <v>0.12340842311459356</v>
      </c>
      <c r="H219" s="16">
        <v>12.85</v>
      </c>
      <c r="I219" s="16">
        <v>102.46</v>
      </c>
      <c r="J219" s="15">
        <f>Tabela1[[#This Row],[Preço atual]]/Tabela1[[#This Row],[VP]]</f>
        <v>0.99648643373023615</v>
      </c>
      <c r="K219" s="14"/>
      <c r="L219" s="14"/>
      <c r="M219" s="13">
        <v>3.89</v>
      </c>
      <c r="N219" s="13">
        <v>15846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-8.9236729781597357E-2</v>
      </c>
      <c r="U219" s="29" t="str">
        <f>HYPERLINK("https://statusinvest.com.br/fundos-imobiliarios/"&amp;Tabela1[[#This Row],[Ticker]],"Link")</f>
        <v>Link</v>
      </c>
      <c r="V219" s="38" t="s">
        <v>487</v>
      </c>
    </row>
    <row r="220" spans="1:22" x14ac:dyDescent="0.25">
      <c r="A220" s="12" t="s">
        <v>488</v>
      </c>
      <c r="B220" s="12" t="s">
        <v>28</v>
      </c>
      <c r="C220" s="13" t="s">
        <v>36</v>
      </c>
      <c r="D220" s="13" t="s">
        <v>470</v>
      </c>
      <c r="E220" s="16">
        <v>91.53</v>
      </c>
      <c r="F220" s="16">
        <v>0.7</v>
      </c>
      <c r="G220" s="14">
        <f>Tabela1[[#This Row],[Divid.]]*12/Tabela1[[#This Row],[Preço atual]]</f>
        <v>9.1773189118321843E-2</v>
      </c>
      <c r="H220" s="16">
        <v>9.7200000000000006</v>
      </c>
      <c r="I220" s="16">
        <v>97.9</v>
      </c>
      <c r="J220" s="15">
        <f>Tabela1[[#This Row],[Preço atual]]/Tabela1[[#This Row],[VP]]</f>
        <v>0.93493360572012252</v>
      </c>
      <c r="K220" s="14"/>
      <c r="L220" s="14"/>
      <c r="M220" s="13">
        <v>2.25</v>
      </c>
      <c r="N220" s="13">
        <v>74995</v>
      </c>
      <c r="O220" s="13"/>
      <c r="P220" s="13"/>
      <c r="Q220" s="30">
        <f>Tabela1[[#This Row],[Divid.]]</f>
        <v>0.7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20" s="17">
        <f>Tabela1[[#This Row],[Preço Calculado]]/Tabela1[[#This Row],[Preço atual]]-1</f>
        <v>-0.3227070913776986</v>
      </c>
      <c r="U220" s="29" t="str">
        <f>HYPERLINK("https://statusinvest.com.br/fundos-imobiliarios/"&amp;Tabela1[[#This Row],[Ticker]],"Link")</f>
        <v>Link</v>
      </c>
      <c r="V220" s="38" t="s">
        <v>489</v>
      </c>
    </row>
    <row r="221" spans="1:22" x14ac:dyDescent="0.25">
      <c r="A221" s="12" t="s">
        <v>490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3.88</v>
      </c>
      <c r="G221" s="14" t="e">
        <f>Tabela1[[#This Row],[Divid.]]*12/Tabela1[[#This Row],[Preço atual]]</f>
        <v>#DIV/0!</v>
      </c>
      <c r="H221" s="16">
        <v>6.38</v>
      </c>
      <c r="I221" s="16">
        <v>102.77</v>
      </c>
      <c r="J221" s="15">
        <f>Tabela1[[#This Row],[Preço atual]]/Tabela1[[#This Row],[VP]]</f>
        <v>0</v>
      </c>
      <c r="K221" s="14"/>
      <c r="L221" s="14"/>
      <c r="M221" s="13">
        <v>3.24</v>
      </c>
      <c r="N221" s="13">
        <v>593</v>
      </c>
      <c r="O221" s="13"/>
      <c r="P221" s="13"/>
      <c r="Q221" s="30">
        <f>Tabela1[[#This Row],[Divid.]]</f>
        <v>3.88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343.61623616236164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491</v>
      </c>
      <c r="B222" s="12" t="s">
        <v>28</v>
      </c>
      <c r="C222" s="13" t="s">
        <v>158</v>
      </c>
      <c r="D222" s="13" t="s">
        <v>470</v>
      </c>
      <c r="E222" s="16">
        <v>0.4</v>
      </c>
      <c r="F222" s="16">
        <v>3.7699999999999997E-2</v>
      </c>
      <c r="G222" s="25">
        <f>Tabela1[[#This Row],[Divid.]]*12/Tabela1[[#This Row],[Preço atual]]</f>
        <v>1.1309999999999998</v>
      </c>
      <c r="H222" s="16">
        <v>3.7699999999999997E-2</v>
      </c>
      <c r="I222" s="16">
        <v>0.76</v>
      </c>
      <c r="J222" s="15">
        <f>Tabela1[[#This Row],[Preço atual]]/Tabela1[[#This Row],[VP]]</f>
        <v>0.52631578947368418</v>
      </c>
      <c r="K222" s="14"/>
      <c r="L222" s="14"/>
      <c r="M222" s="13">
        <v>3.8</v>
      </c>
      <c r="N222" s="13">
        <v>6824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7.3468634686346856</v>
      </c>
      <c r="U222" s="29" t="str">
        <f>HYPERLINK("https://statusinvest.com.br/fundos-imobiliarios/"&amp;Tabela1[[#This Row],[Ticker]],"Link")</f>
        <v>Link</v>
      </c>
      <c r="V222" s="38" t="s">
        <v>492</v>
      </c>
    </row>
    <row r="223" spans="1:22" x14ac:dyDescent="0.25">
      <c r="A223" s="12" t="s">
        <v>493</v>
      </c>
      <c r="B223" s="12" t="s">
        <v>28</v>
      </c>
      <c r="C223" s="13" t="s">
        <v>56</v>
      </c>
      <c r="D223" s="13" t="s">
        <v>470</v>
      </c>
      <c r="E223" s="16">
        <v>160.5</v>
      </c>
      <c r="F223" s="16">
        <v>1</v>
      </c>
      <c r="G223" s="14">
        <f>Tabela1[[#This Row],[Divid.]]*12/Tabela1[[#This Row],[Preço atual]]</f>
        <v>7.476635514018691E-2</v>
      </c>
      <c r="H223" s="16">
        <v>12.12</v>
      </c>
      <c r="I223" s="16">
        <v>159.71</v>
      </c>
      <c r="J223" s="15">
        <f>Tabela1[[#This Row],[Preço atual]]/Tabela1[[#This Row],[VP]]</f>
        <v>1.004946465468662</v>
      </c>
      <c r="K223" s="14">
        <v>2E-3</v>
      </c>
      <c r="L223" s="14">
        <v>1E-3</v>
      </c>
      <c r="M223" s="13">
        <v>1.23</v>
      </c>
      <c r="N223" s="13">
        <v>262554</v>
      </c>
      <c r="O223" s="13">
        <v>5100</v>
      </c>
      <c r="P223" s="13">
        <v>396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-0.44821878125323311</v>
      </c>
      <c r="U223" s="29" t="str">
        <f>HYPERLINK("https://statusinvest.com.br/fundos-imobiliarios/"&amp;Tabela1[[#This Row],[Ticker]],"Link")</f>
        <v>Link</v>
      </c>
      <c r="V223" s="38" t="s">
        <v>494</v>
      </c>
    </row>
    <row r="224" spans="1:22" x14ac:dyDescent="0.25">
      <c r="A224" s="12" t="s">
        <v>495</v>
      </c>
      <c r="B224" s="12" t="s">
        <v>28</v>
      </c>
      <c r="C224" s="13" t="s">
        <v>36</v>
      </c>
      <c r="D224" s="13" t="s">
        <v>470</v>
      </c>
      <c r="E224" s="16">
        <v>8.75</v>
      </c>
      <c r="F224" s="16">
        <v>7.0000000000000007E-2</v>
      </c>
      <c r="G224" s="14">
        <f>Tabela1[[#This Row],[Divid.]]*12/Tabela1[[#This Row],[Preço atual]]</f>
        <v>9.6000000000000016E-2</v>
      </c>
      <c r="H224" s="16">
        <v>1.0449999999999999</v>
      </c>
      <c r="I224" s="16">
        <v>9.06</v>
      </c>
      <c r="J224" s="15">
        <f>Tabela1[[#This Row],[Preço atual]]/Tabela1[[#This Row],[VP]]</f>
        <v>0.96578366445916108</v>
      </c>
      <c r="K224" s="14"/>
      <c r="L224" s="14"/>
      <c r="M224" s="13">
        <v>3.54</v>
      </c>
      <c r="N224" s="13">
        <v>122671</v>
      </c>
      <c r="O224" s="13"/>
      <c r="P224" s="13"/>
      <c r="Q224" s="30">
        <f>Tabela1[[#This Row],[Divid.]]</f>
        <v>7.0000000000000007E-2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24" s="17">
        <f>Tabela1[[#This Row],[Preço Calculado]]/Tabela1[[#This Row],[Preço atual]]-1</f>
        <v>-0.29151291512915123</v>
      </c>
      <c r="U224" s="29" t="str">
        <f>HYPERLINK("https://statusinvest.com.br/fundos-imobiliarios/"&amp;Tabela1[[#This Row],[Ticker]],"Link")</f>
        <v>Link</v>
      </c>
      <c r="V224" s="38" t="s">
        <v>496</v>
      </c>
    </row>
    <row r="225" spans="1:22" x14ac:dyDescent="0.25">
      <c r="A225" s="12" t="s">
        <v>497</v>
      </c>
      <c r="B225" s="12" t="s">
        <v>28</v>
      </c>
      <c r="C225" s="13" t="s">
        <v>29</v>
      </c>
      <c r="D225" s="13" t="s">
        <v>498</v>
      </c>
      <c r="E225" s="16">
        <v>103.5</v>
      </c>
      <c r="F225" s="16">
        <v>0.54</v>
      </c>
      <c r="G225" s="14">
        <f>Tabela1[[#This Row],[Divid.]]*12/Tabela1[[#This Row],[Preço atual]]</f>
        <v>6.2608695652173918E-2</v>
      </c>
      <c r="H225" s="16">
        <v>7.75</v>
      </c>
      <c r="I225" s="16">
        <v>102.09</v>
      </c>
      <c r="J225" s="15">
        <f>Tabela1[[#This Row],[Preço atual]]/Tabela1[[#This Row],[VP]]</f>
        <v>1.0138113429327065</v>
      </c>
      <c r="K225" s="14">
        <v>1.4999999999999999E-2</v>
      </c>
      <c r="L225" s="14">
        <v>-1E-3</v>
      </c>
      <c r="M225" s="13">
        <v>3.82</v>
      </c>
      <c r="N225" s="13">
        <v>390</v>
      </c>
      <c r="O225" s="13">
        <v>14126</v>
      </c>
      <c r="P225" s="13">
        <v>1365</v>
      </c>
      <c r="Q225" s="30">
        <f>Tabela1[[#This Row],[Divid.]]</f>
        <v>0.54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25" s="17">
        <f>Tabela1[[#This Row],[Preço Calculado]]/Tabela1[[#This Row],[Preço atual]]-1</f>
        <v>-0.53794320551901165</v>
      </c>
      <c r="U225" s="29" t="str">
        <f>HYPERLINK("https://statusinvest.com.br/fundos-imobiliarios/"&amp;Tabela1[[#This Row],[Ticker]],"Link")</f>
        <v>Link</v>
      </c>
      <c r="V225" s="38" t="s">
        <v>499</v>
      </c>
    </row>
    <row r="226" spans="1:22" x14ac:dyDescent="0.25">
      <c r="A226" s="12" t="s">
        <v>500</v>
      </c>
      <c r="B226" s="12" t="s">
        <v>28</v>
      </c>
      <c r="C226" s="13" t="s">
        <v>158</v>
      </c>
      <c r="D226" s="13" t="s">
        <v>501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502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503</v>
      </c>
      <c r="B228" s="12" t="s">
        <v>28</v>
      </c>
      <c r="C228" s="13" t="s">
        <v>36</v>
      </c>
      <c r="D228" s="13" t="s">
        <v>241</v>
      </c>
      <c r="E228" s="16">
        <v>30.75</v>
      </c>
      <c r="F228" s="16">
        <v>3.6680999999999999</v>
      </c>
      <c r="G228" s="14">
        <f>Tabela1[[#This Row],[Divid.]]*12/Tabela1[[#This Row],[Preço atual]]</f>
        <v>1.4314536585365853</v>
      </c>
      <c r="H228" s="16">
        <v>0</v>
      </c>
      <c r="I228" s="16">
        <v>19.11</v>
      </c>
      <c r="J228" s="15">
        <f>Tabela1[[#This Row],[Preço atual]]/Tabela1[[#This Row],[VP]]</f>
        <v>1.609105180533752</v>
      </c>
      <c r="K228" s="14">
        <v>0</v>
      </c>
      <c r="L228" s="14">
        <v>0</v>
      </c>
      <c r="M228" s="13">
        <v>7.13</v>
      </c>
      <c r="N228" s="13">
        <v>505</v>
      </c>
      <c r="O228" s="13">
        <v>14360</v>
      </c>
      <c r="P228" s="13">
        <v>2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9.5642336423364238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504</v>
      </c>
      <c r="B229" s="12" t="s">
        <v>28</v>
      </c>
      <c r="C229" s="13" t="s">
        <v>70</v>
      </c>
      <c r="D229" s="13" t="s">
        <v>110</v>
      </c>
      <c r="E229" s="16">
        <v>86.77</v>
      </c>
      <c r="F229" s="16">
        <v>0.7</v>
      </c>
      <c r="G229" s="14">
        <f>Tabela1[[#This Row],[Divid.]]*12/Tabela1[[#This Row],[Preço atual]]</f>
        <v>9.6807652414428944E-2</v>
      </c>
      <c r="H229" s="16">
        <v>7.65</v>
      </c>
      <c r="I229" s="16">
        <v>102.37</v>
      </c>
      <c r="J229" s="15">
        <f>Tabela1[[#This Row],[Preço atual]]/Tabela1[[#This Row],[VP]]</f>
        <v>0.8476116049623913</v>
      </c>
      <c r="K229" s="14">
        <v>3.0000000000000001E-3</v>
      </c>
      <c r="L229" s="14">
        <v>0</v>
      </c>
      <c r="M229" s="13">
        <v>1.21</v>
      </c>
      <c r="N229" s="13">
        <v>16732</v>
      </c>
      <c r="O229" s="13">
        <v>2575</v>
      </c>
      <c r="P229" s="13">
        <v>278</v>
      </c>
      <c r="Q229" s="30">
        <f>Tabela1[[#This Row],[Divid.]]</f>
        <v>0.7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29" s="17">
        <f>Tabela1[[#This Row],[Preço Calculado]]/Tabela1[[#This Row],[Preço atual]]-1</f>
        <v>-0.28555238070532152</v>
      </c>
      <c r="U229" s="29" t="str">
        <f>HYPERLINK("https://statusinvest.com.br/fundos-imobiliarios/"&amp;Tabela1[[#This Row],[Ticker]],"Link")</f>
        <v>Link</v>
      </c>
      <c r="V229" s="38" t="s">
        <v>505</v>
      </c>
    </row>
    <row r="230" spans="1:22" x14ac:dyDescent="0.25">
      <c r="A230" s="12" t="s">
        <v>506</v>
      </c>
      <c r="B230" s="12" t="s">
        <v>28</v>
      </c>
      <c r="C230" s="13" t="s">
        <v>84</v>
      </c>
      <c r="D230" s="13" t="s">
        <v>50</v>
      </c>
      <c r="E230" s="16">
        <v>10.15</v>
      </c>
      <c r="F230" s="16">
        <v>0.125</v>
      </c>
      <c r="G230" s="25">
        <f>Tabela1[[#This Row],[Divid.]]*12/Tabela1[[#This Row],[Preço atual]]</f>
        <v>0.14778325123152708</v>
      </c>
      <c r="H230" s="16">
        <v>1.599</v>
      </c>
      <c r="I230" s="16">
        <v>10.16</v>
      </c>
      <c r="J230" s="15">
        <f>Tabela1[[#This Row],[Preço atual]]/Tabela1[[#This Row],[VP]]</f>
        <v>0.99901574803149606</v>
      </c>
      <c r="K230" s="14"/>
      <c r="L230" s="14"/>
      <c r="M230" s="13">
        <v>1.25</v>
      </c>
      <c r="N230" s="13">
        <v>4951</v>
      </c>
      <c r="O230" s="13"/>
      <c r="P230" s="13"/>
      <c r="Q230" s="30">
        <f>Tabela1[[#This Row],[Divid.]]</f>
        <v>0.125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11.07011070110701</v>
      </c>
      <c r="T230" s="17">
        <f>Tabela1[[#This Row],[Preço Calculado]]/Tabela1[[#This Row],[Preço atual]]-1</f>
        <v>9.065130060167581E-2</v>
      </c>
      <c r="U230" s="29" t="str">
        <f>HYPERLINK("https://statusinvest.com.br/fundos-imobiliarios/"&amp;Tabela1[[#This Row],[Ticker]],"Link")</f>
        <v>Link</v>
      </c>
      <c r="V230" s="38" t="s">
        <v>507</v>
      </c>
    </row>
    <row r="231" spans="1:22" x14ac:dyDescent="0.25">
      <c r="A231" s="12" t="s">
        <v>508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998.16</v>
      </c>
      <c r="J231" s="15">
        <f>Tabela1[[#This Row],[Preço atual]]/Tabela1[[#This Row],[VP]]</f>
        <v>0.99906828564558792</v>
      </c>
      <c r="K231" s="14"/>
      <c r="L231" s="14"/>
      <c r="M231" s="13">
        <v>2.97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509</v>
      </c>
      <c r="B232" s="12" t="s">
        <v>28</v>
      </c>
      <c r="C232" s="13" t="s">
        <v>56</v>
      </c>
      <c r="D232" s="13"/>
      <c r="E232" s="16">
        <v>77.37</v>
      </c>
      <c r="F232" s="16">
        <v>0.71379999999999999</v>
      </c>
      <c r="G232" s="25">
        <f>Tabela1[[#This Row],[Divid.]]*12/Tabela1[[#This Row],[Preço atual]]</f>
        <v>0.11070957735556416</v>
      </c>
      <c r="H232" s="16">
        <v>0.71379999999999999</v>
      </c>
      <c r="I232" s="16">
        <v>77.63</v>
      </c>
      <c r="J232" s="15">
        <f>Tabela1[[#This Row],[Preço atual]]/Tabela1[[#This Row],[VP]]</f>
        <v>0.99665077933788493</v>
      </c>
      <c r="K232" s="14"/>
      <c r="L232" s="14"/>
      <c r="M232" s="13">
        <v>4.0999999999999996</v>
      </c>
      <c r="N232" s="13">
        <v>77</v>
      </c>
      <c r="O232" s="13">
        <v>5200</v>
      </c>
      <c r="P232" s="13">
        <v>0</v>
      </c>
      <c r="Q232" s="30">
        <f>Tabela1[[#This Row],[Divid.]]</f>
        <v>0.71379999999999999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63.214760147601474</v>
      </c>
      <c r="T232" s="17">
        <f>Tabela1[[#This Row],[Preço Calculado]]/Tabela1[[#This Row],[Preço atual]]-1</f>
        <v>-0.18295514866742313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510</v>
      </c>
      <c r="B233" s="12" t="s">
        <v>28</v>
      </c>
      <c r="C233" s="13" t="s">
        <v>158</v>
      </c>
      <c r="D233" s="13" t="s">
        <v>241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10.24</v>
      </c>
      <c r="J233" s="15">
        <f>Tabela1[[#This Row],[Preço atual]]/Tabela1[[#This Row],[VP]]</f>
        <v>2.919921875</v>
      </c>
      <c r="K233" s="14"/>
      <c r="L233" s="14"/>
      <c r="M233" s="13">
        <v>7.28</v>
      </c>
      <c r="N233" s="13">
        <v>1</v>
      </c>
      <c r="O233" s="13">
        <v>32424</v>
      </c>
      <c r="P233" s="13">
        <v>0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511</v>
      </c>
      <c r="B234" s="12" t="s">
        <v>28</v>
      </c>
      <c r="C234" s="13" t="s">
        <v>82</v>
      </c>
      <c r="D234" s="13" t="s">
        <v>50</v>
      </c>
      <c r="E234" s="16">
        <v>0</v>
      </c>
      <c r="F234" s="16">
        <v>7.3238000000000003</v>
      </c>
      <c r="G234" s="25" t="e">
        <f>Tabela1[[#This Row],[Divid.]]*12/Tabela1[[#This Row],[Preço atual]]</f>
        <v>#DIV/0!</v>
      </c>
      <c r="H234" s="16">
        <v>101.1606</v>
      </c>
      <c r="I234" s="16">
        <v>439.36</v>
      </c>
      <c r="J234" s="15">
        <f>Tabela1[[#This Row],[Preço atual]]/Tabela1[[#This Row],[VP]]</f>
        <v>0</v>
      </c>
      <c r="K234" s="14"/>
      <c r="L234" s="14"/>
      <c r="M234" s="13">
        <v>0.17</v>
      </c>
      <c r="N234" s="13">
        <v>5</v>
      </c>
      <c r="O234" s="13"/>
      <c r="P234" s="13"/>
      <c r="Q234" s="30">
        <f>Tabela1[[#This Row],[Divid.]]</f>
        <v>7.3238000000000003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648.60221402214029</v>
      </c>
      <c r="T234" s="17" t="e">
        <f>Tabela1[[#This Row],[Preço Calculado]]/Tabela1[[#This Row],[Preço atual]]-1</f>
        <v>#DIV/0!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512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97.97</v>
      </c>
      <c r="J235" s="15">
        <f>Tabela1[[#This Row],[Preço atual]]/Tabela1[[#This Row],[VP]]</f>
        <v>0</v>
      </c>
      <c r="K235" s="14"/>
      <c r="L235" s="14"/>
      <c r="M235" s="13">
        <v>1.06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513</v>
      </c>
      <c r="B236" s="12" t="s">
        <v>28</v>
      </c>
      <c r="C236" s="13" t="s">
        <v>36</v>
      </c>
      <c r="D236" s="13" t="s">
        <v>50</v>
      </c>
      <c r="E236" s="16">
        <v>107</v>
      </c>
      <c r="F236" s="16">
        <v>1.3</v>
      </c>
      <c r="G236" s="25">
        <f>Tabela1[[#This Row],[Divid.]]*12/Tabela1[[#This Row],[Preço atual]]</f>
        <v>0.14579439252336449</v>
      </c>
      <c r="H236" s="16">
        <v>10.06</v>
      </c>
      <c r="I236" s="16">
        <v>115.71</v>
      </c>
      <c r="J236" s="15">
        <f>Tabela1[[#This Row],[Preço atual]]/Tabela1[[#This Row],[VP]]</f>
        <v>0.9247256071212514</v>
      </c>
      <c r="K236" s="14"/>
      <c r="L236" s="14"/>
      <c r="M236" s="13">
        <v>1.45</v>
      </c>
      <c r="N236" s="13">
        <v>224</v>
      </c>
      <c r="O236" s="13"/>
      <c r="P236" s="13"/>
      <c r="Q236" s="30">
        <f>Tabela1[[#This Row],[Divid.]]</f>
        <v>1.3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36" s="17">
        <f>Tabela1[[#This Row],[Preço Calculado]]/Tabela1[[#This Row],[Preço atual]]-1</f>
        <v>7.5973376556195404E-2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514</v>
      </c>
      <c r="B237" s="12" t="s">
        <v>28</v>
      </c>
      <c r="C237" s="13" t="s">
        <v>158</v>
      </c>
      <c r="D237" s="13" t="s">
        <v>110</v>
      </c>
      <c r="E237" s="16">
        <v>83.04</v>
      </c>
      <c r="F237" s="16">
        <v>0.5</v>
      </c>
      <c r="G237" s="14">
        <f>Tabela1[[#This Row],[Divid.]]*12/Tabela1[[#This Row],[Preço atual]]</f>
        <v>7.2254335260115599E-2</v>
      </c>
      <c r="H237" s="16">
        <v>6.84</v>
      </c>
      <c r="I237" s="16">
        <v>123.54</v>
      </c>
      <c r="J237" s="15">
        <f>Tabela1[[#This Row],[Preço atual]]/Tabela1[[#This Row],[VP]]</f>
        <v>0.67217095677513361</v>
      </c>
      <c r="K237" s="14">
        <v>0.152</v>
      </c>
      <c r="L237" s="14">
        <v>1.4999999999999999E-2</v>
      </c>
      <c r="M237" s="13">
        <v>1.63</v>
      </c>
      <c r="N237" s="13">
        <v>6177</v>
      </c>
      <c r="O237" s="13">
        <v>3594</v>
      </c>
      <c r="P237" s="13">
        <v>556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-0.46675767335708052</v>
      </c>
      <c r="U237" s="29" t="str">
        <f>HYPERLINK("https://statusinvest.com.br/fundos-imobiliarios/"&amp;Tabela1[[#This Row],[Ticker]],"Link")</f>
        <v>Link</v>
      </c>
      <c r="V237" s="38" t="s">
        <v>515</v>
      </c>
    </row>
    <row r="238" spans="1:22" x14ac:dyDescent="0.25">
      <c r="A238" s="12" t="s">
        <v>516</v>
      </c>
      <c r="B238" s="12" t="s">
        <v>28</v>
      </c>
      <c r="C238" s="13" t="s">
        <v>70</v>
      </c>
      <c r="D238" s="13" t="s">
        <v>221</v>
      </c>
      <c r="E238" s="16">
        <v>111.52</v>
      </c>
      <c r="F238" s="16">
        <v>0.9</v>
      </c>
      <c r="G238" s="14">
        <f>Tabela1[[#This Row],[Divid.]]*12/Tabela1[[#This Row],[Preço atual]]</f>
        <v>9.6843615494978483E-2</v>
      </c>
      <c r="H238" s="16">
        <v>9.41</v>
      </c>
      <c r="I238" s="16">
        <v>117.35</v>
      </c>
      <c r="J238" s="15">
        <f>Tabela1[[#This Row],[Preço atual]]/Tabela1[[#This Row],[VP]]</f>
        <v>0.9503195568811249</v>
      </c>
      <c r="K238" s="14">
        <v>5.0000000000000001E-3</v>
      </c>
      <c r="L238" s="14">
        <v>0</v>
      </c>
      <c r="M238" s="13">
        <v>14.59</v>
      </c>
      <c r="N238" s="13">
        <v>90603</v>
      </c>
      <c r="O238" s="13">
        <v>2977</v>
      </c>
      <c r="P238" s="13">
        <v>299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-0.28528697051676399</v>
      </c>
      <c r="U238" s="29" t="str">
        <f>HYPERLINK("https://statusinvest.com.br/fundos-imobiliarios/"&amp;Tabela1[[#This Row],[Ticker]],"Link")</f>
        <v>Link</v>
      </c>
      <c r="V238" s="38" t="s">
        <v>517</v>
      </c>
    </row>
    <row r="239" spans="1:22" x14ac:dyDescent="0.25">
      <c r="A239" s="12" t="s">
        <v>518</v>
      </c>
      <c r="B239" s="12" t="s">
        <v>28</v>
      </c>
      <c r="C239" s="13" t="s">
        <v>158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519</v>
      </c>
      <c r="B240" s="12" t="s">
        <v>28</v>
      </c>
      <c r="C240" s="13" t="s">
        <v>29</v>
      </c>
      <c r="D240" s="13" t="s">
        <v>520</v>
      </c>
      <c r="E240" s="16">
        <v>115.03</v>
      </c>
      <c r="F240" s="16">
        <v>0.85</v>
      </c>
      <c r="G240" s="14">
        <f>Tabela1[[#This Row],[Divid.]]*12/Tabela1[[#This Row],[Preço atual]]</f>
        <v>8.8672520212118577E-2</v>
      </c>
      <c r="H240" s="16">
        <v>9.6300000000000008</v>
      </c>
      <c r="I240" s="16">
        <v>119.31</v>
      </c>
      <c r="J240" s="15">
        <f>Tabela1[[#This Row],[Preço atual]]/Tabela1[[#This Row],[VP]]</f>
        <v>0.96412706395105185</v>
      </c>
      <c r="K240" s="14">
        <v>3.7000000000000012E-2</v>
      </c>
      <c r="L240" s="14">
        <v>3.9E-2</v>
      </c>
      <c r="M240" s="13">
        <v>1.85</v>
      </c>
      <c r="N240" s="13">
        <v>131022</v>
      </c>
      <c r="O240" s="13">
        <v>4222</v>
      </c>
      <c r="P240" s="13">
        <v>690</v>
      </c>
      <c r="Q240" s="30">
        <f>Tabela1[[#This Row],[Divid.]]</f>
        <v>0.85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40" s="17">
        <f>Tabela1[[#This Row],[Preço Calculado]]/Tabela1[[#This Row],[Preço atual]]-1</f>
        <v>-0.34559025673713228</v>
      </c>
      <c r="U240" s="29" t="str">
        <f>HYPERLINK("https://statusinvest.com.br/fundos-imobiliarios/"&amp;Tabela1[[#This Row],[Ticker]],"Link")</f>
        <v>Link</v>
      </c>
      <c r="V240" s="38" t="s">
        <v>521</v>
      </c>
    </row>
    <row r="241" spans="1:22" x14ac:dyDescent="0.25">
      <c r="A241" s="12" t="s">
        <v>522</v>
      </c>
      <c r="B241" s="12" t="s">
        <v>28</v>
      </c>
      <c r="C241" s="13" t="s">
        <v>82</v>
      </c>
      <c r="D241" s="13" t="s">
        <v>50</v>
      </c>
      <c r="E241" s="16">
        <v>9.33</v>
      </c>
      <c r="F241" s="16">
        <v>0.1</v>
      </c>
      <c r="G241" s="25">
        <f>Tabela1[[#This Row],[Divid.]]*12/Tabela1[[#This Row],[Preço atual]]</f>
        <v>0.12861736334405147</v>
      </c>
      <c r="H241" s="16">
        <v>1.31</v>
      </c>
      <c r="I241" s="16">
        <v>9.69</v>
      </c>
      <c r="J241" s="15">
        <f>Tabela1[[#This Row],[Preço atual]]/Tabela1[[#This Row],[VP]]</f>
        <v>0.96284829721362231</v>
      </c>
      <c r="K241" s="14"/>
      <c r="L241" s="14"/>
      <c r="M241" s="13">
        <v>8.2100000000000009</v>
      </c>
      <c r="N241" s="13">
        <v>5010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-5.0794366464564922E-2</v>
      </c>
      <c r="U241" s="29" t="str">
        <f>HYPERLINK("https://statusinvest.com.br/fundos-imobiliarios/"&amp;Tabela1[[#This Row],[Ticker]],"Link")</f>
        <v>Link</v>
      </c>
      <c r="V241" s="38" t="s">
        <v>523</v>
      </c>
    </row>
    <row r="242" spans="1:22" x14ac:dyDescent="0.25">
      <c r="A242" s="12" t="s">
        <v>524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3.4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525</v>
      </c>
    </row>
    <row r="243" spans="1:22" x14ac:dyDescent="0.25">
      <c r="A243" s="12" t="s">
        <v>526</v>
      </c>
      <c r="B243" s="12" t="s">
        <v>28</v>
      </c>
      <c r="C243" s="13" t="s">
        <v>183</v>
      </c>
      <c r="D243" s="13" t="s">
        <v>47</v>
      </c>
      <c r="E243" s="16">
        <v>73.61</v>
      </c>
      <c r="F243" s="16">
        <v>0.75</v>
      </c>
      <c r="G243" s="14">
        <f>Tabela1[[#This Row],[Divid.]]*12/Tabela1[[#This Row],[Preço atual]]</f>
        <v>0.12226599646787122</v>
      </c>
      <c r="H243" s="16">
        <v>8.1447000000000003</v>
      </c>
      <c r="I243" s="16">
        <v>124.64</v>
      </c>
      <c r="J243" s="15">
        <f>Tabela1[[#This Row],[Preço atual]]/Tabela1[[#This Row],[VP]]</f>
        <v>0.59058087291399231</v>
      </c>
      <c r="K243" s="14">
        <v>1.6E-2</v>
      </c>
      <c r="L243" s="14">
        <v>0</v>
      </c>
      <c r="M243" s="13">
        <v>1.48</v>
      </c>
      <c r="N243" s="13">
        <v>4472</v>
      </c>
      <c r="O243" s="13">
        <v>1331</v>
      </c>
      <c r="P243" s="13">
        <v>169</v>
      </c>
      <c r="Q243" s="30">
        <f>Tabela1[[#This Row],[Divid.]]</f>
        <v>0.75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43" s="17">
        <f>Tabela1[[#This Row],[Preço Calculado]]/Tabela1[[#This Row],[Preço atual]]-1</f>
        <v>-9.7667922746338065E-2</v>
      </c>
      <c r="U243" s="29" t="str">
        <f>HYPERLINK("https://statusinvest.com.br/fundos-imobiliarios/"&amp;Tabela1[[#This Row],[Ticker]],"Link")</f>
        <v>Link</v>
      </c>
      <c r="V243" s="38" t="s">
        <v>527</v>
      </c>
    </row>
    <row r="244" spans="1:22" x14ac:dyDescent="0.25">
      <c r="A244" s="12" t="s">
        <v>528</v>
      </c>
      <c r="B244" s="12" t="s">
        <v>28</v>
      </c>
      <c r="C244" s="13" t="s">
        <v>36</v>
      </c>
      <c r="D244" s="13" t="s">
        <v>529</v>
      </c>
      <c r="E244" s="16">
        <v>92.49</v>
      </c>
      <c r="F244" s="16">
        <v>0.9</v>
      </c>
      <c r="G244" s="14">
        <f>Tabela1[[#This Row],[Divid.]]*12/Tabela1[[#This Row],[Preço atual]]</f>
        <v>0.11676938047356472</v>
      </c>
      <c r="H244" s="16">
        <v>11.35</v>
      </c>
      <c r="I244" s="16">
        <v>93.9</v>
      </c>
      <c r="J244" s="15">
        <f>Tabela1[[#This Row],[Preço atual]]/Tabela1[[#This Row],[VP]]</f>
        <v>0.98498402555910536</v>
      </c>
      <c r="K244" s="14"/>
      <c r="L244" s="14"/>
      <c r="M244" s="13">
        <v>1.45</v>
      </c>
      <c r="N244" s="13">
        <v>116378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-0.13823335443863682</v>
      </c>
      <c r="U244" s="29" t="str">
        <f>HYPERLINK("https://statusinvest.com.br/fundos-imobiliarios/"&amp;Tabela1[[#This Row],[Ticker]],"Link")</f>
        <v>Link</v>
      </c>
      <c r="V244" s="38" t="s">
        <v>530</v>
      </c>
    </row>
    <row r="245" spans="1:22" x14ac:dyDescent="0.25">
      <c r="A245" s="12" t="s">
        <v>531</v>
      </c>
      <c r="B245" s="12" t="s">
        <v>28</v>
      </c>
      <c r="C245" s="13" t="s">
        <v>36</v>
      </c>
      <c r="D245" s="13" t="s">
        <v>529</v>
      </c>
      <c r="E245" s="16">
        <v>8.3000000000000007</v>
      </c>
      <c r="F245" s="16">
        <v>0.08</v>
      </c>
      <c r="G245" s="14">
        <f>Tabela1[[#This Row],[Divid.]]*12/Tabela1[[#This Row],[Preço atual]]</f>
        <v>0.11566265060240963</v>
      </c>
      <c r="H245" s="16">
        <v>1.1299999999999999</v>
      </c>
      <c r="I245" s="16">
        <v>9.4700000000000006</v>
      </c>
      <c r="J245" s="15">
        <f>Tabela1[[#This Row],[Preço atual]]/Tabela1[[#This Row],[VP]]</f>
        <v>0.87645195353748684</v>
      </c>
      <c r="K245" s="14"/>
      <c r="L245" s="14"/>
      <c r="M245" s="13">
        <v>15.74</v>
      </c>
      <c r="N245" s="13">
        <v>86229</v>
      </c>
      <c r="O245" s="13"/>
      <c r="P245" s="13"/>
      <c r="Q245" s="30">
        <f>Tabela1[[#This Row],[Divid.]]</f>
        <v>0.08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45" s="17">
        <f>Tabela1[[#This Row],[Preço Calculado]]/Tabela1[[#This Row],[Preço atual]]-1</f>
        <v>-0.14640110256524275</v>
      </c>
      <c r="U245" s="29" t="str">
        <f>HYPERLINK("https://statusinvest.com.br/fundos-imobiliarios/"&amp;Tabela1[[#This Row],[Ticker]],"Link")</f>
        <v>Link</v>
      </c>
      <c r="V245" s="38" t="s">
        <v>532</v>
      </c>
    </row>
    <row r="246" spans="1:22" x14ac:dyDescent="0.25">
      <c r="A246" s="12" t="s">
        <v>533</v>
      </c>
      <c r="B246" s="12" t="s">
        <v>28</v>
      </c>
      <c r="C246" s="13" t="s">
        <v>36</v>
      </c>
      <c r="D246" s="13" t="s">
        <v>50</v>
      </c>
      <c r="E246" s="16">
        <v>111.95</v>
      </c>
      <c r="F246" s="16">
        <v>1.3</v>
      </c>
      <c r="G246" s="14">
        <f>Tabela1[[#This Row],[Divid.]]*12/Tabela1[[#This Row],[Preço atual]]</f>
        <v>0.13934792317999109</v>
      </c>
      <c r="H246" s="16">
        <v>18.399999999999999</v>
      </c>
      <c r="I246" s="16">
        <v>99.65</v>
      </c>
      <c r="J246" s="15">
        <f>Tabela1[[#This Row],[Preço atual]]/Tabela1[[#This Row],[VP]]</f>
        <v>1.1234320120421475</v>
      </c>
      <c r="K246" s="14"/>
      <c r="L246" s="14"/>
      <c r="M246" s="13">
        <v>6.89</v>
      </c>
      <c r="N246" s="13">
        <v>1055</v>
      </c>
      <c r="O246" s="13"/>
      <c r="P246" s="13"/>
      <c r="Q246" s="30">
        <f>Tabela1[[#This Row],[Divid.]]</f>
        <v>1.3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46" s="17">
        <f>Tabela1[[#This Row],[Preço Calculado]]/Tabela1[[#This Row],[Preço atual]]-1</f>
        <v>2.8397957047904487E-2</v>
      </c>
      <c r="U246" s="29" t="str">
        <f>HYPERLINK("https://statusinvest.com.br/fundos-imobiliarios/"&amp;Tabela1[[#This Row],[Ticker]],"Link")</f>
        <v>Link</v>
      </c>
      <c r="V246" s="38" t="s">
        <v>534</v>
      </c>
    </row>
    <row r="247" spans="1:22" x14ac:dyDescent="0.25">
      <c r="A247" s="12" t="s">
        <v>535</v>
      </c>
      <c r="B247" s="12" t="s">
        <v>28</v>
      </c>
      <c r="C247" s="13" t="s">
        <v>53</v>
      </c>
      <c r="D247" s="13" t="s">
        <v>536</v>
      </c>
      <c r="E247" s="16">
        <v>61.75</v>
      </c>
      <c r="F247" s="16">
        <v>0.49</v>
      </c>
      <c r="G247" s="14">
        <f>Tabela1[[#This Row],[Divid.]]*12/Tabela1[[#This Row],[Preço atual]]</f>
        <v>9.5222672064777331E-2</v>
      </c>
      <c r="H247" s="16">
        <v>6.02</v>
      </c>
      <c r="I247" s="16">
        <v>69.73</v>
      </c>
      <c r="J247" s="15">
        <f>Tabela1[[#This Row],[Preço atual]]/Tabela1[[#This Row],[VP]]</f>
        <v>0.88555858310626701</v>
      </c>
      <c r="K247" s="14"/>
      <c r="L247" s="14"/>
      <c r="M247" s="13">
        <v>0.23</v>
      </c>
      <c r="N247" s="13">
        <v>2861</v>
      </c>
      <c r="O247" s="13"/>
      <c r="P247" s="13"/>
      <c r="Q247" s="30">
        <f>Tabela1[[#This Row],[Divid.]]</f>
        <v>0.49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47" s="17">
        <f>Tabela1[[#This Row],[Preço Calculado]]/Tabela1[[#This Row],[Preço atual]]-1</f>
        <v>-0.29724965265846992</v>
      </c>
      <c r="U247" s="29" t="str">
        <f>HYPERLINK("https://statusinvest.com.br/fundos-imobiliarios/"&amp;Tabela1[[#This Row],[Ticker]],"Link")</f>
        <v>Link</v>
      </c>
      <c r="V247" s="38" t="s">
        <v>537</v>
      </c>
    </row>
    <row r="248" spans="1:22" x14ac:dyDescent="0.25">
      <c r="A248" s="12" t="s">
        <v>538</v>
      </c>
      <c r="B248" s="12" t="s">
        <v>28</v>
      </c>
      <c r="C248" s="13" t="s">
        <v>82</v>
      </c>
      <c r="D248" s="13" t="s">
        <v>50</v>
      </c>
      <c r="E248" s="16">
        <v>102</v>
      </c>
      <c r="F248" s="16">
        <v>1.2</v>
      </c>
      <c r="G248" s="14">
        <f>Tabela1[[#This Row],[Divid.]]*12/Tabela1[[#This Row],[Preço atual]]</f>
        <v>0.14117647058823529</v>
      </c>
      <c r="H248" s="16">
        <v>14.53</v>
      </c>
      <c r="I248" s="16">
        <v>103.11</v>
      </c>
      <c r="J248" s="15">
        <f>Tabela1[[#This Row],[Preço atual]]/Tabela1[[#This Row],[VP]]</f>
        <v>0.98923479778876933</v>
      </c>
      <c r="K248" s="14"/>
      <c r="L248" s="14"/>
      <c r="M248" s="13">
        <v>74.55</v>
      </c>
      <c r="N248" s="13">
        <v>169</v>
      </c>
      <c r="O248" s="13"/>
      <c r="P248" s="13"/>
      <c r="Q248" s="30">
        <f>Tabela1[[#This Row],[Divid.]]</f>
        <v>1.2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48" s="17">
        <f>Tabela1[[#This Row],[Preço Calculado]]/Tabela1[[#This Row],[Preço atual]]-1</f>
        <v>4.1892771868895062E-2</v>
      </c>
      <c r="U248" s="29" t="str">
        <f>HYPERLINK("https://statusinvest.com.br/fundos-imobiliarios/"&amp;Tabela1[[#This Row],[Ticker]],"Link")</f>
        <v>Link</v>
      </c>
      <c r="V248" s="38" t="s">
        <v>539</v>
      </c>
    </row>
    <row r="249" spans="1:22" x14ac:dyDescent="0.25">
      <c r="A249" s="12" t="s">
        <v>540</v>
      </c>
      <c r="B249" s="12" t="s">
        <v>28</v>
      </c>
      <c r="C249" s="13" t="s">
        <v>158</v>
      </c>
      <c r="D249" s="13" t="s">
        <v>536</v>
      </c>
      <c r="E249" s="16">
        <v>91.03</v>
      </c>
      <c r="F249" s="16">
        <v>1.07</v>
      </c>
      <c r="G249" s="14">
        <f>Tabela1[[#This Row],[Divid.]]*12/Tabela1[[#This Row],[Preço atual]]</f>
        <v>0.14105240030759089</v>
      </c>
      <c r="H249" s="16">
        <v>13.11</v>
      </c>
      <c r="I249" s="16">
        <v>113.56</v>
      </c>
      <c r="J249" s="15">
        <f>Tabela1[[#This Row],[Preço atual]]/Tabela1[[#This Row],[VP]]</f>
        <v>0.80160267699894328</v>
      </c>
      <c r="K249" s="14"/>
      <c r="L249" s="14"/>
      <c r="M249" s="13">
        <v>7.0000000000000007E-2</v>
      </c>
      <c r="N249" s="13">
        <v>30265</v>
      </c>
      <c r="O249" s="13">
        <v>208</v>
      </c>
      <c r="P249" s="13">
        <v>0</v>
      </c>
      <c r="Q249" s="30">
        <f>Tabela1[[#This Row],[Divid.]]</f>
        <v>1.07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249" s="17">
        <f>Tabela1[[#This Row],[Preço Calculado]]/Tabela1[[#This Row],[Preço atual]]-1</f>
        <v>4.0977124041261082E-2</v>
      </c>
      <c r="U249" s="29" t="str">
        <f>HYPERLINK("https://statusinvest.com.br/fundos-imobiliarios/"&amp;Tabela1[[#This Row],[Ticker]],"Link")</f>
        <v>Link</v>
      </c>
      <c r="V249" s="38" t="s">
        <v>541</v>
      </c>
    </row>
    <row r="250" spans="1:22" x14ac:dyDescent="0.25">
      <c r="A250" s="12" t="s">
        <v>542</v>
      </c>
      <c r="B250" s="12" t="s">
        <v>28</v>
      </c>
      <c r="C250" s="13" t="s">
        <v>36</v>
      </c>
      <c r="D250" s="13" t="s">
        <v>543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0.78890000000000005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544</v>
      </c>
    </row>
    <row r="251" spans="1:22" x14ac:dyDescent="0.25">
      <c r="A251" s="12" t="s">
        <v>545</v>
      </c>
      <c r="B251" s="12" t="s">
        <v>28</v>
      </c>
      <c r="C251" s="13" t="s">
        <v>53</v>
      </c>
      <c r="D251" s="13" t="s">
        <v>543</v>
      </c>
      <c r="E251" s="16">
        <v>69.069999999999993</v>
      </c>
      <c r="F251" s="16">
        <v>0.52</v>
      </c>
      <c r="G251" s="14">
        <f>Tabela1[[#This Row],[Divid.]]*12/Tabela1[[#This Row],[Preço atual]]</f>
        <v>9.0343130157810925E-2</v>
      </c>
      <c r="H251" s="16">
        <v>6.2615999999999996</v>
      </c>
      <c r="I251" s="16">
        <v>72.86</v>
      </c>
      <c r="J251" s="15">
        <f>Tabela1[[#This Row],[Preço atual]]/Tabela1[[#This Row],[VP]]</f>
        <v>0.94798243206148769</v>
      </c>
      <c r="K251" s="14"/>
      <c r="L251" s="14"/>
      <c r="M251" s="13">
        <v>4.01</v>
      </c>
      <c r="N251" s="13">
        <v>45168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-0.33326103204567581</v>
      </c>
      <c r="U251" s="29" t="str">
        <f>HYPERLINK("https://statusinvest.com.br/fundos-imobiliarios/"&amp;Tabela1[[#This Row],[Ticker]],"Link")</f>
        <v>Link</v>
      </c>
      <c r="V251" s="38" t="s">
        <v>546</v>
      </c>
    </row>
    <row r="252" spans="1:22" x14ac:dyDescent="0.25">
      <c r="A252" s="12" t="s">
        <v>547</v>
      </c>
      <c r="B252" s="12" t="s">
        <v>28</v>
      </c>
      <c r="C252" s="13" t="s">
        <v>155</v>
      </c>
      <c r="D252" s="13" t="s">
        <v>543</v>
      </c>
      <c r="E252" s="16">
        <v>45.5</v>
      </c>
      <c r="F252" s="16">
        <v>0.53</v>
      </c>
      <c r="G252" s="14">
        <f>Tabela1[[#This Row],[Divid.]]*12/Tabela1[[#This Row],[Preço atual]]</f>
        <v>0.13978021978021979</v>
      </c>
      <c r="H252" s="16">
        <v>8.1999999999999993</v>
      </c>
      <c r="I252" s="16">
        <v>85.52</v>
      </c>
      <c r="J252" s="15">
        <f>Tabela1[[#This Row],[Preço atual]]/Tabela1[[#This Row],[VP]]</f>
        <v>0.53203928905519182</v>
      </c>
      <c r="K252" s="14">
        <v>0</v>
      </c>
      <c r="L252" s="14">
        <v>0</v>
      </c>
      <c r="M252" s="13">
        <v>5.43</v>
      </c>
      <c r="N252" s="13">
        <v>4520</v>
      </c>
      <c r="O252" s="13">
        <v>5836</v>
      </c>
      <c r="P252" s="13">
        <v>1109</v>
      </c>
      <c r="Q252" s="30">
        <f>Tabela1[[#This Row],[Divid.]]</f>
        <v>0.53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52" s="17">
        <f>Tabela1[[#This Row],[Preço Calculado]]/Tabela1[[#This Row],[Preço atual]]-1</f>
        <v>3.1588337861400584E-2</v>
      </c>
      <c r="U252" s="29" t="str">
        <f>HYPERLINK("https://statusinvest.com.br/fundos-imobiliarios/"&amp;Tabela1[[#This Row],[Ticker]],"Link")</f>
        <v>Link</v>
      </c>
      <c r="V252" s="38" t="s">
        <v>548</v>
      </c>
    </row>
    <row r="253" spans="1:22" x14ac:dyDescent="0.25">
      <c r="A253" s="12" t="s">
        <v>549</v>
      </c>
      <c r="B253" s="12" t="s">
        <v>28</v>
      </c>
      <c r="C253" s="13" t="s">
        <v>158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550</v>
      </c>
    </row>
    <row r="254" spans="1:22" x14ac:dyDescent="0.25">
      <c r="A254" s="12" t="s">
        <v>551</v>
      </c>
      <c r="B254" s="12" t="s">
        <v>28</v>
      </c>
      <c r="C254" s="13" t="s">
        <v>158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552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553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1.29</v>
      </c>
      <c r="G256" s="14" t="e">
        <f>Tabela1[[#This Row],[Divid.]]*12/Tabela1[[#This Row],[Preço atual]]</f>
        <v>#DIV/0!</v>
      </c>
      <c r="H256" s="16">
        <v>18.64</v>
      </c>
      <c r="I256" s="16">
        <v>105.53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8.7799999999999994</v>
      </c>
      <c r="N256" s="13">
        <v>1</v>
      </c>
      <c r="O256" s="13"/>
      <c r="P256" s="13"/>
      <c r="Q256" s="30">
        <f>Tabela1[[#This Row],[Divid.]]</f>
        <v>1.29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114.24354243542435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554</v>
      </c>
      <c r="B257" s="12" t="s">
        <v>28</v>
      </c>
      <c r="C257" s="13" t="s">
        <v>33</v>
      </c>
      <c r="D257" s="13" t="s">
        <v>555</v>
      </c>
      <c r="E257" s="16">
        <v>91.06</v>
      </c>
      <c r="F257" s="16" t="s">
        <v>50</v>
      </c>
      <c r="G257" s="14" t="e">
        <f>Tabela1[[#This Row],[Divid.]]*12/Tabela1[[#This Row],[Preço atual]]</f>
        <v>#VALUE!</v>
      </c>
      <c r="H257" s="16">
        <v>0</v>
      </c>
      <c r="I257" s="16">
        <v>132.83000000000001</v>
      </c>
      <c r="J257" s="15">
        <f>Tabela1[[#This Row],[Preço atual]]/Tabela1[[#This Row],[VP]]</f>
        <v>0.68553790559361583</v>
      </c>
      <c r="K257" s="14">
        <v>0</v>
      </c>
      <c r="L257" s="14">
        <v>0</v>
      </c>
      <c r="M257" s="13">
        <v>4.37</v>
      </c>
      <c r="N257" s="13">
        <v>83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51</v>
      </c>
    </row>
    <row r="258" spans="1:22" x14ac:dyDescent="0.25">
      <c r="A258" s="12" t="s">
        <v>556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5.1802000000000001</v>
      </c>
      <c r="G258" s="14" t="e">
        <f>Tabela1[[#This Row],[Divid.]]*12/Tabela1[[#This Row],[Preço atual]]</f>
        <v>#DIV/0!</v>
      </c>
      <c r="H258" s="16">
        <v>5.1802000000000001</v>
      </c>
      <c r="I258" s="16">
        <v>111.5</v>
      </c>
      <c r="J258" s="15">
        <f>Tabela1[[#This Row],[Preço atual]]/Tabela1[[#This Row],[VP]]</f>
        <v>0</v>
      </c>
      <c r="K258" s="14"/>
      <c r="L258" s="14"/>
      <c r="M258" s="13">
        <v>5.32</v>
      </c>
      <c r="N258" s="13">
        <v>55</v>
      </c>
      <c r="O258" s="13"/>
      <c r="P258" s="13"/>
      <c r="Q258" s="30">
        <f>Tabela1[[#This Row],[Divid.]]</f>
        <v>5.1802000000000001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458.76309963099629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557</v>
      </c>
    </row>
    <row r="259" spans="1:22" x14ac:dyDescent="0.25">
      <c r="A259" s="12" t="s">
        <v>558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156.91</v>
      </c>
      <c r="J259" s="15">
        <f>Tabela1[[#This Row],[Preço atual]]/Tabela1[[#This Row],[VP]]</f>
        <v>1.0316104773437003</v>
      </c>
      <c r="K259" s="14"/>
      <c r="L259" s="14"/>
      <c r="M259" s="13">
        <v>0.03</v>
      </c>
      <c r="N259" s="13">
        <v>18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559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954.51</v>
      </c>
      <c r="J260" s="15">
        <f>Tabela1[[#This Row],[Preço atual]]/Tabela1[[#This Row],[VP]]</f>
        <v>0</v>
      </c>
      <c r="K260" s="14"/>
      <c r="L260" s="14"/>
      <c r="M260" s="13">
        <v>0.33</v>
      </c>
      <c r="N260" s="13">
        <v>3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560</v>
      </c>
      <c r="B261" s="12" t="s">
        <v>28</v>
      </c>
      <c r="C261" s="13" t="s">
        <v>36</v>
      </c>
      <c r="D261" s="13" t="s">
        <v>561</v>
      </c>
      <c r="E261" s="16">
        <v>84.98</v>
      </c>
      <c r="F261" s="16">
        <v>0.94</v>
      </c>
      <c r="G261" s="14">
        <f>Tabela1[[#This Row],[Divid.]]*12/Tabela1[[#This Row],[Preço atual]]</f>
        <v>0.13273711461520357</v>
      </c>
      <c r="H261" s="16">
        <v>13.21</v>
      </c>
      <c r="I261" s="16">
        <v>98.26</v>
      </c>
      <c r="J261" s="15">
        <f>Tabela1[[#This Row],[Preço atual]]/Tabela1[[#This Row],[VP]]</f>
        <v>0.86484836148992472</v>
      </c>
      <c r="K261" s="14"/>
      <c r="L261" s="14"/>
      <c r="M261" s="13">
        <v>11.27</v>
      </c>
      <c r="N261" s="13">
        <v>7169</v>
      </c>
      <c r="O261" s="13"/>
      <c r="P261" s="13"/>
      <c r="Q261" s="30">
        <f>Tabela1[[#This Row],[Divid.]]</f>
        <v>0.94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261" s="17">
        <f>Tabela1[[#This Row],[Preço Calculado]]/Tabela1[[#This Row],[Preço atual]]-1</f>
        <v>-2.0390298042778254E-2</v>
      </c>
      <c r="U261" s="29" t="str">
        <f>HYPERLINK("https://statusinvest.com.br/fundos-imobiliarios/"&amp;Tabela1[[#This Row],[Ticker]],"Link")</f>
        <v>Link</v>
      </c>
      <c r="V261" s="38" t="s">
        <v>562</v>
      </c>
    </row>
    <row r="262" spans="1:22" x14ac:dyDescent="0.25">
      <c r="A262" s="12" t="s">
        <v>563</v>
      </c>
      <c r="B262" s="12" t="s">
        <v>28</v>
      </c>
      <c r="C262" s="13" t="s">
        <v>53</v>
      </c>
      <c r="D262" s="13" t="s">
        <v>561</v>
      </c>
      <c r="E262" s="16">
        <v>73.349999999999994</v>
      </c>
      <c r="F262" s="16">
        <v>0.7</v>
      </c>
      <c r="G262" s="14">
        <f>Tabela1[[#This Row],[Divid.]]*12/Tabela1[[#This Row],[Preço atual]]</f>
        <v>0.11451942740286297</v>
      </c>
      <c r="H262" s="16">
        <v>6.76</v>
      </c>
      <c r="I262" s="16">
        <v>84.06</v>
      </c>
      <c r="J262" s="15">
        <f>Tabela1[[#This Row],[Preço atual]]/Tabela1[[#This Row],[VP]]</f>
        <v>0.8725910064239828</v>
      </c>
      <c r="K262" s="14"/>
      <c r="L262" s="14"/>
      <c r="M262" s="13">
        <v>1.58</v>
      </c>
      <c r="N262" s="13">
        <v>17087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-0.15483817414861278</v>
      </c>
      <c r="U262" s="29" t="str">
        <f>HYPERLINK("https://statusinvest.com.br/fundos-imobiliarios/"&amp;Tabela1[[#This Row],[Ticker]],"Link")</f>
        <v>Link</v>
      </c>
      <c r="V262" s="38" t="s">
        <v>564</v>
      </c>
    </row>
    <row r="263" spans="1:22" x14ac:dyDescent="0.25">
      <c r="A263" s="12" t="s">
        <v>565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66.66</v>
      </c>
      <c r="J263" s="15">
        <f>Tabela1[[#This Row],[Preço atual]]/Tabela1[[#This Row],[VP]]</f>
        <v>0</v>
      </c>
      <c r="K263" s="14"/>
      <c r="L263" s="14"/>
      <c r="M263" s="13">
        <v>3.23</v>
      </c>
      <c r="N263" s="13">
        <v>2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566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567</v>
      </c>
      <c r="B265" s="12" t="s">
        <v>28</v>
      </c>
      <c r="C265" s="13" t="s">
        <v>56</v>
      </c>
      <c r="D265" s="13" t="s">
        <v>207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1.58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1.8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568</v>
      </c>
      <c r="B266" s="12" t="s">
        <v>28</v>
      </c>
      <c r="C266" s="13" t="s">
        <v>36</v>
      </c>
      <c r="D266" s="13" t="s">
        <v>569</v>
      </c>
      <c r="E266" s="16">
        <v>10.49</v>
      </c>
      <c r="F266" s="16">
        <v>0.11</v>
      </c>
      <c r="G266" s="14">
        <f>Tabela1[[#This Row],[Divid.]]*12/Tabela1[[#This Row],[Preço atual]]</f>
        <v>0.12583412774070543</v>
      </c>
      <c r="H266" s="16">
        <v>1.37</v>
      </c>
      <c r="I266" s="16">
        <v>9.83</v>
      </c>
      <c r="J266" s="15">
        <f>Tabela1[[#This Row],[Preço atual]]/Tabela1[[#This Row],[VP]]</f>
        <v>1.0671414038657172</v>
      </c>
      <c r="K266" s="14"/>
      <c r="L266" s="14"/>
      <c r="M266" s="13">
        <v>4.3899999999999997</v>
      </c>
      <c r="N266" s="13">
        <v>988568</v>
      </c>
      <c r="O266" s="13"/>
      <c r="P266" s="13"/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-7.133485062210021E-2</v>
      </c>
      <c r="U266" s="29" t="str">
        <f>HYPERLINK("https://statusinvest.com.br/fundos-imobiliarios/"&amp;Tabela1[[#This Row],[Ticker]],"Link")</f>
        <v>Link</v>
      </c>
      <c r="V266" s="38" t="s">
        <v>570</v>
      </c>
    </row>
    <row r="267" spans="1:22" x14ac:dyDescent="0.25">
      <c r="A267" s="12" t="s">
        <v>571</v>
      </c>
      <c r="B267" s="12" t="s">
        <v>28</v>
      </c>
      <c r="C267" s="13" t="s">
        <v>36</v>
      </c>
      <c r="D267" s="13" t="s">
        <v>572</v>
      </c>
      <c r="E267" s="16">
        <v>85</v>
      </c>
      <c r="F267" s="16">
        <v>1.3</v>
      </c>
      <c r="G267" s="14">
        <f>Tabela1[[#This Row],[Divid.]]*12/Tabela1[[#This Row],[Preço atual]]</f>
        <v>0.18352941176470589</v>
      </c>
      <c r="H267" s="16">
        <v>11.9</v>
      </c>
      <c r="I267" s="16">
        <v>93.79</v>
      </c>
      <c r="J267" s="15">
        <f>Tabela1[[#This Row],[Preço atual]]/Tabela1[[#This Row],[VP]]</f>
        <v>0.90627998720545899</v>
      </c>
      <c r="K267" s="14"/>
      <c r="L267" s="14"/>
      <c r="M267" s="13">
        <v>5.16</v>
      </c>
      <c r="N267" s="13">
        <v>1817</v>
      </c>
      <c r="O267" s="13"/>
      <c r="P267" s="13"/>
      <c r="Q267" s="30">
        <f>Tabela1[[#This Row],[Divid.]]</f>
        <v>1.3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67" s="17">
        <f>Tabela1[[#This Row],[Preço Calculado]]/Tabela1[[#This Row],[Preço atual]]-1</f>
        <v>0.35446060342956365</v>
      </c>
      <c r="U267" s="29" t="str">
        <f>HYPERLINK("https://statusinvest.com.br/fundos-imobiliarios/"&amp;Tabela1[[#This Row],[Ticker]],"Link")</f>
        <v>Link</v>
      </c>
      <c r="V267" s="38" t="s">
        <v>573</v>
      </c>
    </row>
    <row r="268" spans="1:22" x14ac:dyDescent="0.25">
      <c r="A268" s="12" t="s">
        <v>574</v>
      </c>
      <c r="B268" s="12" t="s">
        <v>28</v>
      </c>
      <c r="C268" s="13" t="s">
        <v>36</v>
      </c>
      <c r="D268" s="13" t="s">
        <v>575</v>
      </c>
      <c r="E268" s="16">
        <v>81</v>
      </c>
      <c r="F268" s="16">
        <v>0.8</v>
      </c>
      <c r="G268" s="25">
        <f>Tabela1[[#This Row],[Divid.]]*12/Tabela1[[#This Row],[Preço atual]]</f>
        <v>0.11851851851851854</v>
      </c>
      <c r="H268" s="16">
        <v>11.6777</v>
      </c>
      <c r="I268" s="16">
        <v>88.95</v>
      </c>
      <c r="J268" s="15">
        <f>Tabela1[[#This Row],[Preço atual]]/Tabela1[[#This Row],[VP]]</f>
        <v>0.91062394603709951</v>
      </c>
      <c r="K268" s="14"/>
      <c r="L268" s="14"/>
      <c r="M268" s="13">
        <v>10.07</v>
      </c>
      <c r="N268" s="13">
        <v>11237</v>
      </c>
      <c r="O268" s="13"/>
      <c r="P268" s="13"/>
      <c r="Q268" s="30">
        <f>Tabela1[[#This Row],[Divid.]]</f>
        <v>0.8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68" s="17">
        <f>Tabela1[[#This Row],[Preço Calculado]]/Tabela1[[#This Row],[Preço atual]]-1</f>
        <v>-0.12532458657919909</v>
      </c>
      <c r="U268" s="29" t="str">
        <f>HYPERLINK("https://statusinvest.com.br/fundos-imobiliarios/"&amp;Tabela1[[#This Row],[Ticker]],"Link")</f>
        <v>Link</v>
      </c>
      <c r="V268" s="38" t="s">
        <v>576</v>
      </c>
    </row>
    <row r="269" spans="1:22" x14ac:dyDescent="0.25">
      <c r="A269" s="12" t="s">
        <v>577</v>
      </c>
      <c r="B269" s="12" t="s">
        <v>28</v>
      </c>
      <c r="C269" s="13" t="s">
        <v>36</v>
      </c>
      <c r="D269" s="13" t="s">
        <v>50</v>
      </c>
      <c r="E269" s="16">
        <v>8.93</v>
      </c>
      <c r="F269" s="16">
        <v>0.08</v>
      </c>
      <c r="G269" s="25">
        <f>Tabela1[[#This Row],[Divid.]]*12/Tabela1[[#This Row],[Preço atual]]</f>
        <v>0.10750279955207166</v>
      </c>
      <c r="H269" s="16">
        <v>1.1399999999999999</v>
      </c>
      <c r="I269" s="16">
        <v>10.25</v>
      </c>
      <c r="J269" s="15">
        <f>Tabela1[[#This Row],[Preço atual]]/Tabela1[[#This Row],[VP]]</f>
        <v>0.87121951219512195</v>
      </c>
      <c r="K269" s="14"/>
      <c r="L269" s="14"/>
      <c r="M269" s="13">
        <v>2.68</v>
      </c>
      <c r="N269" s="13">
        <v>656</v>
      </c>
      <c r="O269" s="13"/>
      <c r="P269" s="13"/>
      <c r="Q269" s="30">
        <f>Tabela1[[#This Row],[Divid.]]</f>
        <v>0.08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69" s="17">
        <f>Tabela1[[#This Row],[Preço Calculado]]/Tabela1[[#This Row],[Preço atual]]-1</f>
        <v>-0.20662140551976638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578</v>
      </c>
      <c r="B270" s="12" t="s">
        <v>28</v>
      </c>
      <c r="C270" s="13" t="s">
        <v>70</v>
      </c>
      <c r="D270" s="13" t="s">
        <v>579</v>
      </c>
      <c r="E270" s="16">
        <v>108</v>
      </c>
      <c r="F270" s="16">
        <v>0.95</v>
      </c>
      <c r="G270" s="14">
        <f>Tabela1[[#This Row],[Divid.]]*12/Tabela1[[#This Row],[Preço atual]]</f>
        <v>0.10555555555555554</v>
      </c>
      <c r="H270" s="16">
        <v>12.07</v>
      </c>
      <c r="I270" s="16">
        <v>136.88</v>
      </c>
      <c r="J270" s="15">
        <f>Tabela1[[#This Row],[Preço atual]]/Tabela1[[#This Row],[VP]]</f>
        <v>0.78901227352425485</v>
      </c>
      <c r="K270" s="14">
        <v>0</v>
      </c>
      <c r="L270" s="14">
        <v>0</v>
      </c>
      <c r="M270" s="13">
        <v>2.89</v>
      </c>
      <c r="N270" s="13">
        <v>3667</v>
      </c>
      <c r="O270" s="13">
        <v>2961</v>
      </c>
      <c r="P270" s="13">
        <v>482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-0.22099220992209945</v>
      </c>
      <c r="U270" s="29" t="str">
        <f>HYPERLINK("https://statusinvest.com.br/fundos-imobiliarios/"&amp;Tabela1[[#This Row],[Ticker]],"Link")</f>
        <v>Link</v>
      </c>
      <c r="V270" s="38" t="s">
        <v>580</v>
      </c>
    </row>
    <row r="271" spans="1:22" x14ac:dyDescent="0.25">
      <c r="A271" s="12" t="s">
        <v>581</v>
      </c>
      <c r="B271" s="12" t="s">
        <v>28</v>
      </c>
      <c r="C271" s="13" t="s">
        <v>43</v>
      </c>
      <c r="D271" s="13" t="s">
        <v>579</v>
      </c>
      <c r="E271" s="16">
        <v>77.319999999999993</v>
      </c>
      <c r="F271" s="16">
        <v>0.2</v>
      </c>
      <c r="G271" s="14">
        <f>Tabela1[[#This Row],[Divid.]]*12/Tabela1[[#This Row],[Preço atual]]</f>
        <v>3.103983445421625E-2</v>
      </c>
      <c r="H271" s="16">
        <v>1.85</v>
      </c>
      <c r="I271" s="16">
        <v>70.27</v>
      </c>
      <c r="J271" s="15">
        <f>Tabela1[[#This Row],[Preço atual]]/Tabela1[[#This Row],[VP]]</f>
        <v>1.1003273089511882</v>
      </c>
      <c r="K271" s="14">
        <v>0.47</v>
      </c>
      <c r="L271" s="14">
        <v>0</v>
      </c>
      <c r="M271" s="13">
        <v>6.76</v>
      </c>
      <c r="N271" s="13">
        <v>1433</v>
      </c>
      <c r="O271" s="13">
        <v>4035</v>
      </c>
      <c r="P271" s="13">
        <v>397</v>
      </c>
      <c r="Q271" s="30">
        <f>Tabela1[[#This Row],[Divid.]]</f>
        <v>0.2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71" s="17">
        <f>Tabela1[[#This Row],[Preço Calculado]]/Tabela1[[#This Row],[Preço atual]]-1</f>
        <v>-0.77092373096519373</v>
      </c>
      <c r="U271" s="29" t="str">
        <f>HYPERLINK("https://statusinvest.com.br/fundos-imobiliarios/"&amp;Tabela1[[#This Row],[Ticker]],"Link")</f>
        <v>Link</v>
      </c>
      <c r="V271" s="38" t="s">
        <v>582</v>
      </c>
    </row>
    <row r="272" spans="1:22" x14ac:dyDescent="0.25">
      <c r="A272" s="12" t="s">
        <v>583</v>
      </c>
      <c r="B272" s="12" t="s">
        <v>28</v>
      </c>
      <c r="C272" s="13" t="s">
        <v>36</v>
      </c>
      <c r="D272" s="13" t="s">
        <v>584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14.07</v>
      </c>
      <c r="J272" s="15">
        <f>Tabela1[[#This Row],[Preço atual]]/Tabela1[[#This Row],[VP]]</f>
        <v>0.91115849324804554</v>
      </c>
      <c r="K272" s="14"/>
      <c r="L272" s="14"/>
      <c r="M272" s="13">
        <v>100</v>
      </c>
      <c r="N272" s="13">
        <v>772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585</v>
      </c>
      <c r="B273" s="12" t="s">
        <v>28</v>
      </c>
      <c r="C273" s="13" t="s">
        <v>373</v>
      </c>
      <c r="D273" s="13" t="s">
        <v>47</v>
      </c>
      <c r="E273" s="16">
        <v>189.6</v>
      </c>
      <c r="F273" s="16">
        <v>1.5557000000000001</v>
      </c>
      <c r="G273" s="25">
        <f>Tabela1[[#This Row],[Divid.]]*12/Tabela1[[#This Row],[Preço atual]]</f>
        <v>9.8462025316455704E-2</v>
      </c>
      <c r="H273" s="16">
        <v>18.507100000000001</v>
      </c>
      <c r="I273" s="16">
        <v>201.33</v>
      </c>
      <c r="J273" s="15">
        <f>Tabela1[[#This Row],[Preço atual]]/Tabela1[[#This Row],[VP]]</f>
        <v>0.94173744598420495</v>
      </c>
      <c r="K273" s="14">
        <v>0</v>
      </c>
      <c r="L273" s="14">
        <v>0</v>
      </c>
      <c r="M273" s="13">
        <v>3.35</v>
      </c>
      <c r="N273" s="13">
        <v>6295</v>
      </c>
      <c r="O273" s="13">
        <v>10096</v>
      </c>
      <c r="P273" s="13">
        <v>1094</v>
      </c>
      <c r="Q273" s="30">
        <f>Tabela1[[#This Row],[Divid.]]</f>
        <v>1.5557000000000001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137.77416974169742</v>
      </c>
      <c r="T273" s="17">
        <f>Tabela1[[#This Row],[Preço Calculado]]/Tabela1[[#This Row],[Preço atual]]-1</f>
        <v>-0.27334298659442291</v>
      </c>
      <c r="U273" s="29" t="str">
        <f>HYPERLINK("https://statusinvest.com.br/fundos-imobiliarios/"&amp;Tabela1[[#This Row],[Ticker]],"Link")</f>
        <v>Link</v>
      </c>
      <c r="V273" s="38" t="s">
        <v>586</v>
      </c>
    </row>
    <row r="274" spans="1:22" x14ac:dyDescent="0.25">
      <c r="A274" s="12" t="s">
        <v>587</v>
      </c>
      <c r="B274" s="12" t="s">
        <v>28</v>
      </c>
      <c r="C274" s="13" t="s">
        <v>373</v>
      </c>
      <c r="D274" s="13" t="s">
        <v>520</v>
      </c>
      <c r="E274" s="16">
        <v>11.42</v>
      </c>
      <c r="F274" s="16">
        <v>8.3599999999999994E-2</v>
      </c>
      <c r="G274" s="25">
        <f>Tabela1[[#This Row],[Divid.]]*12/Tabela1[[#This Row],[Preço atual]]</f>
        <v>8.7845884413309969E-2</v>
      </c>
      <c r="H274" s="16">
        <v>1.0024999999999999</v>
      </c>
      <c r="I274" s="16">
        <v>14.01</v>
      </c>
      <c r="J274" s="15">
        <f>Tabela1[[#This Row],[Preço atual]]/Tabela1[[#This Row],[VP]]</f>
        <v>0.81513204853675947</v>
      </c>
      <c r="K274" s="14">
        <v>0</v>
      </c>
      <c r="L274" s="14">
        <v>0</v>
      </c>
      <c r="M274" s="13">
        <v>1.91</v>
      </c>
      <c r="N274" s="13">
        <v>2199</v>
      </c>
      <c r="O274" s="13">
        <v>15109</v>
      </c>
      <c r="P274" s="13">
        <v>2165</v>
      </c>
      <c r="Q274" s="30">
        <f>Tabela1[[#This Row],[Divid.]]</f>
        <v>8.3599999999999994E-2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7.4036900369003673</v>
      </c>
      <c r="T274" s="17">
        <f>Tabela1[[#This Row],[Preço Calculado]]/Tabela1[[#This Row],[Preço atual]]-1</f>
        <v>-0.35169088993867181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588</v>
      </c>
      <c r="B275" s="12" t="s">
        <v>28</v>
      </c>
      <c r="C275" s="13" t="s">
        <v>158</v>
      </c>
      <c r="D275" s="13" t="s">
        <v>221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7.5578000000000003</v>
      </c>
      <c r="I275" s="16">
        <v>382.17</v>
      </c>
      <c r="J275" s="15">
        <f>Tabela1[[#This Row],[Preço atual]]/Tabela1[[#This Row],[VP]]</f>
        <v>0.59528482089122636</v>
      </c>
      <c r="K275" s="14">
        <v>0</v>
      </c>
      <c r="L275" s="14">
        <v>0</v>
      </c>
      <c r="M275" s="13">
        <v>12.5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589</v>
      </c>
      <c r="B276" s="12" t="s">
        <v>28</v>
      </c>
      <c r="C276" s="13" t="s">
        <v>43</v>
      </c>
      <c r="D276" s="13" t="s">
        <v>30</v>
      </c>
      <c r="E276" s="16">
        <v>200.1</v>
      </c>
      <c r="F276" s="16">
        <v>1.02</v>
      </c>
      <c r="G276" s="25">
        <f>Tabela1[[#This Row],[Divid.]]*12/Tabela1[[#This Row],[Preço atual]]</f>
        <v>6.1169415292353826E-2</v>
      </c>
      <c r="H276" s="16">
        <v>12</v>
      </c>
      <c r="I276" s="16">
        <v>237.66</v>
      </c>
      <c r="J276" s="15">
        <f>Tabela1[[#This Row],[Preço atual]]/Tabela1[[#This Row],[VP]]</f>
        <v>0.8419591012370613</v>
      </c>
      <c r="K276" s="14">
        <v>0</v>
      </c>
      <c r="L276" s="14">
        <v>0</v>
      </c>
      <c r="M276" s="13">
        <v>0.94</v>
      </c>
      <c r="N276" s="13">
        <v>2683</v>
      </c>
      <c r="O276" s="13">
        <v>28892</v>
      </c>
      <c r="P276" s="13">
        <v>1939</v>
      </c>
      <c r="Q276" s="30">
        <f>Tabela1[[#This Row],[Divid.]]</f>
        <v>1.02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76" s="17">
        <f>Tabela1[[#This Row],[Preço Calculado]]/Tabela1[[#This Row],[Preço atual]]-1</f>
        <v>-0.54856520079443682</v>
      </c>
      <c r="U276" s="29" t="str">
        <f>HYPERLINK("https://statusinvest.com.br/fundos-imobiliarios/"&amp;Tabela1[[#This Row],[Ticker]],"Link")</f>
        <v>Link</v>
      </c>
      <c r="V276" s="38" t="s">
        <v>590</v>
      </c>
    </row>
    <row r="277" spans="1:22" x14ac:dyDescent="0.25">
      <c r="A277" s="12" t="s">
        <v>591</v>
      </c>
      <c r="B277" s="12" t="s">
        <v>28</v>
      </c>
      <c r="C277" s="13" t="s">
        <v>158</v>
      </c>
      <c r="D277" s="13" t="s">
        <v>246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145.97</v>
      </c>
      <c r="J277" s="15">
        <f>Tabela1[[#This Row],[Preço atual]]/Tabela1[[#This Row],[VP]]</f>
        <v>0.6371172158662739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592</v>
      </c>
    </row>
    <row r="278" spans="1:22" x14ac:dyDescent="0.25">
      <c r="A278" s="12" t="s">
        <v>593</v>
      </c>
      <c r="B278" s="12" t="s">
        <v>28</v>
      </c>
      <c r="C278" s="13" t="s">
        <v>53</v>
      </c>
      <c r="D278" s="13" t="s">
        <v>594</v>
      </c>
      <c r="E278" s="16">
        <v>69.08</v>
      </c>
      <c r="F278" s="16">
        <v>0.72</v>
      </c>
      <c r="G278" s="25">
        <f>Tabela1[[#This Row],[Divid.]]*12/Tabela1[[#This Row],[Preço atual]]</f>
        <v>0.12507237984944991</v>
      </c>
      <c r="H278" s="16">
        <v>9.2200000000000006</v>
      </c>
      <c r="I278" s="16">
        <v>73.98</v>
      </c>
      <c r="J278" s="15">
        <f>Tabela1[[#This Row],[Preço atual]]/Tabela1[[#This Row],[VP]]</f>
        <v>0.93376588267099214</v>
      </c>
      <c r="K278" s="14"/>
      <c r="L278" s="14"/>
      <c r="M278" s="13">
        <v>1.18</v>
      </c>
      <c r="N278" s="13">
        <v>7719</v>
      </c>
      <c r="O278" s="13"/>
      <c r="P278" s="13"/>
      <c r="Q278" s="30">
        <f>Tabela1[[#This Row],[Divid.]]</f>
        <v>0.72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78" s="17">
        <f>Tabela1[[#This Row],[Preço Calculado]]/Tabela1[[#This Row],[Preço atual]]-1</f>
        <v>-7.6956606277122308E-2</v>
      </c>
      <c r="U278" s="29" t="str">
        <f>HYPERLINK("https://statusinvest.com.br/fundos-imobiliarios/"&amp;Tabela1[[#This Row],[Ticker]],"Link")</f>
        <v>Link</v>
      </c>
      <c r="V278" s="38" t="s">
        <v>595</v>
      </c>
    </row>
    <row r="279" spans="1:22" x14ac:dyDescent="0.25">
      <c r="A279" s="12" t="s">
        <v>596</v>
      </c>
      <c r="B279" s="12" t="s">
        <v>28</v>
      </c>
      <c r="C279" s="13" t="s">
        <v>36</v>
      </c>
      <c r="D279" s="13" t="s">
        <v>456</v>
      </c>
      <c r="E279" s="16">
        <v>96.11</v>
      </c>
      <c r="F279" s="16">
        <v>1</v>
      </c>
      <c r="G279" s="25">
        <f>Tabela1[[#This Row],[Divid.]]*12/Tabela1[[#This Row],[Preço atual]]</f>
        <v>0.12485693476225158</v>
      </c>
      <c r="H279" s="16">
        <v>14.05</v>
      </c>
      <c r="I279" s="16">
        <v>98.06</v>
      </c>
      <c r="J279" s="15">
        <f>Tabela1[[#This Row],[Preço atual]]/Tabela1[[#This Row],[VP]]</f>
        <v>0.98011421578625324</v>
      </c>
      <c r="K279" s="14"/>
      <c r="L279" s="14"/>
      <c r="M279" s="13">
        <v>7.59</v>
      </c>
      <c r="N279" s="13">
        <v>29421</v>
      </c>
      <c r="O279" s="13"/>
      <c r="P279" s="13"/>
      <c r="Q279" s="30">
        <f>Tabela1[[#This Row],[Divid.]]</f>
        <v>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79" s="17">
        <f>Tabela1[[#This Row],[Preço Calculado]]/Tabela1[[#This Row],[Preço atual]]-1</f>
        <v>-7.8546606920652517E-2</v>
      </c>
      <c r="U279" s="29" t="str">
        <f>HYPERLINK("https://statusinvest.com.br/fundos-imobiliarios/"&amp;Tabela1[[#This Row],[Ticker]],"Link")</f>
        <v>Link</v>
      </c>
      <c r="V279" s="38" t="s">
        <v>597</v>
      </c>
    </row>
    <row r="280" spans="1:22" x14ac:dyDescent="0.25">
      <c r="A280" s="12" t="s">
        <v>598</v>
      </c>
      <c r="B280" s="12" t="s">
        <v>28</v>
      </c>
      <c r="C280" s="13" t="s">
        <v>70</v>
      </c>
      <c r="D280" s="13" t="s">
        <v>594</v>
      </c>
      <c r="E280" s="16">
        <v>31.7</v>
      </c>
      <c r="F280" s="16">
        <v>0.42</v>
      </c>
      <c r="G280" s="25">
        <f>Tabela1[[#This Row],[Divid.]]*12/Tabela1[[#This Row],[Preço atual]]</f>
        <v>0.15899053627760254</v>
      </c>
      <c r="H280" s="16">
        <v>5.0599999999999996</v>
      </c>
      <c r="I280" s="16">
        <v>67.42</v>
      </c>
      <c r="J280" s="15">
        <f>Tabela1[[#This Row],[Preço atual]]/Tabela1[[#This Row],[VP]]</f>
        <v>0.47018688816374959</v>
      </c>
      <c r="K280" s="14">
        <v>0</v>
      </c>
      <c r="L280" s="14">
        <v>0</v>
      </c>
      <c r="M280" s="13">
        <v>2.15</v>
      </c>
      <c r="N280" s="13">
        <v>5135</v>
      </c>
      <c r="O280" s="13">
        <v>1113</v>
      </c>
      <c r="P280" s="13">
        <v>171</v>
      </c>
      <c r="Q280" s="30">
        <f>Tabela1[[#This Row],[Divid.]]</f>
        <v>0.42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280" s="17">
        <f>Tabela1[[#This Row],[Preço Calculado]]/Tabela1[[#This Row],[Preço atual]]-1</f>
        <v>0.17336189134762026</v>
      </c>
      <c r="U280" s="29" t="str">
        <f>HYPERLINK("https://statusinvest.com.br/fundos-imobiliarios/"&amp;Tabela1[[#This Row],[Ticker]],"Link")</f>
        <v>Link</v>
      </c>
      <c r="V280" s="38" t="s">
        <v>599</v>
      </c>
    </row>
    <row r="281" spans="1:22" x14ac:dyDescent="0.25">
      <c r="A281" s="12" t="s">
        <v>600</v>
      </c>
      <c r="B281" s="12" t="s">
        <v>28</v>
      </c>
      <c r="C281" s="13" t="s">
        <v>56</v>
      </c>
      <c r="D281" s="13" t="s">
        <v>594</v>
      </c>
      <c r="E281" s="16">
        <v>72.989999999999995</v>
      </c>
      <c r="F281" s="16">
        <v>0.8</v>
      </c>
      <c r="G281" s="25">
        <f>Tabela1[[#This Row],[Divid.]]*12/Tabela1[[#This Row],[Preço atual]]</f>
        <v>0.13152486642005756</v>
      </c>
      <c r="H281" s="16">
        <v>12</v>
      </c>
      <c r="I281" s="16">
        <v>91.55</v>
      </c>
      <c r="J281" s="15">
        <f>Tabela1[[#This Row],[Preço atual]]/Tabela1[[#This Row],[VP]]</f>
        <v>0.79726925177498631</v>
      </c>
      <c r="K281" s="14">
        <v>0</v>
      </c>
      <c r="L281" s="14">
        <v>0</v>
      </c>
      <c r="M281" s="13">
        <v>2.38</v>
      </c>
      <c r="N281" s="13">
        <v>6312</v>
      </c>
      <c r="O281" s="13">
        <v>2594</v>
      </c>
      <c r="P281" s="13">
        <v>163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-2.9336779187767004E-2</v>
      </c>
      <c r="U281" s="29" t="str">
        <f>HYPERLINK("https://statusinvest.com.br/fundos-imobiliarios/"&amp;Tabela1[[#This Row],[Ticker]],"Link")</f>
        <v>Link</v>
      </c>
      <c r="V281" s="38" t="s">
        <v>601</v>
      </c>
    </row>
    <row r="282" spans="1:22" x14ac:dyDescent="0.25">
      <c r="A282" s="12" t="s">
        <v>602</v>
      </c>
      <c r="B282" s="12" t="s">
        <v>28</v>
      </c>
      <c r="C282" s="13" t="s">
        <v>158</v>
      </c>
      <c r="D282" s="13" t="s">
        <v>207</v>
      </c>
      <c r="E282" s="16">
        <v>18.18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-20.77</v>
      </c>
      <c r="J282" s="15">
        <f>Tabela1[[#This Row],[Preço atual]]/Tabela1[[#This Row],[VP]]</f>
        <v>-0.87530091478093408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603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7.2076000000000002</v>
      </c>
      <c r="G283" s="14" t="e">
        <f>Tabela1[[#This Row],[Divid.]]*12/Tabela1[[#This Row],[Preço atual]]</f>
        <v>#DIV/0!</v>
      </c>
      <c r="H283" s="16">
        <v>20.258700000000001</v>
      </c>
      <c r="I283" s="16">
        <v>171.17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2.06</v>
      </c>
      <c r="N283" s="13">
        <v>55</v>
      </c>
      <c r="O283" s="13"/>
      <c r="P283" s="13"/>
      <c r="Q283" s="30">
        <f>Tabela1[[#This Row],[Divid.]]</f>
        <v>7.2076000000000002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638.31143911439119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604</v>
      </c>
      <c r="B284" s="12" t="s">
        <v>28</v>
      </c>
      <c r="C284" s="13" t="s">
        <v>158</v>
      </c>
      <c r="D284" s="13" t="s">
        <v>605</v>
      </c>
      <c r="E284" s="16">
        <v>38.96</v>
      </c>
      <c r="F284" s="16">
        <v>1.5</v>
      </c>
      <c r="G284" s="25">
        <f>Tabela1[[#This Row],[Divid.]]*12/Tabela1[[#This Row],[Preço atual]]</f>
        <v>0.46201232032854206</v>
      </c>
      <c r="H284" s="16">
        <v>6.27</v>
      </c>
      <c r="I284" s="16">
        <v>75.03</v>
      </c>
      <c r="J284" s="15">
        <f>Tabela1[[#This Row],[Preço atual]]/Tabela1[[#This Row],[VP]]</f>
        <v>0.51925896308143404</v>
      </c>
      <c r="K284" s="14">
        <v>8.4000000000000005E-2</v>
      </c>
      <c r="L284" s="14">
        <v>0</v>
      </c>
      <c r="M284" s="13">
        <v>8.07</v>
      </c>
      <c r="N284" s="13">
        <v>6934</v>
      </c>
      <c r="O284" s="13">
        <v>9400</v>
      </c>
      <c r="P284" s="13">
        <v>1605</v>
      </c>
      <c r="Q284" s="30">
        <f>Tabela1[[#This Row],[Divid.]]</f>
        <v>1.5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84" s="17">
        <f>Tabela1[[#This Row],[Preço Calculado]]/Tabela1[[#This Row],[Preço atual]]-1</f>
        <v>2.409685020874849</v>
      </c>
      <c r="U284" s="29" t="str">
        <f>HYPERLINK("https://statusinvest.com.br/fundos-imobiliarios/"&amp;Tabela1[[#This Row],[Ticker]],"Link")</f>
        <v>Link</v>
      </c>
      <c r="V284" s="38" t="s">
        <v>606</v>
      </c>
    </row>
    <row r="285" spans="1:22" x14ac:dyDescent="0.25">
      <c r="A285" s="12" t="s">
        <v>607</v>
      </c>
      <c r="B285" s="12" t="s">
        <v>28</v>
      </c>
      <c r="C285" s="13" t="s">
        <v>70</v>
      </c>
      <c r="D285" s="13" t="s">
        <v>605</v>
      </c>
      <c r="E285" s="16">
        <v>64</v>
      </c>
      <c r="F285" s="16">
        <v>0.6</v>
      </c>
      <c r="G285" s="25">
        <f>Tabela1[[#This Row],[Divid.]]*12/Tabela1[[#This Row],[Preço atual]]</f>
        <v>0.11249999999999999</v>
      </c>
      <c r="H285" s="16">
        <v>7.1</v>
      </c>
      <c r="I285" s="16">
        <v>98.5</v>
      </c>
      <c r="J285" s="15">
        <f>Tabela1[[#This Row],[Preço atual]]/Tabela1[[#This Row],[VP]]</f>
        <v>0.64974619289340096</v>
      </c>
      <c r="K285" s="14">
        <v>0</v>
      </c>
      <c r="L285" s="14">
        <v>0</v>
      </c>
      <c r="M285" s="13">
        <v>1.39</v>
      </c>
      <c r="N285" s="13">
        <v>24344</v>
      </c>
      <c r="O285" s="13">
        <v>2018</v>
      </c>
      <c r="P285" s="13">
        <v>300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-0.16974169741697431</v>
      </c>
      <c r="U285" s="29" t="str">
        <f>HYPERLINK("https://statusinvest.com.br/fundos-imobiliarios/"&amp;Tabela1[[#This Row],[Ticker]],"Link")</f>
        <v>Link</v>
      </c>
      <c r="V285" s="38" t="s">
        <v>608</v>
      </c>
    </row>
    <row r="286" spans="1:22" x14ac:dyDescent="0.25">
      <c r="A286" s="12" t="s">
        <v>609</v>
      </c>
      <c r="B286" s="12" t="s">
        <v>28</v>
      </c>
      <c r="C286" s="13" t="s">
        <v>70</v>
      </c>
      <c r="D286" s="13" t="s">
        <v>365</v>
      </c>
      <c r="E286" s="16">
        <v>926.98</v>
      </c>
      <c r="F286" s="16">
        <v>39.645400000000002</v>
      </c>
      <c r="G286" s="14">
        <f>Tabela1[[#This Row],[Divid.]]*12/Tabela1[[#This Row],[Preço atual]]</f>
        <v>0.51322013419922763</v>
      </c>
      <c r="H286" s="16">
        <v>78.837400000000002</v>
      </c>
      <c r="I286" s="16">
        <v>1530.63</v>
      </c>
      <c r="J286" s="15">
        <f>Tabela1[[#This Row],[Preço atual]]/Tabela1[[#This Row],[VP]]</f>
        <v>0.60561990814239886</v>
      </c>
      <c r="K286" s="14">
        <v>2.5999999999999999E-2</v>
      </c>
      <c r="L286" s="14">
        <v>0</v>
      </c>
      <c r="M286" s="13">
        <v>2.93</v>
      </c>
      <c r="N286" s="13">
        <v>2</v>
      </c>
      <c r="O286" s="13"/>
      <c r="P286" s="13"/>
      <c r="Q286" s="30">
        <f>Tabela1[[#This Row],[Divid.]]</f>
        <v>39.645400000000002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3511.0317343173433</v>
      </c>
      <c r="T286" s="17">
        <f>Tabela1[[#This Row],[Preço Calculado]]/Tabela1[[#This Row],[Preço atual]]-1</f>
        <v>2.7876024664149641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610</v>
      </c>
      <c r="B287" s="12" t="s">
        <v>28</v>
      </c>
      <c r="C287" s="13" t="s">
        <v>82</v>
      </c>
      <c r="D287" s="13" t="s">
        <v>50</v>
      </c>
      <c r="E287" s="16">
        <v>0</v>
      </c>
      <c r="F287" s="16" t="s">
        <v>50</v>
      </c>
      <c r="G287" s="25" t="e">
        <f>Tabela1[[#This Row],[Divid.]]*12/Tabela1[[#This Row],[Preço atual]]</f>
        <v>#VALUE!</v>
      </c>
      <c r="H287" s="16">
        <v>0</v>
      </c>
      <c r="I287" s="16">
        <v>6366.73</v>
      </c>
      <c r="J287" s="15">
        <f>Tabela1[[#This Row],[Preço atual]]/Tabela1[[#This Row],[VP]]</f>
        <v>0</v>
      </c>
      <c r="K287" s="14"/>
      <c r="L287" s="14"/>
      <c r="M287" s="13">
        <v>0.11</v>
      </c>
      <c r="N287" s="13">
        <v>50</v>
      </c>
      <c r="O287" s="13"/>
      <c r="P287" s="13"/>
      <c r="Q287" s="30" t="str">
        <f>Tabela1[[#This Row],[Divid.]]</f>
        <v>-</v>
      </c>
      <c r="R287" s="31">
        <v>0</v>
      </c>
      <c r="S2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7" s="17" t="e">
        <f>Tabela1[[#This Row],[Preço Calculado]]/Tabela1[[#This Row],[Preço atual]]-1</f>
        <v>#VALUE!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611</v>
      </c>
      <c r="B288" s="12" t="s">
        <v>28</v>
      </c>
      <c r="C288" s="13" t="s">
        <v>36</v>
      </c>
      <c r="D288" s="13" t="s">
        <v>50</v>
      </c>
      <c r="E288" s="16">
        <v>40.1</v>
      </c>
      <c r="F288" s="16">
        <v>0.88800000000000001</v>
      </c>
      <c r="G288" s="14">
        <f>Tabela1[[#This Row],[Divid.]]*12/Tabela1[[#This Row],[Preço atual]]</f>
        <v>0.26573566084788031</v>
      </c>
      <c r="H288" s="16">
        <v>7.7065000000000001</v>
      </c>
      <c r="I288" s="16">
        <v>70.739999999999995</v>
      </c>
      <c r="J288" s="15">
        <f>Tabela1[[#This Row],[Preço atual]]/Tabela1[[#This Row],[VP]]</f>
        <v>0.5668645744981623</v>
      </c>
      <c r="K288" s="14"/>
      <c r="L288" s="14"/>
      <c r="M288" s="13">
        <v>1.1100000000000001</v>
      </c>
      <c r="N288" s="13">
        <v>382</v>
      </c>
      <c r="O288" s="13"/>
      <c r="P288" s="13"/>
      <c r="Q288" s="30">
        <f>Tabela1[[#This Row],[Divid.]]</f>
        <v>0.88800000000000001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78.642066420664207</v>
      </c>
      <c r="T288" s="17">
        <f>Tabela1[[#This Row],[Preço Calculado]]/Tabela1[[#This Row],[Preço atual]]-1</f>
        <v>0.96114878854524211</v>
      </c>
      <c r="U288" s="29" t="str">
        <f>HYPERLINK("https://statusinvest.com.br/fundos-imobiliarios/"&amp;Tabela1[[#This Row],[Ticker]],"Link")</f>
        <v>Link</v>
      </c>
      <c r="V288" s="38" t="s">
        <v>612</v>
      </c>
    </row>
    <row r="289" spans="1:22" x14ac:dyDescent="0.25">
      <c r="A289" s="12" t="s">
        <v>613</v>
      </c>
      <c r="B289" s="12" t="s">
        <v>28</v>
      </c>
      <c r="C289" s="13" t="s">
        <v>36</v>
      </c>
      <c r="D289" s="13" t="s">
        <v>140</v>
      </c>
      <c r="E289" s="16">
        <v>86.3</v>
      </c>
      <c r="F289" s="16">
        <v>0.85</v>
      </c>
      <c r="G289" s="25">
        <f>Tabela1[[#This Row],[Divid.]]*12/Tabela1[[#This Row],[Preço atual]]</f>
        <v>0.11819235225955967</v>
      </c>
      <c r="H289" s="16">
        <v>11.65</v>
      </c>
      <c r="I289" s="16">
        <v>91.02</v>
      </c>
      <c r="J289" s="15">
        <f>Tabela1[[#This Row],[Preço atual]]/Tabela1[[#This Row],[VP]]</f>
        <v>0.94814326521643599</v>
      </c>
      <c r="K289" s="14"/>
      <c r="L289" s="14"/>
      <c r="M289" s="13">
        <v>12.18</v>
      </c>
      <c r="N289" s="13">
        <v>17014</v>
      </c>
      <c r="O289" s="13"/>
      <c r="P289" s="13"/>
      <c r="Q289" s="30">
        <f>Tabela1[[#This Row],[Divid.]]</f>
        <v>0.85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89" s="17">
        <f>Tabela1[[#This Row],[Preço Calculado]]/Tabela1[[#This Row],[Preço atual]]-1</f>
        <v>-0.12773171764162605</v>
      </c>
      <c r="U289" s="29" t="str">
        <f>HYPERLINK("https://statusinvest.com.br/fundos-imobiliarios/"&amp;Tabela1[[#This Row],[Ticker]],"Link")</f>
        <v>Link</v>
      </c>
      <c r="V289" s="38" t="s">
        <v>614</v>
      </c>
    </row>
    <row r="290" spans="1:22" x14ac:dyDescent="0.25">
      <c r="A290" s="12" t="s">
        <v>615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616</v>
      </c>
      <c r="B291" s="12" t="s">
        <v>28</v>
      </c>
      <c r="C291" s="13" t="s">
        <v>36</v>
      </c>
      <c r="D291" s="13" t="s">
        <v>274</v>
      </c>
      <c r="E291" s="16">
        <v>14.86</v>
      </c>
      <c r="F291" s="16">
        <v>0.14710000000000001</v>
      </c>
      <c r="G291" s="14">
        <f>Tabela1[[#This Row],[Divid.]]*12/Tabela1[[#This Row],[Preço atual]]</f>
        <v>0.11878869448183042</v>
      </c>
      <c r="H291" s="16">
        <v>1.1486000000000001</v>
      </c>
      <c r="I291" s="16">
        <v>28.79</v>
      </c>
      <c r="J291" s="15">
        <f>Tabela1[[#This Row],[Preço atual]]/Tabela1[[#This Row],[VP]]</f>
        <v>0.51615144147273362</v>
      </c>
      <c r="K291" s="14"/>
      <c r="L291" s="14"/>
      <c r="M291" s="13">
        <v>1.29</v>
      </c>
      <c r="N291" s="13">
        <v>705</v>
      </c>
      <c r="O291" s="13"/>
      <c r="P291" s="13"/>
      <c r="Q291" s="30">
        <f>Tabela1[[#This Row],[Divid.]]</f>
        <v>0.14710000000000001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13.027306273062731</v>
      </c>
      <c r="T291" s="17">
        <f>Tabela1[[#This Row],[Preço Calculado]]/Tabela1[[#This Row],[Preço atual]]-1</f>
        <v>-0.12333066803077175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617</v>
      </c>
      <c r="B292" s="12" t="s">
        <v>28</v>
      </c>
      <c r="C292" s="13" t="s">
        <v>158</v>
      </c>
      <c r="D292" s="13"/>
      <c r="E292" s="16">
        <v>1300</v>
      </c>
      <c r="F292" s="16">
        <v>0.12</v>
      </c>
      <c r="G292" s="14">
        <f>Tabela1[[#This Row],[Divid.]]*12/Tabela1[[#This Row],[Preço atual]]</f>
        <v>1.1076923076923076E-3</v>
      </c>
      <c r="H292" s="16">
        <v>6.01</v>
      </c>
      <c r="I292" s="16">
        <v>1047.99</v>
      </c>
      <c r="J292" s="15">
        <f>Tabela1[[#This Row],[Preço atual]]/Tabela1[[#This Row],[VP]]</f>
        <v>1.2404698518115631</v>
      </c>
      <c r="K292" s="14"/>
      <c r="L292" s="14"/>
      <c r="M292" s="13">
        <v>11.28</v>
      </c>
      <c r="N292" s="13">
        <v>59</v>
      </c>
      <c r="O292" s="13"/>
      <c r="P292" s="13"/>
      <c r="Q292" s="30">
        <f>Tabela1[[#This Row],[Divid.]]</f>
        <v>0.12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92" s="17">
        <f>Tabela1[[#This Row],[Preço Calculado]]/Tabela1[[#This Row],[Preço atual]]-1</f>
        <v>-0.99182514902072094</v>
      </c>
      <c r="U292" s="29" t="str">
        <f>HYPERLINK("https://statusinvest.com.br/fundos-imobiliarios/"&amp;Tabela1[[#This Row],[Ticker]],"Link")</f>
        <v>Link</v>
      </c>
      <c r="V292" s="38" t="s">
        <v>618</v>
      </c>
    </row>
    <row r="293" spans="1:22" x14ac:dyDescent="0.25">
      <c r="A293" s="12" t="s">
        <v>619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62.84</v>
      </c>
      <c r="J293" s="15">
        <f>Tabela1[[#This Row],[Preço atual]]/Tabela1[[#This Row],[VP]]</f>
        <v>0</v>
      </c>
      <c r="K293" s="14"/>
      <c r="L293" s="14"/>
      <c r="M293" s="13">
        <v>32.590000000000003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620</v>
      </c>
      <c r="B294" s="12" t="s">
        <v>28</v>
      </c>
      <c r="C294" s="13" t="s">
        <v>158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105.23</v>
      </c>
      <c r="J294" s="15">
        <f>Tabela1[[#This Row],[Preço atual]]/Tabela1[[#This Row],[VP]]</f>
        <v>1.0073173049510595</v>
      </c>
      <c r="K294" s="14"/>
      <c r="L294" s="14"/>
      <c r="M294" s="13">
        <v>0.19</v>
      </c>
      <c r="N294" s="13">
        <v>24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621</v>
      </c>
      <c r="B295" s="12" t="s">
        <v>28</v>
      </c>
      <c r="C295" s="13" t="s">
        <v>36</v>
      </c>
      <c r="D295" s="13" t="s">
        <v>274</v>
      </c>
      <c r="E295" s="16">
        <v>87.77</v>
      </c>
      <c r="F295" s="16">
        <v>0.98</v>
      </c>
      <c r="G295" s="25">
        <f>Tabela1[[#This Row],[Divid.]]*12/Tabela1[[#This Row],[Preço atual]]</f>
        <v>0.13398655577076451</v>
      </c>
      <c r="H295" s="16">
        <v>12.25</v>
      </c>
      <c r="I295" s="16">
        <v>97.41</v>
      </c>
      <c r="J295" s="15">
        <f>Tabela1[[#This Row],[Preço atual]]/Tabela1[[#This Row],[VP]]</f>
        <v>0.90103685453238891</v>
      </c>
      <c r="K295" s="14"/>
      <c r="L295" s="14"/>
      <c r="M295" s="13">
        <v>6.88</v>
      </c>
      <c r="N295" s="13">
        <v>26753</v>
      </c>
      <c r="O295" s="13"/>
      <c r="P295" s="13"/>
      <c r="Q295" s="30">
        <f>Tabela1[[#This Row],[Divid.]]</f>
        <v>0.98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95" s="17">
        <f>Tabela1[[#This Row],[Preço Calculado]]/Tabela1[[#This Row],[Preço atual]]-1</f>
        <v>-1.116933010505905E-2</v>
      </c>
      <c r="U295" s="29" t="str">
        <f>HYPERLINK("https://statusinvest.com.br/fundos-imobiliarios/"&amp;Tabela1[[#This Row],[Ticker]],"Link")</f>
        <v>Link</v>
      </c>
      <c r="V295" s="38" t="s">
        <v>622</v>
      </c>
    </row>
    <row r="296" spans="1:22" x14ac:dyDescent="0.25">
      <c r="A296" s="12" t="s">
        <v>623</v>
      </c>
      <c r="B296" s="12" t="s">
        <v>28</v>
      </c>
      <c r="C296" s="13" t="s">
        <v>70</v>
      </c>
      <c r="D296" s="13" t="s">
        <v>624</v>
      </c>
      <c r="E296" s="16">
        <v>57</v>
      </c>
      <c r="F296" s="16">
        <v>0.45</v>
      </c>
      <c r="G296" s="25">
        <f>Tabela1[[#This Row],[Divid.]]*12/Tabela1[[#This Row],[Preço atual]]</f>
        <v>9.4736842105263161E-2</v>
      </c>
      <c r="H296" s="16">
        <v>5.3</v>
      </c>
      <c r="I296" s="16">
        <v>57.12</v>
      </c>
      <c r="J296" s="15">
        <f>Tabela1[[#This Row],[Preço atual]]/Tabela1[[#This Row],[VP]]</f>
        <v>0.99789915966386555</v>
      </c>
      <c r="K296" s="14">
        <v>0</v>
      </c>
      <c r="L296" s="14">
        <v>0</v>
      </c>
      <c r="M296" s="13">
        <v>0.97</v>
      </c>
      <c r="N296" s="13">
        <v>488</v>
      </c>
      <c r="O296" s="13">
        <v>12653</v>
      </c>
      <c r="P296" s="13">
        <v>1140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-0.30083511361429405</v>
      </c>
      <c r="U296" s="29" t="str">
        <f>HYPERLINK("https://statusinvest.com.br/fundos-imobiliarios/"&amp;Tabela1[[#This Row],[Ticker]],"Link")</f>
        <v>Link</v>
      </c>
      <c r="V296" s="38" t="s">
        <v>625</v>
      </c>
    </row>
    <row r="297" spans="1:22" x14ac:dyDescent="0.25">
      <c r="A297" s="12" t="s">
        <v>626</v>
      </c>
      <c r="B297" s="12" t="s">
        <v>28</v>
      </c>
      <c r="C297" s="13" t="s">
        <v>29</v>
      </c>
      <c r="D297" s="13" t="s">
        <v>47</v>
      </c>
      <c r="E297" s="16">
        <v>1939</v>
      </c>
      <c r="F297" s="16">
        <v>17.057099999999998</v>
      </c>
      <c r="G297" s="14">
        <f>Tabela1[[#This Row],[Divid.]]*12/Tabela1[[#This Row],[Preço atual]]</f>
        <v>0.10556224858174315</v>
      </c>
      <c r="H297" s="16">
        <v>204.6952</v>
      </c>
      <c r="I297" s="16">
        <v>3142.72</v>
      </c>
      <c r="J297" s="15">
        <f>Tabela1[[#This Row],[Preço atual]]/Tabela1[[#This Row],[VP]]</f>
        <v>0.61698146828225231</v>
      </c>
      <c r="K297" s="14">
        <v>0</v>
      </c>
      <c r="L297" s="14">
        <v>0</v>
      </c>
      <c r="M297" s="13">
        <v>1.9</v>
      </c>
      <c r="N297" s="13">
        <v>4049</v>
      </c>
      <c r="O297" s="13">
        <v>1763</v>
      </c>
      <c r="P297" s="13">
        <v>242</v>
      </c>
      <c r="Q297" s="30">
        <f>Tabela1[[#This Row],[Divid.]]</f>
        <v>17.057099999999998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1510.5918819188189</v>
      </c>
      <c r="T297" s="17">
        <f>Tabela1[[#This Row],[Preço Calculado]]/Tabela1[[#This Row],[Preço atual]]-1</f>
        <v>-0.22094281489488454</v>
      </c>
      <c r="U297" s="29" t="str">
        <f>HYPERLINK("https://statusinvest.com.br/fundos-imobiliarios/"&amp;Tabela1[[#This Row],[Ticker]],"Link")</f>
        <v>Link</v>
      </c>
      <c r="V297" s="38" t="s">
        <v>627</v>
      </c>
    </row>
    <row r="298" spans="1:22" x14ac:dyDescent="0.25">
      <c r="A298" s="12" t="s">
        <v>628</v>
      </c>
      <c r="B298" s="12" t="s">
        <v>28</v>
      </c>
      <c r="C298" s="13" t="s">
        <v>158</v>
      </c>
      <c r="D298" s="13" t="s">
        <v>629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0.17169999999999999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826</v>
      </c>
      <c r="O298" s="13">
        <v>7704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630</v>
      </c>
      <c r="B299" s="12" t="s">
        <v>28</v>
      </c>
      <c r="C299" s="13" t="s">
        <v>43</v>
      </c>
      <c r="D299" s="13" t="s">
        <v>631</v>
      </c>
      <c r="E299" s="16">
        <v>61.48</v>
      </c>
      <c r="F299" s="16">
        <v>1.62</v>
      </c>
      <c r="G299" s="25">
        <f>Tabela1[[#This Row],[Divid.]]*12/Tabela1[[#This Row],[Preço atual]]</f>
        <v>0.31620039037085235</v>
      </c>
      <c r="H299" s="16">
        <v>0</v>
      </c>
      <c r="I299" s="16">
        <v>207.1</v>
      </c>
      <c r="J299" s="15">
        <f>Tabela1[[#This Row],[Preço atual]]/Tabela1[[#This Row],[VP]]</f>
        <v>0.29686141960405599</v>
      </c>
      <c r="K299" s="14">
        <v>1</v>
      </c>
      <c r="L299" s="14">
        <v>0</v>
      </c>
      <c r="M299" s="13">
        <v>5.18</v>
      </c>
      <c r="N299" s="13">
        <v>952</v>
      </c>
      <c r="O299" s="13">
        <v>1121</v>
      </c>
      <c r="P299" s="13">
        <v>31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1.3335822167590576</v>
      </c>
      <c r="U299" s="29" t="str">
        <f>HYPERLINK("https://statusinvest.com.br/fundos-imobiliarios/"&amp;Tabela1[[#This Row],[Ticker]],"Link")</f>
        <v>Link</v>
      </c>
      <c r="V299" s="38" t="s">
        <v>632</v>
      </c>
    </row>
    <row r="300" spans="1:22" x14ac:dyDescent="0.25">
      <c r="A300" s="12" t="s">
        <v>633</v>
      </c>
      <c r="B300" s="12" t="s">
        <v>28</v>
      </c>
      <c r="C300" s="13" t="s">
        <v>29</v>
      </c>
      <c r="D300" s="13" t="s">
        <v>241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634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143.54</v>
      </c>
      <c r="J301" s="15">
        <f>Tabela1[[#This Row],[Preço atual]]/Tabela1[[#This Row],[VP]]</f>
        <v>0</v>
      </c>
      <c r="K301" s="14"/>
      <c r="L301" s="14"/>
      <c r="M301" s="13">
        <v>0.01</v>
      </c>
      <c r="N301" s="13">
        <v>20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635</v>
      </c>
      <c r="B302" s="12" t="s">
        <v>28</v>
      </c>
      <c r="C302" s="13" t="s">
        <v>43</v>
      </c>
      <c r="D302" s="13" t="s">
        <v>221</v>
      </c>
      <c r="E302" s="16">
        <v>100.98</v>
      </c>
      <c r="F302" s="16">
        <v>0.7</v>
      </c>
      <c r="G302" s="25">
        <f>Tabela1[[#This Row],[Divid.]]*12/Tabela1[[#This Row],[Preço atual]]</f>
        <v>8.3184789067141995E-2</v>
      </c>
      <c r="H302" s="16">
        <v>7.72</v>
      </c>
      <c r="I302" s="16">
        <v>100.4</v>
      </c>
      <c r="J302" s="15">
        <f>Tabela1[[#This Row],[Preço atual]]/Tabela1[[#This Row],[VP]]</f>
        <v>1.0057768924302788</v>
      </c>
      <c r="K302" s="14">
        <v>1.2E-2</v>
      </c>
      <c r="L302" s="14">
        <v>0</v>
      </c>
      <c r="M302" s="13">
        <v>1.1200000000000001</v>
      </c>
      <c r="N302" s="13">
        <v>128037</v>
      </c>
      <c r="O302" s="13">
        <v>23433</v>
      </c>
      <c r="P302" s="13">
        <v>1562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-0.38609011758566802</v>
      </c>
      <c r="U302" s="29" t="str">
        <f>HYPERLINK("https://statusinvest.com.br/fundos-imobiliarios/"&amp;Tabela1[[#This Row],[Ticker]],"Link")</f>
        <v>Link</v>
      </c>
      <c r="V302" s="38" t="s">
        <v>636</v>
      </c>
    </row>
    <row r="303" spans="1:22" x14ac:dyDescent="0.25">
      <c r="A303" s="12" t="s">
        <v>637</v>
      </c>
      <c r="B303" s="12" t="s">
        <v>28</v>
      </c>
      <c r="C303" s="13" t="s">
        <v>82</v>
      </c>
      <c r="D303" s="13" t="s">
        <v>638</v>
      </c>
      <c r="E303" s="16">
        <v>48.2</v>
      </c>
      <c r="F303" s="16">
        <v>0.43</v>
      </c>
      <c r="G303" s="14">
        <f>Tabela1[[#This Row],[Divid.]]*12/Tabela1[[#This Row],[Preço atual]]</f>
        <v>0.10705394190871369</v>
      </c>
      <c r="H303" s="16">
        <v>5.17</v>
      </c>
      <c r="I303" s="16">
        <v>58.66</v>
      </c>
      <c r="J303" s="15">
        <f>Tabela1[[#This Row],[Preço atual]]/Tabela1[[#This Row],[VP]]</f>
        <v>0.8216842823048075</v>
      </c>
      <c r="K303" s="14">
        <v>0</v>
      </c>
      <c r="L303" s="14">
        <v>0</v>
      </c>
      <c r="M303" s="13">
        <v>1.41</v>
      </c>
      <c r="N303" s="13">
        <v>22357</v>
      </c>
      <c r="O303" s="13">
        <v>1674</v>
      </c>
      <c r="P303" s="13">
        <v>206</v>
      </c>
      <c r="Q303" s="30">
        <f>Tabela1[[#This Row],[Divid.]]</f>
        <v>0.43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03" s="17">
        <f>Tabela1[[#This Row],[Preço Calculado]]/Tabela1[[#This Row],[Preço atual]]-1</f>
        <v>-0.20993400805377349</v>
      </c>
      <c r="U303" s="29" t="str">
        <f>HYPERLINK("https://statusinvest.com.br/fundos-imobiliarios/"&amp;Tabela1[[#This Row],[Ticker]],"Link")</f>
        <v>Link</v>
      </c>
      <c r="V303" s="38" t="s">
        <v>639</v>
      </c>
    </row>
    <row r="304" spans="1:22" x14ac:dyDescent="0.25">
      <c r="A304" s="12" t="s">
        <v>640</v>
      </c>
      <c r="B304" s="12" t="s">
        <v>28</v>
      </c>
      <c r="C304" s="13" t="s">
        <v>36</v>
      </c>
      <c r="D304" s="13" t="s">
        <v>638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9.0500000000000007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641</v>
      </c>
    </row>
    <row r="305" spans="1:22" x14ac:dyDescent="0.25">
      <c r="A305" s="12" t="s">
        <v>642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643</v>
      </c>
    </row>
    <row r="306" spans="1:22" x14ac:dyDescent="0.25">
      <c r="A306" s="12" t="s">
        <v>644</v>
      </c>
      <c r="B306" s="12" t="s">
        <v>28</v>
      </c>
      <c r="C306" s="13" t="s">
        <v>158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645</v>
      </c>
    </row>
    <row r="307" spans="1:22" x14ac:dyDescent="0.25">
      <c r="A307" s="12" t="s">
        <v>646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647</v>
      </c>
      <c r="B308" s="12" t="s">
        <v>28</v>
      </c>
      <c r="C308" s="13" t="s">
        <v>158</v>
      </c>
      <c r="D308" s="13" t="s">
        <v>225</v>
      </c>
      <c r="E308" s="16">
        <v>2.15</v>
      </c>
      <c r="F308" s="16">
        <v>2.3540999999999999</v>
      </c>
      <c r="G308" s="14">
        <f>Tabela1[[#This Row],[Divid.]]*12/Tabela1[[#This Row],[Preço atual]]</f>
        <v>13.139162790697673</v>
      </c>
      <c r="H308" s="16">
        <v>0</v>
      </c>
      <c r="I308" s="16">
        <v>21.85</v>
      </c>
      <c r="J308" s="15">
        <f>Tabela1[[#This Row],[Preço atual]]/Tabela1[[#This Row],[VP]]</f>
        <v>9.8398169336384428E-2</v>
      </c>
      <c r="K308" s="14"/>
      <c r="L308" s="14"/>
      <c r="M308" s="13">
        <v>24.61</v>
      </c>
      <c r="N308" s="13">
        <v>962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95.967991075259576</v>
      </c>
      <c r="U308" s="29" t="str">
        <f>HYPERLINK("https://statusinvest.com.br/fundos-imobiliarios/"&amp;Tabela1[[#This Row],[Ticker]],"Link")</f>
        <v>Link</v>
      </c>
      <c r="V308" s="38" t="s">
        <v>648</v>
      </c>
    </row>
    <row r="309" spans="1:22" x14ac:dyDescent="0.25">
      <c r="A309" s="12" t="s">
        <v>649</v>
      </c>
      <c r="B309" s="12" t="s">
        <v>28</v>
      </c>
      <c r="C309" s="13" t="s">
        <v>33</v>
      </c>
      <c r="D309" s="13" t="s">
        <v>30</v>
      </c>
      <c r="E309" s="16">
        <v>141.80000000000001</v>
      </c>
      <c r="F309" s="16">
        <v>1.45</v>
      </c>
      <c r="G309" s="14">
        <f>Tabela1[[#This Row],[Divid.]]*12/Tabela1[[#This Row],[Preço atual]]</f>
        <v>0.12270803949224257</v>
      </c>
      <c r="H309" s="16">
        <v>16.010000000000002</v>
      </c>
      <c r="I309" s="16">
        <v>143.44</v>
      </c>
      <c r="J309" s="15">
        <f>Tabela1[[#This Row],[Preço atual]]/Tabela1[[#This Row],[VP]]</f>
        <v>0.9885666480758506</v>
      </c>
      <c r="K309" s="14">
        <v>0</v>
      </c>
      <c r="L309" s="14">
        <v>0</v>
      </c>
      <c r="M309" s="13">
        <v>7.41</v>
      </c>
      <c r="N309" s="13">
        <v>13154</v>
      </c>
      <c r="O309" s="13">
        <v>3486</v>
      </c>
      <c r="P309" s="13">
        <v>381</v>
      </c>
      <c r="Q309" s="30">
        <f>Tabela1[[#This Row],[Divid.]]</f>
        <v>1.45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09" s="17">
        <f>Tabela1[[#This Row],[Preço Calculado]]/Tabela1[[#This Row],[Preço atual]]-1</f>
        <v>-9.4405612603375877E-2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650</v>
      </c>
      <c r="B310" s="12" t="s">
        <v>28</v>
      </c>
      <c r="C310" s="13" t="s">
        <v>53</v>
      </c>
      <c r="D310" s="13" t="s">
        <v>30</v>
      </c>
      <c r="E310" s="16">
        <v>58.69</v>
      </c>
      <c r="F310" s="16">
        <v>0.51</v>
      </c>
      <c r="G310" s="14">
        <f>Tabela1[[#This Row],[Divid.]]*12/Tabela1[[#This Row],[Preço atual]]</f>
        <v>0.10427670812744931</v>
      </c>
      <c r="H310" s="16">
        <v>6.04</v>
      </c>
      <c r="I310" s="16">
        <v>67.56</v>
      </c>
      <c r="J310" s="15">
        <f>Tabela1[[#This Row],[Preço atual]]/Tabela1[[#This Row],[VP]]</f>
        <v>0.86870929544108932</v>
      </c>
      <c r="K310" s="14"/>
      <c r="L310" s="14"/>
      <c r="M310" s="13">
        <v>3.54</v>
      </c>
      <c r="N310" s="13">
        <v>20472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-0.23043019832140732</v>
      </c>
      <c r="U310" s="29" t="str">
        <f>HYPERLINK("https://statusinvest.com.br/fundos-imobiliarios/"&amp;Tabela1[[#This Row],[Ticker]],"Link")</f>
        <v>Link</v>
      </c>
      <c r="V310" s="38" t="s">
        <v>651</v>
      </c>
    </row>
    <row r="311" spans="1:22" x14ac:dyDescent="0.25">
      <c r="A311" s="12" t="s">
        <v>652</v>
      </c>
      <c r="B311" s="12" t="s">
        <v>28</v>
      </c>
      <c r="C311" s="13" t="s">
        <v>29</v>
      </c>
      <c r="D311" s="13" t="s">
        <v>225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653</v>
      </c>
    </row>
    <row r="312" spans="1:22" x14ac:dyDescent="0.25">
      <c r="A312" s="12" t="s">
        <v>654</v>
      </c>
      <c r="B312" s="12" t="s">
        <v>28</v>
      </c>
      <c r="C312" s="13" t="s">
        <v>36</v>
      </c>
      <c r="D312" s="13" t="s">
        <v>30</v>
      </c>
      <c r="E312" s="16">
        <v>90.7</v>
      </c>
      <c r="F312" s="16">
        <v>1.05</v>
      </c>
      <c r="G312" s="14">
        <f>Tabela1[[#This Row],[Divid.]]*12/Tabela1[[#This Row],[Preço atual]]</f>
        <v>0.13891951488423374</v>
      </c>
      <c r="H312" s="16">
        <v>12.63</v>
      </c>
      <c r="I312" s="16">
        <v>89.99</v>
      </c>
      <c r="J312" s="15">
        <f>Tabela1[[#This Row],[Preço atual]]/Tabela1[[#This Row],[VP]]</f>
        <v>1.0078897655295034</v>
      </c>
      <c r="K312" s="14"/>
      <c r="L312" s="14"/>
      <c r="M312" s="13">
        <v>7.53</v>
      </c>
      <c r="N312" s="13">
        <v>9771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2.5236272208367216E-2</v>
      </c>
      <c r="U312" s="29" t="str">
        <f>HYPERLINK("https://statusinvest.com.br/fundos-imobiliarios/"&amp;Tabela1[[#This Row],[Ticker]],"Link")</f>
        <v>Link</v>
      </c>
      <c r="V312" s="38" t="s">
        <v>655</v>
      </c>
    </row>
    <row r="313" spans="1:22" x14ac:dyDescent="0.25">
      <c r="A313" s="12" t="s">
        <v>656</v>
      </c>
      <c r="B313" s="12" t="s">
        <v>28</v>
      </c>
      <c r="C313" s="13" t="s">
        <v>36</v>
      </c>
      <c r="D313" s="13" t="s">
        <v>30</v>
      </c>
      <c r="E313" s="16">
        <v>93.44</v>
      </c>
      <c r="F313" s="16">
        <v>1.1000000000000001</v>
      </c>
      <c r="G313" s="25">
        <f>Tabela1[[#This Row],[Divid.]]*12/Tabela1[[#This Row],[Preço atual]]</f>
        <v>0.14126712328767124</v>
      </c>
      <c r="H313" s="16">
        <v>14.1</v>
      </c>
      <c r="I313" s="16">
        <v>92.49</v>
      </c>
      <c r="J313" s="15">
        <f>Tabela1[[#This Row],[Preço atual]]/Tabela1[[#This Row],[VP]]</f>
        <v>1.0102713806898043</v>
      </c>
      <c r="K313" s="14"/>
      <c r="L313" s="14"/>
      <c r="M313" s="13">
        <v>2.72</v>
      </c>
      <c r="N313" s="13">
        <v>3604</v>
      </c>
      <c r="O313" s="13"/>
      <c r="P313" s="13"/>
      <c r="Q313" s="30">
        <f>Tabela1[[#This Row],[Divid.]]</f>
        <v>1.1000000000000001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3" s="17">
        <f>Tabela1[[#This Row],[Preço Calculado]]/Tabela1[[#This Row],[Preço atual]]-1</f>
        <v>4.2561795480968501E-2</v>
      </c>
      <c r="U313" s="29" t="str">
        <f>HYPERLINK("https://statusinvest.com.br/fundos-imobiliarios/"&amp;Tabela1[[#This Row],[Ticker]],"Link")</f>
        <v>Link</v>
      </c>
      <c r="V313" s="38" t="s">
        <v>657</v>
      </c>
    </row>
    <row r="314" spans="1:22" x14ac:dyDescent="0.25">
      <c r="A314" s="12" t="s">
        <v>658</v>
      </c>
      <c r="B314" s="12" t="s">
        <v>28</v>
      </c>
      <c r="C314" s="13" t="s">
        <v>158</v>
      </c>
      <c r="D314" s="13" t="s">
        <v>225</v>
      </c>
      <c r="E314" s="16">
        <v>87.75</v>
      </c>
      <c r="F314" s="16">
        <v>2.0165999999999999</v>
      </c>
      <c r="G314" s="25">
        <f>Tabela1[[#This Row],[Divid.]]*12/Tabela1[[#This Row],[Preço atual]]</f>
        <v>0.27577435897435892</v>
      </c>
      <c r="H314" s="16">
        <v>3.8071999999999999</v>
      </c>
      <c r="I314" s="16">
        <v>99.79</v>
      </c>
      <c r="J314" s="15">
        <f>Tabela1[[#This Row],[Preço atual]]/Tabela1[[#This Row],[VP]]</f>
        <v>0.87934662791862905</v>
      </c>
      <c r="K314" s="14"/>
      <c r="L314" s="14"/>
      <c r="M314" s="13">
        <v>1.0900000000000001</v>
      </c>
      <c r="N314" s="13">
        <v>1529</v>
      </c>
      <c r="O314" s="13"/>
      <c r="P314" s="13"/>
      <c r="Q314" s="30">
        <f>Tabela1[[#This Row],[Divid.]]</f>
        <v>2.0165999999999999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178.59188191881915</v>
      </c>
      <c r="T314" s="17">
        <f>Tabela1[[#This Row],[Preço Calculado]]/Tabela1[[#This Row],[Preço atual]]-1</f>
        <v>1.0352351215819846</v>
      </c>
      <c r="U314" s="29" t="str">
        <f>HYPERLINK("https://statusinvest.com.br/fundos-imobiliarios/"&amp;Tabela1[[#This Row],[Ticker]],"Link")</f>
        <v>Link</v>
      </c>
      <c r="V314" s="38" t="s">
        <v>659</v>
      </c>
    </row>
    <row r="315" spans="1:22" x14ac:dyDescent="0.25">
      <c r="A315" s="12" t="s">
        <v>660</v>
      </c>
      <c r="B315" s="12" t="s">
        <v>28</v>
      </c>
      <c r="C315" s="13" t="s">
        <v>70</v>
      </c>
      <c r="D315" s="13" t="s">
        <v>225</v>
      </c>
      <c r="E315" s="16">
        <v>102.99</v>
      </c>
      <c r="F315" s="16">
        <v>0.95</v>
      </c>
      <c r="G315" s="25">
        <f>Tabela1[[#This Row],[Divid.]]*12/Tabela1[[#This Row],[Preço atual]]</f>
        <v>0.11069035828721234</v>
      </c>
      <c r="H315" s="16">
        <v>10.91</v>
      </c>
      <c r="I315" s="16">
        <v>103.73</v>
      </c>
      <c r="J315" s="15">
        <f>Tabela1[[#This Row],[Preço atual]]/Tabela1[[#This Row],[VP]]</f>
        <v>0.99286609466885178</v>
      </c>
      <c r="K315" s="14">
        <v>0</v>
      </c>
      <c r="L315" s="14">
        <v>0</v>
      </c>
      <c r="M315" s="13">
        <v>1.84</v>
      </c>
      <c r="N315" s="13">
        <v>212</v>
      </c>
      <c r="O315" s="13">
        <v>356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-0.18309698681024111</v>
      </c>
      <c r="U315" s="29" t="str">
        <f>HYPERLINK("https://statusinvest.com.br/fundos-imobiliarios/"&amp;Tabela1[[#This Row],[Ticker]],"Link")</f>
        <v>Link</v>
      </c>
      <c r="V315" s="38" t="s">
        <v>661</v>
      </c>
    </row>
    <row r="316" spans="1:22" x14ac:dyDescent="0.25">
      <c r="A316" s="12" t="s">
        <v>662</v>
      </c>
      <c r="B316" s="12" t="s">
        <v>28</v>
      </c>
      <c r="C316" s="13" t="s">
        <v>43</v>
      </c>
      <c r="D316" s="13"/>
      <c r="E316" s="16">
        <v>319.99</v>
      </c>
      <c r="F316" s="16">
        <v>2.4</v>
      </c>
      <c r="G316" s="14">
        <f>Tabela1[[#This Row],[Divid.]]*12/Tabela1[[#This Row],[Preço atual]]</f>
        <v>9.000281258789336E-2</v>
      </c>
      <c r="H316" s="16">
        <v>66</v>
      </c>
      <c r="I316" s="16">
        <v>836.09</v>
      </c>
      <c r="J316" s="15">
        <f>Tabela1[[#This Row],[Preço atual]]/Tabela1[[#This Row],[VP]]</f>
        <v>0.38272195577031182</v>
      </c>
      <c r="K316" s="14"/>
      <c r="L316" s="14"/>
      <c r="M316" s="13">
        <v>7.29</v>
      </c>
      <c r="N316" s="13">
        <v>3571</v>
      </c>
      <c r="O316" s="13">
        <v>1521</v>
      </c>
      <c r="P316" s="13">
        <v>590</v>
      </c>
      <c r="Q316" s="30">
        <f>Tabela1[[#This Row],[Divid.]]</f>
        <v>2.4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212.54612546125458</v>
      </c>
      <c r="T316" s="17">
        <f>Tabela1[[#This Row],[Preço Calculado]]/Tabela1[[#This Row],[Preço atual]]-1</f>
        <v>-0.33577260082735527</v>
      </c>
      <c r="U316" s="29" t="str">
        <f>HYPERLINK("https://statusinvest.com.br/fundos-imobiliarios/"&amp;Tabela1[[#This Row],[Ticker]],"Link")</f>
        <v>Link</v>
      </c>
      <c r="V316" s="38" t="s">
        <v>663</v>
      </c>
    </row>
    <row r="317" spans="1:22" x14ac:dyDescent="0.25">
      <c r="A317" s="12" t="s">
        <v>664</v>
      </c>
      <c r="B317" s="12" t="s">
        <v>28</v>
      </c>
      <c r="C317" s="13" t="s">
        <v>183</v>
      </c>
      <c r="D317" s="13" t="s">
        <v>225</v>
      </c>
      <c r="E317" s="16">
        <v>38.950000000000003</v>
      </c>
      <c r="F317" s="16">
        <v>0.34</v>
      </c>
      <c r="G317" s="14">
        <f>Tabela1[[#This Row],[Divid.]]*12/Tabela1[[#This Row],[Preço atual]]</f>
        <v>0.10474967907573812</v>
      </c>
      <c r="H317" s="16">
        <v>3.92</v>
      </c>
      <c r="I317" s="16">
        <v>65.86</v>
      </c>
      <c r="J317" s="15">
        <f>Tabela1[[#This Row],[Preço atual]]/Tabela1[[#This Row],[VP]]</f>
        <v>0.59140601275432736</v>
      </c>
      <c r="K317" s="14">
        <v>0.28000000000000003</v>
      </c>
      <c r="L317" s="14">
        <v>0</v>
      </c>
      <c r="M317" s="13">
        <v>3.25</v>
      </c>
      <c r="N317" s="13">
        <v>8962</v>
      </c>
      <c r="O317" s="13">
        <v>2634</v>
      </c>
      <c r="P317" s="13">
        <v>349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-0.22693963781743098</v>
      </c>
      <c r="U317" s="29" t="str">
        <f>HYPERLINK("https://statusinvest.com.br/fundos-imobiliarios/"&amp;Tabela1[[#This Row],[Ticker]],"Link")</f>
        <v>Link</v>
      </c>
      <c r="V317" s="38" t="s">
        <v>665</v>
      </c>
    </row>
    <row r="318" spans="1:22" x14ac:dyDescent="0.25">
      <c r="A318" s="12" t="s">
        <v>666</v>
      </c>
      <c r="B318" s="12" t="s">
        <v>28</v>
      </c>
      <c r="C318" s="13" t="s">
        <v>53</v>
      </c>
      <c r="D318" s="13" t="s">
        <v>667</v>
      </c>
      <c r="E318" s="16">
        <v>75.099999999999994</v>
      </c>
      <c r="F318" s="16">
        <v>0.55000000000000004</v>
      </c>
      <c r="G318" s="25">
        <f>Tabela1[[#This Row],[Divid.]]*12/Tabela1[[#This Row],[Preço atual]]</f>
        <v>8.7882822902796282E-2</v>
      </c>
      <c r="H318" s="16">
        <v>7.24</v>
      </c>
      <c r="I318" s="16">
        <v>86.24</v>
      </c>
      <c r="J318" s="15">
        <f>Tabela1[[#This Row],[Preço atual]]/Tabela1[[#This Row],[VP]]</f>
        <v>0.87082560296846012</v>
      </c>
      <c r="K318" s="14"/>
      <c r="L318" s="14"/>
      <c r="M318" s="13">
        <v>0.8</v>
      </c>
      <c r="N318" s="13">
        <v>107103</v>
      </c>
      <c r="O318" s="13"/>
      <c r="P318" s="13"/>
      <c r="Q318" s="30">
        <f>Tabela1[[#This Row],[Divid.]]</f>
        <v>0.55000000000000004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18" s="17">
        <f>Tabela1[[#This Row],[Preço Calculado]]/Tabela1[[#This Row],[Preço atual]]-1</f>
        <v>-0.35141828116017515</v>
      </c>
      <c r="U318" s="29" t="str">
        <f>HYPERLINK("https://statusinvest.com.br/fundos-imobiliarios/"&amp;Tabela1[[#This Row],[Ticker]],"Link")</f>
        <v>Link</v>
      </c>
      <c r="V318" s="38" t="s">
        <v>668</v>
      </c>
    </row>
    <row r="319" spans="1:22" x14ac:dyDescent="0.25">
      <c r="A319" s="12" t="s">
        <v>669</v>
      </c>
      <c r="B319" s="12" t="s">
        <v>28</v>
      </c>
      <c r="C319" s="13" t="s">
        <v>158</v>
      </c>
      <c r="D319" s="13" t="s">
        <v>50</v>
      </c>
      <c r="E319" s="16">
        <v>916.01</v>
      </c>
      <c r="F319" s="16">
        <v>35.619999999999997</v>
      </c>
      <c r="G319" s="25">
        <f>Tabela1[[#This Row],[Divid.]]*12/Tabela1[[#This Row],[Preço atual]]</f>
        <v>0.46663246034431932</v>
      </c>
      <c r="H319" s="16">
        <v>0</v>
      </c>
      <c r="I319" s="16">
        <v>1193.68</v>
      </c>
      <c r="J319" s="15">
        <f>Tabela1[[#This Row],[Preço atual]]/Tabela1[[#This Row],[VP]]</f>
        <v>0.76738321828295686</v>
      </c>
      <c r="K319" s="14"/>
      <c r="L319" s="14"/>
      <c r="M319" s="13">
        <v>0.2</v>
      </c>
      <c r="N319" s="13">
        <v>87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2.4437819951610278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670</v>
      </c>
      <c r="B320" s="12" t="s">
        <v>28</v>
      </c>
      <c r="C320" s="13" t="s">
        <v>70</v>
      </c>
      <c r="D320" s="13" t="s">
        <v>667</v>
      </c>
      <c r="E320" s="16">
        <v>85.52</v>
      </c>
      <c r="F320" s="16">
        <v>0.72</v>
      </c>
      <c r="G320" s="14">
        <f>Tabela1[[#This Row],[Divid.]]*12/Tabela1[[#This Row],[Preço atual]]</f>
        <v>0.10102899906454632</v>
      </c>
      <c r="H320" s="16">
        <v>7.93</v>
      </c>
      <c r="I320" s="16">
        <v>105.27</v>
      </c>
      <c r="J320" s="15">
        <f>Tabela1[[#This Row],[Preço atual]]/Tabela1[[#This Row],[VP]]</f>
        <v>0.8123871948323359</v>
      </c>
      <c r="K320" s="14">
        <v>7.0000000000000007E-2</v>
      </c>
      <c r="L320" s="14">
        <v>0</v>
      </c>
      <c r="M320" s="13">
        <v>1.22</v>
      </c>
      <c r="N320" s="13">
        <v>13350</v>
      </c>
      <c r="O320" s="13">
        <v>2521</v>
      </c>
      <c r="P320" s="13">
        <v>268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-0.25439853088895714</v>
      </c>
      <c r="U320" s="29" t="str">
        <f>HYPERLINK("https://statusinvest.com.br/fundos-imobiliarios/"&amp;Tabela1[[#This Row],[Ticker]],"Link")</f>
        <v>Link</v>
      </c>
      <c r="V320" s="38" t="s">
        <v>671</v>
      </c>
    </row>
    <row r="321" spans="1:22" x14ac:dyDescent="0.25">
      <c r="A321" s="12" t="s">
        <v>672</v>
      </c>
      <c r="B321" s="12" t="s">
        <v>28</v>
      </c>
      <c r="C321" s="13" t="s">
        <v>158</v>
      </c>
      <c r="D321" s="13" t="s">
        <v>667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637.60130000000004</v>
      </c>
      <c r="I321" s="16">
        <v>27067.78</v>
      </c>
      <c r="J321" s="15">
        <f>Tabela1[[#This Row],[Preço atual]]/Tabela1[[#This Row],[VP]]</f>
        <v>3.5021272524011944</v>
      </c>
      <c r="K321" s="14"/>
      <c r="L321" s="14"/>
      <c r="M321" s="13">
        <v>0.61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673</v>
      </c>
      <c r="B322" s="12" t="s">
        <v>28</v>
      </c>
      <c r="C322" s="13" t="s">
        <v>43</v>
      </c>
      <c r="D322" s="13" t="s">
        <v>667</v>
      </c>
      <c r="E322" s="16">
        <v>51.46</v>
      </c>
      <c r="F322" s="16">
        <v>0.28000000000000003</v>
      </c>
      <c r="G322" s="25">
        <f>Tabela1[[#This Row],[Divid.]]*12/Tabela1[[#This Row],[Preço atual]]</f>
        <v>6.5293431791682871E-2</v>
      </c>
      <c r="H322" s="16">
        <v>3.22</v>
      </c>
      <c r="I322" s="16">
        <v>82.1</v>
      </c>
      <c r="J322" s="15">
        <f>Tabela1[[#This Row],[Preço atual]]/Tabela1[[#This Row],[VP]]</f>
        <v>0.62679658952496964</v>
      </c>
      <c r="K322" s="14">
        <v>0.28000000000000003</v>
      </c>
      <c r="L322" s="14">
        <v>0</v>
      </c>
      <c r="M322" s="13">
        <v>1.22</v>
      </c>
      <c r="N322" s="13">
        <v>88672</v>
      </c>
      <c r="O322" s="13">
        <v>7784</v>
      </c>
      <c r="P322" s="13">
        <v>504</v>
      </c>
      <c r="Q322" s="30">
        <f>Tabela1[[#This Row],[Divid.]]</f>
        <v>0.28000000000000003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2" s="17">
        <f>Tabela1[[#This Row],[Preço Calculado]]/Tabela1[[#This Row],[Preço atual]]-1</f>
        <v>-0.51812965467392713</v>
      </c>
      <c r="U322" s="29" t="str">
        <f>HYPERLINK("https://statusinvest.com.br/fundos-imobiliarios/"&amp;Tabela1[[#This Row],[Ticker]],"Link")</f>
        <v>Link</v>
      </c>
      <c r="V322" s="38" t="s">
        <v>674</v>
      </c>
    </row>
    <row r="323" spans="1:22" x14ac:dyDescent="0.25">
      <c r="A323" s="12" t="s">
        <v>675</v>
      </c>
      <c r="B323" s="12" t="s">
        <v>28</v>
      </c>
      <c r="C323" s="13" t="s">
        <v>36</v>
      </c>
      <c r="D323" s="13" t="s">
        <v>667</v>
      </c>
      <c r="E323" s="16">
        <v>85.6</v>
      </c>
      <c r="F323" s="16">
        <v>0.65</v>
      </c>
      <c r="G323" s="25">
        <f>Tabela1[[#This Row],[Divid.]]*12/Tabela1[[#This Row],[Preço atual]]</f>
        <v>9.1121495327102814E-2</v>
      </c>
      <c r="H323" s="16">
        <v>9.9039999999999999</v>
      </c>
      <c r="I323" s="16">
        <v>93.55</v>
      </c>
      <c r="J323" s="15">
        <f>Tabela1[[#This Row],[Preço atual]]/Tabela1[[#This Row],[VP]]</f>
        <v>0.91501870657402451</v>
      </c>
      <c r="K323" s="14"/>
      <c r="L323" s="14"/>
      <c r="M323" s="13">
        <v>4.5</v>
      </c>
      <c r="N323" s="13">
        <v>139447</v>
      </c>
      <c r="O323" s="13"/>
      <c r="P323" s="13"/>
      <c r="Q323" s="30">
        <f>Tabela1[[#This Row],[Divid.]]</f>
        <v>0.65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3" s="17">
        <f>Tabela1[[#This Row],[Preço Calculado]]/Tabela1[[#This Row],[Preço atual]]-1</f>
        <v>-0.32751663965237776</v>
      </c>
      <c r="U323" s="29" t="str">
        <f>HYPERLINK("https://statusinvest.com.br/fundos-imobiliarios/"&amp;Tabela1[[#This Row],[Ticker]],"Link")</f>
        <v>Link</v>
      </c>
      <c r="V323" s="38" t="s">
        <v>676</v>
      </c>
    </row>
    <row r="324" spans="1:22" x14ac:dyDescent="0.25">
      <c r="A324" s="12" t="s">
        <v>677</v>
      </c>
      <c r="B324" s="12" t="s">
        <v>28</v>
      </c>
      <c r="C324" s="13" t="s">
        <v>158</v>
      </c>
      <c r="D324" s="13" t="s">
        <v>30</v>
      </c>
      <c r="E324" s="16">
        <v>52.33</v>
      </c>
      <c r="F324" s="16">
        <v>0.4</v>
      </c>
      <c r="G324" s="25">
        <f>Tabela1[[#This Row],[Divid.]]*12/Tabela1[[#This Row],[Preço atual]]</f>
        <v>9.172558761704569E-2</v>
      </c>
      <c r="H324" s="16">
        <v>4.1100000000000003</v>
      </c>
      <c r="I324" s="16">
        <v>94.75</v>
      </c>
      <c r="J324" s="15">
        <f>Tabela1[[#This Row],[Preço atual]]/Tabela1[[#This Row],[VP]]</f>
        <v>0.55229551451187331</v>
      </c>
      <c r="K324" s="14">
        <v>0.217</v>
      </c>
      <c r="L324" s="14">
        <v>0</v>
      </c>
      <c r="M324" s="13">
        <v>3.91</v>
      </c>
      <c r="N324" s="13">
        <v>1233</v>
      </c>
      <c r="O324" s="13">
        <v>8718</v>
      </c>
      <c r="P324" s="13">
        <v>847</v>
      </c>
      <c r="Q324" s="30">
        <f>Tabela1[[#This Row],[Divid.]]</f>
        <v>0.4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4" s="17">
        <f>Tabela1[[#This Row],[Preço Calculado]]/Tabela1[[#This Row],[Preço atual]]-1</f>
        <v>-0.32305839397014258</v>
      </c>
      <c r="U324" s="29" t="str">
        <f>HYPERLINK("https://statusinvest.com.br/fundos-imobiliarios/"&amp;Tabela1[[#This Row],[Ticker]],"Link")</f>
        <v>Link</v>
      </c>
      <c r="V324" s="38" t="s">
        <v>678</v>
      </c>
    </row>
    <row r="325" spans="1:22" x14ac:dyDescent="0.25">
      <c r="A325" s="12" t="s">
        <v>679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680</v>
      </c>
      <c r="B326" s="12" t="s">
        <v>28</v>
      </c>
      <c r="C326" s="13" t="s">
        <v>82</v>
      </c>
      <c r="D326" s="13" t="s">
        <v>667</v>
      </c>
      <c r="E326" s="16">
        <v>9.23</v>
      </c>
      <c r="F326" s="16">
        <v>0.1</v>
      </c>
      <c r="G326" s="25">
        <f>Tabela1[[#This Row],[Divid.]]*12/Tabela1[[#This Row],[Preço atual]]</f>
        <v>0.13001083423618637</v>
      </c>
      <c r="H326" s="16">
        <v>1.403</v>
      </c>
      <c r="I326" s="16">
        <v>96.15</v>
      </c>
      <c r="J326" s="15">
        <f>Tabela1[[#This Row],[Preço atual]]/Tabela1[[#This Row],[VP]]</f>
        <v>9.5995839833593347E-2</v>
      </c>
      <c r="K326" s="14"/>
      <c r="L326" s="14"/>
      <c r="M326" s="13">
        <v>16.940000000000001</v>
      </c>
      <c r="N326" s="13">
        <v>7200</v>
      </c>
      <c r="O326" s="13"/>
      <c r="P326" s="13"/>
      <c r="Q326" s="30">
        <f>Tabela1[[#This Row],[Divid.]]</f>
        <v>0.1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26" s="17">
        <f>Tabela1[[#This Row],[Preço Calculado]]/Tabela1[[#This Row],[Preço atual]]-1</f>
        <v>-4.0510448441429148E-2</v>
      </c>
      <c r="U326" s="29" t="str">
        <f>HYPERLINK("https://statusinvest.com.br/fundos-imobiliarios/"&amp;Tabela1[[#This Row],[Ticker]],"Link")</f>
        <v>Link</v>
      </c>
      <c r="V326" s="38" t="s">
        <v>681</v>
      </c>
    </row>
    <row r="327" spans="1:22" x14ac:dyDescent="0.25">
      <c r="A327" s="12" t="s">
        <v>682</v>
      </c>
      <c r="B327" s="12" t="s">
        <v>28</v>
      </c>
      <c r="C327" s="13" t="s">
        <v>36</v>
      </c>
      <c r="D327" s="13" t="s">
        <v>667</v>
      </c>
      <c r="E327" s="16">
        <v>99</v>
      </c>
      <c r="F327" s="16">
        <v>1</v>
      </c>
      <c r="G327" s="14">
        <f>Tabela1[[#This Row],[Divid.]]*12/Tabela1[[#This Row],[Preço atual]]</f>
        <v>0.12121212121212122</v>
      </c>
      <c r="H327" s="16">
        <v>14.05</v>
      </c>
      <c r="I327" s="16">
        <v>99</v>
      </c>
      <c r="J327" s="15">
        <f>Tabela1[[#This Row],[Preço atual]]/Tabela1[[#This Row],[VP]]</f>
        <v>1</v>
      </c>
      <c r="K327" s="14"/>
      <c r="L327" s="14"/>
      <c r="M327" s="13">
        <v>3.66</v>
      </c>
      <c r="N327" s="13">
        <v>39808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-0.10544559991054459</v>
      </c>
      <c r="U327" s="29" t="str">
        <f>HYPERLINK("https://statusinvest.com.br/fundos-imobiliarios/"&amp;Tabela1[[#This Row],[Ticker]],"Link")</f>
        <v>Link</v>
      </c>
      <c r="V327" s="38" t="s">
        <v>683</v>
      </c>
    </row>
    <row r="328" spans="1:22" x14ac:dyDescent="0.25">
      <c r="A328" s="12" t="s">
        <v>684</v>
      </c>
      <c r="B328" s="12" t="s">
        <v>28</v>
      </c>
      <c r="C328" s="13" t="s">
        <v>158</v>
      </c>
      <c r="D328" s="13" t="s">
        <v>225</v>
      </c>
      <c r="E328" s="16">
        <v>725</v>
      </c>
      <c r="F328" s="16">
        <v>49.535600000000002</v>
      </c>
      <c r="G328" s="25">
        <f>Tabela1[[#This Row],[Divid.]]*12/Tabela1[[#This Row],[Preço atual]]</f>
        <v>0.81989958620689662</v>
      </c>
      <c r="H328" s="16">
        <v>402.03269999999998</v>
      </c>
      <c r="I328" s="16">
        <v>665.25</v>
      </c>
      <c r="J328" s="15">
        <f>Tabela1[[#This Row],[Preço atual]]/Tabela1[[#This Row],[VP]]</f>
        <v>1.0898158586997369</v>
      </c>
      <c r="K328" s="14"/>
      <c r="L328" s="14"/>
      <c r="M328" s="13">
        <v>8.1199999999999992</v>
      </c>
      <c r="N328" s="13">
        <v>61</v>
      </c>
      <c r="O328" s="13"/>
      <c r="P328" s="13"/>
      <c r="Q328" s="30">
        <f>Tabela1[[#This Row],[Divid.]]</f>
        <v>49.535600000000002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4386.9166051660522</v>
      </c>
      <c r="T328" s="17">
        <f>Tabela1[[#This Row],[Preço Calculado]]/Tabela1[[#This Row],[Preço atual]]-1</f>
        <v>5.0509194554014512</v>
      </c>
      <c r="U328" s="29" t="str">
        <f>HYPERLINK("https://statusinvest.com.br/fundos-imobiliarios/"&amp;Tabela1[[#This Row],[Ticker]],"Link")</f>
        <v>Link</v>
      </c>
      <c r="V328" s="38" t="s">
        <v>685</v>
      </c>
    </row>
    <row r="329" spans="1:22" x14ac:dyDescent="0.25">
      <c r="A329" s="12" t="s">
        <v>686</v>
      </c>
      <c r="B329" s="12" t="s">
        <v>28</v>
      </c>
      <c r="C329" s="13" t="s">
        <v>183</v>
      </c>
      <c r="D329" s="13" t="s">
        <v>30</v>
      </c>
      <c r="E329" s="16">
        <v>112.37</v>
      </c>
      <c r="F329" s="16">
        <v>1</v>
      </c>
      <c r="G329" s="25">
        <f>Tabela1[[#This Row],[Divid.]]*12/Tabela1[[#This Row],[Preço atual]]</f>
        <v>0.1067900685236273</v>
      </c>
      <c r="H329" s="16">
        <v>11.82</v>
      </c>
      <c r="I329" s="16">
        <v>107.71</v>
      </c>
      <c r="J329" s="15">
        <f>Tabela1[[#This Row],[Preço atual]]/Tabela1[[#This Row],[VP]]</f>
        <v>1.0432643208615728</v>
      </c>
      <c r="K329" s="14">
        <v>0.05</v>
      </c>
      <c r="L329" s="14">
        <v>0</v>
      </c>
      <c r="M329" s="13">
        <v>0.56999999999999995</v>
      </c>
      <c r="N329" s="13">
        <v>47603</v>
      </c>
      <c r="O329" s="13">
        <v>17242</v>
      </c>
      <c r="P329" s="13">
        <v>1930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-0.21188141310976172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687</v>
      </c>
      <c r="B330" s="12" t="s">
        <v>28</v>
      </c>
      <c r="C330" s="13" t="s">
        <v>36</v>
      </c>
      <c r="D330" s="13" t="s">
        <v>30</v>
      </c>
      <c r="E330" s="16">
        <v>8.49</v>
      </c>
      <c r="F330" s="16">
        <v>0.03</v>
      </c>
      <c r="G330" s="14">
        <f>Tabela1[[#This Row],[Divid.]]*12/Tabela1[[#This Row],[Preço atual]]</f>
        <v>4.2402826855123671E-2</v>
      </c>
      <c r="H330" s="16">
        <v>0.20499999999999999</v>
      </c>
      <c r="I330" s="16">
        <v>16.75</v>
      </c>
      <c r="J330" s="15">
        <f>Tabela1[[#This Row],[Preço atual]]/Tabela1[[#This Row],[VP]]</f>
        <v>0.50686567164179108</v>
      </c>
      <c r="K330" s="14"/>
      <c r="L330" s="14"/>
      <c r="M330" s="13">
        <v>6.62</v>
      </c>
      <c r="N330" s="13">
        <v>2518</v>
      </c>
      <c r="O330" s="13"/>
      <c r="P330" s="13"/>
      <c r="Q330" s="30">
        <f>Tabela1[[#This Row],[Divid.]]</f>
        <v>0.03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330" s="17">
        <f>Tabela1[[#This Row],[Preço Calculado]]/Tabela1[[#This Row],[Preço atual]]-1</f>
        <v>-0.68706400844927185</v>
      </c>
      <c r="U330" s="29" t="str">
        <f>HYPERLINK("https://statusinvest.com.br/fundos-imobiliarios/"&amp;Tabela1[[#This Row],[Ticker]],"Link")</f>
        <v>Link</v>
      </c>
      <c r="V330" s="38" t="s">
        <v>688</v>
      </c>
    </row>
    <row r="331" spans="1:22" x14ac:dyDescent="0.25">
      <c r="A331" s="12" t="s">
        <v>689</v>
      </c>
      <c r="B331" s="12" t="s">
        <v>28</v>
      </c>
      <c r="C331" s="13" t="s">
        <v>158</v>
      </c>
      <c r="D331" s="13" t="s">
        <v>690</v>
      </c>
      <c r="E331" s="16">
        <v>1.42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20.07</v>
      </c>
      <c r="J331" s="15">
        <f>Tabela1[[#This Row],[Preço atual]]/Tabela1[[#This Row],[VP]]</f>
        <v>7.0752366716492279E-2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691</v>
      </c>
      <c r="B332" s="12" t="s">
        <v>28</v>
      </c>
      <c r="C332" s="13" t="s">
        <v>53</v>
      </c>
      <c r="D332" s="13" t="s">
        <v>667</v>
      </c>
      <c r="E332" s="16">
        <v>90</v>
      </c>
      <c r="F332" s="16">
        <v>1.2312000000000001</v>
      </c>
      <c r="G332" s="14">
        <f>Tabela1[[#This Row],[Divid.]]*12/Tabela1[[#This Row],[Preço atual]]</f>
        <v>0.16416</v>
      </c>
      <c r="H332" s="16">
        <v>1.2312000000000001</v>
      </c>
      <c r="I332" s="16">
        <v>96.17</v>
      </c>
      <c r="J332" s="15">
        <f>Tabela1[[#This Row],[Preço atual]]/Tabela1[[#This Row],[VP]]</f>
        <v>0.93584277841322661</v>
      </c>
      <c r="K332" s="14"/>
      <c r="L332" s="14"/>
      <c r="M332" s="13">
        <v>10.39</v>
      </c>
      <c r="N332" s="13">
        <v>83</v>
      </c>
      <c r="O332" s="13"/>
      <c r="P332" s="13"/>
      <c r="Q332" s="30">
        <f>Tabela1[[#This Row],[Divid.]]</f>
        <v>1.2312000000000001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2" s="17">
        <f>Tabela1[[#This Row],[Preço Calculado]]/Tabela1[[#This Row],[Preço atual]]-1</f>
        <v>0.21151291512915127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692</v>
      </c>
      <c r="B333" s="12" t="s">
        <v>28</v>
      </c>
      <c r="C333" s="13" t="s">
        <v>43</v>
      </c>
      <c r="D333" s="13" t="s">
        <v>30</v>
      </c>
      <c r="E333" s="16">
        <v>153.63</v>
      </c>
      <c r="F333" s="16">
        <v>0.79</v>
      </c>
      <c r="G333" s="14">
        <f>Tabela1[[#This Row],[Divid.]]*12/Tabela1[[#This Row],[Preço atual]]</f>
        <v>6.1706697910564351E-2</v>
      </c>
      <c r="H333" s="16">
        <v>9.07</v>
      </c>
      <c r="I333" s="16">
        <v>209.33</v>
      </c>
      <c r="J333" s="15">
        <f>Tabela1[[#This Row],[Preço atual]]/Tabela1[[#This Row],[VP]]</f>
        <v>0.73391296039745846</v>
      </c>
      <c r="K333" s="14">
        <v>0.14399999999999999</v>
      </c>
      <c r="L333" s="14">
        <v>0</v>
      </c>
      <c r="M333" s="13">
        <v>2.68</v>
      </c>
      <c r="N333" s="13">
        <v>31619</v>
      </c>
      <c r="O333" s="13">
        <v>13502</v>
      </c>
      <c r="P333" s="13">
        <v>1039</v>
      </c>
      <c r="Q333" s="30">
        <f>Tabela1[[#This Row],[Divid.]]</f>
        <v>0.79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33" s="17">
        <f>Tabela1[[#This Row],[Preço Calculado]]/Tabela1[[#This Row],[Preço atual]]-1</f>
        <v>-0.54460001542018932</v>
      </c>
      <c r="U333" s="29" t="str">
        <f>HYPERLINK("https://statusinvest.com.br/fundos-imobiliarios/"&amp;Tabela1[[#This Row],[Ticker]],"Link")</f>
        <v>Link</v>
      </c>
      <c r="V333" s="38" t="s">
        <v>693</v>
      </c>
    </row>
    <row r="334" spans="1:22" x14ac:dyDescent="0.25">
      <c r="A334" s="12" t="s">
        <v>694</v>
      </c>
      <c r="B334" s="12" t="s">
        <v>28</v>
      </c>
      <c r="C334" s="13" t="s">
        <v>36</v>
      </c>
      <c r="D334" s="13" t="s">
        <v>225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695</v>
      </c>
    </row>
    <row r="335" spans="1:22" x14ac:dyDescent="0.25">
      <c r="A335" s="12" t="s">
        <v>696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697</v>
      </c>
      <c r="B336" s="12" t="s">
        <v>28</v>
      </c>
      <c r="C336" s="13" t="s">
        <v>155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698</v>
      </c>
      <c r="B337" s="12" t="s">
        <v>28</v>
      </c>
      <c r="C337" s="13" t="s">
        <v>36</v>
      </c>
      <c r="D337" s="13" t="s">
        <v>699</v>
      </c>
      <c r="E337" s="16">
        <v>82.52</v>
      </c>
      <c r="F337" s="16">
        <v>0.78029999999999999</v>
      </c>
      <c r="G337" s="25">
        <f>Tabela1[[#This Row],[Divid.]]*12/Tabela1[[#This Row],[Preço atual]]</f>
        <v>0.1134706737760543</v>
      </c>
      <c r="H337" s="16">
        <v>10.835599999999999</v>
      </c>
      <c r="I337" s="16">
        <v>94.24</v>
      </c>
      <c r="J337" s="15">
        <f>Tabela1[[#This Row],[Preço atual]]/Tabela1[[#This Row],[VP]]</f>
        <v>0.8756366723259762</v>
      </c>
      <c r="K337" s="14">
        <v>1</v>
      </c>
      <c r="L337" s="14">
        <v>0</v>
      </c>
      <c r="M337" s="13">
        <v>5.31</v>
      </c>
      <c r="N337" s="13">
        <v>182438</v>
      </c>
      <c r="O337" s="13">
        <v>40482</v>
      </c>
      <c r="P337" s="13">
        <v>0</v>
      </c>
      <c r="Q337" s="30">
        <f>Tabela1[[#This Row],[Divid.]]</f>
        <v>0.78029999999999999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69.1040590405904</v>
      </c>
      <c r="T337" s="17">
        <f>Tabela1[[#This Row],[Preço Calculado]]/Tabela1[[#This Row],[Preço atual]]-1</f>
        <v>-0.16257805331325248</v>
      </c>
      <c r="U337" s="29" t="str">
        <f>HYPERLINK("https://statusinvest.com.br/fundos-imobiliarios/"&amp;Tabela1[[#This Row],[Ticker]],"Link")</f>
        <v>Link</v>
      </c>
      <c r="V337" s="38" t="s">
        <v>700</v>
      </c>
    </row>
    <row r="338" spans="1:22" x14ac:dyDescent="0.25">
      <c r="A338" s="12" t="s">
        <v>701</v>
      </c>
      <c r="B338" s="12" t="s">
        <v>28</v>
      </c>
      <c r="C338" s="13" t="s">
        <v>43</v>
      </c>
      <c r="D338" s="13" t="s">
        <v>699</v>
      </c>
      <c r="E338" s="16">
        <v>42.49</v>
      </c>
      <c r="F338" s="16">
        <v>0.4</v>
      </c>
      <c r="G338" s="25">
        <f>Tabela1[[#This Row],[Divid.]]*12/Tabela1[[#This Row],[Preço atual]]</f>
        <v>0.11296775711932221</v>
      </c>
      <c r="H338" s="16">
        <v>5.4621000000000004</v>
      </c>
      <c r="I338" s="16">
        <v>92.55</v>
      </c>
      <c r="J338" s="15">
        <f>Tabela1[[#This Row],[Preço atual]]/Tabela1[[#This Row],[VP]]</f>
        <v>0.45910318746623452</v>
      </c>
      <c r="K338" s="14">
        <v>9.9000000000000005E-2</v>
      </c>
      <c r="L338" s="14">
        <v>0</v>
      </c>
      <c r="M338" s="13">
        <v>0.19</v>
      </c>
      <c r="N338" s="13">
        <v>70219</v>
      </c>
      <c r="O338" s="13">
        <v>4707</v>
      </c>
      <c r="P338" s="13">
        <v>783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-0.16628961535555575</v>
      </c>
      <c r="U338" s="29" t="str">
        <f>HYPERLINK("https://statusinvest.com.br/fundos-imobiliarios/"&amp;Tabela1[[#This Row],[Ticker]],"Link")</f>
        <v>Link</v>
      </c>
      <c r="V338" s="38" t="s">
        <v>702</v>
      </c>
    </row>
    <row r="339" spans="1:22" x14ac:dyDescent="0.25">
      <c r="A339" s="12" t="s">
        <v>703</v>
      </c>
      <c r="B339" s="12" t="s">
        <v>28</v>
      </c>
      <c r="C339" s="13" t="s">
        <v>53</v>
      </c>
      <c r="D339" s="13" t="s">
        <v>50</v>
      </c>
      <c r="E339" s="16">
        <v>66.13</v>
      </c>
      <c r="F339" s="16">
        <v>0.58940000000000003</v>
      </c>
      <c r="G339" s="25">
        <f>Tabela1[[#This Row],[Divid.]]*12/Tabela1[[#This Row],[Preço atual]]</f>
        <v>0.10695297141993046</v>
      </c>
      <c r="H339" s="16">
        <v>7.6330999999999998</v>
      </c>
      <c r="I339" s="16">
        <v>74.23</v>
      </c>
      <c r="J339" s="15">
        <f>Tabela1[[#This Row],[Preço atual]]/Tabela1[[#This Row],[VP]]</f>
        <v>0.89087969823521473</v>
      </c>
      <c r="K339" s="14"/>
      <c r="L339" s="14"/>
      <c r="M339" s="13">
        <v>0.54</v>
      </c>
      <c r="N339" s="13">
        <v>657</v>
      </c>
      <c r="O339" s="13"/>
      <c r="P339" s="13"/>
      <c r="Q339" s="30">
        <f>Tabela1[[#This Row],[Divid.]]</f>
        <v>0.58940000000000003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52.19778597785978</v>
      </c>
      <c r="T339" s="17">
        <f>Tabela1[[#This Row],[Preço Calculado]]/Tabela1[[#This Row],[Preço atual]]-1</f>
        <v>-0.2106791777126904</v>
      </c>
      <c r="U339" s="29" t="str">
        <f>HYPERLINK("https://statusinvest.com.br/fundos-imobiliarios/"&amp;Tabela1[[#This Row],[Ticker]],"Link")</f>
        <v>Link</v>
      </c>
      <c r="V339" s="38" t="s">
        <v>704</v>
      </c>
    </row>
    <row r="340" spans="1:22" x14ac:dyDescent="0.25">
      <c r="A340" s="12" t="s">
        <v>705</v>
      </c>
      <c r="B340" s="12" t="s">
        <v>28</v>
      </c>
      <c r="C340" s="13" t="s">
        <v>36</v>
      </c>
      <c r="D340" s="13" t="s">
        <v>706</v>
      </c>
      <c r="E340" s="16">
        <v>176.42</v>
      </c>
      <c r="F340" s="16">
        <v>2.13</v>
      </c>
      <c r="G340" s="14">
        <f>Tabela1[[#This Row],[Divid.]]*12/Tabela1[[#This Row],[Preço atual]]</f>
        <v>0.1448815327060424</v>
      </c>
      <c r="H340" s="16">
        <v>31.011500000000002</v>
      </c>
      <c r="I340" s="16">
        <v>285.31</v>
      </c>
      <c r="J340" s="15">
        <f>Tabela1[[#This Row],[Preço atual]]/Tabela1[[#This Row],[VP]]</f>
        <v>0.61834495811573376</v>
      </c>
      <c r="K340" s="14"/>
      <c r="L340" s="14"/>
      <c r="M340" s="13">
        <v>6.23</v>
      </c>
      <c r="N340" s="13">
        <v>71</v>
      </c>
      <c r="O340" s="13"/>
      <c r="P340" s="13"/>
      <c r="Q340" s="30">
        <f>Tabela1[[#This Row],[Divid.]]</f>
        <v>2.13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188.63468634686345</v>
      </c>
      <c r="T340" s="17">
        <f>Tabela1[[#This Row],[Preço Calculado]]/Tabela1[[#This Row],[Preço atual]]-1</f>
        <v>6.9236403734630247E-2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707</v>
      </c>
      <c r="B341" s="12" t="s">
        <v>28</v>
      </c>
      <c r="C341" s="13" t="s">
        <v>70</v>
      </c>
      <c r="D341" s="13" t="s">
        <v>699</v>
      </c>
      <c r="E341" s="16">
        <v>48.42</v>
      </c>
      <c r="F341" s="16">
        <v>0.7</v>
      </c>
      <c r="G341" s="14">
        <f>Tabela1[[#This Row],[Divid.]]*12/Tabela1[[#This Row],[Preço atual]]</f>
        <v>0.17348203221809166</v>
      </c>
      <c r="H341" s="16">
        <v>2.2000000000000002</v>
      </c>
      <c r="I341" s="16">
        <v>124.38</v>
      </c>
      <c r="J341" s="15">
        <f>Tabela1[[#This Row],[Preço atual]]/Tabela1[[#This Row],[VP]]</f>
        <v>0.38929088277858181</v>
      </c>
      <c r="K341" s="14">
        <v>0</v>
      </c>
      <c r="L341" s="14">
        <v>0</v>
      </c>
      <c r="M341" s="13">
        <v>0.26</v>
      </c>
      <c r="N341" s="13">
        <v>6338</v>
      </c>
      <c r="O341" s="13">
        <v>922</v>
      </c>
      <c r="P341" s="13">
        <v>182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0.28031020087152503</v>
      </c>
      <c r="U341" s="29" t="str">
        <f>HYPERLINK("https://statusinvest.com.br/fundos-imobiliarios/"&amp;Tabela1[[#This Row],[Ticker]],"Link")</f>
        <v>Link</v>
      </c>
      <c r="V341" s="38" t="s">
        <v>708</v>
      </c>
    </row>
    <row r="342" spans="1:22" x14ac:dyDescent="0.25">
      <c r="A342" s="12" t="s">
        <v>709</v>
      </c>
      <c r="B342" s="12" t="s">
        <v>28</v>
      </c>
      <c r="C342" s="13" t="s">
        <v>53</v>
      </c>
      <c r="D342" s="13" t="s">
        <v>225</v>
      </c>
      <c r="E342" s="16">
        <v>76.88</v>
      </c>
      <c r="F342" s="16">
        <v>0.72</v>
      </c>
      <c r="G342" s="14">
        <f>Tabela1[[#This Row],[Divid.]]*12/Tabela1[[#This Row],[Preço atual]]</f>
        <v>0.11238293444328826</v>
      </c>
      <c r="H342" s="16">
        <v>8.6</v>
      </c>
      <c r="I342" s="16">
        <v>80.040000000000006</v>
      </c>
      <c r="J342" s="15">
        <f>Tabela1[[#This Row],[Preço atual]]/Tabela1[[#This Row],[VP]]</f>
        <v>0.96051974012993491</v>
      </c>
      <c r="K342" s="14"/>
      <c r="L342" s="14"/>
      <c r="M342" s="13">
        <v>3.22</v>
      </c>
      <c r="N342" s="13">
        <v>4821</v>
      </c>
      <c r="O342" s="13"/>
      <c r="P342" s="13"/>
      <c r="Q342" s="30">
        <f>Tabela1[[#This Row],[Divid.]]</f>
        <v>0.72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42" s="17">
        <f>Tabela1[[#This Row],[Preço Calculado]]/Tabela1[[#This Row],[Preço atual]]-1</f>
        <v>-0.17060564986503135</v>
      </c>
      <c r="U342" s="29" t="str">
        <f>HYPERLINK("https://statusinvest.com.br/fundos-imobiliarios/"&amp;Tabela1[[#This Row],[Ticker]],"Link")</f>
        <v>Link</v>
      </c>
      <c r="V342" s="38" t="s">
        <v>710</v>
      </c>
    </row>
    <row r="343" spans="1:22" x14ac:dyDescent="0.25">
      <c r="A343" s="12" t="s">
        <v>711</v>
      </c>
      <c r="B343" s="12" t="s">
        <v>28</v>
      </c>
      <c r="C343" s="13" t="s">
        <v>82</v>
      </c>
      <c r="D343" s="13" t="s">
        <v>50</v>
      </c>
      <c r="E343" s="16">
        <v>108.11</v>
      </c>
      <c r="F343" s="16">
        <v>1.1000000000000001</v>
      </c>
      <c r="G343" s="25">
        <f>Tabela1[[#This Row],[Divid.]]*12/Tabela1[[#This Row],[Preço atual]]</f>
        <v>0.12209786328739249</v>
      </c>
      <c r="H343" s="16">
        <v>13.2</v>
      </c>
      <c r="I343" s="16">
        <v>106.58</v>
      </c>
      <c r="J343" s="15">
        <f>Tabela1[[#This Row],[Preço atual]]/Tabela1[[#This Row],[VP]]</f>
        <v>1.0143554137736912</v>
      </c>
      <c r="K343" s="14"/>
      <c r="L343" s="14"/>
      <c r="M343" s="13">
        <v>10.09</v>
      </c>
      <c r="N343" s="13">
        <v>1414</v>
      </c>
      <c r="O343" s="13"/>
      <c r="P343" s="13"/>
      <c r="Q343" s="30">
        <f>Tabela1[[#This Row],[Divid.]]</f>
        <v>1.1000000000000001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43" s="17">
        <f>Tabela1[[#This Row],[Preço Calculado]]/Tabela1[[#This Row],[Preço atual]]-1</f>
        <v>-9.8908758026623911E-2</v>
      </c>
      <c r="U343" s="29" t="str">
        <f>HYPERLINK("https://statusinvest.com.br/fundos-imobiliarios/"&amp;Tabela1[[#This Row],[Ticker]],"Link")</f>
        <v>Link</v>
      </c>
      <c r="V343" s="38" t="s">
        <v>712</v>
      </c>
    </row>
    <row r="344" spans="1:22" x14ac:dyDescent="0.25">
      <c r="A344" s="12" t="s">
        <v>713</v>
      </c>
      <c r="B344" s="12" t="s">
        <v>28</v>
      </c>
      <c r="C344" s="13" t="s">
        <v>43</v>
      </c>
      <c r="D344" s="13" t="s">
        <v>250</v>
      </c>
      <c r="E344" s="16">
        <v>60</v>
      </c>
      <c r="F344" s="16">
        <v>0.3</v>
      </c>
      <c r="G344" s="25">
        <f>Tabela1[[#This Row],[Divid.]]*12/Tabela1[[#This Row],[Preço atual]]</f>
        <v>5.9999999999999991E-2</v>
      </c>
      <c r="H344" s="16">
        <v>3.2</v>
      </c>
      <c r="I344" s="16">
        <v>99.26</v>
      </c>
      <c r="J344" s="15">
        <f>Tabela1[[#This Row],[Preço atual]]/Tabela1[[#This Row],[VP]]</f>
        <v>0.60447310094700779</v>
      </c>
      <c r="K344" s="14">
        <v>0.216</v>
      </c>
      <c r="L344" s="14">
        <v>0</v>
      </c>
      <c r="M344" s="13">
        <v>0.33</v>
      </c>
      <c r="N344" s="13">
        <v>1185</v>
      </c>
      <c r="O344" s="13">
        <v>3438</v>
      </c>
      <c r="P344" s="13">
        <v>271</v>
      </c>
      <c r="Q344" s="30">
        <f>Tabela1[[#This Row],[Divid.]]</f>
        <v>0.3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44" s="17">
        <f>Tabela1[[#This Row],[Preço Calculado]]/Tabela1[[#This Row],[Preço atual]]-1</f>
        <v>-0.55719557195571956</v>
      </c>
      <c r="U344" s="29" t="str">
        <f>HYPERLINK("https://statusinvest.com.br/fundos-imobiliarios/"&amp;Tabela1[[#This Row],[Ticker]],"Link")</f>
        <v>Link</v>
      </c>
      <c r="V344" s="38" t="s">
        <v>251</v>
      </c>
    </row>
    <row r="345" spans="1:22" x14ac:dyDescent="0.25">
      <c r="A345" s="12" t="s">
        <v>714</v>
      </c>
      <c r="B345" s="12" t="s">
        <v>28</v>
      </c>
      <c r="C345" s="13" t="s">
        <v>36</v>
      </c>
      <c r="D345" s="13" t="s">
        <v>98</v>
      </c>
      <c r="E345" s="16">
        <v>105</v>
      </c>
      <c r="F345" s="16">
        <v>1.56</v>
      </c>
      <c r="G345" s="14">
        <f>Tabela1[[#This Row],[Divid.]]*12/Tabela1[[#This Row],[Preço atual]]</f>
        <v>0.17828571428571427</v>
      </c>
      <c r="H345" s="16">
        <v>12.47</v>
      </c>
      <c r="I345" s="16">
        <v>174.62</v>
      </c>
      <c r="J345" s="15">
        <f>Tabela1[[#This Row],[Preço atual]]/Tabela1[[#This Row],[VP]]</f>
        <v>0.60130569236055431</v>
      </c>
      <c r="K345" s="14"/>
      <c r="L345" s="14"/>
      <c r="M345" s="13">
        <v>5.64</v>
      </c>
      <c r="N345" s="13">
        <v>1156</v>
      </c>
      <c r="O345" s="13"/>
      <c r="P345" s="13"/>
      <c r="Q345" s="30">
        <f>Tabela1[[#This Row],[Divid.]]</f>
        <v>1.56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138.15498154981549</v>
      </c>
      <c r="T345" s="17">
        <f>Tabela1[[#This Row],[Preço Calculado]]/Tabela1[[#This Row],[Preço atual]]-1</f>
        <v>0.31576172904586186</v>
      </c>
      <c r="U345" s="29" t="str">
        <f>HYPERLINK("https://statusinvest.com.br/fundos-imobiliarios/"&amp;Tabela1[[#This Row],[Ticker]],"Link")</f>
        <v>Link</v>
      </c>
      <c r="V345" s="38" t="s">
        <v>715</v>
      </c>
    </row>
    <row r="346" spans="1:22" x14ac:dyDescent="0.25">
      <c r="A346" s="12" t="s">
        <v>716</v>
      </c>
      <c r="B346" s="12" t="s">
        <v>28</v>
      </c>
      <c r="C346" s="13" t="s">
        <v>43</v>
      </c>
      <c r="D346" s="13" t="s">
        <v>30</v>
      </c>
      <c r="E346" s="16">
        <v>44.3</v>
      </c>
      <c r="F346" s="16">
        <v>0.4</v>
      </c>
      <c r="G346" s="14">
        <f>Tabela1[[#This Row],[Divid.]]*12/Tabela1[[#This Row],[Preço atual]]</f>
        <v>0.10835214446952598</v>
      </c>
      <c r="H346" s="16">
        <v>4.83</v>
      </c>
      <c r="I346" s="16">
        <v>86.89</v>
      </c>
      <c r="J346" s="15">
        <f>Tabela1[[#This Row],[Preço atual]]/Tabela1[[#This Row],[VP]]</f>
        <v>0.50984002762113012</v>
      </c>
      <c r="K346" s="14">
        <v>0.2</v>
      </c>
      <c r="L346" s="14">
        <v>0</v>
      </c>
      <c r="M346" s="13">
        <v>2.15</v>
      </c>
      <c r="N346" s="13">
        <v>10751</v>
      </c>
      <c r="O346" s="13">
        <v>2150</v>
      </c>
      <c r="P346" s="13">
        <v>302</v>
      </c>
      <c r="Q346" s="30">
        <f>Tabela1[[#This Row],[Divid.]]</f>
        <v>0.4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6" s="17">
        <f>Tabela1[[#This Row],[Preço Calculado]]/Tabela1[[#This Row],[Preço atual]]-1</f>
        <v>-0.2003531773466718</v>
      </c>
      <c r="U346" s="29" t="str">
        <f>HYPERLINK("https://statusinvest.com.br/fundos-imobiliarios/"&amp;Tabela1[[#This Row],[Ticker]],"Link")</f>
        <v>Link</v>
      </c>
      <c r="V346" s="38" t="s">
        <v>717</v>
      </c>
    </row>
    <row r="347" spans="1:22" x14ac:dyDescent="0.25">
      <c r="A347" s="12" t="s">
        <v>718</v>
      </c>
      <c r="B347" s="12" t="s">
        <v>28</v>
      </c>
      <c r="C347" s="13" t="s">
        <v>158</v>
      </c>
      <c r="D347" s="13" t="s">
        <v>50</v>
      </c>
      <c r="E347" s="16">
        <v>520</v>
      </c>
      <c r="F347" s="16">
        <v>41.715400000000002</v>
      </c>
      <c r="G347" s="14">
        <f>Tabela1[[#This Row],[Divid.]]*12/Tabela1[[#This Row],[Preço atual]]</f>
        <v>0.96266307692307695</v>
      </c>
      <c r="H347" s="16">
        <v>56.087299999999999</v>
      </c>
      <c r="I347" s="16">
        <v>582.26</v>
      </c>
      <c r="J347" s="15">
        <f>Tabela1[[#This Row],[Preço atual]]/Tabela1[[#This Row],[VP]]</f>
        <v>0.89307182358396597</v>
      </c>
      <c r="K347" s="14">
        <v>0</v>
      </c>
      <c r="L347" s="14">
        <v>0</v>
      </c>
      <c r="M347" s="13">
        <v>8</v>
      </c>
      <c r="N347" s="13">
        <v>85</v>
      </c>
      <c r="O347" s="13">
        <v>2171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6.1045245529378365</v>
      </c>
      <c r="U347" s="29" t="str">
        <f>HYPERLINK("https://statusinvest.com.br/fundos-imobiliarios/"&amp;Tabela1[[#This Row],[Ticker]],"Link")</f>
        <v>Link</v>
      </c>
      <c r="V347" s="38" t="s">
        <v>719</v>
      </c>
    </row>
    <row r="348" spans="1:22" x14ac:dyDescent="0.25">
      <c r="A348" s="12" t="s">
        <v>720</v>
      </c>
      <c r="B348" s="12" t="s">
        <v>28</v>
      </c>
      <c r="C348" s="13" t="s">
        <v>36</v>
      </c>
      <c r="D348" s="13" t="s">
        <v>667</v>
      </c>
      <c r="E348" s="16">
        <v>103.85</v>
      </c>
      <c r="F348" s="16">
        <v>0.93</v>
      </c>
      <c r="G348" s="14">
        <f>Tabela1[[#This Row],[Divid.]]*12/Tabela1[[#This Row],[Preço atual]]</f>
        <v>0.10746268656716419</v>
      </c>
      <c r="H348" s="16">
        <v>13.3</v>
      </c>
      <c r="I348" s="16">
        <v>101.3</v>
      </c>
      <c r="J348" s="15">
        <f>Tabela1[[#This Row],[Preço atual]]/Tabela1[[#This Row],[VP]]</f>
        <v>1.0251727541954589</v>
      </c>
      <c r="K348" s="14"/>
      <c r="L348" s="14"/>
      <c r="M348" s="13">
        <v>7.93</v>
      </c>
      <c r="N348" s="13">
        <v>2729</v>
      </c>
      <c r="O348" s="13"/>
      <c r="P348" s="13"/>
      <c r="Q348" s="30">
        <f>Tabela1[[#This Row],[Divid.]]</f>
        <v>0.93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48" s="17">
        <f>Tabela1[[#This Row],[Preço Calculado]]/Tabela1[[#This Row],[Preço atual]]-1</f>
        <v>-0.20691744230875142</v>
      </c>
      <c r="U348" s="29" t="str">
        <f>HYPERLINK("https://statusinvest.com.br/fundos-imobiliarios/"&amp;Tabela1[[#This Row],[Ticker]],"Link")</f>
        <v>Link</v>
      </c>
      <c r="V348" s="38" t="s">
        <v>721</v>
      </c>
    </row>
    <row r="349" spans="1:22" x14ac:dyDescent="0.25">
      <c r="A349" s="12" t="s">
        <v>722</v>
      </c>
      <c r="B349" s="12" t="s">
        <v>28</v>
      </c>
      <c r="C349" s="13" t="s">
        <v>36</v>
      </c>
      <c r="D349" s="13" t="s">
        <v>225</v>
      </c>
      <c r="E349" s="16">
        <v>82</v>
      </c>
      <c r="F349" s="16">
        <v>0.95</v>
      </c>
      <c r="G349" s="14">
        <f>Tabela1[[#This Row],[Divid.]]*12/Tabela1[[#This Row],[Preço atual]]</f>
        <v>0.13902439024390242</v>
      </c>
      <c r="H349" s="16">
        <v>11.57</v>
      </c>
      <c r="I349" s="16">
        <v>91.76</v>
      </c>
      <c r="J349" s="15">
        <f>Tabela1[[#This Row],[Preço atual]]/Tabela1[[#This Row],[VP]]</f>
        <v>0.89363557105492586</v>
      </c>
      <c r="K349" s="14"/>
      <c r="L349" s="14"/>
      <c r="M349" s="13">
        <v>4.96</v>
      </c>
      <c r="N349" s="13">
        <v>2141</v>
      </c>
      <c r="O349" s="13"/>
      <c r="P349" s="13"/>
      <c r="Q349" s="30">
        <f>Tabela1[[#This Row],[Divid.]]</f>
        <v>0.95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49" s="17">
        <f>Tabela1[[#This Row],[Preço Calculado]]/Tabela1[[#This Row],[Preço atual]]-1</f>
        <v>2.601026010260088E-2</v>
      </c>
      <c r="U349" s="29" t="str">
        <f>HYPERLINK("https://statusinvest.com.br/fundos-imobiliarios/"&amp;Tabela1[[#This Row],[Ticker]],"Link")</f>
        <v>Link</v>
      </c>
      <c r="V349" s="38" t="s">
        <v>723</v>
      </c>
    </row>
    <row r="350" spans="1:22" x14ac:dyDescent="0.25">
      <c r="A350" s="12" t="s">
        <v>724</v>
      </c>
      <c r="B350" s="12" t="s">
        <v>28</v>
      </c>
      <c r="C350" s="13" t="s">
        <v>158</v>
      </c>
      <c r="D350" s="13" t="s">
        <v>225</v>
      </c>
      <c r="E350" s="16">
        <v>1100</v>
      </c>
      <c r="F350" s="16">
        <v>33.822200000000002</v>
      </c>
      <c r="G350" s="14">
        <f>Tabela1[[#This Row],[Divid.]]*12/Tabela1[[#This Row],[Preço atual]]</f>
        <v>0.36896945454545454</v>
      </c>
      <c r="H350" s="16">
        <v>119.6444</v>
      </c>
      <c r="I350" s="16">
        <v>1057.4000000000001</v>
      </c>
      <c r="J350" s="15">
        <f>Tabela1[[#This Row],[Preço atual]]/Tabela1[[#This Row],[VP]]</f>
        <v>1.0402874976357102</v>
      </c>
      <c r="K350" s="14"/>
      <c r="L350" s="14"/>
      <c r="M350" s="13">
        <v>5.47</v>
      </c>
      <c r="N350" s="13">
        <v>105</v>
      </c>
      <c r="O350" s="13"/>
      <c r="P350" s="13"/>
      <c r="Q350" s="30">
        <f>Tabela1[[#This Row],[Divid.]]</f>
        <v>33.822200000000002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2995.3239852398524</v>
      </c>
      <c r="T350" s="17">
        <f>Tabela1[[#This Row],[Preço Calculado]]/Tabela1[[#This Row],[Preço atual]]-1</f>
        <v>1.7230218047635022</v>
      </c>
      <c r="U350" s="29" t="str">
        <f>HYPERLINK("https://statusinvest.com.br/fundos-imobiliarios/"&amp;Tabela1[[#This Row],[Ticker]],"Link")</f>
        <v>Link</v>
      </c>
      <c r="V350" s="38" t="s">
        <v>725</v>
      </c>
    </row>
    <row r="351" spans="1:22" x14ac:dyDescent="0.25">
      <c r="A351" s="12" t="s">
        <v>726</v>
      </c>
      <c r="B351" s="12" t="s">
        <v>28</v>
      </c>
      <c r="C351" s="13" t="s">
        <v>53</v>
      </c>
      <c r="D351" s="13" t="s">
        <v>221</v>
      </c>
      <c r="E351" s="16">
        <v>80.59</v>
      </c>
      <c r="F351" s="16">
        <v>0.75</v>
      </c>
      <c r="G351" s="14">
        <f>Tabela1[[#This Row],[Divid.]]*12/Tabela1[[#This Row],[Preço atual]]</f>
        <v>0.11167638664846755</v>
      </c>
      <c r="H351" s="16">
        <v>8.9</v>
      </c>
      <c r="I351" s="16">
        <v>84.89</v>
      </c>
      <c r="J351" s="15">
        <f>Tabela1[[#This Row],[Preço atual]]/Tabela1[[#This Row],[VP]]</f>
        <v>0.94934621274590647</v>
      </c>
      <c r="K351" s="14"/>
      <c r="L351" s="14"/>
      <c r="M351" s="13">
        <v>4.42</v>
      </c>
      <c r="N351" s="13">
        <v>12321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-0.17582002473455693</v>
      </c>
      <c r="U351" s="29" t="str">
        <f>HYPERLINK("https://statusinvest.com.br/fundos-imobiliarios/"&amp;Tabela1[[#This Row],[Ticker]],"Link")</f>
        <v>Link</v>
      </c>
      <c r="V351" s="38" t="s">
        <v>727</v>
      </c>
    </row>
    <row r="352" spans="1:22" x14ac:dyDescent="0.25">
      <c r="A352" s="12" t="s">
        <v>728</v>
      </c>
      <c r="B352" s="12" t="s">
        <v>28</v>
      </c>
      <c r="C352" s="13" t="s">
        <v>36</v>
      </c>
      <c r="D352" s="13" t="s">
        <v>729</v>
      </c>
      <c r="E352" s="16">
        <v>87.77</v>
      </c>
      <c r="F352" s="16">
        <v>1.2</v>
      </c>
      <c r="G352" s="25">
        <f>Tabela1[[#This Row],[Divid.]]*12/Tabela1[[#This Row],[Preço atual]]</f>
        <v>0.16406517033154835</v>
      </c>
      <c r="H352" s="16">
        <v>14.98</v>
      </c>
      <c r="I352" s="16">
        <v>93.53</v>
      </c>
      <c r="J352" s="15">
        <f>Tabela1[[#This Row],[Preço atual]]/Tabela1[[#This Row],[VP]]</f>
        <v>0.93841548166363731</v>
      </c>
      <c r="K352" s="14"/>
      <c r="L352" s="14"/>
      <c r="M352" s="13">
        <v>7.64</v>
      </c>
      <c r="N352" s="13">
        <v>51011</v>
      </c>
      <c r="O352" s="13"/>
      <c r="P352" s="13"/>
      <c r="Q352" s="30">
        <f>Tabela1[[#This Row],[Divid.]]</f>
        <v>1.2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2" s="17">
        <f>Tabela1[[#This Row],[Preço Calculado]]/Tabela1[[#This Row],[Preço atual]]-1</f>
        <v>0.21081306517747866</v>
      </c>
      <c r="U352" s="29" t="str">
        <f>HYPERLINK("https://statusinvest.com.br/fundos-imobiliarios/"&amp;Tabela1[[#This Row],[Ticker]],"Link")</f>
        <v>Link</v>
      </c>
      <c r="V352" s="38" t="s">
        <v>730</v>
      </c>
    </row>
    <row r="353" spans="1:22" x14ac:dyDescent="0.25">
      <c r="A353" s="12" t="s">
        <v>731</v>
      </c>
      <c r="B353" s="12" t="s">
        <v>28</v>
      </c>
      <c r="C353" s="13" t="s">
        <v>56</v>
      </c>
      <c r="D353" s="13" t="s">
        <v>729</v>
      </c>
      <c r="E353" s="16">
        <v>102.8</v>
      </c>
      <c r="F353" s="16">
        <v>1.4</v>
      </c>
      <c r="G353" s="25">
        <f>Tabela1[[#This Row],[Divid.]]*12/Tabela1[[#This Row],[Preço atual]]</f>
        <v>0.16342412451361865</v>
      </c>
      <c r="H353" s="16">
        <v>11.56</v>
      </c>
      <c r="I353" s="16">
        <v>100.11</v>
      </c>
      <c r="J353" s="15">
        <f>Tabela1[[#This Row],[Preço atual]]/Tabela1[[#This Row],[VP]]</f>
        <v>1.0268704425132353</v>
      </c>
      <c r="K353" s="14">
        <v>0.24099999999999999</v>
      </c>
      <c r="L353" s="14">
        <v>0</v>
      </c>
      <c r="M353" s="13">
        <v>5.24</v>
      </c>
      <c r="N353" s="13">
        <v>92941</v>
      </c>
      <c r="O353" s="13">
        <v>2</v>
      </c>
      <c r="P353" s="13">
        <v>0</v>
      </c>
      <c r="Q353" s="30">
        <f>Tabela1[[#This Row],[Divid.]]</f>
        <v>1.4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3" s="17">
        <f>Tabela1[[#This Row],[Preço Calculado]]/Tabela1[[#This Row],[Preço atual]]-1</f>
        <v>0.20608209973150293</v>
      </c>
      <c r="U353" s="29" t="str">
        <f>HYPERLINK("https://statusinvest.com.br/fundos-imobiliarios/"&amp;Tabela1[[#This Row],[Ticker]],"Link")</f>
        <v>Link</v>
      </c>
      <c r="V353" s="38" t="s">
        <v>732</v>
      </c>
    </row>
    <row r="354" spans="1:22" x14ac:dyDescent="0.25">
      <c r="A354" s="12" t="s">
        <v>733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0.05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734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735</v>
      </c>
      <c r="B356" s="12" t="s">
        <v>28</v>
      </c>
      <c r="C356" s="13" t="s">
        <v>36</v>
      </c>
      <c r="D356" s="13" t="s">
        <v>736</v>
      </c>
      <c r="E356" s="16">
        <v>84.69</v>
      </c>
      <c r="F356" s="16">
        <v>1</v>
      </c>
      <c r="G356" s="25">
        <f>Tabela1[[#This Row],[Divid.]]*12/Tabela1[[#This Row],[Preço atual]]</f>
        <v>0.14169323414806945</v>
      </c>
      <c r="H356" s="16">
        <v>12.22</v>
      </c>
      <c r="I356" s="16">
        <v>95.67</v>
      </c>
      <c r="J356" s="15">
        <f>Tabela1[[#This Row],[Preço atual]]/Tabela1[[#This Row],[VP]]</f>
        <v>0.88523047977422387</v>
      </c>
      <c r="K356" s="14"/>
      <c r="L356" s="14"/>
      <c r="M356" s="13">
        <v>2.64</v>
      </c>
      <c r="N356" s="13">
        <v>10519</v>
      </c>
      <c r="O356" s="13"/>
      <c r="P356" s="13"/>
      <c r="Q356" s="30">
        <f>Tabela1[[#This Row],[Divid.]]</f>
        <v>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6" s="17">
        <f>Tabela1[[#This Row],[Preço Calculado]]/Tabela1[[#This Row],[Preço atual]]-1</f>
        <v>4.5706525078003102E-2</v>
      </c>
      <c r="U356" s="29" t="str">
        <f>HYPERLINK("https://statusinvest.com.br/fundos-imobiliarios/"&amp;Tabela1[[#This Row],[Ticker]],"Link")</f>
        <v>Link</v>
      </c>
      <c r="V356" s="38" t="s">
        <v>737</v>
      </c>
    </row>
    <row r="357" spans="1:22" x14ac:dyDescent="0.25">
      <c r="A357" s="12" t="s">
        <v>738</v>
      </c>
      <c r="B357" s="12" t="s">
        <v>28</v>
      </c>
      <c r="C357" s="13" t="s">
        <v>43</v>
      </c>
      <c r="D357" s="13" t="s">
        <v>739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54.85</v>
      </c>
      <c r="J357" s="15">
        <f>Tabela1[[#This Row],[Preço atual]]/Tabela1[[#This Row],[VP]]</f>
        <v>0.61987237921604377</v>
      </c>
      <c r="K357" s="14">
        <v>1</v>
      </c>
      <c r="L357" s="14">
        <v>0</v>
      </c>
      <c r="M357" s="13">
        <v>2.72</v>
      </c>
      <c r="N357" s="13">
        <v>50</v>
      </c>
      <c r="O357" s="13">
        <v>4294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740</v>
      </c>
    </row>
    <row r="358" spans="1:22" x14ac:dyDescent="0.25">
      <c r="A358" s="12" t="s">
        <v>741</v>
      </c>
      <c r="B358" s="12" t="s">
        <v>28</v>
      </c>
      <c r="C358" s="13" t="s">
        <v>56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90.03</v>
      </c>
      <c r="J358" s="15">
        <f>Tabela1[[#This Row],[Preço atual]]/Tabela1[[#This Row],[VP]]</f>
        <v>0</v>
      </c>
      <c r="K358" s="14"/>
      <c r="L358" s="14"/>
      <c r="M358" s="13">
        <v>5.51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742</v>
      </c>
      <c r="B359" s="12" t="s">
        <v>28</v>
      </c>
      <c r="C359" s="13" t="s">
        <v>56</v>
      </c>
      <c r="D359" s="13" t="s">
        <v>736</v>
      </c>
      <c r="E359" s="16">
        <v>46.76</v>
      </c>
      <c r="F359" s="16">
        <v>0.45</v>
      </c>
      <c r="G359" s="25">
        <f>Tabela1[[#This Row],[Divid.]]*12/Tabela1[[#This Row],[Preço atual]]</f>
        <v>0.11548331907613346</v>
      </c>
      <c r="H359" s="16">
        <v>6.67</v>
      </c>
      <c r="I359" s="16">
        <v>94</v>
      </c>
      <c r="J359" s="15">
        <f>Tabela1[[#This Row],[Preço atual]]/Tabela1[[#This Row],[VP]]</f>
        <v>0.49744680851063827</v>
      </c>
      <c r="K359" s="14">
        <v>0</v>
      </c>
      <c r="L359" s="14">
        <v>0</v>
      </c>
      <c r="M359" s="13">
        <v>1.58</v>
      </c>
      <c r="N359" s="13">
        <v>44233</v>
      </c>
      <c r="O359" s="13">
        <v>1942</v>
      </c>
      <c r="P359" s="13">
        <v>276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-0.14772458246395981</v>
      </c>
      <c r="U359" s="29" t="str">
        <f>HYPERLINK("https://statusinvest.com.br/fundos-imobiliarios/"&amp;Tabela1[[#This Row],[Ticker]],"Link")</f>
        <v>Link</v>
      </c>
      <c r="V359" s="38" t="s">
        <v>743</v>
      </c>
    </row>
    <row r="360" spans="1:22" x14ac:dyDescent="0.25">
      <c r="A360" s="12" t="s">
        <v>744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678.52</v>
      </c>
      <c r="J360" s="15">
        <f>Tabela1[[#This Row],[Preço atual]]/Tabela1[[#This Row],[VP]]</f>
        <v>0</v>
      </c>
      <c r="K360" s="14"/>
      <c r="L360" s="14"/>
      <c r="M360" s="13">
        <v>196.73</v>
      </c>
      <c r="N360" s="13">
        <v>2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745</v>
      </c>
      <c r="B361" s="12" t="s">
        <v>28</v>
      </c>
      <c r="C361" s="13" t="s">
        <v>29</v>
      </c>
      <c r="D361" s="13" t="s">
        <v>152</v>
      </c>
      <c r="E361" s="16">
        <v>4.87</v>
      </c>
      <c r="F361" s="16">
        <v>1.7999999999999999E-2</v>
      </c>
      <c r="G361" s="25">
        <f>Tabela1[[#This Row],[Divid.]]*12/Tabela1[[#This Row],[Preço atual]]</f>
        <v>4.4353182751540036E-2</v>
      </c>
      <c r="H361" s="16">
        <v>0.27</v>
      </c>
      <c r="I361" s="16">
        <v>11.69</v>
      </c>
      <c r="J361" s="15">
        <f>Tabela1[[#This Row],[Preço atual]]/Tabela1[[#This Row],[VP]]</f>
        <v>0.416595380667237</v>
      </c>
      <c r="K361" s="14">
        <v>0.26600000000000001</v>
      </c>
      <c r="L361" s="14">
        <v>0.60499999999999998</v>
      </c>
      <c r="M361" s="13">
        <v>1.92</v>
      </c>
      <c r="N361" s="13">
        <v>5101</v>
      </c>
      <c r="O361" s="13">
        <v>4201</v>
      </c>
      <c r="P361" s="13">
        <v>737</v>
      </c>
      <c r="Q361" s="30">
        <f>Tabela1[[#This Row],[Divid.]]</f>
        <v>1.7999999999999999E-2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1.5940959409594093</v>
      </c>
      <c r="T361" s="17">
        <f>Tabela1[[#This Row],[Preço Calculado]]/Tabela1[[#This Row],[Preço atual]]-1</f>
        <v>-0.67267023799601455</v>
      </c>
      <c r="U361" s="29" t="str">
        <f>HYPERLINK("https://statusinvest.com.br/fundos-imobiliarios/"&amp;Tabela1[[#This Row],[Ticker]],"Link")</f>
        <v>Link</v>
      </c>
      <c r="V361" s="38" t="s">
        <v>746</v>
      </c>
    </row>
    <row r="362" spans="1:22" x14ac:dyDescent="0.25">
      <c r="A362" s="12" t="s">
        <v>747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748</v>
      </c>
      <c r="B363" s="12" t="s">
        <v>28</v>
      </c>
      <c r="C363" s="13" t="s">
        <v>82</v>
      </c>
      <c r="D363" s="13" t="s">
        <v>50</v>
      </c>
      <c r="E363" s="16">
        <v>100.83</v>
      </c>
      <c r="F363" s="16">
        <v>0.83</v>
      </c>
      <c r="G363" s="14">
        <f>Tabela1[[#This Row],[Divid.]]*12/Tabela1[[#This Row],[Preço atual]]</f>
        <v>9.8780124962808677E-2</v>
      </c>
      <c r="H363" s="16">
        <v>12.57</v>
      </c>
      <c r="I363" s="16">
        <v>89.75</v>
      </c>
      <c r="J363" s="15">
        <f>Tabela1[[#This Row],[Preço atual]]/Tabela1[[#This Row],[VP]]</f>
        <v>1.1234540389972145</v>
      </c>
      <c r="K363" s="14"/>
      <c r="L363" s="14"/>
      <c r="M363" s="13">
        <v>2.41</v>
      </c>
      <c r="N363" s="13">
        <v>125</v>
      </c>
      <c r="O363" s="13"/>
      <c r="P363" s="13"/>
      <c r="Q363" s="30">
        <f>Tabela1[[#This Row],[Divid.]]</f>
        <v>0.83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3" s="17">
        <f>Tabela1[[#This Row],[Preço Calculado]]/Tabela1[[#This Row],[Preço atual]]-1</f>
        <v>-0.2709953877283493</v>
      </c>
      <c r="U363" s="29" t="str">
        <f>HYPERLINK("https://statusinvest.com.br/fundos-imobiliarios/"&amp;Tabela1[[#This Row],[Ticker]],"Link")</f>
        <v>Link</v>
      </c>
      <c r="V363" s="38" t="s">
        <v>749</v>
      </c>
    </row>
    <row r="364" spans="1:22" x14ac:dyDescent="0.25">
      <c r="A364" s="12" t="s">
        <v>750</v>
      </c>
      <c r="B364" s="12" t="s">
        <v>28</v>
      </c>
      <c r="C364" s="13" t="s">
        <v>56</v>
      </c>
      <c r="D364" s="13" t="s">
        <v>751</v>
      </c>
      <c r="E364" s="16">
        <v>57.82</v>
      </c>
      <c r="F364" s="16">
        <v>0.71740000000000004</v>
      </c>
      <c r="G364" s="25">
        <f>Tabela1[[#This Row],[Divid.]]*12/Tabela1[[#This Row],[Preço atual]]</f>
        <v>0.14888965755793843</v>
      </c>
      <c r="H364" s="16">
        <v>8.4220000000000006</v>
      </c>
      <c r="I364" s="16">
        <v>90.08</v>
      </c>
      <c r="J364" s="15">
        <f>Tabela1[[#This Row],[Preço atual]]/Tabela1[[#This Row],[VP]]</f>
        <v>0.64187388987566607</v>
      </c>
      <c r="K364" s="14">
        <v>0</v>
      </c>
      <c r="L364" s="14">
        <v>0</v>
      </c>
      <c r="M364" s="13">
        <v>0.75</v>
      </c>
      <c r="N364" s="13">
        <v>5597</v>
      </c>
      <c r="O364" s="13">
        <v>2292</v>
      </c>
      <c r="P364" s="13">
        <v>350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9.8816660944194945E-2</v>
      </c>
      <c r="U364" s="29" t="str">
        <f>HYPERLINK("https://statusinvest.com.br/fundos-imobiliarios/"&amp;Tabela1[[#This Row],[Ticker]],"Link")</f>
        <v>Link</v>
      </c>
      <c r="V364" s="38" t="s">
        <v>752</v>
      </c>
    </row>
    <row r="365" spans="1:22" x14ac:dyDescent="0.25">
      <c r="A365" s="12" t="s">
        <v>753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4.25</v>
      </c>
      <c r="G365" s="25">
        <f>Tabela1[[#This Row],[Divid.]]*12/Tabela1[[#This Row],[Preço atual]]</f>
        <v>0.61394005055976897</v>
      </c>
      <c r="H365" s="16">
        <v>0</v>
      </c>
      <c r="I365" s="16">
        <v>8.41</v>
      </c>
      <c r="J365" s="15">
        <f>Tabela1[[#This Row],[Preço atual]]/Tabela1[[#This Row],[VP]]</f>
        <v>9.877526753864446</v>
      </c>
      <c r="K365" s="14">
        <v>1</v>
      </c>
      <c r="L365" s="14">
        <v>0</v>
      </c>
      <c r="M365" s="13">
        <v>5.88</v>
      </c>
      <c r="N365" s="13">
        <v>54</v>
      </c>
      <c r="O365" s="13"/>
      <c r="P365" s="13"/>
      <c r="Q365" s="30">
        <f>Tabela1[[#This Row],[Divid.]]</f>
        <v>4.25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5" s="17">
        <f>Tabela1[[#This Row],[Preço Calculado]]/Tabela1[[#This Row],[Preço atual]]-1</f>
        <v>3.5309228823599179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754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755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7.4246999999999996</v>
      </c>
      <c r="G367" s="25" t="e">
        <f>Tabela1[[#This Row],[Divid.]]*12/Tabela1[[#This Row],[Preço atual]]</f>
        <v>#DIV/0!</v>
      </c>
      <c r="H367" s="16">
        <v>90.5047</v>
      </c>
      <c r="I367" s="16">
        <v>1293.31</v>
      </c>
      <c r="J367" s="15">
        <f>Tabela1[[#This Row],[Preço atual]]/Tabela1[[#This Row],[VP]]</f>
        <v>0</v>
      </c>
      <c r="K367" s="14">
        <v>0</v>
      </c>
      <c r="L367" s="14">
        <v>0</v>
      </c>
      <c r="M367" s="13">
        <v>1.63</v>
      </c>
      <c r="N367" s="13">
        <v>3</v>
      </c>
      <c r="O367" s="13">
        <v>13468</v>
      </c>
      <c r="P367" s="13">
        <v>1208</v>
      </c>
      <c r="Q367" s="30">
        <f>Tabela1[[#This Row],[Divid.]]</f>
        <v>7.4246999999999996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657.53800738007362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756</v>
      </c>
    </row>
    <row r="368" spans="1:22" x14ac:dyDescent="0.25">
      <c r="A368" s="12" t="s">
        <v>757</v>
      </c>
      <c r="B368" s="12" t="s">
        <v>28</v>
      </c>
      <c r="C368" s="13" t="s">
        <v>29</v>
      </c>
      <c r="D368" s="13" t="s">
        <v>758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47.56</v>
      </c>
      <c r="J368" s="15">
        <f>Tabela1[[#This Row],[Preço atual]]/Tabela1[[#This Row],[VP]]</f>
        <v>1.2466358284272496</v>
      </c>
      <c r="K368" s="14">
        <v>0.46</v>
      </c>
      <c r="L368" s="14">
        <v>9.6999999999999989E-2</v>
      </c>
      <c r="M368" s="13">
        <v>1.89</v>
      </c>
      <c r="N368" s="13">
        <v>51</v>
      </c>
      <c r="O368" s="13">
        <v>3186</v>
      </c>
      <c r="P368" s="13">
        <v>228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759</v>
      </c>
    </row>
    <row r="369" spans="1:22" x14ac:dyDescent="0.25">
      <c r="A369" s="12" t="s">
        <v>760</v>
      </c>
      <c r="B369" s="12" t="s">
        <v>28</v>
      </c>
      <c r="C369" s="13" t="s">
        <v>29</v>
      </c>
      <c r="D369" s="13" t="s">
        <v>30</v>
      </c>
      <c r="E369" s="16">
        <v>816.51</v>
      </c>
      <c r="F369" s="16">
        <v>4.2</v>
      </c>
      <c r="G369" s="25">
        <f>Tabela1[[#This Row],[Divid.]]*12/Tabela1[[#This Row],[Preço atual]]</f>
        <v>6.1726127052944856E-2</v>
      </c>
      <c r="H369" s="16">
        <v>50.47</v>
      </c>
      <c r="I369" s="16">
        <v>892.07</v>
      </c>
      <c r="J369" s="15">
        <f>Tabela1[[#This Row],[Preço atual]]/Tabela1[[#This Row],[VP]]</f>
        <v>0.915298126828612</v>
      </c>
      <c r="K369" s="14">
        <v>6.7000000000000004E-2</v>
      </c>
      <c r="L369" s="14">
        <v>3.7000000000000012E-2</v>
      </c>
      <c r="M369" s="13">
        <v>1.07</v>
      </c>
      <c r="N369" s="13">
        <v>2473</v>
      </c>
      <c r="O369" s="13">
        <v>14211</v>
      </c>
      <c r="P369" s="13">
        <v>1147</v>
      </c>
      <c r="Q369" s="30">
        <f>Tabela1[[#This Row],[Divid.]]</f>
        <v>4.2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371.95571955719561</v>
      </c>
      <c r="T369" s="17">
        <f>Tabela1[[#This Row],[Preço Calculado]]/Tabela1[[#This Row],[Preço atual]]-1</f>
        <v>-0.54445662691553609</v>
      </c>
      <c r="U369" s="29" t="str">
        <f>HYPERLINK("https://statusinvest.com.br/fundos-imobiliarios/"&amp;Tabela1[[#This Row],[Ticker]],"Link")</f>
        <v>Link</v>
      </c>
      <c r="V369" s="38" t="s">
        <v>761</v>
      </c>
    </row>
    <row r="370" spans="1:22" x14ac:dyDescent="0.25">
      <c r="A370" s="12" t="s">
        <v>762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0.83</v>
      </c>
      <c r="G370" s="25" t="e">
        <f>Tabela1[[#This Row],[Divid.]]*12/Tabela1[[#This Row],[Preço atual]]</f>
        <v>#DIV/0!</v>
      </c>
      <c r="H370" s="16">
        <v>10.91</v>
      </c>
      <c r="I370" s="16">
        <v>95.42</v>
      </c>
      <c r="J370" s="15">
        <f>Tabela1[[#This Row],[Preço atual]]/Tabela1[[#This Row],[VP]]</f>
        <v>0</v>
      </c>
      <c r="K370" s="14"/>
      <c r="L370" s="14"/>
      <c r="M370" s="13">
        <v>4.63</v>
      </c>
      <c r="N370" s="13">
        <v>1</v>
      </c>
      <c r="O370" s="13"/>
      <c r="P370" s="13"/>
      <c r="Q370" s="30">
        <f>Tabela1[[#This Row],[Divid.]]</f>
        <v>0.83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763</v>
      </c>
      <c r="B371" s="12" t="s">
        <v>28</v>
      </c>
      <c r="C371" s="13" t="s">
        <v>82</v>
      </c>
      <c r="D371" s="13" t="s">
        <v>50</v>
      </c>
      <c r="E371" s="16">
        <v>96</v>
      </c>
      <c r="F371" s="16">
        <v>1.4029</v>
      </c>
      <c r="G371" s="25">
        <f>Tabela1[[#This Row],[Divid.]]*12/Tabela1[[#This Row],[Preço atual]]</f>
        <v>0.1753625</v>
      </c>
      <c r="H371" s="16">
        <v>14.4512</v>
      </c>
      <c r="I371" s="16">
        <v>100.13</v>
      </c>
      <c r="J371" s="15">
        <f>Tabela1[[#This Row],[Preço atual]]/Tabela1[[#This Row],[VP]]</f>
        <v>0.95875362029361832</v>
      </c>
      <c r="K371" s="14"/>
      <c r="L371" s="14"/>
      <c r="M371" s="13">
        <v>15.77</v>
      </c>
      <c r="N371" s="13">
        <v>53</v>
      </c>
      <c r="O371" s="13"/>
      <c r="P371" s="13"/>
      <c r="Q371" s="30">
        <f>Tabela1[[#This Row],[Divid.]]</f>
        <v>1.4029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124.2420664206642</v>
      </c>
      <c r="T371" s="17">
        <f>Tabela1[[#This Row],[Preço Calculado]]/Tabela1[[#This Row],[Preço atual]]-1</f>
        <v>0.29418819188191869</v>
      </c>
      <c r="U371" s="29" t="str">
        <f>HYPERLINK("https://statusinvest.com.br/fundos-imobiliarios/"&amp;Tabela1[[#This Row],[Ticker]],"Link")</f>
        <v>Link</v>
      </c>
      <c r="V371" s="38" t="s">
        <v>764</v>
      </c>
    </row>
    <row r="372" spans="1:22" x14ac:dyDescent="0.25">
      <c r="A372" s="12" t="s">
        <v>765</v>
      </c>
      <c r="B372" s="12" t="s">
        <v>28</v>
      </c>
      <c r="C372" s="13" t="s">
        <v>70</v>
      </c>
      <c r="D372" s="13"/>
      <c r="E372" s="16">
        <v>60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95.85</v>
      </c>
      <c r="J372" s="15">
        <f>Tabela1[[#This Row],[Preço atual]]/Tabela1[[#This Row],[VP]]</f>
        <v>0.6259780907668232</v>
      </c>
      <c r="K372" s="14"/>
      <c r="L372" s="14"/>
      <c r="M372" s="13">
        <v>0</v>
      </c>
      <c r="N372" s="13">
        <v>153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766</v>
      </c>
      <c r="B373" s="12" t="s">
        <v>28</v>
      </c>
      <c r="C373" s="13" t="s">
        <v>36</v>
      </c>
      <c r="D373" s="13" t="s">
        <v>767</v>
      </c>
      <c r="E373" s="16">
        <v>100.3</v>
      </c>
      <c r="F373" s="16">
        <v>1</v>
      </c>
      <c r="G373" s="25">
        <f>Tabela1[[#This Row],[Divid.]]*12/Tabela1[[#This Row],[Preço atual]]</f>
        <v>0.11964107676969093</v>
      </c>
      <c r="H373" s="16">
        <v>12.35</v>
      </c>
      <c r="I373" s="16">
        <v>98.25</v>
      </c>
      <c r="J373" s="15">
        <f>Tabela1[[#This Row],[Preço atual]]/Tabela1[[#This Row],[VP]]</f>
        <v>1.0208651399491093</v>
      </c>
      <c r="K373" s="14"/>
      <c r="L373" s="14"/>
      <c r="M373" s="13">
        <v>3.49</v>
      </c>
      <c r="N373" s="13">
        <v>43990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-0.1170400238399194</v>
      </c>
      <c r="U373" s="29" t="str">
        <f>HYPERLINK("https://statusinvest.com.br/fundos-imobiliarios/"&amp;Tabela1[[#This Row],[Ticker]],"Link")</f>
        <v>Link</v>
      </c>
      <c r="V373" s="38" t="s">
        <v>768</v>
      </c>
    </row>
    <row r="374" spans="1:22" x14ac:dyDescent="0.25">
      <c r="A374" s="12" t="s">
        <v>769</v>
      </c>
      <c r="B374" s="12" t="s">
        <v>28</v>
      </c>
      <c r="C374" s="13" t="s">
        <v>82</v>
      </c>
      <c r="D374" s="13"/>
      <c r="E374" s="16">
        <v>120</v>
      </c>
      <c r="F374" s="16">
        <v>1.5</v>
      </c>
      <c r="G374" s="25">
        <f>Tabela1[[#This Row],[Divid.]]*12/Tabela1[[#This Row],[Preço atual]]</f>
        <v>0.15</v>
      </c>
      <c r="H374" s="16">
        <v>1.5</v>
      </c>
      <c r="I374" s="16">
        <v>100.25</v>
      </c>
      <c r="J374" s="15">
        <f>Tabela1[[#This Row],[Preço atual]]/Tabela1[[#This Row],[VP]]</f>
        <v>1.1970074812967582</v>
      </c>
      <c r="K374" s="14"/>
      <c r="L374" s="14"/>
      <c r="M374" s="13">
        <v>28.15</v>
      </c>
      <c r="N374" s="13">
        <v>3363</v>
      </c>
      <c r="O374" s="13"/>
      <c r="P374" s="13"/>
      <c r="Q374" s="30">
        <f>Tabela1[[#This Row],[Divid.]]</f>
        <v>1.5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74" s="17">
        <f>Tabela1[[#This Row],[Preço Calculado]]/Tabela1[[#This Row],[Preço atual]]-1</f>
        <v>0.10701107011070099</v>
      </c>
      <c r="U374" s="29" t="str">
        <f>HYPERLINK("https://statusinvest.com.br/fundos-imobiliarios/"&amp;Tabela1[[#This Row],[Ticker]],"Link")</f>
        <v>Link</v>
      </c>
      <c r="V374" s="38" t="s">
        <v>770</v>
      </c>
    </row>
    <row r="375" spans="1:22" x14ac:dyDescent="0.25">
      <c r="A375" s="12" t="s">
        <v>771</v>
      </c>
      <c r="B375" s="12" t="s">
        <v>28</v>
      </c>
      <c r="C375" s="13" t="s">
        <v>53</v>
      </c>
      <c r="D375" s="13" t="s">
        <v>767</v>
      </c>
      <c r="E375" s="16">
        <v>86.8</v>
      </c>
      <c r="F375" s="16">
        <v>0.65</v>
      </c>
      <c r="G375" s="25">
        <f>Tabela1[[#This Row],[Divid.]]*12/Tabela1[[#This Row],[Preço atual]]</f>
        <v>8.9861751152073746E-2</v>
      </c>
      <c r="H375" s="16">
        <v>8.6</v>
      </c>
      <c r="I375" s="16">
        <v>91.2</v>
      </c>
      <c r="J375" s="15">
        <f>Tabela1[[#This Row],[Preço atual]]/Tabela1[[#This Row],[VP]]</f>
        <v>0.95175438596491224</v>
      </c>
      <c r="K375" s="14"/>
      <c r="L375" s="14"/>
      <c r="M375" s="13">
        <v>6.6</v>
      </c>
      <c r="N375" s="13">
        <v>30505</v>
      </c>
      <c r="O375" s="13"/>
      <c r="P375" s="13"/>
      <c r="Q375" s="30">
        <f>Tabela1[[#This Row],[Divid.]]</f>
        <v>0.65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5" s="17">
        <f>Tabela1[[#This Row],[Preço Calculado]]/Tabela1[[#This Row],[Preço atual]]-1</f>
        <v>-0.33681364463414221</v>
      </c>
      <c r="U375" s="29" t="str">
        <f>HYPERLINK("https://statusinvest.com.br/fundos-imobiliarios/"&amp;Tabela1[[#This Row],[Ticker]],"Link")</f>
        <v>Link</v>
      </c>
      <c r="V375" s="38" t="s">
        <v>772</v>
      </c>
    </row>
    <row r="376" spans="1:22" x14ac:dyDescent="0.25">
      <c r="A376" s="12" t="s">
        <v>773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31.01</v>
      </c>
      <c r="I376" s="16">
        <v>978.21</v>
      </c>
      <c r="J376" s="15">
        <f>Tabela1[[#This Row],[Preço atual]]/Tabela1[[#This Row],[VP]]</f>
        <v>1.1531879657742201</v>
      </c>
      <c r="K376" s="14">
        <v>0</v>
      </c>
      <c r="L376" s="14">
        <v>0</v>
      </c>
      <c r="M376" s="13">
        <v>0.78</v>
      </c>
      <c r="N376" s="13">
        <v>52</v>
      </c>
      <c r="O376" s="13">
        <v>8264</v>
      </c>
      <c r="P376" s="13">
        <v>1066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774</v>
      </c>
      <c r="B377" s="12" t="s">
        <v>28</v>
      </c>
      <c r="C377" s="13" t="s">
        <v>29</v>
      </c>
      <c r="D377" s="13" t="s">
        <v>520</v>
      </c>
      <c r="E377" s="16">
        <v>0</v>
      </c>
      <c r="F377" s="16">
        <v>7.0492999999999997</v>
      </c>
      <c r="G377" s="25" t="e">
        <f>Tabela1[[#This Row],[Divid.]]*12/Tabela1[[#This Row],[Preço atual]]</f>
        <v>#DIV/0!</v>
      </c>
      <c r="H377" s="16">
        <v>52.846299999999999</v>
      </c>
      <c r="I377" s="16">
        <v>1012.95</v>
      </c>
      <c r="J377" s="15">
        <f>Tabela1[[#This Row],[Preço atual]]/Tabela1[[#This Row],[VP]]</f>
        <v>0</v>
      </c>
      <c r="K377" s="14"/>
      <c r="L377" s="14"/>
      <c r="M377" s="13">
        <v>1.57</v>
      </c>
      <c r="N377" s="13">
        <v>1</v>
      </c>
      <c r="O377" s="13"/>
      <c r="P377" s="13"/>
      <c r="Q377" s="30">
        <f>Tabela1[[#This Row],[Divid.]]</f>
        <v>7.0492999999999997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624.2922509225092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775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0.43</v>
      </c>
      <c r="I378" s="16">
        <v>139.52000000000001</v>
      </c>
      <c r="J378" s="15">
        <f>Tabela1[[#This Row],[Preço atual]]/Tabela1[[#This Row],[VP]]</f>
        <v>0.86009174311926595</v>
      </c>
      <c r="K378" s="14"/>
      <c r="L378" s="14"/>
      <c r="M378" s="13">
        <v>0.02</v>
      </c>
      <c r="N378" s="13">
        <v>10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776</v>
      </c>
      <c r="B379" s="12" t="s">
        <v>28</v>
      </c>
      <c r="C379" s="13" t="s">
        <v>43</v>
      </c>
      <c r="D379" s="13" t="s">
        <v>140</v>
      </c>
      <c r="E379" s="16">
        <v>41.72</v>
      </c>
      <c r="F379" s="16">
        <v>0.46</v>
      </c>
      <c r="G379" s="25">
        <f>Tabela1[[#This Row],[Divid.]]*12/Tabela1[[#This Row],[Preço atual]]</f>
        <v>0.1323106423777565</v>
      </c>
      <c r="H379" s="16">
        <v>5.2</v>
      </c>
      <c r="I379" s="16">
        <v>56</v>
      </c>
      <c r="J379" s="15">
        <f>Tabela1[[#This Row],[Preço atual]]/Tabela1[[#This Row],[VP]]</f>
        <v>0.745</v>
      </c>
      <c r="K379" s="14">
        <v>0</v>
      </c>
      <c r="L379" s="14">
        <v>0</v>
      </c>
      <c r="M379" s="13">
        <v>6.47</v>
      </c>
      <c r="N379" s="13">
        <v>26698</v>
      </c>
      <c r="O379" s="13">
        <v>5173</v>
      </c>
      <c r="P379" s="13">
        <v>1109</v>
      </c>
      <c r="Q379" s="30">
        <f>Tabela1[[#This Row],[Divid.]]</f>
        <v>0.46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379" s="17">
        <f>Tabela1[[#This Row],[Preço Calculado]]/Tabela1[[#This Row],[Preço atual]]-1</f>
        <v>-2.3537694629103489E-2</v>
      </c>
      <c r="U379" s="29" t="str">
        <f>HYPERLINK("https://statusinvest.com.br/fundos-imobiliarios/"&amp;Tabela1[[#This Row],[Ticker]],"Link")</f>
        <v>Link</v>
      </c>
      <c r="V379" s="38" t="s">
        <v>777</v>
      </c>
    </row>
    <row r="380" spans="1:22" x14ac:dyDescent="0.25">
      <c r="A380" s="12" t="s">
        <v>778</v>
      </c>
      <c r="B380" s="12" t="s">
        <v>28</v>
      </c>
      <c r="C380" s="13" t="s">
        <v>29</v>
      </c>
      <c r="D380" s="13" t="s">
        <v>232</v>
      </c>
      <c r="E380" s="16">
        <v>0</v>
      </c>
      <c r="F380" s="16">
        <v>0.67</v>
      </c>
      <c r="G380" s="25" t="e">
        <f>Tabela1[[#This Row],[Divid.]]*12/Tabela1[[#This Row],[Preço atual]]</f>
        <v>#DIV/0!</v>
      </c>
      <c r="H380" s="16">
        <v>8.09</v>
      </c>
      <c r="I380" s="16">
        <v>116.12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0.84</v>
      </c>
      <c r="N380" s="13">
        <v>27</v>
      </c>
      <c r="O380" s="13"/>
      <c r="P380" s="13"/>
      <c r="Q380" s="30">
        <f>Tabela1[[#This Row],[Divid.]]</f>
        <v>0.67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779</v>
      </c>
      <c r="B381" s="12" t="s">
        <v>28</v>
      </c>
      <c r="C381" s="13" t="s">
        <v>82</v>
      </c>
      <c r="D381" s="13" t="s">
        <v>50</v>
      </c>
      <c r="E381" s="16">
        <v>8.8699999999999992</v>
      </c>
      <c r="F381" s="16">
        <v>0.09</v>
      </c>
      <c r="G381" s="25">
        <f>Tabela1[[#This Row],[Divid.]]*12/Tabela1[[#This Row],[Preço atual]]</f>
        <v>0.12175873731679822</v>
      </c>
      <c r="H381" s="16">
        <v>1.2243999999999999</v>
      </c>
      <c r="I381" s="16">
        <v>9.59</v>
      </c>
      <c r="J381" s="15">
        <f>Tabela1[[#This Row],[Preço atual]]/Tabela1[[#This Row],[VP]]</f>
        <v>0.9249217935349322</v>
      </c>
      <c r="K381" s="14"/>
      <c r="L381" s="14"/>
      <c r="M381" s="13">
        <v>17</v>
      </c>
      <c r="N381" s="13">
        <v>6923</v>
      </c>
      <c r="O381" s="13"/>
      <c r="P381" s="13"/>
      <c r="Q381" s="30">
        <f>Tabela1[[#This Row],[Divid.]]</f>
        <v>0.09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81" s="17">
        <f>Tabela1[[#This Row],[Preço Calculado]]/Tabela1[[#This Row],[Preço atual]]-1</f>
        <v>-0.10141153271735637</v>
      </c>
      <c r="U381" s="29" t="str">
        <f>HYPERLINK("https://statusinvest.com.br/fundos-imobiliarios/"&amp;Tabela1[[#This Row],[Ticker]],"Link")</f>
        <v>Link</v>
      </c>
      <c r="V381" s="38" t="s">
        <v>780</v>
      </c>
    </row>
    <row r="382" spans="1:22" x14ac:dyDescent="0.25">
      <c r="A382" s="12" t="s">
        <v>781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782</v>
      </c>
    </row>
    <row r="383" spans="1:22" x14ac:dyDescent="0.25">
      <c r="A383" s="12" t="s">
        <v>783</v>
      </c>
      <c r="B383" s="12" t="s">
        <v>28</v>
      </c>
      <c r="C383" s="13" t="s">
        <v>158</v>
      </c>
      <c r="D383" s="13" t="s">
        <v>137</v>
      </c>
      <c r="E383" s="16">
        <v>8.52</v>
      </c>
      <c r="F383" s="16">
        <v>0.75</v>
      </c>
      <c r="G383" s="25">
        <f>Tabela1[[#This Row],[Divid.]]*12/Tabela1[[#This Row],[Preço atual]]</f>
        <v>1.0563380281690142</v>
      </c>
      <c r="H383" s="16">
        <v>9</v>
      </c>
      <c r="I383" s="16">
        <v>164.04</v>
      </c>
      <c r="J383" s="15">
        <f>Tabela1[[#This Row],[Preço atual]]/Tabela1[[#This Row],[VP]]</f>
        <v>5.1938551572787123E-2</v>
      </c>
      <c r="K383" s="14">
        <v>0.21299999999999999</v>
      </c>
      <c r="L383" s="14">
        <v>0.03</v>
      </c>
      <c r="M383" s="13">
        <v>0.7</v>
      </c>
      <c r="N383" s="13">
        <v>58</v>
      </c>
      <c r="O383" s="13">
        <v>508794</v>
      </c>
      <c r="P383" s="13">
        <v>473</v>
      </c>
      <c r="Q383" s="30">
        <f>Tabela1[[#This Row],[Divid.]]</f>
        <v>0.75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83" s="17">
        <f>Tabela1[[#This Row],[Preço Calculado]]/Tabela1[[#This Row],[Preço atual]]-1</f>
        <v>6.795852606413388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784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785</v>
      </c>
    </row>
    <row r="385" spans="1:22" x14ac:dyDescent="0.25">
      <c r="A385" s="12" t="s">
        <v>786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125.97</v>
      </c>
      <c r="J385" s="15">
        <f>Tabela1[[#This Row],[Preço atual]]/Tabela1[[#This Row],[VP]]</f>
        <v>1.1583710407239818</v>
      </c>
      <c r="K385" s="14"/>
      <c r="L385" s="14"/>
      <c r="M385" s="13">
        <v>1.08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787</v>
      </c>
      <c r="B386" s="12" t="s">
        <v>28</v>
      </c>
      <c r="C386" s="13" t="s">
        <v>56</v>
      </c>
      <c r="D386" s="13" t="s">
        <v>152</v>
      </c>
      <c r="E386" s="16">
        <v>1.26</v>
      </c>
      <c r="F386" s="16">
        <v>1.52</v>
      </c>
      <c r="G386" s="14">
        <f>Tabela1[[#This Row],[Divid.]]*12/Tabela1[[#This Row],[Preço atual]]</f>
        <v>14.476190476190478</v>
      </c>
      <c r="H386" s="16">
        <v>17.48</v>
      </c>
      <c r="I386" s="16">
        <v>117.65</v>
      </c>
      <c r="J386" s="15">
        <f>Tabela1[[#This Row],[Preço atual]]/Tabela1[[#This Row],[VP]]</f>
        <v>1.0709732256693583E-2</v>
      </c>
      <c r="K386" s="14"/>
      <c r="L386" s="14"/>
      <c r="M386" s="13">
        <v>5.43</v>
      </c>
      <c r="N386" s="13">
        <v>51</v>
      </c>
      <c r="O386" s="13"/>
      <c r="P386" s="13"/>
      <c r="Q386" s="30">
        <f>Tabela1[[#This Row],[Divid.]]</f>
        <v>1.52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386" s="17">
        <f>Tabela1[[#This Row],[Preço Calculado]]/Tabela1[[#This Row],[Preço atual]]-1</f>
        <v>105.83535406782639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788</v>
      </c>
      <c r="B387" s="12" t="s">
        <v>28</v>
      </c>
      <c r="C387" s="13" t="s">
        <v>158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23.06</v>
      </c>
      <c r="J387" s="15">
        <f>Tabela1[[#This Row],[Preço atual]]/Tabela1[[#This Row],[VP]]</f>
        <v>0</v>
      </c>
      <c r="K387" s="14"/>
      <c r="L387" s="14"/>
      <c r="M387" s="13">
        <v>1.08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789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790</v>
      </c>
      <c r="B389" s="12" t="s">
        <v>28</v>
      </c>
      <c r="C389" s="13" t="s">
        <v>43</v>
      </c>
      <c r="D389" s="13" t="s">
        <v>791</v>
      </c>
      <c r="E389" s="16">
        <v>87.35</v>
      </c>
      <c r="F389" s="16">
        <v>0.64</v>
      </c>
      <c r="G389" s="25">
        <f>Tabela1[[#This Row],[Divid.]]*12/Tabela1[[#This Row],[Preço atual]]</f>
        <v>8.792215226101889E-2</v>
      </c>
      <c r="H389" s="16">
        <v>6.91</v>
      </c>
      <c r="I389" s="16">
        <v>94.98</v>
      </c>
      <c r="J389" s="15">
        <f>Tabela1[[#This Row],[Preço atual]]/Tabela1[[#This Row],[VP]]</f>
        <v>0.91966729837860595</v>
      </c>
      <c r="K389" s="14">
        <v>0</v>
      </c>
      <c r="L389" s="14">
        <v>0</v>
      </c>
      <c r="M389" s="13">
        <v>2.16</v>
      </c>
      <c r="N389" s="13">
        <v>23130</v>
      </c>
      <c r="O389" s="13">
        <v>10811</v>
      </c>
      <c r="P389" s="13">
        <v>951</v>
      </c>
      <c r="Q389" s="30">
        <f>Tabela1[[#This Row],[Divid.]]</f>
        <v>0.64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9" s="17">
        <f>Tabela1[[#This Row],[Preço Calculado]]/Tabela1[[#This Row],[Preço atual]]-1</f>
        <v>-0.35112802759395656</v>
      </c>
      <c r="U389" s="29" t="str">
        <f>HYPERLINK("https://statusinvest.com.br/fundos-imobiliarios/"&amp;Tabela1[[#This Row],[Ticker]],"Link")</f>
        <v>Link</v>
      </c>
      <c r="V389" s="38" t="s">
        <v>792</v>
      </c>
    </row>
    <row r="390" spans="1:22" x14ac:dyDescent="0.25">
      <c r="A390" s="12" t="s">
        <v>793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794</v>
      </c>
      <c r="B391" s="12" t="s">
        <v>28</v>
      </c>
      <c r="C391" s="13" t="s">
        <v>158</v>
      </c>
      <c r="D391" s="13" t="s">
        <v>795</v>
      </c>
      <c r="E391" s="16">
        <v>118.79</v>
      </c>
      <c r="F391" s="16">
        <v>1.45</v>
      </c>
      <c r="G391" s="25">
        <f>Tabela1[[#This Row],[Divid.]]*12/Tabela1[[#This Row],[Preço atual]]</f>
        <v>0.14647697617644581</v>
      </c>
      <c r="H391" s="16">
        <v>16.47</v>
      </c>
      <c r="I391" s="16">
        <v>112.93</v>
      </c>
      <c r="J391" s="15">
        <f>Tabela1[[#This Row],[Preço atual]]/Tabela1[[#This Row],[VP]]</f>
        <v>1.0518905516691757</v>
      </c>
      <c r="K391" s="14">
        <v>0</v>
      </c>
      <c r="L391" s="14">
        <v>0</v>
      </c>
      <c r="M391" s="13">
        <v>0.56000000000000005</v>
      </c>
      <c r="N391" s="13">
        <v>121875</v>
      </c>
      <c r="O391" s="13">
        <v>81</v>
      </c>
      <c r="P391" s="13">
        <v>2</v>
      </c>
      <c r="Q391" s="30">
        <f>Tabela1[[#This Row],[Divid.]]</f>
        <v>1.45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91" s="17">
        <f>Tabela1[[#This Row],[Preço Calculado]]/Tabela1[[#This Row],[Preço atual]]-1</f>
        <v>8.1010894291112967E-2</v>
      </c>
      <c r="U391" s="29" t="str">
        <f>HYPERLINK("https://statusinvest.com.br/fundos-imobiliarios/"&amp;Tabela1[[#This Row],[Ticker]],"Link")</f>
        <v>Link</v>
      </c>
      <c r="V391" s="38" t="s">
        <v>796</v>
      </c>
    </row>
    <row r="392" spans="1:22" x14ac:dyDescent="0.25">
      <c r="A392" s="12" t="s">
        <v>797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798</v>
      </c>
    </row>
    <row r="393" spans="1:22" x14ac:dyDescent="0.25">
      <c r="A393" s="12" t="s">
        <v>799</v>
      </c>
      <c r="B393" s="12" t="s">
        <v>28</v>
      </c>
      <c r="C393" s="13" t="s">
        <v>82</v>
      </c>
      <c r="D393" s="13" t="s">
        <v>50</v>
      </c>
      <c r="E393" s="16">
        <v>262.01</v>
      </c>
      <c r="F393" s="16">
        <v>2.57</v>
      </c>
      <c r="G393" s="25">
        <f>Tabela1[[#This Row],[Divid.]]*12/Tabela1[[#This Row],[Preço atual]]</f>
        <v>0.11770543109041638</v>
      </c>
      <c r="H393" s="16">
        <v>29.5</v>
      </c>
      <c r="I393" s="16">
        <v>267.25</v>
      </c>
      <c r="J393" s="15">
        <f>Tabela1[[#This Row],[Preço atual]]/Tabela1[[#This Row],[VP]]</f>
        <v>0.9803928905519177</v>
      </c>
      <c r="K393" s="14">
        <v>0</v>
      </c>
      <c r="L393" s="14">
        <v>0</v>
      </c>
      <c r="M393" s="13">
        <v>0.08</v>
      </c>
      <c r="N393" s="13">
        <v>81</v>
      </c>
      <c r="O393" s="13">
        <v>7799</v>
      </c>
      <c r="P393" s="13">
        <v>917</v>
      </c>
      <c r="Q393" s="30">
        <f>Tabela1[[#This Row],[Divid.]]</f>
        <v>2.57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227.6014760147601</v>
      </c>
      <c r="T393" s="17">
        <f>Tabela1[[#This Row],[Preço Calculado]]/Tabela1[[#This Row],[Preço atual]]-1</f>
        <v>-0.13132523180504518</v>
      </c>
      <c r="U393" s="29" t="str">
        <f>HYPERLINK("https://statusinvest.com.br/fundos-imobiliarios/"&amp;Tabela1[[#This Row],[Ticker]],"Link")</f>
        <v>Link</v>
      </c>
      <c r="V393" s="38" t="s">
        <v>800</v>
      </c>
    </row>
    <row r="394" spans="1:22" x14ac:dyDescent="0.25">
      <c r="A394" s="12" t="s">
        <v>801</v>
      </c>
      <c r="B394" s="12" t="s">
        <v>28</v>
      </c>
      <c r="C394" s="13" t="s">
        <v>56</v>
      </c>
      <c r="D394" s="13" t="s">
        <v>802</v>
      </c>
      <c r="E394" s="16">
        <v>2.06</v>
      </c>
      <c r="F394" s="16">
        <v>0.05</v>
      </c>
      <c r="G394" s="14">
        <f>Tabela1[[#This Row],[Divid.]]*12/Tabela1[[#This Row],[Preço atual]]</f>
        <v>0.29126213592233013</v>
      </c>
      <c r="H394" s="16">
        <v>0.09</v>
      </c>
      <c r="I394" s="16">
        <v>12.65</v>
      </c>
      <c r="J394" s="15">
        <f>Tabela1[[#This Row],[Preço atual]]/Tabela1[[#This Row],[VP]]</f>
        <v>0.16284584980237155</v>
      </c>
      <c r="K394" s="14"/>
      <c r="L394" s="14"/>
      <c r="M394" s="13">
        <v>0.47</v>
      </c>
      <c r="N394" s="13">
        <v>95675</v>
      </c>
      <c r="O394" s="13">
        <v>203171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1.1495360584673811</v>
      </c>
      <c r="U394" s="29" t="str">
        <f>HYPERLINK("https://statusinvest.com.br/fundos-imobiliarios/"&amp;Tabela1[[#This Row],[Ticker]],"Link")</f>
        <v>Link</v>
      </c>
      <c r="V394" s="38" t="s">
        <v>803</v>
      </c>
    </row>
    <row r="395" spans="1:22" x14ac:dyDescent="0.25">
      <c r="A395" s="12" t="s">
        <v>804</v>
      </c>
      <c r="B395" s="12" t="s">
        <v>28</v>
      </c>
      <c r="C395" s="13" t="s">
        <v>158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805</v>
      </c>
      <c r="B396" s="12" t="s">
        <v>28</v>
      </c>
      <c r="C396" s="13" t="s">
        <v>158</v>
      </c>
      <c r="D396" s="13" t="s">
        <v>232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806</v>
      </c>
      <c r="B397" s="12" t="s">
        <v>28</v>
      </c>
      <c r="C397" s="13" t="s">
        <v>43</v>
      </c>
      <c r="D397" s="13" t="s">
        <v>47</v>
      </c>
      <c r="E397" s="16">
        <v>126</v>
      </c>
      <c r="F397" s="16">
        <v>0.22</v>
      </c>
      <c r="G397" s="25">
        <f>Tabela1[[#This Row],[Divid.]]*12/Tabela1[[#This Row],[Preço atual]]</f>
        <v>2.0952380952380955E-2</v>
      </c>
      <c r="H397" s="16">
        <v>4.6264000000000003</v>
      </c>
      <c r="I397" s="16">
        <v>197.52</v>
      </c>
      <c r="J397" s="15">
        <f>Tabela1[[#This Row],[Preço atual]]/Tabela1[[#This Row],[VP]]</f>
        <v>0.63791008505467794</v>
      </c>
      <c r="K397" s="14">
        <v>0.42399999999999999</v>
      </c>
      <c r="L397" s="14">
        <v>7.2000000000000008E-2</v>
      </c>
      <c r="M397" s="13">
        <v>0.71</v>
      </c>
      <c r="N397" s="13">
        <v>689</v>
      </c>
      <c r="O397" s="13">
        <v>7425</v>
      </c>
      <c r="P397" s="13">
        <v>586</v>
      </c>
      <c r="Q397" s="30">
        <f>Tabela1[[#This Row],[Divid.]]</f>
        <v>0.22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397" s="17">
        <f>Tabela1[[#This Row],[Preço Calculado]]/Tabela1[[#This Row],[Preço atual]]-1</f>
        <v>-0.84536988227025134</v>
      </c>
      <c r="U397" s="29" t="str">
        <f>HYPERLINK("https://statusinvest.com.br/fundos-imobiliarios/"&amp;Tabela1[[#This Row],[Ticker]],"Link")</f>
        <v>Link</v>
      </c>
      <c r="V397" s="38" t="s">
        <v>807</v>
      </c>
    </row>
    <row r="398" spans="1:22" x14ac:dyDescent="0.25">
      <c r="A398" s="12" t="s">
        <v>808</v>
      </c>
      <c r="B398" s="12" t="s">
        <v>28</v>
      </c>
      <c r="C398" s="13" t="s">
        <v>158</v>
      </c>
      <c r="D398" s="13" t="s">
        <v>809</v>
      </c>
      <c r="E398" s="16">
        <v>150</v>
      </c>
      <c r="F398" s="16">
        <v>0.95</v>
      </c>
      <c r="G398" s="25">
        <f>Tabela1[[#This Row],[Divid.]]*12/Tabela1[[#This Row],[Preço atual]]</f>
        <v>7.5999999999999984E-2</v>
      </c>
      <c r="H398" s="16">
        <v>12.12</v>
      </c>
      <c r="I398" s="16">
        <v>109.75</v>
      </c>
      <c r="J398" s="15">
        <f>Tabela1[[#This Row],[Preço atual]]/Tabela1[[#This Row],[VP]]</f>
        <v>1.3667425968109339</v>
      </c>
      <c r="K398" s="14">
        <v>0</v>
      </c>
      <c r="L398" s="14">
        <v>0</v>
      </c>
      <c r="M398" s="13">
        <v>3.07</v>
      </c>
      <c r="N398" s="13">
        <v>210</v>
      </c>
      <c r="O398" s="13">
        <v>4535</v>
      </c>
      <c r="P398" s="13">
        <v>486</v>
      </c>
      <c r="Q398" s="30">
        <f>Tabela1[[#This Row],[Divid.]]</f>
        <v>0.95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8" s="17">
        <f>Tabela1[[#This Row],[Preço Calculado]]/Tabela1[[#This Row],[Preço atual]]-1</f>
        <v>-0.4391143911439116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810</v>
      </c>
      <c r="B399" s="12" t="s">
        <v>28</v>
      </c>
      <c r="C399" s="13" t="s">
        <v>84</v>
      </c>
      <c r="D399" s="13" t="s">
        <v>809</v>
      </c>
      <c r="E399" s="16">
        <v>107.51</v>
      </c>
      <c r="F399" s="16">
        <v>0.9</v>
      </c>
      <c r="G399" s="14">
        <f>Tabela1[[#This Row],[Divid.]]*12/Tabela1[[#This Row],[Preço atual]]</f>
        <v>0.10045577155613432</v>
      </c>
      <c r="H399" s="16">
        <v>10.85</v>
      </c>
      <c r="I399" s="16">
        <v>101.76</v>
      </c>
      <c r="J399" s="15">
        <f>Tabela1[[#This Row],[Preço atual]]/Tabela1[[#This Row],[VP]]</f>
        <v>1.0565055031446542</v>
      </c>
      <c r="K399" s="14">
        <v>0</v>
      </c>
      <c r="L399" s="14">
        <v>0</v>
      </c>
      <c r="M399" s="13">
        <v>3.21</v>
      </c>
      <c r="N399" s="13">
        <v>111313</v>
      </c>
      <c r="O399" s="13">
        <v>3132</v>
      </c>
      <c r="P399" s="13">
        <v>327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-0.25862899220565094</v>
      </c>
      <c r="U399" s="29" t="str">
        <f>HYPERLINK("https://statusinvest.com.br/fundos-imobiliarios/"&amp;Tabela1[[#This Row],[Ticker]],"Link")</f>
        <v>Link</v>
      </c>
      <c r="V399" s="38" t="s">
        <v>811</v>
      </c>
    </row>
    <row r="400" spans="1:22" x14ac:dyDescent="0.25">
      <c r="A400" s="12" t="s">
        <v>812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0.92</v>
      </c>
      <c r="G400" s="14">
        <f>Tabela1[[#This Row],[Divid.]]*12/Tabela1[[#This Row],[Preço atual]]</f>
        <v>0.11040000000000001</v>
      </c>
      <c r="H400" s="16">
        <v>11.49</v>
      </c>
      <c r="I400" s="16">
        <v>102.59</v>
      </c>
      <c r="J400" s="15">
        <f>Tabela1[[#This Row],[Preço atual]]/Tabela1[[#This Row],[VP]]</f>
        <v>0.97475387464665164</v>
      </c>
      <c r="K400" s="14">
        <v>0</v>
      </c>
      <c r="L400" s="14">
        <v>0</v>
      </c>
      <c r="M400" s="13">
        <v>5.01</v>
      </c>
      <c r="N400" s="13">
        <v>31</v>
      </c>
      <c r="O400" s="13">
        <v>2668</v>
      </c>
      <c r="P400" s="13">
        <v>235</v>
      </c>
      <c r="Q400" s="30">
        <f>Tabela1[[#This Row],[Divid.]]</f>
        <v>0.92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00" s="17">
        <f>Tabela1[[#This Row],[Preço Calculado]]/Tabela1[[#This Row],[Preço atual]]-1</f>
        <v>-0.18523985239852392</v>
      </c>
      <c r="U400" s="29" t="str">
        <f>HYPERLINK("https://statusinvest.com.br/fundos-imobiliarios/"&amp;Tabela1[[#This Row],[Ticker]],"Link")</f>
        <v>Link</v>
      </c>
      <c r="V400" s="38" t="s">
        <v>813</v>
      </c>
    </row>
    <row r="401" spans="1:22" x14ac:dyDescent="0.25">
      <c r="A401" s="12" t="s">
        <v>814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1.8778999999999999</v>
      </c>
      <c r="I401" s="16">
        <v>92.03</v>
      </c>
      <c r="J401" s="15">
        <f>Tabela1[[#This Row],[Preço atual]]/Tabela1[[#This Row],[VP]]</f>
        <v>0</v>
      </c>
      <c r="K401" s="14"/>
      <c r="L401" s="14"/>
      <c r="M401" s="13">
        <v>7.31</v>
      </c>
      <c r="N401" s="13">
        <v>66</v>
      </c>
      <c r="O401" s="13">
        <v>6</v>
      </c>
      <c r="P401" s="13">
        <v>4327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815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816</v>
      </c>
      <c r="B403" s="12" t="s">
        <v>28</v>
      </c>
      <c r="C403" s="13" t="s">
        <v>36</v>
      </c>
      <c r="D403" s="13" t="s">
        <v>817</v>
      </c>
      <c r="E403" s="16">
        <v>83.2</v>
      </c>
      <c r="F403" s="16">
        <v>1.18</v>
      </c>
      <c r="G403" s="25">
        <f>Tabela1[[#This Row],[Divid.]]*12/Tabela1[[#This Row],[Preço atual]]</f>
        <v>0.1701923076923077</v>
      </c>
      <c r="H403" s="16">
        <v>14.82</v>
      </c>
      <c r="I403" s="16">
        <v>101.26</v>
      </c>
      <c r="J403" s="15">
        <f>Tabela1[[#This Row],[Preço atual]]/Tabela1[[#This Row],[VP]]</f>
        <v>0.82164724471657113</v>
      </c>
      <c r="K403" s="14"/>
      <c r="L403" s="14"/>
      <c r="M403" s="13">
        <v>6.65</v>
      </c>
      <c r="N403" s="13">
        <v>91617</v>
      </c>
      <c r="O403" s="13"/>
      <c r="P403" s="13"/>
      <c r="Q403" s="30">
        <f>Tabela1[[#This Row],[Divid.]]</f>
        <v>1.18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03" s="17">
        <f>Tabela1[[#This Row],[Preço Calculado]]/Tabela1[[#This Row],[Preço atual]]-1</f>
        <v>0.25603179108714147</v>
      </c>
      <c r="U403" s="29" t="str">
        <f>HYPERLINK("https://statusinvest.com.br/fundos-imobiliarios/"&amp;Tabela1[[#This Row],[Ticker]],"Link")</f>
        <v>Link</v>
      </c>
      <c r="V403" s="38" t="s">
        <v>818</v>
      </c>
    </row>
    <row r="404" spans="1:22" x14ac:dyDescent="0.25">
      <c r="A404" s="12" t="s">
        <v>819</v>
      </c>
      <c r="B404" s="12" t="s">
        <v>28</v>
      </c>
      <c r="C404" s="13" t="s">
        <v>36</v>
      </c>
      <c r="D404" s="13" t="s">
        <v>820</v>
      </c>
      <c r="E404" s="16">
        <v>91.33</v>
      </c>
      <c r="F404" s="16">
        <v>0.9</v>
      </c>
      <c r="G404" s="25">
        <f>Tabela1[[#This Row],[Divid.]]*12/Tabela1[[#This Row],[Preço atual]]</f>
        <v>0.11825249096682362</v>
      </c>
      <c r="H404" s="16">
        <v>11.13</v>
      </c>
      <c r="I404" s="16">
        <v>97.01</v>
      </c>
      <c r="J404" s="15">
        <f>Tabela1[[#This Row],[Preço atual]]/Tabela1[[#This Row],[VP]]</f>
        <v>0.94144933512009066</v>
      </c>
      <c r="K404" s="14"/>
      <c r="L404" s="14"/>
      <c r="M404" s="13">
        <v>1.75</v>
      </c>
      <c r="N404" s="13">
        <v>25284</v>
      </c>
      <c r="O404" s="13"/>
      <c r="P404" s="13"/>
      <c r="Q404" s="30">
        <f>Tabela1[[#This Row],[Divid.]]</f>
        <v>0.9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4" s="17">
        <f>Tabela1[[#This Row],[Preço Calculado]]/Tabela1[[#This Row],[Preço atual]]-1</f>
        <v>-0.12728788954373726</v>
      </c>
      <c r="U404" s="29" t="str">
        <f>HYPERLINK("https://statusinvest.com.br/fundos-imobiliarios/"&amp;Tabela1[[#This Row],[Ticker]],"Link")</f>
        <v>Link</v>
      </c>
      <c r="V404" s="38" t="s">
        <v>821</v>
      </c>
    </row>
    <row r="405" spans="1:22" x14ac:dyDescent="0.25">
      <c r="A405" s="12" t="s">
        <v>822</v>
      </c>
      <c r="B405" s="12" t="s">
        <v>28</v>
      </c>
      <c r="C405" s="13" t="s">
        <v>36</v>
      </c>
      <c r="D405" s="13" t="s">
        <v>823</v>
      </c>
      <c r="E405" s="16">
        <v>8.1300000000000008</v>
      </c>
      <c r="F405" s="16">
        <v>7.4999999999999997E-2</v>
      </c>
      <c r="G405" s="25">
        <f>Tabela1[[#This Row],[Divid.]]*12/Tabela1[[#This Row],[Preço atual]]</f>
        <v>0.11070110701107008</v>
      </c>
      <c r="H405" s="16">
        <v>1.2050000000000001</v>
      </c>
      <c r="I405" s="16">
        <v>9.52</v>
      </c>
      <c r="J405" s="15">
        <f>Tabela1[[#This Row],[Preço atual]]/Tabela1[[#This Row],[VP]]</f>
        <v>0.85399159663865554</v>
      </c>
      <c r="K405" s="14"/>
      <c r="L405" s="14"/>
      <c r="M405" s="13">
        <v>5.63</v>
      </c>
      <c r="N405" s="13">
        <v>12104</v>
      </c>
      <c r="O405" s="13"/>
      <c r="P405" s="13"/>
      <c r="Q405" s="30">
        <f>Tabela1[[#This Row],[Divid.]]</f>
        <v>7.4999999999999997E-2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05" s="17">
        <f>Tabela1[[#This Row],[Preço Calculado]]/Tabela1[[#This Row],[Preço atual]]-1</f>
        <v>-0.18301766043490719</v>
      </c>
      <c r="U405" s="29" t="str">
        <f>HYPERLINK("https://statusinvest.com.br/fundos-imobiliarios/"&amp;Tabela1[[#This Row],[Ticker]],"Link")</f>
        <v>Link</v>
      </c>
      <c r="V405" s="38" t="s">
        <v>824</v>
      </c>
    </row>
    <row r="406" spans="1:22" x14ac:dyDescent="0.25">
      <c r="A406" s="12" t="s">
        <v>825</v>
      </c>
      <c r="B406" s="12" t="s">
        <v>28</v>
      </c>
      <c r="C406" s="13" t="s">
        <v>62</v>
      </c>
      <c r="D406" s="13" t="s">
        <v>826</v>
      </c>
      <c r="E406" s="16">
        <v>66.22</v>
      </c>
      <c r="F406" s="16">
        <v>0.72</v>
      </c>
      <c r="G406" s="25">
        <f>Tabela1[[#This Row],[Divid.]]*12/Tabela1[[#This Row],[Preço atual]]</f>
        <v>0.13047417698580491</v>
      </c>
      <c r="H406" s="16">
        <v>8.3000000000000007</v>
      </c>
      <c r="I406" s="16">
        <v>128.13999999999999</v>
      </c>
      <c r="J406" s="15">
        <f>Tabela1[[#This Row],[Preço atual]]/Tabela1[[#This Row],[VP]]</f>
        <v>0.51677852348993292</v>
      </c>
      <c r="K406" s="14"/>
      <c r="L406" s="14"/>
      <c r="M406" s="13">
        <v>1.43</v>
      </c>
      <c r="N406" s="13">
        <v>4205</v>
      </c>
      <c r="O406" s="13">
        <v>2307</v>
      </c>
      <c r="P406" s="13">
        <v>27</v>
      </c>
      <c r="Q406" s="30">
        <f>Tabela1[[#This Row],[Divid.]]</f>
        <v>0.72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06" s="17">
        <f>Tabela1[[#This Row],[Preço Calculado]]/Tabela1[[#This Row],[Preço atual]]-1</f>
        <v>-3.7090944754207378E-2</v>
      </c>
      <c r="U406" s="29" t="str">
        <f>HYPERLINK("https://statusinvest.com.br/fundos-imobiliarios/"&amp;Tabela1[[#This Row],[Ticker]],"Link")</f>
        <v>Link</v>
      </c>
      <c r="V406" s="38" t="s">
        <v>827</v>
      </c>
    </row>
    <row r="407" spans="1:22" x14ac:dyDescent="0.25">
      <c r="A407" s="12" t="s">
        <v>828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973.85</v>
      </c>
      <c r="J407" s="15">
        <f>Tabela1[[#This Row],[Preço atual]]/Tabela1[[#This Row],[VP]]</f>
        <v>0</v>
      </c>
      <c r="K407" s="14"/>
      <c r="L407" s="14"/>
      <c r="M407" s="13">
        <v>11.56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829</v>
      </c>
      <c r="B408" s="12" t="s">
        <v>28</v>
      </c>
      <c r="C408" s="13" t="s">
        <v>70</v>
      </c>
      <c r="D408" s="13" t="s">
        <v>98</v>
      </c>
      <c r="E408" s="16">
        <v>233.49</v>
      </c>
      <c r="F408" s="16">
        <v>2.4</v>
      </c>
      <c r="G408" s="25">
        <f>Tabela1[[#This Row],[Divid.]]*12/Tabela1[[#This Row],[Preço atual]]</f>
        <v>0.12334575356546318</v>
      </c>
      <c r="H408" s="16">
        <v>31.06</v>
      </c>
      <c r="I408" s="16">
        <v>363.42</v>
      </c>
      <c r="J408" s="15">
        <f>Tabela1[[#This Row],[Preço atual]]/Tabela1[[#This Row],[VP]]</f>
        <v>0.64247977546640256</v>
      </c>
      <c r="K408" s="14">
        <v>0.28399999999999997</v>
      </c>
      <c r="L408" s="14">
        <v>7.0000000000000007E-2</v>
      </c>
      <c r="M408" s="13">
        <v>0.98</v>
      </c>
      <c r="N408" s="13">
        <v>53</v>
      </c>
      <c r="O408" s="13">
        <v>965</v>
      </c>
      <c r="P408" s="13">
        <v>175</v>
      </c>
      <c r="Q408" s="30">
        <f>Tabela1[[#This Row],[Divid.]]</f>
        <v>2.4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212.54612546125458</v>
      </c>
      <c r="T408" s="17">
        <f>Tabela1[[#This Row],[Preço Calculado]]/Tabela1[[#This Row],[Preço atual]]-1</f>
        <v>-8.9699235679238654E-2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830</v>
      </c>
      <c r="B409" s="12" t="s">
        <v>28</v>
      </c>
      <c r="C409" s="13" t="s">
        <v>56</v>
      </c>
      <c r="D409" s="13" t="s">
        <v>831</v>
      </c>
      <c r="E409" s="16">
        <v>9.23</v>
      </c>
      <c r="F409" s="16">
        <v>0.11</v>
      </c>
      <c r="G409" s="25">
        <f>Tabela1[[#This Row],[Divid.]]*12/Tabela1[[#This Row],[Preço atual]]</f>
        <v>0.14301191765980498</v>
      </c>
      <c r="H409" s="16">
        <v>1.29</v>
      </c>
      <c r="I409" s="16">
        <v>9.19</v>
      </c>
      <c r="J409" s="15">
        <f>Tabela1[[#This Row],[Preço atual]]/Tabela1[[#This Row],[VP]]</f>
        <v>1.0043525571273124</v>
      </c>
      <c r="K409" s="14"/>
      <c r="L409" s="14"/>
      <c r="M409" s="13">
        <v>3.23</v>
      </c>
      <c r="N409" s="13">
        <v>320003</v>
      </c>
      <c r="O409" s="13"/>
      <c r="P409" s="13"/>
      <c r="Q409" s="30">
        <f>Tabela1[[#This Row],[Divid.]]</f>
        <v>0.11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9" s="17">
        <f>Tabela1[[#This Row],[Preço Calculado]]/Tabela1[[#This Row],[Preço atual]]-1</f>
        <v>5.5438506714427849E-2</v>
      </c>
      <c r="U409" s="29" t="str">
        <f>HYPERLINK("https://statusinvest.com.br/fundos-imobiliarios/"&amp;Tabela1[[#This Row],[Ticker]],"Link")</f>
        <v>Link</v>
      </c>
      <c r="V409" s="38" t="s">
        <v>832</v>
      </c>
    </row>
    <row r="410" spans="1:22" x14ac:dyDescent="0.25">
      <c r="A410" s="12" t="s">
        <v>833</v>
      </c>
      <c r="B410" s="12" t="s">
        <v>28</v>
      </c>
      <c r="C410" s="13" t="s">
        <v>36</v>
      </c>
      <c r="D410" s="13" t="s">
        <v>831</v>
      </c>
      <c r="E410" s="16">
        <v>85.46</v>
      </c>
      <c r="F410" s="16">
        <v>0.8</v>
      </c>
      <c r="G410" s="25">
        <f>Tabela1[[#This Row],[Divid.]]*12/Tabela1[[#This Row],[Preço atual]]</f>
        <v>0.11233325532412827</v>
      </c>
      <c r="H410" s="16">
        <v>10.67</v>
      </c>
      <c r="I410" s="16">
        <v>91.51</v>
      </c>
      <c r="J410" s="15">
        <f>Tabela1[[#This Row],[Preço atual]]/Tabela1[[#This Row],[VP]]</f>
        <v>0.93388700688449333</v>
      </c>
      <c r="K410" s="14"/>
      <c r="L410" s="14"/>
      <c r="M410" s="13">
        <v>1.84</v>
      </c>
      <c r="N410" s="13">
        <v>89159</v>
      </c>
      <c r="O410" s="13"/>
      <c r="P410" s="13"/>
      <c r="Q410" s="30">
        <f>Tabela1[[#This Row],[Divid.]]</f>
        <v>0.8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10" s="17">
        <f>Tabela1[[#This Row],[Preço Calculado]]/Tabela1[[#This Row],[Preço atual]]-1</f>
        <v>-0.17097228543078768</v>
      </c>
      <c r="U410" s="29" t="str">
        <f>HYPERLINK("https://statusinvest.com.br/fundos-imobiliarios/"&amp;Tabela1[[#This Row],[Ticker]],"Link")</f>
        <v>Link</v>
      </c>
      <c r="V410" s="38" t="s">
        <v>834</v>
      </c>
    </row>
    <row r="411" spans="1:22" x14ac:dyDescent="0.25">
      <c r="A411" s="12" t="s">
        <v>835</v>
      </c>
      <c r="B411" s="12" t="s">
        <v>28</v>
      </c>
      <c r="C411" s="13" t="s">
        <v>36</v>
      </c>
      <c r="D411" s="13" t="s">
        <v>831</v>
      </c>
      <c r="E411" s="16">
        <v>9.6300000000000008</v>
      </c>
      <c r="F411" s="16">
        <v>0.12</v>
      </c>
      <c r="G411" s="25">
        <f>Tabela1[[#This Row],[Divid.]]*12/Tabela1[[#This Row],[Preço atual]]</f>
        <v>0.14953271028037382</v>
      </c>
      <c r="H411" s="16">
        <v>1.45</v>
      </c>
      <c r="I411" s="16">
        <v>9.76</v>
      </c>
      <c r="J411" s="15">
        <f>Tabela1[[#This Row],[Preço atual]]/Tabela1[[#This Row],[VP]]</f>
        <v>0.98668032786885251</v>
      </c>
      <c r="K411" s="14"/>
      <c r="L411" s="14"/>
      <c r="M411" s="13">
        <v>7.02</v>
      </c>
      <c r="N411" s="13">
        <v>229656</v>
      </c>
      <c r="O411" s="13"/>
      <c r="P411" s="13"/>
      <c r="Q411" s="30">
        <f>Tabela1[[#This Row],[Divid.]]</f>
        <v>0.12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11" s="17">
        <f>Tabela1[[#This Row],[Preço Calculado]]/Tabela1[[#This Row],[Preço atual]]-1</f>
        <v>0.10356243749353355</v>
      </c>
      <c r="U411" s="29" t="str">
        <f>HYPERLINK("https://statusinvest.com.br/fundos-imobiliarios/"&amp;Tabela1[[#This Row],[Ticker]],"Link")</f>
        <v>Link</v>
      </c>
      <c r="V411" s="38" t="s">
        <v>836</v>
      </c>
    </row>
    <row r="412" spans="1:22" x14ac:dyDescent="0.25">
      <c r="A412" s="12" t="s">
        <v>837</v>
      </c>
      <c r="B412" s="12" t="s">
        <v>28</v>
      </c>
      <c r="C412" s="13" t="s">
        <v>158</v>
      </c>
      <c r="D412" s="13" t="s">
        <v>50</v>
      </c>
      <c r="E412" s="16">
        <v>0</v>
      </c>
      <c r="F412" s="16" t="s">
        <v>50</v>
      </c>
      <c r="G412" s="25" t="e">
        <f>Tabela1[[#This Row],[Divid.]]*12/Tabela1[[#This Row],[Preço atual]]</f>
        <v>#VALUE!</v>
      </c>
      <c r="H412" s="16">
        <v>0</v>
      </c>
      <c r="I412" s="16">
        <v>893.76</v>
      </c>
      <c r="J412" s="15">
        <f>Tabela1[[#This Row],[Preço atual]]/Tabela1[[#This Row],[VP]]</f>
        <v>0</v>
      </c>
      <c r="K412" s="14"/>
      <c r="L412" s="14"/>
      <c r="M412" s="13">
        <v>7.47</v>
      </c>
      <c r="N412" s="13">
        <v>199</v>
      </c>
      <c r="O412" s="13"/>
      <c r="P412" s="13"/>
      <c r="Q412" s="30" t="str">
        <f>Tabela1[[#This Row],[Divid.]]</f>
        <v>-</v>
      </c>
      <c r="R412" s="31">
        <v>0</v>
      </c>
      <c r="S4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2" s="17" t="e">
        <f>Tabela1[[#This Row],[Preço Calculado]]/Tabela1[[#This Row],[Preço atual]]-1</f>
        <v>#VALUE!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838</v>
      </c>
      <c r="B413" s="26" t="s">
        <v>28</v>
      </c>
      <c r="C413" s="32" t="s">
        <v>53</v>
      </c>
      <c r="D413" s="32" t="s">
        <v>823</v>
      </c>
      <c r="E413" s="33">
        <v>7.98</v>
      </c>
      <c r="F413" s="33">
        <v>7.0000000000000007E-2</v>
      </c>
      <c r="G413" s="34">
        <f>Tabela1[[#This Row],[Divid.]]*12/Tabela1[[#This Row],[Preço atual]]</f>
        <v>0.10526315789473685</v>
      </c>
      <c r="H413" s="33">
        <v>0.81</v>
      </c>
      <c r="I413" s="33">
        <v>9.09</v>
      </c>
      <c r="J413" s="35">
        <f>Tabela1[[#This Row],[Preço atual]]/Tabela1[[#This Row],[VP]]</f>
        <v>0.87788778877887796</v>
      </c>
      <c r="K413" s="36"/>
      <c r="L413" s="36"/>
      <c r="M413" s="32">
        <v>3.78</v>
      </c>
      <c r="N413" s="32">
        <v>6452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-0.22315012623810448</v>
      </c>
      <c r="U413" s="29" t="str">
        <f>HYPERLINK("https://statusinvest.com.br/fundos-imobiliarios/"&amp;Tabela1[[#This Row],[Ticker]],"Link")</f>
        <v>Link</v>
      </c>
      <c r="V413" s="38" t="s">
        <v>839</v>
      </c>
    </row>
    <row r="414" spans="1:22" x14ac:dyDescent="0.25">
      <c r="A414" s="12" t="s">
        <v>840</v>
      </c>
      <c r="B414" s="12" t="s">
        <v>28</v>
      </c>
      <c r="C414" s="13" t="s">
        <v>70</v>
      </c>
      <c r="D414" s="13" t="s">
        <v>823</v>
      </c>
      <c r="E414" s="16">
        <v>93.43</v>
      </c>
      <c r="F414" s="16">
        <v>0.68</v>
      </c>
      <c r="G414" s="25">
        <f>Tabela1[[#This Row],[Divid.]]*12/Tabela1[[#This Row],[Preço atual]]</f>
        <v>8.7338114096114736E-2</v>
      </c>
      <c r="H414" s="16">
        <v>8.0500000000000007</v>
      </c>
      <c r="I414" s="16">
        <v>111.44</v>
      </c>
      <c r="J414" s="15">
        <f>Tabela1[[#This Row],[Preço atual]]/Tabela1[[#This Row],[VP]]</f>
        <v>0.83838837042354641</v>
      </c>
      <c r="K414" s="14">
        <v>0.121</v>
      </c>
      <c r="L414" s="14">
        <v>0</v>
      </c>
      <c r="M414" s="13">
        <v>1.75</v>
      </c>
      <c r="N414" s="13">
        <v>163752</v>
      </c>
      <c r="O414" s="13">
        <v>2447</v>
      </c>
      <c r="P414" s="13">
        <v>243</v>
      </c>
      <c r="Q414" s="30">
        <f>Tabela1[[#This Row],[Divid.]]</f>
        <v>0.68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14" s="17">
        <f>Tabela1[[#This Row],[Preço Calculado]]/Tabela1[[#This Row],[Preço atual]]-1</f>
        <v>-0.35543827235339687</v>
      </c>
      <c r="U414" s="29" t="str">
        <f>HYPERLINK("https://statusinvest.com.br/fundos-imobiliarios/"&amp;Tabela1[[#This Row],[Ticker]],"Link")</f>
        <v>Link</v>
      </c>
      <c r="V414" s="38" t="s">
        <v>841</v>
      </c>
    </row>
    <row r="415" spans="1:22" x14ac:dyDescent="0.25">
      <c r="A415" s="12" t="s">
        <v>842</v>
      </c>
      <c r="B415" s="12" t="s">
        <v>28</v>
      </c>
      <c r="C415" s="13" t="s">
        <v>43</v>
      </c>
      <c r="D415" s="13" t="s">
        <v>823</v>
      </c>
      <c r="E415" s="16">
        <v>7.55</v>
      </c>
      <c r="F415" s="16">
        <v>0.06</v>
      </c>
      <c r="G415" s="25">
        <f>Tabela1[[#This Row],[Divid.]]*12/Tabela1[[#This Row],[Preço atual]]</f>
        <v>9.5364238410596019E-2</v>
      </c>
      <c r="H415" s="16">
        <v>0.74</v>
      </c>
      <c r="I415" s="16">
        <v>10.84</v>
      </c>
      <c r="J415" s="15">
        <f>Tabela1[[#This Row],[Preço atual]]/Tabela1[[#This Row],[VP]]</f>
        <v>0.69649446494464939</v>
      </c>
      <c r="K415" s="14">
        <v>0</v>
      </c>
      <c r="L415" s="14">
        <v>0</v>
      </c>
      <c r="M415" s="13">
        <v>2.66</v>
      </c>
      <c r="N415" s="13">
        <v>143177</v>
      </c>
      <c r="O415" s="13">
        <v>9771</v>
      </c>
      <c r="P415" s="13">
        <v>1178</v>
      </c>
      <c r="Q415" s="30">
        <f>Tabela1[[#This Row],[Divid.]]</f>
        <v>0.06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5" s="17">
        <f>Tabela1[[#This Row],[Preço Calculado]]/Tabela1[[#This Row],[Preço atual]]-1</f>
        <v>-0.2962048825786272</v>
      </c>
      <c r="U415" s="29" t="str">
        <f>HYPERLINK("https://statusinvest.com.br/fundos-imobiliarios/"&amp;Tabela1[[#This Row],[Ticker]],"Link")</f>
        <v>Link</v>
      </c>
      <c r="V415" s="38" t="s">
        <v>843</v>
      </c>
    </row>
    <row r="416" spans="1:22" x14ac:dyDescent="0.25">
      <c r="A416" s="12" t="s">
        <v>844</v>
      </c>
      <c r="B416" s="12" t="s">
        <v>28</v>
      </c>
      <c r="C416" s="13" t="s">
        <v>29</v>
      </c>
      <c r="D416" s="13" t="s">
        <v>823</v>
      </c>
      <c r="E416" s="16">
        <v>118.79</v>
      </c>
      <c r="F416" s="16">
        <v>1</v>
      </c>
      <c r="G416" s="25">
        <f>Tabela1[[#This Row],[Divid.]]*12/Tabela1[[#This Row],[Preço atual]]</f>
        <v>0.10101860425961781</v>
      </c>
      <c r="H416" s="16">
        <v>10.47</v>
      </c>
      <c r="I416" s="16">
        <v>115.36</v>
      </c>
      <c r="J416" s="15">
        <f>Tabela1[[#This Row],[Preço atual]]/Tabela1[[#This Row],[VP]]</f>
        <v>1.0297330097087378</v>
      </c>
      <c r="K416" s="14">
        <v>0.06</v>
      </c>
      <c r="L416" s="14">
        <v>1.7000000000000001E-2</v>
      </c>
      <c r="M416" s="13">
        <v>6.51</v>
      </c>
      <c r="N416" s="13">
        <v>268136</v>
      </c>
      <c r="O416" s="13">
        <v>3739</v>
      </c>
      <c r="P416" s="13">
        <v>320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-0.25447524531647381</v>
      </c>
      <c r="U416" s="29" t="str">
        <f>HYPERLINK("https://statusinvest.com.br/fundos-imobiliarios/"&amp;Tabela1[[#This Row],[Ticker]],"Link")</f>
        <v>Link</v>
      </c>
      <c r="V416" s="38" t="s">
        <v>845</v>
      </c>
    </row>
    <row r="417" spans="1:22" x14ac:dyDescent="0.25">
      <c r="A417" s="12" t="s">
        <v>846</v>
      </c>
      <c r="B417" s="12" t="s">
        <v>28</v>
      </c>
      <c r="C417" s="13" t="s">
        <v>56</v>
      </c>
      <c r="D417" s="13" t="s">
        <v>823</v>
      </c>
      <c r="E417" s="16">
        <v>7.79</v>
      </c>
      <c r="F417" s="16">
        <v>7.1999999999999995E-2</v>
      </c>
      <c r="G417" s="25">
        <f>Tabela1[[#This Row],[Divid.]]*12/Tabela1[[#This Row],[Preço atual]]</f>
        <v>0.1109114249037227</v>
      </c>
      <c r="H417" s="16">
        <v>0.86399999999999999</v>
      </c>
      <c r="I417" s="16">
        <v>9.0500000000000007</v>
      </c>
      <c r="J417" s="15">
        <f>Tabela1[[#This Row],[Preço atual]]/Tabela1[[#This Row],[VP]]</f>
        <v>0.86077348066298331</v>
      </c>
      <c r="K417" s="14">
        <v>0.03</v>
      </c>
      <c r="L417" s="14">
        <v>0</v>
      </c>
      <c r="M417" s="13">
        <v>4.71</v>
      </c>
      <c r="N417" s="13">
        <v>45770</v>
      </c>
      <c r="O417" s="13">
        <v>3093</v>
      </c>
      <c r="P417" s="13">
        <v>323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-0.18146549886551511</v>
      </c>
      <c r="U417" s="29" t="str">
        <f>HYPERLINK("https://statusinvest.com.br/fundos-imobiliarios/"&amp;Tabela1[[#This Row],[Ticker]],"Link")</f>
        <v>Link</v>
      </c>
      <c r="V417" s="38" t="s">
        <v>847</v>
      </c>
    </row>
    <row r="418" spans="1:22" x14ac:dyDescent="0.25">
      <c r="A418" s="12" t="s">
        <v>848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0.9</v>
      </c>
      <c r="G418" s="25" t="e">
        <f>Tabela1[[#This Row],[Divid.]]*12/Tabela1[[#This Row],[Preço atual]]</f>
        <v>#DIV/0!</v>
      </c>
      <c r="H418" s="16">
        <v>11.47</v>
      </c>
      <c r="I418" s="16">
        <v>136.41999999999999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0.8</v>
      </c>
      <c r="N418" s="13">
        <v>97</v>
      </c>
      <c r="O418" s="13"/>
      <c r="P418" s="13"/>
      <c r="Q418" s="30">
        <f>Tabela1[[#This Row],[Divid.]]</f>
        <v>0.9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849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850</v>
      </c>
      <c r="B420" s="12" t="s">
        <v>28</v>
      </c>
      <c r="C420" s="13" t="s">
        <v>43</v>
      </c>
      <c r="D420" s="13" t="s">
        <v>851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947.11</v>
      </c>
      <c r="J420" s="15">
        <f>Tabela1[[#This Row],[Preço atual]]/Tabela1[[#This Row],[VP]]</f>
        <v>1.2048653271531291</v>
      </c>
      <c r="K420" s="14"/>
      <c r="L420" s="14"/>
      <c r="M420" s="13">
        <v>1.38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852</v>
      </c>
      <c r="B421" s="12" t="s">
        <v>28</v>
      </c>
      <c r="C421" s="13" t="s">
        <v>43</v>
      </c>
      <c r="D421" s="13" t="s">
        <v>225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4.3963999999999999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853</v>
      </c>
    </row>
    <row r="422" spans="1:22" x14ac:dyDescent="0.25">
      <c r="A422" s="12" t="s">
        <v>854</v>
      </c>
      <c r="B422" s="12" t="s">
        <v>28</v>
      </c>
      <c r="C422" s="13" t="s">
        <v>36</v>
      </c>
      <c r="D422" s="13" t="s">
        <v>98</v>
      </c>
      <c r="E422" s="16">
        <v>81.5</v>
      </c>
      <c r="F422" s="16">
        <v>0.94</v>
      </c>
      <c r="G422" s="25">
        <f>Tabela1[[#This Row],[Divid.]]*12/Tabela1[[#This Row],[Preço atual]]</f>
        <v>0.13840490797546012</v>
      </c>
      <c r="H422" s="16">
        <v>12.78</v>
      </c>
      <c r="I422" s="16">
        <v>92.85</v>
      </c>
      <c r="J422" s="15">
        <f>Tabela1[[#This Row],[Preço atual]]/Tabela1[[#This Row],[VP]]</f>
        <v>0.87775982767905225</v>
      </c>
      <c r="K422" s="14"/>
      <c r="L422" s="14"/>
      <c r="M422" s="13">
        <v>5.78</v>
      </c>
      <c r="N422" s="13">
        <v>654</v>
      </c>
      <c r="O422" s="13"/>
      <c r="P422" s="13"/>
      <c r="Q422" s="30">
        <f>Tabela1[[#This Row],[Divid.]]</f>
        <v>0.94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22" s="17">
        <f>Tabela1[[#This Row],[Preço Calculado]]/Tabela1[[#This Row],[Preço atual]]-1</f>
        <v>2.1438435243247955E-2</v>
      </c>
      <c r="U422" s="29" t="str">
        <f>HYPERLINK("https://statusinvest.com.br/fundos-imobiliarios/"&amp;Tabela1[[#This Row],[Ticker]],"Link")</f>
        <v>Link</v>
      </c>
      <c r="V422" s="38" t="s">
        <v>855</v>
      </c>
    </row>
    <row r="423" spans="1:22" x14ac:dyDescent="0.25">
      <c r="A423" s="12" t="s">
        <v>856</v>
      </c>
      <c r="B423" s="12" t="s">
        <v>28</v>
      </c>
      <c r="C423" s="13" t="s">
        <v>29</v>
      </c>
      <c r="D423" s="13" t="s">
        <v>98</v>
      </c>
      <c r="E423" s="16">
        <v>0</v>
      </c>
      <c r="F423" s="16">
        <v>0.18459999999999999</v>
      </c>
      <c r="G423" s="25" t="e">
        <f>Tabela1[[#This Row],[Divid.]]*12/Tabela1[[#This Row],[Preço atual]]</f>
        <v>#DIV/0!</v>
      </c>
      <c r="H423" s="16">
        <v>2.4849999999999999</v>
      </c>
      <c r="I423" s="16">
        <v>21.42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1</v>
      </c>
      <c r="N423" s="13">
        <v>53</v>
      </c>
      <c r="O423" s="13"/>
      <c r="P423" s="13"/>
      <c r="Q423" s="30">
        <f>Tabela1[[#This Row],[Divid.]]</f>
        <v>0.18459999999999999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16.348339483394831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857</v>
      </c>
      <c r="B424" s="12" t="s">
        <v>28</v>
      </c>
      <c r="C424" s="13" t="s">
        <v>36</v>
      </c>
      <c r="D424" s="13" t="s">
        <v>858</v>
      </c>
      <c r="E424" s="16">
        <v>86.41</v>
      </c>
      <c r="F424" s="16">
        <v>0.7</v>
      </c>
      <c r="G424" s="25">
        <f>Tabela1[[#This Row],[Divid.]]*12/Tabela1[[#This Row],[Preço atual]]</f>
        <v>9.7210970952436054E-2</v>
      </c>
      <c r="H424" s="16">
        <v>10.119999999999999</v>
      </c>
      <c r="I424" s="16">
        <v>92.3</v>
      </c>
      <c r="J424" s="15">
        <f>Tabela1[[#This Row],[Preço atual]]/Tabela1[[#This Row],[VP]]</f>
        <v>0.93618634886240515</v>
      </c>
      <c r="K424" s="14"/>
      <c r="L424" s="14"/>
      <c r="M424" s="13">
        <v>2.33</v>
      </c>
      <c r="N424" s="13">
        <v>124863</v>
      </c>
      <c r="O424" s="13"/>
      <c r="P424" s="13"/>
      <c r="Q424" s="30">
        <f>Tabela1[[#This Row],[Divid.]]</f>
        <v>0.7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4" s="17">
        <f>Tabela1[[#This Row],[Preço Calculado]]/Tabela1[[#This Row],[Preço atual]]-1</f>
        <v>-0.28257586012962332</v>
      </c>
      <c r="U424" s="29" t="str">
        <f>HYPERLINK("https://statusinvest.com.br/fundos-imobiliarios/"&amp;Tabela1[[#This Row],[Ticker]],"Link")</f>
        <v>Link</v>
      </c>
      <c r="V424" s="38" t="s">
        <v>859</v>
      </c>
    </row>
    <row r="425" spans="1:22" x14ac:dyDescent="0.25">
      <c r="A425" s="12" t="s">
        <v>860</v>
      </c>
      <c r="B425" s="12" t="s">
        <v>28</v>
      </c>
      <c r="C425" s="13" t="s">
        <v>36</v>
      </c>
      <c r="D425" s="13" t="s">
        <v>98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0.92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861</v>
      </c>
    </row>
    <row r="426" spans="1:22" x14ac:dyDescent="0.25">
      <c r="A426" s="12" t="s">
        <v>862</v>
      </c>
      <c r="B426" s="12" t="s">
        <v>28</v>
      </c>
      <c r="C426" s="13" t="s">
        <v>29</v>
      </c>
      <c r="D426" s="13" t="s">
        <v>98</v>
      </c>
      <c r="E426" s="16">
        <v>82.35</v>
      </c>
      <c r="F426" s="16">
        <v>0.75</v>
      </c>
      <c r="G426" s="25">
        <f>Tabela1[[#This Row],[Divid.]]*12/Tabela1[[#This Row],[Preço atual]]</f>
        <v>0.10928961748633881</v>
      </c>
      <c r="H426" s="16">
        <v>8.36</v>
      </c>
      <c r="I426" s="16">
        <v>100.74</v>
      </c>
      <c r="J426" s="15">
        <f>Tabela1[[#This Row],[Preço atual]]/Tabela1[[#This Row],[VP]]</f>
        <v>0.8174508636092912</v>
      </c>
      <c r="K426" s="14">
        <v>7.8E-2</v>
      </c>
      <c r="L426" s="14">
        <v>0.183</v>
      </c>
      <c r="M426" s="13">
        <v>1.27</v>
      </c>
      <c r="N426" s="13">
        <v>3706</v>
      </c>
      <c r="O426" s="13">
        <v>2288</v>
      </c>
      <c r="P426" s="13">
        <v>408</v>
      </c>
      <c r="Q426" s="30">
        <f>Tabela1[[#This Row],[Divid.]]</f>
        <v>0.75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26" s="17">
        <f>Tabela1[[#This Row],[Preço Calculado]]/Tabela1[[#This Row],[Preço atual]]-1</f>
        <v>-0.1934345572963927</v>
      </c>
      <c r="U426" s="29" t="str">
        <f>HYPERLINK("https://statusinvest.com.br/fundos-imobiliarios/"&amp;Tabela1[[#This Row],[Ticker]],"Link")</f>
        <v>Link</v>
      </c>
      <c r="V426" s="38" t="s">
        <v>863</v>
      </c>
    </row>
    <row r="427" spans="1:22" x14ac:dyDescent="0.25">
      <c r="A427" s="12" t="s">
        <v>864</v>
      </c>
      <c r="B427" s="12" t="s">
        <v>28</v>
      </c>
      <c r="C427" s="13" t="s">
        <v>36</v>
      </c>
      <c r="D427" s="13" t="s">
        <v>802</v>
      </c>
      <c r="E427" s="16">
        <v>4.0599999999999996</v>
      </c>
      <c r="F427" s="16">
        <v>0.04</v>
      </c>
      <c r="G427" s="25">
        <f>Tabela1[[#This Row],[Divid.]]*12/Tabela1[[#This Row],[Preço atual]]</f>
        <v>0.11822660098522168</v>
      </c>
      <c r="H427" s="16">
        <v>0.53</v>
      </c>
      <c r="I427" s="16">
        <v>10.41</v>
      </c>
      <c r="J427" s="15">
        <f>Tabela1[[#This Row],[Preço atual]]/Tabela1[[#This Row],[VP]]</f>
        <v>0.39000960614793462</v>
      </c>
      <c r="K427" s="14"/>
      <c r="L427" s="14"/>
      <c r="M427" s="13">
        <v>1.04</v>
      </c>
      <c r="N427" s="13">
        <v>88654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-0.12747895951865928</v>
      </c>
      <c r="U427" s="29" t="str">
        <f>HYPERLINK("https://statusinvest.com.br/fundos-imobiliarios/"&amp;Tabela1[[#This Row],[Ticker]],"Link")</f>
        <v>Link</v>
      </c>
      <c r="V427" s="38" t="s">
        <v>865</v>
      </c>
    </row>
    <row r="428" spans="1:22" x14ac:dyDescent="0.25">
      <c r="A428" s="12" t="s">
        <v>866</v>
      </c>
      <c r="B428" s="12" t="s">
        <v>28</v>
      </c>
      <c r="C428" s="13" t="s">
        <v>70</v>
      </c>
      <c r="D428" s="13" t="s">
        <v>98</v>
      </c>
      <c r="E428" s="16">
        <v>95.29</v>
      </c>
      <c r="F428" s="16">
        <v>0.88</v>
      </c>
      <c r="G428" s="25">
        <f>Tabela1[[#This Row],[Divid.]]*12/Tabela1[[#This Row],[Preço atual]]</f>
        <v>0.11081960331619267</v>
      </c>
      <c r="H428" s="16">
        <v>10.51</v>
      </c>
      <c r="I428" s="16">
        <v>101.22</v>
      </c>
      <c r="J428" s="15">
        <f>Tabela1[[#This Row],[Preço atual]]/Tabela1[[#This Row],[VP]]</f>
        <v>0.94141474016992699</v>
      </c>
      <c r="K428" s="14">
        <v>0</v>
      </c>
      <c r="L428" s="14">
        <v>0</v>
      </c>
      <c r="M428" s="13">
        <v>3.28</v>
      </c>
      <c r="N428" s="13">
        <v>6142</v>
      </c>
      <c r="O428" s="13">
        <v>777</v>
      </c>
      <c r="P428" s="13">
        <v>100</v>
      </c>
      <c r="Q428" s="30">
        <f>Tabela1[[#This Row],[Divid.]]</f>
        <v>0.88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8" s="17">
        <f>Tabela1[[#This Row],[Preço Calculado]]/Tabela1[[#This Row],[Preço atual]]-1</f>
        <v>-0.18214314895798778</v>
      </c>
      <c r="U428" s="29" t="str">
        <f>HYPERLINK("https://statusinvest.com.br/fundos-imobiliarios/"&amp;Tabela1[[#This Row],[Ticker]],"Link")</f>
        <v>Link</v>
      </c>
      <c r="V428" s="38" t="s">
        <v>867</v>
      </c>
    </row>
    <row r="429" spans="1:22" x14ac:dyDescent="0.25">
      <c r="A429" s="12" t="s">
        <v>868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100.23</v>
      </c>
      <c r="J429" s="15">
        <f>Tabela1[[#This Row],[Preço atual]]/Tabela1[[#This Row],[VP]]</f>
        <v>0</v>
      </c>
      <c r="K429" s="14"/>
      <c r="L429" s="14"/>
      <c r="M429" s="13">
        <v>0.87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869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76.930000000000007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3.59</v>
      </c>
      <c r="N430" s="13">
        <v>53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870</v>
      </c>
      <c r="B431" s="12" t="s">
        <v>28</v>
      </c>
      <c r="C431" s="13" t="s">
        <v>36</v>
      </c>
      <c r="D431" s="13" t="s">
        <v>98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871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34.64</v>
      </c>
      <c r="J432" s="15">
        <f>Tabela1[[#This Row],[Preço atual]]/Tabela1[[#This Row],[VP]]</f>
        <v>0</v>
      </c>
      <c r="K432" s="14"/>
      <c r="L432" s="14"/>
      <c r="M432" s="13">
        <v>1.37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872</v>
      </c>
      <c r="B433" s="12" t="s">
        <v>28</v>
      </c>
      <c r="C433" s="13" t="s">
        <v>56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8.93</v>
      </c>
      <c r="J433" s="15">
        <f>Tabela1[[#This Row],[Preço atual]]/Tabela1[[#This Row],[VP]]</f>
        <v>0</v>
      </c>
      <c r="K433" s="14"/>
      <c r="L433" s="14"/>
      <c r="M433" s="13">
        <v>33.65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873</v>
      </c>
      <c r="B434" s="12" t="s">
        <v>28</v>
      </c>
      <c r="C434" s="13" t="s">
        <v>43</v>
      </c>
      <c r="D434" s="13" t="s">
        <v>874</v>
      </c>
      <c r="E434" s="16">
        <v>13.4</v>
      </c>
      <c r="F434" s="16">
        <v>0.32329999999999998</v>
      </c>
      <c r="G434" s="25">
        <f>Tabela1[[#This Row],[Divid.]]*12/Tabela1[[#This Row],[Preço atual]]</f>
        <v>0.28952238805970149</v>
      </c>
      <c r="H434" s="16">
        <v>0</v>
      </c>
      <c r="I434" s="16">
        <v>13.38</v>
      </c>
      <c r="J434" s="15">
        <f>Tabela1[[#This Row],[Preço atual]]/Tabela1[[#This Row],[VP]]</f>
        <v>1.0014947683109119</v>
      </c>
      <c r="K434" s="14">
        <v>0</v>
      </c>
      <c r="L434" s="14">
        <v>0</v>
      </c>
      <c r="M434" s="13">
        <v>2.65</v>
      </c>
      <c r="N434" s="13">
        <v>3684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1.1366965908465052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875</v>
      </c>
      <c r="B435" s="12" t="s">
        <v>28</v>
      </c>
      <c r="C435" s="13" t="s">
        <v>56</v>
      </c>
      <c r="D435" s="13" t="s">
        <v>874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876</v>
      </c>
    </row>
    <row r="436" spans="1:22" x14ac:dyDescent="0.25">
      <c r="A436" s="12" t="s">
        <v>877</v>
      </c>
      <c r="B436" s="12" t="s">
        <v>28</v>
      </c>
      <c r="C436" s="13" t="s">
        <v>158</v>
      </c>
      <c r="D436" s="13" t="s">
        <v>50</v>
      </c>
      <c r="E436" s="16">
        <v>1020</v>
      </c>
      <c r="F436" s="16">
        <v>10.76</v>
      </c>
      <c r="G436" s="25">
        <f>Tabela1[[#This Row],[Divid.]]*12/Tabela1[[#This Row],[Preço atual]]</f>
        <v>0.12658823529411764</v>
      </c>
      <c r="H436" s="16">
        <v>0</v>
      </c>
      <c r="I436" s="16">
        <v>1116.83</v>
      </c>
      <c r="J436" s="15">
        <f>Tabela1[[#This Row],[Preço atual]]/Tabela1[[#This Row],[VP]]</f>
        <v>0.9132992487665984</v>
      </c>
      <c r="K436" s="14"/>
      <c r="L436" s="14"/>
      <c r="M436" s="13">
        <v>0.15</v>
      </c>
      <c r="N436" s="13">
        <v>20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-6.5769481224224102E-2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878</v>
      </c>
      <c r="B437" s="12" t="s">
        <v>28</v>
      </c>
      <c r="C437" s="13" t="s">
        <v>82</v>
      </c>
      <c r="D437" s="13" t="s">
        <v>879</v>
      </c>
      <c r="E437" s="16">
        <v>9.4</v>
      </c>
      <c r="F437" s="16">
        <v>0.1</v>
      </c>
      <c r="G437" s="25">
        <f>Tabela1[[#This Row],[Divid.]]*12/Tabela1[[#This Row],[Preço atual]]</f>
        <v>0.12765957446808512</v>
      </c>
      <c r="H437" s="16">
        <v>1.21</v>
      </c>
      <c r="I437" s="16">
        <v>9.9</v>
      </c>
      <c r="J437" s="15">
        <f>Tabela1[[#This Row],[Preço atual]]/Tabela1[[#This Row],[VP]]</f>
        <v>0.9494949494949495</v>
      </c>
      <c r="K437" s="14"/>
      <c r="L437" s="14"/>
      <c r="M437" s="13">
        <v>1.22</v>
      </c>
      <c r="N437" s="13">
        <v>12671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-5.7862919054722406E-2</v>
      </c>
      <c r="U437" s="29" t="str">
        <f>HYPERLINK("https://statusinvest.com.br/fundos-imobiliarios/"&amp;Tabela1[[#This Row],[Ticker]],"Link")</f>
        <v>Link</v>
      </c>
      <c r="V437" s="38" t="s">
        <v>880</v>
      </c>
    </row>
    <row r="438" spans="1:22" x14ac:dyDescent="0.25">
      <c r="A438" s="12" t="s">
        <v>881</v>
      </c>
      <c r="B438" s="12" t="s">
        <v>28</v>
      </c>
      <c r="C438" s="13" t="s">
        <v>29</v>
      </c>
      <c r="D438" s="13" t="s">
        <v>79</v>
      </c>
      <c r="E438" s="16">
        <v>64.5</v>
      </c>
      <c r="F438" s="16">
        <v>0.41</v>
      </c>
      <c r="G438" s="25">
        <f>Tabela1[[#This Row],[Divid.]]*12/Tabela1[[#This Row],[Preço atual]]</f>
        <v>7.6279069767441865E-2</v>
      </c>
      <c r="H438" s="16">
        <v>5.38</v>
      </c>
      <c r="I438" s="16">
        <v>87.68</v>
      </c>
      <c r="J438" s="15">
        <f>Tabela1[[#This Row],[Preço atual]]/Tabela1[[#This Row],[VP]]</f>
        <v>0.73562956204379559</v>
      </c>
      <c r="K438" s="14">
        <v>0.13</v>
      </c>
      <c r="L438" s="14">
        <v>5.7000000000000002E-2</v>
      </c>
      <c r="M438" s="13">
        <v>3.18</v>
      </c>
      <c r="N438" s="13">
        <v>1879</v>
      </c>
      <c r="O438" s="13">
        <v>1737</v>
      </c>
      <c r="P438" s="13">
        <v>164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-0.43705483566463577</v>
      </c>
      <c r="U438" s="29" t="str">
        <f>HYPERLINK("https://statusinvest.com.br/fundos-imobiliarios/"&amp;Tabela1[[#This Row],[Ticker]],"Link")</f>
        <v>Link</v>
      </c>
      <c r="V438" s="38" t="s">
        <v>882</v>
      </c>
    </row>
    <row r="439" spans="1:22" x14ac:dyDescent="0.25">
      <c r="A439" s="12" t="s">
        <v>883</v>
      </c>
      <c r="B439" s="12" t="s">
        <v>28</v>
      </c>
      <c r="C439" s="13" t="s">
        <v>82</v>
      </c>
      <c r="D439" s="13"/>
      <c r="E439" s="16">
        <v>83.59</v>
      </c>
      <c r="F439" s="16">
        <v>1.2</v>
      </c>
      <c r="G439" s="25">
        <f>Tabela1[[#This Row],[Divid.]]*12/Tabela1[[#This Row],[Preço atual]]</f>
        <v>0.17226941021653305</v>
      </c>
      <c r="H439" s="16">
        <v>14.539300000000001</v>
      </c>
      <c r="I439" s="16">
        <v>100.82</v>
      </c>
      <c r="J439" s="15">
        <f>Tabela1[[#This Row],[Preço atual]]/Tabela1[[#This Row],[VP]]</f>
        <v>0.82910136877603657</v>
      </c>
      <c r="K439" s="14"/>
      <c r="L439" s="14"/>
      <c r="M439" s="13">
        <v>3.44</v>
      </c>
      <c r="N439" s="13">
        <v>457</v>
      </c>
      <c r="O439" s="13"/>
      <c r="P439" s="13"/>
      <c r="Q439" s="30">
        <f>Tabela1[[#This Row],[Divid.]]</f>
        <v>1.2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39" s="17">
        <f>Tabela1[[#This Row],[Preço Calculado]]/Tabela1[[#This Row],[Preço atual]]-1</f>
        <v>0.27136096100762397</v>
      </c>
      <c r="U439" s="29" t="str">
        <f>HYPERLINK("https://statusinvest.com.br/fundos-imobiliarios/"&amp;Tabela1[[#This Row],[Ticker]],"Link")</f>
        <v>Link</v>
      </c>
      <c r="V439" s="38" t="s">
        <v>884</v>
      </c>
    </row>
    <row r="440" spans="1:22" x14ac:dyDescent="0.25">
      <c r="A440" s="12" t="s">
        <v>885</v>
      </c>
      <c r="B440" s="12" t="s">
        <v>28</v>
      </c>
      <c r="C440" s="13" t="s">
        <v>56</v>
      </c>
      <c r="D440" s="13" t="s">
        <v>594</v>
      </c>
      <c r="E440" s="16">
        <v>36</v>
      </c>
      <c r="F440" s="16">
        <v>0.35</v>
      </c>
      <c r="G440" s="25">
        <f>Tabela1[[#This Row],[Divid.]]*12/Tabela1[[#This Row],[Preço atual]]</f>
        <v>0.11666666666666664</v>
      </c>
      <c r="H440" s="16">
        <v>3.1265000000000001</v>
      </c>
      <c r="I440" s="16">
        <v>72.73</v>
      </c>
      <c r="J440" s="15">
        <f>Tabela1[[#This Row],[Preço atual]]/Tabela1[[#This Row],[VP]]</f>
        <v>0.4949814381960676</v>
      </c>
      <c r="K440" s="14">
        <v>5.1999999999999998E-2</v>
      </c>
      <c r="L440" s="14">
        <v>0.34599999999999997</v>
      </c>
      <c r="M440" s="13">
        <v>1.0900000000000001</v>
      </c>
      <c r="N440" s="13">
        <v>200</v>
      </c>
      <c r="O440" s="13">
        <v>2487</v>
      </c>
      <c r="P440" s="13">
        <v>231</v>
      </c>
      <c r="Q440" s="30">
        <f>Tabela1[[#This Row],[Divid.]]</f>
        <v>0.35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440" s="17">
        <f>Tabela1[[#This Row],[Preço Calculado]]/Tabela1[[#This Row],[Preço atual]]-1</f>
        <v>-0.13899138991389937</v>
      </c>
      <c r="U440" s="29" t="str">
        <f>HYPERLINK("https://statusinvest.com.br/fundos-imobiliarios/"&amp;Tabela1[[#This Row],[Ticker]],"Link")</f>
        <v>Link</v>
      </c>
      <c r="V440" s="38" t="s">
        <v>886</v>
      </c>
    </row>
    <row r="441" spans="1:22" x14ac:dyDescent="0.25">
      <c r="A441" s="12" t="s">
        <v>887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94.92</v>
      </c>
      <c r="J441" s="15">
        <f>Tabela1[[#This Row],[Preço atual]]/Tabela1[[#This Row],[VP]]</f>
        <v>0</v>
      </c>
      <c r="K441" s="14"/>
      <c r="L441" s="14"/>
      <c r="M441" s="13">
        <v>0.01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888</v>
      </c>
      <c r="B442" s="12" t="s">
        <v>28</v>
      </c>
      <c r="C442" s="13" t="s">
        <v>36</v>
      </c>
      <c r="D442" s="13" t="s">
        <v>569</v>
      </c>
      <c r="E442" s="16">
        <v>83.67</v>
      </c>
      <c r="F442" s="16">
        <v>0.95</v>
      </c>
      <c r="G442" s="25">
        <f>Tabela1[[#This Row],[Divid.]]*12/Tabela1[[#This Row],[Preço atual]]</f>
        <v>0.13624955181068482</v>
      </c>
      <c r="H442" s="16">
        <v>10.94</v>
      </c>
      <c r="I442" s="16">
        <v>91.34</v>
      </c>
      <c r="J442" s="15">
        <f>Tabela1[[#This Row],[Preço atual]]/Tabela1[[#This Row],[VP]]</f>
        <v>0.91602802715130283</v>
      </c>
      <c r="K442" s="14"/>
      <c r="L442" s="14"/>
      <c r="M442" s="13">
        <v>5.16</v>
      </c>
      <c r="N442" s="13">
        <v>77164</v>
      </c>
      <c r="O442" s="13"/>
      <c r="P442" s="13"/>
      <c r="Q442" s="30">
        <f>Tabela1[[#This Row],[Divid.]]</f>
        <v>0.95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42" s="17">
        <f>Tabela1[[#This Row],[Preço Calculado]]/Tabela1[[#This Row],[Preço atual]]-1</f>
        <v>5.531747680330712E-3</v>
      </c>
      <c r="U442" s="29" t="str">
        <f>HYPERLINK("https://statusinvest.com.br/fundos-imobiliarios/"&amp;Tabela1[[#This Row],[Ticker]],"Link")</f>
        <v>Link</v>
      </c>
      <c r="V442" s="38" t="s">
        <v>889</v>
      </c>
    </row>
    <row r="443" spans="1:22" x14ac:dyDescent="0.25">
      <c r="A443" s="12" t="s">
        <v>890</v>
      </c>
      <c r="B443" s="12" t="s">
        <v>28</v>
      </c>
      <c r="C443" s="13" t="s">
        <v>43</v>
      </c>
      <c r="D443" s="13" t="s">
        <v>569</v>
      </c>
      <c r="E443" s="16">
        <v>10.130000000000001</v>
      </c>
      <c r="F443" s="16">
        <v>7.0000000000000007E-2</v>
      </c>
      <c r="G443" s="25">
        <f>Tabela1[[#This Row],[Divid.]]*12/Tabela1[[#This Row],[Preço atual]]</f>
        <v>8.2922013820335636E-2</v>
      </c>
      <c r="H443" s="16">
        <v>1.17</v>
      </c>
      <c r="I443" s="16">
        <v>41.18</v>
      </c>
      <c r="J443" s="15">
        <f>Tabela1[[#This Row],[Preço atual]]/Tabela1[[#This Row],[VP]]</f>
        <v>0.24599320058280721</v>
      </c>
      <c r="K443" s="14">
        <v>0.85</v>
      </c>
      <c r="L443" s="14">
        <v>0</v>
      </c>
      <c r="M443" s="13">
        <v>7.05</v>
      </c>
      <c r="N443" s="13">
        <v>24139</v>
      </c>
      <c r="O443" s="13">
        <v>1176</v>
      </c>
      <c r="P443" s="13">
        <v>0</v>
      </c>
      <c r="Q443" s="30">
        <f>Tabela1[[#This Row],[Divid.]]</f>
        <v>7.0000000000000007E-2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3" s="17">
        <f>Tabela1[[#This Row],[Preço Calculado]]/Tabela1[[#This Row],[Preço atual]]-1</f>
        <v>-0.38802941830010595</v>
      </c>
      <c r="U443" s="29" t="str">
        <f>HYPERLINK("https://statusinvest.com.br/fundos-imobiliarios/"&amp;Tabela1[[#This Row],[Ticker]],"Link")</f>
        <v>Link</v>
      </c>
      <c r="V443" s="38" t="s">
        <v>891</v>
      </c>
    </row>
    <row r="444" spans="1:22" x14ac:dyDescent="0.25">
      <c r="A444" s="12" t="s">
        <v>892</v>
      </c>
      <c r="B444" s="12" t="s">
        <v>28</v>
      </c>
      <c r="C444" s="13" t="s">
        <v>155</v>
      </c>
      <c r="D444" s="13" t="s">
        <v>520</v>
      </c>
      <c r="E444" s="16">
        <v>123</v>
      </c>
      <c r="F444" s="16">
        <v>0.42</v>
      </c>
      <c r="G444" s="25">
        <f>Tabela1[[#This Row],[Divid.]]*12/Tabela1[[#This Row],[Preço atual]]</f>
        <v>4.0975609756097563E-2</v>
      </c>
      <c r="H444" s="16">
        <v>11.6</v>
      </c>
      <c r="I444" s="16">
        <v>43.07</v>
      </c>
      <c r="J444" s="15">
        <f>Tabela1[[#This Row],[Preço atual]]/Tabela1[[#This Row],[VP]]</f>
        <v>2.8558161133039239</v>
      </c>
      <c r="K444" s="14">
        <v>0.42</v>
      </c>
      <c r="L444" s="14">
        <v>0</v>
      </c>
      <c r="M444" s="13">
        <v>6.08</v>
      </c>
      <c r="N444" s="13">
        <v>630</v>
      </c>
      <c r="O444" s="13">
        <v>3152</v>
      </c>
      <c r="P444" s="13">
        <v>141</v>
      </c>
      <c r="Q444" s="30">
        <f>Tabela1[[#This Row],[Divid.]]</f>
        <v>0.42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444" s="17">
        <f>Tabela1[[#This Row],[Preço Calculado]]/Tabela1[[#This Row],[Preço atual]]-1</f>
        <v>-0.69759697596975967</v>
      </c>
      <c r="U444" s="29" t="str">
        <f>HYPERLINK("https://statusinvest.com.br/fundos-imobiliarios/"&amp;Tabela1[[#This Row],[Ticker]],"Link")</f>
        <v>Link</v>
      </c>
      <c r="V444" s="38" t="s">
        <v>893</v>
      </c>
    </row>
    <row r="445" spans="1:22" x14ac:dyDescent="0.25">
      <c r="A445" s="12" t="s">
        <v>894</v>
      </c>
      <c r="B445" s="12" t="s">
        <v>28</v>
      </c>
      <c r="C445" s="13" t="s">
        <v>155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43.07</v>
      </c>
      <c r="J445" s="15">
        <f>Tabela1[[#This Row],[Preço atual]]/Tabela1[[#This Row],[VP]]</f>
        <v>1.0448107731599721</v>
      </c>
      <c r="K445" s="14"/>
      <c r="L445" s="14"/>
      <c r="M445" s="13">
        <v>6.08</v>
      </c>
      <c r="N445" s="13">
        <v>630</v>
      </c>
      <c r="O445" s="13">
        <v>1153</v>
      </c>
      <c r="P445" s="13">
        <v>141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893</v>
      </c>
    </row>
    <row r="446" spans="1:22" x14ac:dyDescent="0.25">
      <c r="A446" s="12" t="s">
        <v>895</v>
      </c>
      <c r="B446" s="12" t="s">
        <v>28</v>
      </c>
      <c r="C446" s="13" t="s">
        <v>70</v>
      </c>
      <c r="D446" s="13" t="s">
        <v>569</v>
      </c>
      <c r="E446" s="16">
        <v>81</v>
      </c>
      <c r="F446" s="16">
        <v>0.65</v>
      </c>
      <c r="G446" s="25">
        <f>Tabela1[[#This Row],[Divid.]]*12/Tabela1[[#This Row],[Preço atual]]</f>
        <v>9.629629629629631E-2</v>
      </c>
      <c r="H446" s="16">
        <v>7.8</v>
      </c>
      <c r="I446" s="16">
        <v>105.25</v>
      </c>
      <c r="J446" s="15">
        <f>Tabela1[[#This Row],[Preço atual]]/Tabela1[[#This Row],[VP]]</f>
        <v>0.76959619952494063</v>
      </c>
      <c r="K446" s="14">
        <v>0.13100000000000001</v>
      </c>
      <c r="L446" s="14">
        <v>0</v>
      </c>
      <c r="M446" s="13">
        <v>6.4</v>
      </c>
      <c r="N446" s="13">
        <v>46777</v>
      </c>
      <c r="O446" s="13">
        <v>2100</v>
      </c>
      <c r="P446" s="13">
        <v>206</v>
      </c>
      <c r="Q446" s="30">
        <f>Tabela1[[#This Row],[Divid.]]</f>
        <v>0.65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6" s="17">
        <f>Tabela1[[#This Row],[Preço Calculado]]/Tabela1[[#This Row],[Preço atual]]-1</f>
        <v>-0.28932622659559926</v>
      </c>
      <c r="U446" s="29" t="str">
        <f>HYPERLINK("https://statusinvest.com.br/fundos-imobiliarios/"&amp;Tabela1[[#This Row],[Ticker]],"Link")</f>
        <v>Link</v>
      </c>
      <c r="V446" s="38" t="s">
        <v>896</v>
      </c>
    </row>
    <row r="447" spans="1:22" x14ac:dyDescent="0.25">
      <c r="A447" s="12" t="s">
        <v>897</v>
      </c>
      <c r="B447" s="12" t="s">
        <v>28</v>
      </c>
      <c r="C447" s="13" t="s">
        <v>70</v>
      </c>
      <c r="D447" s="13" t="s">
        <v>569</v>
      </c>
      <c r="E447" s="16">
        <v>106.2</v>
      </c>
      <c r="F447" s="16">
        <v>0.78</v>
      </c>
      <c r="G447" s="25">
        <f>Tabela1[[#This Row],[Divid.]]*12/Tabela1[[#This Row],[Preço atual]]</f>
        <v>8.8135593220338981E-2</v>
      </c>
      <c r="H447" s="16">
        <v>9.14</v>
      </c>
      <c r="I447" s="16">
        <v>110.26</v>
      </c>
      <c r="J447" s="15">
        <f>Tabela1[[#This Row],[Preço atual]]/Tabela1[[#This Row],[VP]]</f>
        <v>0.96317794304371485</v>
      </c>
      <c r="K447" s="14">
        <v>4.2000000000000003E-2</v>
      </c>
      <c r="L447" s="14">
        <v>0</v>
      </c>
      <c r="M447" s="13">
        <v>14.02</v>
      </c>
      <c r="N447" s="13">
        <v>312206</v>
      </c>
      <c r="O447" s="13">
        <v>2369</v>
      </c>
      <c r="P447" s="13">
        <v>201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-0.34955281756207401</v>
      </c>
      <c r="U447" s="29" t="str">
        <f>HYPERLINK("https://statusinvest.com.br/fundos-imobiliarios/"&amp;Tabela1[[#This Row],[Ticker]],"Link")</f>
        <v>Link</v>
      </c>
      <c r="V447" s="38" t="s">
        <v>898</v>
      </c>
    </row>
    <row r="448" spans="1:22" x14ac:dyDescent="0.25">
      <c r="A448" s="12" t="s">
        <v>899</v>
      </c>
      <c r="B448" s="12" t="s">
        <v>28</v>
      </c>
      <c r="C448" s="13" t="s">
        <v>29</v>
      </c>
      <c r="D448" s="13" t="s">
        <v>569</v>
      </c>
      <c r="E448" s="16">
        <v>112.75</v>
      </c>
      <c r="F448" s="16">
        <v>0.85</v>
      </c>
      <c r="G448" s="25">
        <f>Tabela1[[#This Row],[Divid.]]*12/Tabela1[[#This Row],[Preço atual]]</f>
        <v>9.0465631929046553E-2</v>
      </c>
      <c r="H448" s="16">
        <v>9.86</v>
      </c>
      <c r="I448" s="16">
        <v>112.12</v>
      </c>
      <c r="J448" s="15">
        <f>Tabela1[[#This Row],[Preço atual]]/Tabela1[[#This Row],[VP]]</f>
        <v>1.0056189796646451</v>
      </c>
      <c r="K448" s="14">
        <v>0</v>
      </c>
      <c r="L448" s="14">
        <v>0</v>
      </c>
      <c r="M448" s="13">
        <v>19.760000000000002</v>
      </c>
      <c r="N448" s="13">
        <v>384432</v>
      </c>
      <c r="O448" s="13">
        <v>5956</v>
      </c>
      <c r="P448" s="13">
        <v>421</v>
      </c>
      <c r="Q448" s="30">
        <f>Tabela1[[#This Row],[Divid.]]</f>
        <v>0.85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48" s="17">
        <f>Tabela1[[#This Row],[Preço Calculado]]/Tabela1[[#This Row],[Preço atual]]-1</f>
        <v>-0.33235695993323577</v>
      </c>
      <c r="U448" s="29" t="str">
        <f>HYPERLINK("https://statusinvest.com.br/fundos-imobiliarios/"&amp;Tabela1[[#This Row],[Ticker]],"Link")</f>
        <v>Link</v>
      </c>
      <c r="V448" s="38" t="s">
        <v>900</v>
      </c>
    </row>
    <row r="449" spans="1:22" x14ac:dyDescent="0.25">
      <c r="A449" s="12" t="s">
        <v>901</v>
      </c>
      <c r="B449" s="12" t="s">
        <v>28</v>
      </c>
      <c r="C449" s="13" t="s">
        <v>43</v>
      </c>
      <c r="D449" s="13" t="s">
        <v>569</v>
      </c>
      <c r="E449" s="16">
        <v>20.190000000000001</v>
      </c>
      <c r="F449" s="16">
        <v>0.1</v>
      </c>
      <c r="G449" s="25">
        <f>Tabela1[[#This Row],[Divid.]]*12/Tabela1[[#This Row],[Preço atual]]</f>
        <v>5.9435364041604759E-2</v>
      </c>
      <c r="H449" s="16">
        <v>1.6</v>
      </c>
      <c r="I449" s="16">
        <v>69.55</v>
      </c>
      <c r="J449" s="15">
        <f>Tabela1[[#This Row],[Preço atual]]/Tabela1[[#This Row],[VP]]</f>
        <v>0.290294751976995</v>
      </c>
      <c r="K449" s="14">
        <v>0.43700000000000011</v>
      </c>
      <c r="L449" s="14">
        <v>0</v>
      </c>
      <c r="M449" s="13">
        <v>2.88</v>
      </c>
      <c r="N449" s="13">
        <v>57057</v>
      </c>
      <c r="O449" s="13">
        <v>2023</v>
      </c>
      <c r="P449" s="13">
        <v>420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-0.5613626269992269</v>
      </c>
      <c r="U449" s="29" t="str">
        <f>HYPERLINK("https://statusinvest.com.br/fundos-imobiliarios/"&amp;Tabela1[[#This Row],[Ticker]],"Link")</f>
        <v>Link</v>
      </c>
      <c r="V449" s="38" t="s">
        <v>902</v>
      </c>
    </row>
    <row r="450" spans="1:22" x14ac:dyDescent="0.25">
      <c r="A450" s="12" t="s">
        <v>903</v>
      </c>
      <c r="B450" s="12" t="s">
        <v>28</v>
      </c>
      <c r="C450" s="13" t="s">
        <v>53</v>
      </c>
      <c r="D450" s="13" t="s">
        <v>569</v>
      </c>
      <c r="E450" s="16">
        <v>7.92</v>
      </c>
      <c r="F450" s="16">
        <v>7.4999999999999997E-2</v>
      </c>
      <c r="G450" s="25">
        <f>Tabela1[[#This Row],[Divid.]]*12/Tabela1[[#This Row],[Preço atual]]</f>
        <v>0.11363636363636363</v>
      </c>
      <c r="H450" s="16">
        <v>0.91100000000000003</v>
      </c>
      <c r="I450" s="16">
        <v>8.48</v>
      </c>
      <c r="J450" s="15">
        <f>Tabela1[[#This Row],[Preço atual]]/Tabela1[[#This Row],[VP]]</f>
        <v>0.9339622641509433</v>
      </c>
      <c r="K450" s="14"/>
      <c r="L450" s="14"/>
      <c r="M450" s="13">
        <v>1.37</v>
      </c>
      <c r="N450" s="13">
        <v>56041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-0.1613552499161357</v>
      </c>
      <c r="U450" s="17" t="str">
        <f>HYPERLINK("https://statusinvest.com.br/fundos-imobiliarios/"&amp;Tabela1[[#This Row],[Ticker]],"Link")</f>
        <v>Link</v>
      </c>
      <c r="V450" s="38" t="s">
        <v>904</v>
      </c>
    </row>
    <row r="451" spans="1:22" x14ac:dyDescent="0.25">
      <c r="A451" s="12" t="s">
        <v>905</v>
      </c>
      <c r="B451" s="12" t="s">
        <v>28</v>
      </c>
      <c r="C451" s="13" t="s">
        <v>158</v>
      </c>
      <c r="D451" s="13" t="s">
        <v>50</v>
      </c>
      <c r="E451" s="16">
        <v>88.49</v>
      </c>
      <c r="F451" s="16">
        <v>0.38929999999999998</v>
      </c>
      <c r="G451" s="25">
        <f>Tabela1[[#This Row],[Divid.]]*12/Tabela1[[#This Row],[Preço atual]]</f>
        <v>5.2792405921573062E-2</v>
      </c>
      <c r="H451" s="16">
        <v>2.8498000000000001</v>
      </c>
      <c r="I451" s="16">
        <v>102.44</v>
      </c>
      <c r="J451" s="15">
        <f>Tabela1[[#This Row],[Preço atual]]/Tabela1[[#This Row],[VP]]</f>
        <v>0.86382272549785233</v>
      </c>
      <c r="K451" s="14">
        <v>0</v>
      </c>
      <c r="L451" s="14">
        <v>0</v>
      </c>
      <c r="M451" s="13">
        <v>2.78</v>
      </c>
      <c r="N451" s="13">
        <v>60</v>
      </c>
      <c r="O451" s="13">
        <v>9560</v>
      </c>
      <c r="P451" s="13">
        <v>973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-0.61038814818027265</v>
      </c>
      <c r="U451" s="17" t="str">
        <f>HYPERLINK("https://statusinvest.com.br/fundos-imobiliarios/"&amp;Tabela1[[#This Row],[Ticker]],"Link")</f>
        <v>Link</v>
      </c>
      <c r="V451" s="38" t="s">
        <v>906</v>
      </c>
    </row>
    <row r="452" spans="1:22" x14ac:dyDescent="0.25">
      <c r="A452" s="12" t="s">
        <v>907</v>
      </c>
      <c r="B452" s="12" t="s">
        <v>28</v>
      </c>
      <c r="C452" s="13" t="s">
        <v>82</v>
      </c>
      <c r="D452" s="13" t="s">
        <v>50</v>
      </c>
      <c r="E452" s="16">
        <v>127.02</v>
      </c>
      <c r="F452" s="16">
        <v>1.1599999999999999</v>
      </c>
      <c r="G452" s="25">
        <f>Tabela1[[#This Row],[Divid.]]*12/Tabela1[[#This Row],[Preço atual]]</f>
        <v>0.1095890410958904</v>
      </c>
      <c r="H452" s="16">
        <v>13.507999999999999</v>
      </c>
      <c r="I452" s="16">
        <v>134.99</v>
      </c>
      <c r="J452" s="15">
        <f>Tabela1[[#This Row],[Preço atual]]/Tabela1[[#This Row],[VP]]</f>
        <v>0.94095858952514988</v>
      </c>
      <c r="K452" s="14">
        <v>6.9999999999999993E-3</v>
      </c>
      <c r="L452" s="14">
        <v>0</v>
      </c>
      <c r="M452" s="13">
        <v>5.23</v>
      </c>
      <c r="N452" s="13">
        <v>4386</v>
      </c>
      <c r="O452" s="13">
        <v>1974</v>
      </c>
      <c r="P452" s="13">
        <v>176</v>
      </c>
      <c r="Q452" s="30">
        <f>Tabela1[[#This Row],[Divid.]]</f>
        <v>1.1599999999999999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102.73062730627304</v>
      </c>
      <c r="T452" s="17">
        <f>Tabela1[[#This Row],[Preço Calculado]]/Tabela1[[#This Row],[Preço atual]]-1</f>
        <v>-0.19122478896021855</v>
      </c>
      <c r="U452" s="17" t="str">
        <f>HYPERLINK("https://statusinvest.com.br/fundos-imobiliarios/"&amp;Tabela1[[#This Row],[Ticker]],"Link")</f>
        <v>Link</v>
      </c>
      <c r="V452" s="38" t="s">
        <v>908</v>
      </c>
    </row>
    <row r="453" spans="1:22" x14ac:dyDescent="0.25">
      <c r="A453" s="12" t="s">
        <v>909</v>
      </c>
      <c r="B453" s="12" t="s">
        <v>28</v>
      </c>
      <c r="C453" s="13" t="s">
        <v>158</v>
      </c>
      <c r="D453" s="13" t="s">
        <v>50</v>
      </c>
      <c r="E453" s="16">
        <v>849.99</v>
      </c>
      <c r="F453" s="16">
        <v>3.3050000000000002</v>
      </c>
      <c r="G453" s="25">
        <f>Tabela1[[#This Row],[Divid.]]*12/Tabela1[[#This Row],[Preço atual]]</f>
        <v>4.6659372463205451E-2</v>
      </c>
      <c r="H453" s="16">
        <v>0</v>
      </c>
      <c r="I453" s="16">
        <v>1202.6199999999999</v>
      </c>
      <c r="J453" s="15">
        <f>Tabela1[[#This Row],[Preço atual]]/Tabela1[[#This Row],[VP]]</f>
        <v>0.70678185960652584</v>
      </c>
      <c r="K453" s="14"/>
      <c r="L453" s="14"/>
      <c r="M453" s="13">
        <v>0.03</v>
      </c>
      <c r="N453" s="13">
        <v>69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-0.65565038772542095</v>
      </c>
      <c r="U453" s="17" t="str">
        <f>HYPERLINK("https://statusinvest.com.br/fundos-imobiliarios/"&amp;Tabela1[[#This Row],[Ticker]],"Link")</f>
        <v>Link</v>
      </c>
      <c r="V453" s="38" t="s">
        <v>910</v>
      </c>
    </row>
    <row r="454" spans="1:22" x14ac:dyDescent="0.25">
      <c r="A454" s="12" t="s">
        <v>911</v>
      </c>
      <c r="B454" s="12" t="s">
        <v>912</v>
      </c>
      <c r="C454" s="13" t="s">
        <v>82</v>
      </c>
      <c r="D454" s="13" t="s">
        <v>913</v>
      </c>
      <c r="E454" s="16">
        <v>10.87</v>
      </c>
      <c r="F454" s="16">
        <v>0.15</v>
      </c>
      <c r="G454" s="25">
        <f>Tabela1[[#This Row],[Divid.]]*12/Tabela1[[#This Row],[Preço atual]]</f>
        <v>0.16559337626494941</v>
      </c>
      <c r="H454" s="16">
        <v>1.84</v>
      </c>
      <c r="I454" s="16" t="s">
        <v>914</v>
      </c>
      <c r="J454" s="15">
        <f>Tabela1[[#This Row],[Preço atual]]/Tabela1[[#This Row],[VP]]</f>
        <v>1.0709359605911328</v>
      </c>
      <c r="K454" s="14"/>
      <c r="L454" s="14"/>
      <c r="M454" s="13">
        <v>0</v>
      </c>
      <c r="N454" s="13">
        <v>13936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0.22209133774870393</v>
      </c>
      <c r="U454" s="17" t="str">
        <f>HYPERLINK("https://statusinvest.com.br/fundos-imobiliarios/"&amp;Tabela1[[#This Row],[Ticker]],"Link")</f>
        <v>Link</v>
      </c>
      <c r="V454" s="38" t="s">
        <v>915</v>
      </c>
    </row>
    <row r="455" spans="1:22" x14ac:dyDescent="0.25">
      <c r="A455" s="12" t="s">
        <v>916</v>
      </c>
      <c r="B455" s="12" t="s">
        <v>912</v>
      </c>
      <c r="C455" s="13" t="s">
        <v>82</v>
      </c>
      <c r="D455" s="13" t="s">
        <v>92</v>
      </c>
      <c r="E455" s="16">
        <v>85.79</v>
      </c>
      <c r="F455" s="16">
        <v>0.21</v>
      </c>
      <c r="G455" s="25">
        <f>Tabela1[[#This Row],[Divid.]]*12/Tabela1[[#This Row],[Preço atual]]</f>
        <v>2.9374052919920735E-2</v>
      </c>
      <c r="H455" s="16">
        <v>11.94</v>
      </c>
      <c r="I455" s="16" t="s">
        <v>917</v>
      </c>
      <c r="J455" s="15">
        <f>Tabela1[[#This Row],[Preço atual]]/Tabela1[[#This Row],[VP]]</f>
        <v>0.87890584981047026</v>
      </c>
      <c r="K455" s="14"/>
      <c r="L455" s="14"/>
      <c r="M455" s="13">
        <v>0</v>
      </c>
      <c r="N455" s="13">
        <v>11321</v>
      </c>
      <c r="O455" s="13"/>
      <c r="P455" s="13"/>
      <c r="Q455" s="30">
        <f>Tabela1[[#This Row],[Divid.]]</f>
        <v>0.21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18.597785977859779</v>
      </c>
      <c r="T455" s="17">
        <f>Tabela1[[#This Row],[Preço Calculado]]/Tabela1[[#This Row],[Preço atual]]-1</f>
        <v>-0.78321732162420121</v>
      </c>
      <c r="U455" s="17" t="str">
        <f>HYPERLINK("https://statusinvest.com.br/fundos-imobiliarios/"&amp;Tabela1[[#This Row],[Ticker]],"Link")</f>
        <v>Link</v>
      </c>
      <c r="V455" s="38" t="s">
        <v>918</v>
      </c>
    </row>
    <row r="456" spans="1:22" x14ac:dyDescent="0.25">
      <c r="A456" s="12" t="s">
        <v>919</v>
      </c>
      <c r="B456" s="12" t="s">
        <v>912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920</v>
      </c>
      <c r="B457" s="12" t="s">
        <v>912</v>
      </c>
      <c r="C457" s="13" t="s">
        <v>82</v>
      </c>
      <c r="D457" s="13" t="s">
        <v>211</v>
      </c>
      <c r="E457" s="16">
        <v>8.76</v>
      </c>
      <c r="F457" s="16">
        <v>0.08</v>
      </c>
      <c r="G457" s="25">
        <f>Tabela1[[#This Row],[Divid.]]*12/Tabela1[[#This Row],[Preço atual]]</f>
        <v>0.1095890410958904</v>
      </c>
      <c r="H457" s="16">
        <v>1.52</v>
      </c>
      <c r="I457" s="16" t="s">
        <v>921</v>
      </c>
      <c r="J457" s="15">
        <f>Tabela1[[#This Row],[Preço atual]]/Tabela1[[#This Row],[VP]]</f>
        <v>0.89846153846153842</v>
      </c>
      <c r="K457" s="14"/>
      <c r="L457" s="14"/>
      <c r="M457" s="13">
        <v>0</v>
      </c>
      <c r="N457" s="13">
        <v>27252</v>
      </c>
      <c r="O457" s="13"/>
      <c r="P457" s="13"/>
      <c r="Q457" s="30">
        <f>Tabela1[[#This Row],[Divid.]]</f>
        <v>0.08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57" s="17">
        <f>Tabela1[[#This Row],[Preço Calculado]]/Tabela1[[#This Row],[Preço atual]]-1</f>
        <v>-0.19122478896021844</v>
      </c>
      <c r="U457" s="17" t="str">
        <f>HYPERLINK("https://statusinvest.com.br/fundos-imobiliarios/"&amp;Tabela1[[#This Row],[Ticker]],"Link")</f>
        <v>Link</v>
      </c>
      <c r="V457" s="38" t="s">
        <v>922</v>
      </c>
    </row>
    <row r="458" spans="1:22" x14ac:dyDescent="0.25">
      <c r="A458" s="12" t="s">
        <v>923</v>
      </c>
      <c r="B458" s="12" t="s">
        <v>912</v>
      </c>
      <c r="C458" s="13" t="s">
        <v>82</v>
      </c>
      <c r="D458" s="13" t="s">
        <v>243</v>
      </c>
      <c r="E458" s="16">
        <v>8.9</v>
      </c>
      <c r="F458" s="16">
        <v>0.12</v>
      </c>
      <c r="G458" s="25">
        <f>Tabela1[[#This Row],[Divid.]]*12/Tabela1[[#This Row],[Preço atual]]</f>
        <v>0.16179775280898875</v>
      </c>
      <c r="H458" s="16">
        <v>1.43</v>
      </c>
      <c r="I458" s="16" t="s">
        <v>924</v>
      </c>
      <c r="J458" s="15">
        <f>Tabela1[[#This Row],[Preço atual]]/Tabela1[[#This Row],[VP]]</f>
        <v>0.92805005213764347</v>
      </c>
      <c r="K458" s="14"/>
      <c r="L458" s="14"/>
      <c r="M458" s="13">
        <v>0</v>
      </c>
      <c r="N458" s="13">
        <v>19255</v>
      </c>
      <c r="O458" s="13"/>
      <c r="P458" s="13"/>
      <c r="Q458" s="30">
        <f>Tabela1[[#This Row],[Divid.]]</f>
        <v>0.12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8" s="17">
        <f>Tabela1[[#This Row],[Preço Calculado]]/Tabela1[[#This Row],[Preço atual]]-1</f>
        <v>0.19407935652390207</v>
      </c>
      <c r="U458" s="17" t="str">
        <f>HYPERLINK("https://statusinvest.com.br/fundos-imobiliarios/"&amp;Tabela1[[#This Row],[Ticker]],"Link")</f>
        <v>Link</v>
      </c>
      <c r="V458" s="38" t="s">
        <v>925</v>
      </c>
    </row>
    <row r="459" spans="1:22" x14ac:dyDescent="0.25">
      <c r="A459" s="12" t="s">
        <v>926</v>
      </c>
      <c r="B459" s="12" t="s">
        <v>912</v>
      </c>
      <c r="C459" s="13" t="s">
        <v>82</v>
      </c>
      <c r="D459" s="13" t="s">
        <v>927</v>
      </c>
      <c r="E459" s="16">
        <v>98</v>
      </c>
      <c r="F459" s="16">
        <v>1.33</v>
      </c>
      <c r="G459" s="25">
        <f>Tabela1[[#This Row],[Divid.]]*12/Tabela1[[#This Row],[Preço atual]]</f>
        <v>0.16285714285714287</v>
      </c>
      <c r="H459" s="16">
        <v>19.21</v>
      </c>
      <c r="I459" s="16" t="s">
        <v>928</v>
      </c>
      <c r="J459" s="15">
        <f>Tabela1[[#This Row],[Preço atual]]/Tabela1[[#This Row],[VP]]</f>
        <v>0.99170208459825948</v>
      </c>
      <c r="K459" s="14"/>
      <c r="L459" s="14"/>
      <c r="M459" s="13">
        <v>0</v>
      </c>
      <c r="N459" s="13">
        <v>8150</v>
      </c>
      <c r="O459" s="13"/>
      <c r="P459" s="13"/>
      <c r="Q459" s="30">
        <f>Tabela1[[#This Row],[Divid.]]</f>
        <v>1.33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459" s="17">
        <f>Tabela1[[#This Row],[Preço Calculado]]/Tabela1[[#This Row],[Preço atual]]-1</f>
        <v>0.20189773326304694</v>
      </c>
      <c r="U459" s="17" t="str">
        <f>HYPERLINK("https://statusinvest.com.br/fundos-imobiliarios/"&amp;Tabela1[[#This Row],[Ticker]],"Link")</f>
        <v>Link</v>
      </c>
      <c r="V459" s="38" t="s">
        <v>929</v>
      </c>
    </row>
    <row r="460" spans="1:22" x14ac:dyDescent="0.25">
      <c r="A460" s="12" t="s">
        <v>930</v>
      </c>
      <c r="B460" s="12" t="s">
        <v>912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931</v>
      </c>
      <c r="B461" s="12" t="s">
        <v>912</v>
      </c>
      <c r="C461" s="13" t="s">
        <v>82</v>
      </c>
      <c r="D461" s="13" t="s">
        <v>932</v>
      </c>
      <c r="E461" s="16">
        <v>8.9499999999999993</v>
      </c>
      <c r="F461" s="16">
        <v>0.12</v>
      </c>
      <c r="G461" s="25">
        <f>Tabela1[[#This Row],[Divid.]]*12/Tabela1[[#This Row],[Preço atual]]</f>
        <v>0.16089385474860335</v>
      </c>
      <c r="H461" s="16">
        <v>1.56</v>
      </c>
      <c r="I461" s="16" t="s">
        <v>933</v>
      </c>
      <c r="J461" s="15">
        <f>Tabela1[[#This Row],[Preço atual]]/Tabela1[[#This Row],[VP]]</f>
        <v>0.93423799582463463</v>
      </c>
      <c r="K461" s="14"/>
      <c r="L461" s="14"/>
      <c r="M461" s="13">
        <v>0</v>
      </c>
      <c r="N461" s="13">
        <v>44836</v>
      </c>
      <c r="O461" s="13"/>
      <c r="P461" s="13"/>
      <c r="Q461" s="30">
        <f>Tabela1[[#This Row],[Divid.]]</f>
        <v>0.12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61" s="17">
        <f>Tabela1[[#This Row],[Preço Calculado]]/Tabela1[[#This Row],[Preço atual]]-1</f>
        <v>0.18740852212991399</v>
      </c>
      <c r="U461" s="17" t="str">
        <f>HYPERLINK("https://statusinvest.com.br/fundos-imobiliarios/"&amp;Tabela1[[#This Row],[Ticker]],"Link")</f>
        <v>Link</v>
      </c>
      <c r="V461" s="38" t="s">
        <v>934</v>
      </c>
    </row>
    <row r="462" spans="1:22" x14ac:dyDescent="0.25">
      <c r="A462" s="12" t="s">
        <v>935</v>
      </c>
      <c r="B462" s="12" t="s">
        <v>912</v>
      </c>
      <c r="C462" s="13" t="s">
        <v>82</v>
      </c>
      <c r="D462" s="13"/>
      <c r="E462" s="16">
        <v>121</v>
      </c>
      <c r="F462" s="16">
        <v>2.2599999999999998</v>
      </c>
      <c r="G462" s="25">
        <f>Tabela1[[#This Row],[Divid.]]*12/Tabela1[[#This Row],[Preço atual]]</f>
        <v>0.22413223140495867</v>
      </c>
      <c r="H462" s="16">
        <v>2.2599999999999998</v>
      </c>
      <c r="I462" s="16" t="s">
        <v>936</v>
      </c>
      <c r="J462" s="15">
        <f>Tabela1[[#This Row],[Preço atual]]/Tabela1[[#This Row],[VP]]</f>
        <v>0.5434782608695653</v>
      </c>
      <c r="K462" s="14"/>
      <c r="L462" s="14"/>
      <c r="M462" s="13">
        <v>0</v>
      </c>
      <c r="N462" s="13">
        <v>450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0.65411240889268374</v>
      </c>
      <c r="U462" s="17" t="str">
        <f>HYPERLINK("https://statusinvest.com.br/fundos-imobiliarios/"&amp;Tabela1[[#This Row],[Ticker]],"Link")</f>
        <v>Link</v>
      </c>
      <c r="V462" s="38" t="s">
        <v>937</v>
      </c>
    </row>
    <row r="463" spans="1:22" x14ac:dyDescent="0.25">
      <c r="A463" s="12" t="s">
        <v>938</v>
      </c>
      <c r="B463" s="12" t="s">
        <v>912</v>
      </c>
      <c r="C463" s="13" t="s">
        <v>82</v>
      </c>
      <c r="D463" s="13" t="s">
        <v>334</v>
      </c>
      <c r="E463" s="16">
        <v>68.62</v>
      </c>
      <c r="F463" s="16">
        <v>1.08</v>
      </c>
      <c r="G463" s="25">
        <f>Tabela1[[#This Row],[Divid.]]*12/Tabela1[[#This Row],[Preço atual]]</f>
        <v>0.18886621976100262</v>
      </c>
      <c r="H463" s="16">
        <v>13.93</v>
      </c>
      <c r="I463" s="16" t="s">
        <v>939</v>
      </c>
      <c r="J463" s="15">
        <f>Tabela1[[#This Row],[Preço atual]]/Tabela1[[#This Row],[VP]]</f>
        <v>0.7012774655084314</v>
      </c>
      <c r="K463" s="14"/>
      <c r="L463" s="14"/>
      <c r="M463" s="13">
        <v>0</v>
      </c>
      <c r="N463" s="13">
        <v>7410</v>
      </c>
      <c r="O463" s="13"/>
      <c r="P463" s="13"/>
      <c r="Q463" s="30">
        <f>Tabela1[[#This Row],[Divid.]]</f>
        <v>1.08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63" s="17">
        <f>Tabela1[[#This Row],[Preço Calculado]]/Tabela1[[#This Row],[Preço atual]]-1</f>
        <v>0.39384664030260219</v>
      </c>
      <c r="U463" s="17" t="str">
        <f>HYPERLINK("https://statusinvest.com.br/fundos-imobiliarios/"&amp;Tabela1[[#This Row],[Ticker]],"Link")</f>
        <v>Link</v>
      </c>
      <c r="V463" s="38" t="s">
        <v>940</v>
      </c>
    </row>
    <row r="464" spans="1:22" x14ac:dyDescent="0.25">
      <c r="A464" s="12" t="s">
        <v>941</v>
      </c>
      <c r="B464" s="12" t="s">
        <v>912</v>
      </c>
      <c r="C464" s="13" t="s">
        <v>82</v>
      </c>
      <c r="D464" s="13" t="s">
        <v>942</v>
      </c>
      <c r="E464" s="16">
        <v>22.35</v>
      </c>
      <c r="F464" s="16">
        <v>0.16</v>
      </c>
      <c r="G464" s="25">
        <f>Tabela1[[#This Row],[Divid.]]*12/Tabela1[[#This Row],[Preço atual]]</f>
        <v>8.5906040268456371E-2</v>
      </c>
      <c r="H464" s="16">
        <v>5.0599999999999996</v>
      </c>
      <c r="I464" s="16" t="s">
        <v>943</v>
      </c>
      <c r="J464" s="15">
        <f>Tabela1[[#This Row],[Preço atual]]/Tabela1[[#This Row],[VP]]</f>
        <v>0.95106382978723414</v>
      </c>
      <c r="K464" s="14"/>
      <c r="L464" s="14"/>
      <c r="M464" s="13">
        <v>0</v>
      </c>
      <c r="N464" s="13">
        <v>1394</v>
      </c>
      <c r="O464" s="13"/>
      <c r="P464" s="13"/>
      <c r="Q464" s="30">
        <f>Tabela1[[#This Row],[Divid.]]</f>
        <v>0.16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4" s="17">
        <f>Tabela1[[#This Row],[Preço Calculado]]/Tabela1[[#This Row],[Preço atual]]-1</f>
        <v>-0.36600708288962092</v>
      </c>
      <c r="U464" s="17" t="str">
        <f>HYPERLINK("https://statusinvest.com.br/fundos-imobiliarios/"&amp;Tabela1[[#This Row],[Ticker]],"Link")</f>
        <v>Link</v>
      </c>
      <c r="V464" s="38" t="s">
        <v>944</v>
      </c>
    </row>
    <row r="465" spans="1:22" x14ac:dyDescent="0.25">
      <c r="A465" s="12" t="s">
        <v>945</v>
      </c>
      <c r="B465" s="12" t="s">
        <v>912</v>
      </c>
      <c r="C465" s="13" t="s">
        <v>82</v>
      </c>
      <c r="D465" s="13" t="s">
        <v>946</v>
      </c>
      <c r="E465" s="16">
        <v>90.11</v>
      </c>
      <c r="F465" s="16">
        <v>0.95</v>
      </c>
      <c r="G465" s="25">
        <f>Tabela1[[#This Row],[Divid.]]*12/Tabela1[[#This Row],[Preço atual]]</f>
        <v>0.12651204083897458</v>
      </c>
      <c r="H465" s="16">
        <v>14.41</v>
      </c>
      <c r="I465" s="16" t="s">
        <v>947</v>
      </c>
      <c r="J465" s="15">
        <f>Tabela1[[#This Row],[Preço atual]]/Tabela1[[#This Row],[VP]]</f>
        <v>0.94494546979865768</v>
      </c>
      <c r="K465" s="14"/>
      <c r="L465" s="14"/>
      <c r="M465" s="13">
        <v>0</v>
      </c>
      <c r="N465" s="13">
        <v>7560</v>
      </c>
      <c r="O465" s="13"/>
      <c r="P465" s="13"/>
      <c r="Q465" s="30">
        <f>Tabela1[[#This Row],[Divid.]]</f>
        <v>0.95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5" s="17">
        <f>Tabela1[[#This Row],[Preço Calculado]]/Tabela1[[#This Row],[Preço atual]]-1</f>
        <v>-6.6331801926386991E-2</v>
      </c>
      <c r="U465" s="17" t="str">
        <f>HYPERLINK("https://statusinvest.com.br/fundos-imobiliarios/"&amp;Tabela1[[#This Row],[Ticker]],"Link")</f>
        <v>Link</v>
      </c>
      <c r="V465" s="38" t="s">
        <v>948</v>
      </c>
    </row>
    <row r="466" spans="1:22" x14ac:dyDescent="0.25">
      <c r="A466" s="12" t="s">
        <v>949</v>
      </c>
      <c r="B466" s="12" t="s">
        <v>912</v>
      </c>
      <c r="C466" s="13" t="s">
        <v>82</v>
      </c>
      <c r="D466" s="13" t="s">
        <v>470</v>
      </c>
      <c r="E466" s="16">
        <v>104.22</v>
      </c>
      <c r="F466" s="16">
        <v>1.01</v>
      </c>
      <c r="G466" s="25">
        <f>Tabela1[[#This Row],[Divid.]]*12/Tabela1[[#This Row],[Preço atual]]</f>
        <v>0.11629245826137019</v>
      </c>
      <c r="H466" s="16">
        <v>14.52</v>
      </c>
      <c r="I466" s="16" t="s">
        <v>950</v>
      </c>
      <c r="J466" s="15">
        <f>Tabela1[[#This Row],[Preço atual]]/Tabela1[[#This Row],[VP]]</f>
        <v>1.0111574657999418</v>
      </c>
      <c r="K466" s="14"/>
      <c r="L466" s="14"/>
      <c r="M466" s="13">
        <v>0</v>
      </c>
      <c r="N466" s="13">
        <v>57721</v>
      </c>
      <c r="O466" s="13"/>
      <c r="P466" s="13"/>
      <c r="Q466" s="30">
        <f>Tabela1[[#This Row],[Divid.]]</f>
        <v>1.01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466" s="17">
        <f>Tabela1[[#This Row],[Preço Calculado]]/Tabela1[[#This Row],[Preço atual]]-1</f>
        <v>-0.14175307556184369</v>
      </c>
      <c r="U466" s="17" t="str">
        <f>HYPERLINK("https://statusinvest.com.br/fundos-imobiliarios/"&amp;Tabela1[[#This Row],[Ticker]],"Link")</f>
        <v>Link</v>
      </c>
      <c r="V466" s="38" t="s">
        <v>951</v>
      </c>
    </row>
    <row r="467" spans="1:22" x14ac:dyDescent="0.25">
      <c r="A467" s="12" t="s">
        <v>952</v>
      </c>
      <c r="B467" s="12" t="s">
        <v>912</v>
      </c>
      <c r="C467" s="13" t="s">
        <v>82</v>
      </c>
      <c r="D467" s="13" t="s">
        <v>953</v>
      </c>
      <c r="E467" s="16">
        <v>98.52</v>
      </c>
      <c r="F467" s="16">
        <v>1.3</v>
      </c>
      <c r="G467" s="25">
        <f>Tabela1[[#This Row],[Divid.]]*12/Tabela1[[#This Row],[Preço atual]]</f>
        <v>0.15834348355663827</v>
      </c>
      <c r="H467" s="16">
        <v>17.09</v>
      </c>
      <c r="I467" s="16" t="s">
        <v>954</v>
      </c>
      <c r="J467" s="15">
        <f>Tabela1[[#This Row],[Preço atual]]/Tabela1[[#This Row],[VP]]</f>
        <v>1.0069501226492232</v>
      </c>
      <c r="K467" s="14"/>
      <c r="L467" s="14"/>
      <c r="M467" s="13">
        <v>0</v>
      </c>
      <c r="N467" s="13">
        <v>1723</v>
      </c>
      <c r="O467" s="13"/>
      <c r="P467" s="13"/>
      <c r="Q467" s="30">
        <f>Tabela1[[#This Row],[Divid.]]</f>
        <v>1.3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67" s="17">
        <f>Tabela1[[#This Row],[Preço Calculado]]/Tabela1[[#This Row],[Preço atual]]-1</f>
        <v>0.16858659451393532</v>
      </c>
      <c r="U467" s="17" t="str">
        <f>HYPERLINK("https://statusinvest.com.br/fundos-imobiliarios/"&amp;Tabela1[[#This Row],[Ticker]],"Link")</f>
        <v>Link</v>
      </c>
      <c r="V467" s="38" t="s">
        <v>955</v>
      </c>
    </row>
    <row r="468" spans="1:22" x14ac:dyDescent="0.25">
      <c r="A468" s="12" t="s">
        <v>956</v>
      </c>
      <c r="B468" s="12" t="s">
        <v>912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957</v>
      </c>
      <c r="B469" s="12" t="s">
        <v>912</v>
      </c>
      <c r="C469" s="13" t="s">
        <v>82</v>
      </c>
      <c r="D469" s="13" t="s">
        <v>958</v>
      </c>
      <c r="E469" s="16">
        <v>10.41</v>
      </c>
      <c r="F469" s="16">
        <v>0.13</v>
      </c>
      <c r="G469" s="25">
        <f>Tabela1[[#This Row],[Divid.]]*12/Tabela1[[#This Row],[Preço atual]]</f>
        <v>0.14985590778097982</v>
      </c>
      <c r="H469" s="16">
        <v>1.82</v>
      </c>
      <c r="I469" s="16" t="s">
        <v>959</v>
      </c>
      <c r="J469" s="15">
        <f>Tabela1[[#This Row],[Preço atual]]/Tabela1[[#This Row],[VP]]</f>
        <v>0.98300283286118983</v>
      </c>
      <c r="K469" s="14"/>
      <c r="L469" s="14"/>
      <c r="M469" s="13">
        <v>0</v>
      </c>
      <c r="N469" s="13">
        <v>8989</v>
      </c>
      <c r="O469" s="13"/>
      <c r="P469" s="13"/>
      <c r="Q469" s="30">
        <f>Tabela1[[#This Row],[Divid.]]</f>
        <v>0.13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69" s="17">
        <f>Tabela1[[#This Row],[Preço Calculado]]/Tabela1[[#This Row],[Preço atual]]-1</f>
        <v>0.10594765890022018</v>
      </c>
      <c r="U469" s="17" t="str">
        <f>HYPERLINK("https://statusinvest.com.br/fundos-imobiliarios/"&amp;Tabela1[[#This Row],[Ticker]],"Link")</f>
        <v>Link</v>
      </c>
      <c r="V469" s="38" t="s">
        <v>960</v>
      </c>
    </row>
    <row r="470" spans="1:22" x14ac:dyDescent="0.25">
      <c r="A470" s="12" t="s">
        <v>961</v>
      </c>
      <c r="B470" s="12" t="s">
        <v>912</v>
      </c>
      <c r="C470" s="13" t="s">
        <v>82</v>
      </c>
      <c r="D470" s="13" t="s">
        <v>962</v>
      </c>
      <c r="E470" s="16">
        <v>8.8000000000000007</v>
      </c>
      <c r="F470" s="16">
        <v>0.12</v>
      </c>
      <c r="G470" s="25">
        <f>Tabela1[[#This Row],[Divid.]]*12/Tabela1[[#This Row],[Preço atual]]</f>
        <v>0.16363636363636361</v>
      </c>
      <c r="H470" s="16">
        <v>1.59</v>
      </c>
      <c r="I470" s="16" t="s">
        <v>963</v>
      </c>
      <c r="J470" s="15">
        <f>Tabela1[[#This Row],[Preço atual]]/Tabela1[[#This Row],[VP]]</f>
        <v>0.90441932168550876</v>
      </c>
      <c r="K470" s="14"/>
      <c r="L470" s="14"/>
      <c r="M470" s="13">
        <v>0</v>
      </c>
      <c r="N470" s="13">
        <v>11513</v>
      </c>
      <c r="O470" s="13"/>
      <c r="P470" s="13"/>
      <c r="Q470" s="30">
        <f>Tabela1[[#This Row],[Divid.]]</f>
        <v>0.12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0" s="17">
        <f>Tabela1[[#This Row],[Preço Calculado]]/Tabela1[[#This Row],[Preço atual]]-1</f>
        <v>0.20764844012076455</v>
      </c>
      <c r="U470" s="17" t="str">
        <f>HYPERLINK("https://statusinvest.com.br/fundos-imobiliarios/"&amp;Tabela1[[#This Row],[Ticker]],"Link")</f>
        <v>Link</v>
      </c>
      <c r="V470" s="38" t="s">
        <v>964</v>
      </c>
    </row>
    <row r="471" spans="1:22" x14ac:dyDescent="0.25">
      <c r="A471" s="12" t="s">
        <v>965</v>
      </c>
      <c r="B471" s="12" t="s">
        <v>912</v>
      </c>
      <c r="C471" s="13" t="s">
        <v>82</v>
      </c>
      <c r="D471" s="13" t="s">
        <v>966</v>
      </c>
      <c r="E471" s="16">
        <v>80.39</v>
      </c>
      <c r="F471" s="16">
        <v>1.1000000000000001</v>
      </c>
      <c r="G471" s="25">
        <f>Tabela1[[#This Row],[Divid.]]*12/Tabela1[[#This Row],[Preço atual]]</f>
        <v>0.16419952730439111</v>
      </c>
      <c r="H471" s="16">
        <v>13.31</v>
      </c>
      <c r="I471" s="16" t="s">
        <v>967</v>
      </c>
      <c r="J471" s="15">
        <f>Tabela1[[#This Row],[Preço atual]]/Tabela1[[#This Row],[VP]]</f>
        <v>0.84799578059071734</v>
      </c>
      <c r="K471" s="14"/>
      <c r="L471" s="14"/>
      <c r="M471" s="13">
        <v>0</v>
      </c>
      <c r="N471" s="13">
        <v>1954</v>
      </c>
      <c r="O471" s="13"/>
      <c r="P471" s="13"/>
      <c r="Q471" s="30">
        <f>Tabela1[[#This Row],[Divid.]]</f>
        <v>1.1000000000000001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1" s="17">
        <f>Tabela1[[#This Row],[Preço Calculado]]/Tabela1[[#This Row],[Preço atual]]-1</f>
        <v>0.21180462955270163</v>
      </c>
      <c r="U471" s="17" t="str">
        <f>HYPERLINK("https://statusinvest.com.br/fundos-imobiliarios/"&amp;Tabela1[[#This Row],[Ticker]],"Link")</f>
        <v>Link</v>
      </c>
      <c r="V471" s="38" t="s">
        <v>968</v>
      </c>
    </row>
    <row r="472" spans="1:22" x14ac:dyDescent="0.25">
      <c r="A472" s="12" t="s">
        <v>969</v>
      </c>
      <c r="B472" s="12" t="s">
        <v>912</v>
      </c>
      <c r="C472" s="13" t="s">
        <v>82</v>
      </c>
      <c r="D472" s="13" t="s">
        <v>970</v>
      </c>
      <c r="E472" s="16">
        <v>10.62</v>
      </c>
      <c r="F472" s="16">
        <v>0.1</v>
      </c>
      <c r="G472" s="25">
        <f>Tabela1[[#This Row],[Divid.]]*12/Tabela1[[#This Row],[Preço atual]]</f>
        <v>0.1129943502824859</v>
      </c>
      <c r="H472" s="16">
        <v>1.43</v>
      </c>
      <c r="I472" s="16" t="s">
        <v>971</v>
      </c>
      <c r="J472" s="15">
        <f>Tabela1[[#This Row],[Preço atual]]/Tabela1[[#This Row],[VP]]</f>
        <v>1.060939060939061</v>
      </c>
      <c r="K472" s="14"/>
      <c r="L472" s="14"/>
      <c r="M472" s="13">
        <v>0</v>
      </c>
      <c r="N472" s="13">
        <v>56109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-0.16609335584881257</v>
      </c>
      <c r="U472" s="17" t="str">
        <f>HYPERLINK("https://statusinvest.com.br/fundos-imobiliarios/"&amp;Tabela1[[#This Row],[Ticker]],"Link")</f>
        <v>Link</v>
      </c>
      <c r="V472" s="38" t="s">
        <v>972</v>
      </c>
    </row>
    <row r="473" spans="1:22" x14ac:dyDescent="0.25">
      <c r="A473" s="12" t="s">
        <v>973</v>
      </c>
      <c r="B473" s="12" t="s">
        <v>912</v>
      </c>
      <c r="C473" s="13" t="s">
        <v>82</v>
      </c>
      <c r="D473" s="13" t="s">
        <v>729</v>
      </c>
      <c r="E473" s="16">
        <v>9.1</v>
      </c>
      <c r="F473" s="16">
        <v>0.12</v>
      </c>
      <c r="G473" s="25">
        <f>Tabela1[[#This Row],[Divid.]]*12/Tabela1[[#This Row],[Preço atual]]</f>
        <v>0.15824175824175823</v>
      </c>
      <c r="H473" s="16">
        <v>1.48</v>
      </c>
      <c r="I473" s="16" t="s">
        <v>924</v>
      </c>
      <c r="J473" s="15">
        <f>Tabela1[[#This Row],[Preço atual]]/Tabela1[[#This Row],[VP]]</f>
        <v>0.94890510948905105</v>
      </c>
      <c r="K473" s="14"/>
      <c r="L473" s="14"/>
      <c r="M473" s="13">
        <v>0</v>
      </c>
      <c r="N473" s="13">
        <v>81032</v>
      </c>
      <c r="O473" s="13"/>
      <c r="P473" s="13"/>
      <c r="Q473" s="30">
        <f>Tabela1[[#This Row],[Divid.]]</f>
        <v>0.12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3" s="17">
        <f>Tabela1[[#This Row],[Preço Calculado]]/Tabela1[[#This Row],[Preço atual]]-1</f>
        <v>0.1678358541827174</v>
      </c>
      <c r="U473" s="17" t="str">
        <f>HYPERLINK("https://statusinvest.com.br/fundos-imobiliarios/"&amp;Tabela1[[#This Row],[Ticker]],"Link")</f>
        <v>Link</v>
      </c>
      <c r="V473" s="38" t="s">
        <v>974</v>
      </c>
    </row>
    <row r="474" spans="1:22" x14ac:dyDescent="0.25">
      <c r="A474" s="12" t="s">
        <v>975</v>
      </c>
      <c r="B474" s="12" t="s">
        <v>912</v>
      </c>
      <c r="C474" s="13" t="s">
        <v>36</v>
      </c>
      <c r="D474" s="13" t="s">
        <v>767</v>
      </c>
      <c r="E474" s="16">
        <v>10.1</v>
      </c>
      <c r="F474" s="16">
        <v>0.11</v>
      </c>
      <c r="G474" s="25">
        <f>Tabela1[[#This Row],[Divid.]]*12/Tabela1[[#This Row],[Preço atual]]</f>
        <v>0.1306930693069307</v>
      </c>
      <c r="H474" s="16">
        <v>1.38</v>
      </c>
      <c r="I474" s="16" t="s">
        <v>976</v>
      </c>
      <c r="J474" s="15">
        <f>Tabela1[[#This Row],[Preço atual]]/Tabela1[[#This Row],[VP]]</f>
        <v>1.0009910802775024</v>
      </c>
      <c r="K474" s="14">
        <v>0</v>
      </c>
      <c r="L474" s="14">
        <v>0</v>
      </c>
      <c r="M474" s="13">
        <v>0</v>
      </c>
      <c r="N474" s="13">
        <v>87969</v>
      </c>
      <c r="O474" s="13">
        <v>64</v>
      </c>
      <c r="P474" s="13">
        <v>8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-3.5475503269884245E-2</v>
      </c>
      <c r="U474" s="17" t="str">
        <f>HYPERLINK("https://statusinvest.com.br/fundos-imobiliarios/"&amp;Tabela1[[#This Row],[Ticker]],"Link")</f>
        <v>Link</v>
      </c>
      <c r="V474" s="38" t="s">
        <v>977</v>
      </c>
    </row>
    <row r="475" spans="1:22" x14ac:dyDescent="0.25">
      <c r="A475" s="12" t="s">
        <v>978</v>
      </c>
      <c r="B475" s="12" t="s">
        <v>912</v>
      </c>
      <c r="C475" s="13" t="s">
        <v>82</v>
      </c>
      <c r="D475" s="13" t="s">
        <v>820</v>
      </c>
      <c r="E475" s="16">
        <v>94.22</v>
      </c>
      <c r="F475" s="16">
        <v>1.1000000000000001</v>
      </c>
      <c r="G475" s="25">
        <f>Tabela1[[#This Row],[Divid.]]*12/Tabela1[[#This Row],[Preço atual]]</f>
        <v>0.14009764381235407</v>
      </c>
      <c r="H475" s="16">
        <v>15</v>
      </c>
      <c r="I475" s="16" t="s">
        <v>979</v>
      </c>
      <c r="J475" s="15">
        <f>Tabela1[[#This Row],[Preço atual]]/Tabela1[[#This Row],[VP]]</f>
        <v>0.9151126651126652</v>
      </c>
      <c r="K475" s="14"/>
      <c r="L475" s="14"/>
      <c r="M475" s="13">
        <v>0</v>
      </c>
      <c r="N475" s="13">
        <v>8870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3.3930950644679436E-2</v>
      </c>
      <c r="U475" s="17" t="str">
        <f>HYPERLINK("https://statusinvest.com.br/fundos-imobiliarios/"&amp;Tabela1[[#This Row],[Ticker]],"Link")</f>
        <v>Link</v>
      </c>
      <c r="V475" s="38" t="s">
        <v>980</v>
      </c>
    </row>
    <row r="476" spans="1:22" x14ac:dyDescent="0.25">
      <c r="A476" s="12" t="s">
        <v>981</v>
      </c>
      <c r="B476" s="12" t="s">
        <v>912</v>
      </c>
      <c r="C476" s="13" t="s">
        <v>82</v>
      </c>
      <c r="D476" s="13" t="s">
        <v>831</v>
      </c>
      <c r="E476" s="16">
        <v>8.39</v>
      </c>
      <c r="F476" s="16">
        <v>0.1</v>
      </c>
      <c r="G476" s="25">
        <f>Tabela1[[#This Row],[Divid.]]*12/Tabela1[[#This Row],[Preço atual]]</f>
        <v>0.14302741358760429</v>
      </c>
      <c r="H476" s="16">
        <v>1.56</v>
      </c>
      <c r="I476" s="16" t="s">
        <v>982</v>
      </c>
      <c r="J476" s="15">
        <f>Tabela1[[#This Row],[Preço atual]]/Tabela1[[#This Row],[VP]]</f>
        <v>0.86673553719008278</v>
      </c>
      <c r="K476" s="14"/>
      <c r="L476" s="14"/>
      <c r="M476" s="13">
        <v>0</v>
      </c>
      <c r="N476" s="13">
        <v>160535</v>
      </c>
      <c r="O476" s="13"/>
      <c r="P476" s="13"/>
      <c r="Q476" s="30">
        <f>Tabela1[[#This Row],[Divid.]]</f>
        <v>0.1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6" s="17">
        <f>Tabela1[[#This Row],[Preço Calculado]]/Tabela1[[#This Row],[Preço atual]]-1</f>
        <v>5.5552867805197748E-2</v>
      </c>
      <c r="U476" s="17" t="str">
        <f>HYPERLINK("https://statusinvest.com.br/fundos-imobiliarios/"&amp;Tabela1[[#This Row],[Ticker]],"Link")</f>
        <v>Link</v>
      </c>
      <c r="V476" s="38" t="s">
        <v>983</v>
      </c>
    </row>
    <row r="477" spans="1:22" x14ac:dyDescent="0.25">
      <c r="A477" s="12" t="s">
        <v>984</v>
      </c>
      <c r="B477" s="12" t="s">
        <v>912</v>
      </c>
      <c r="C477" s="13" t="s">
        <v>82</v>
      </c>
      <c r="D477" s="13" t="s">
        <v>569</v>
      </c>
      <c r="E477" s="16">
        <v>9.07</v>
      </c>
      <c r="F477" s="16">
        <v>0.11</v>
      </c>
      <c r="G477" s="25">
        <f>Tabela1[[#This Row],[Divid.]]*12/Tabela1[[#This Row],[Preço atual]]</f>
        <v>0.14553472987872107</v>
      </c>
      <c r="H477" s="16">
        <v>1.49</v>
      </c>
      <c r="I477" s="16" t="s">
        <v>985</v>
      </c>
      <c r="J477" s="15">
        <f>Tabela1[[#This Row],[Preço atual]]/Tabela1[[#This Row],[VP]]</f>
        <v>0.95574288724973655</v>
      </c>
      <c r="K477" s="14"/>
      <c r="L477" s="14"/>
      <c r="M477" s="13">
        <v>0</v>
      </c>
      <c r="N477" s="13">
        <v>83654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7.4057047075432036E-2</v>
      </c>
      <c r="U477" s="17" t="str">
        <f>HYPERLINK("https://statusinvest.com.br/fundos-imobiliarios/"&amp;Tabela1[[#This Row],[Ticker]],"Link")</f>
        <v>Link</v>
      </c>
      <c r="V477" s="38" t="s">
        <v>986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987</v>
      </c>
    </row>
    <row r="2" spans="1:1" x14ac:dyDescent="0.25">
      <c r="A2" s="19" t="s">
        <v>988</v>
      </c>
    </row>
    <row r="3" spans="1:1" x14ac:dyDescent="0.25">
      <c r="A3" s="20" t="s">
        <v>989</v>
      </c>
    </row>
    <row r="4" spans="1:1" x14ac:dyDescent="0.25">
      <c r="A4" s="20" t="s">
        <v>990</v>
      </c>
    </row>
    <row r="5" spans="1:1" x14ac:dyDescent="0.25">
      <c r="A5" s="20" t="s">
        <v>991</v>
      </c>
    </row>
    <row r="6" spans="1:1" x14ac:dyDescent="0.25">
      <c r="A6" s="20" t="s">
        <v>992</v>
      </c>
    </row>
    <row r="7" spans="1:1" ht="30" customHeight="1" x14ac:dyDescent="0.25">
      <c r="A7" s="20" t="s">
        <v>993</v>
      </c>
    </row>
    <row r="8" spans="1:1" ht="45" customHeight="1" x14ac:dyDescent="0.25">
      <c r="A8" s="20" t="s">
        <v>994</v>
      </c>
    </row>
    <row r="9" spans="1:1" x14ac:dyDescent="0.25">
      <c r="A9" s="20" t="s">
        <v>995</v>
      </c>
    </row>
    <row r="10" spans="1:1" x14ac:dyDescent="0.25">
      <c r="A10" s="21" t="s">
        <v>996</v>
      </c>
    </row>
    <row r="12" spans="1:1" x14ac:dyDescent="0.25">
      <c r="A12" s="19" t="s">
        <v>997</v>
      </c>
    </row>
    <row r="13" spans="1:1" x14ac:dyDescent="0.25">
      <c r="A13" s="22" t="s">
        <v>998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2023-12-14T21:11:11Z</dcterms:modified>
</cp:coreProperties>
</file>