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FTH\_.FTH Project._\02.Apr-2019_TIM-F&amp;I (Agile's)\Estimate\"/>
    </mc:Choice>
  </mc:AlternateContent>
  <bookViews>
    <workbookView xWindow="0" yWindow="0" windowWidth="20490" windowHeight="7455"/>
  </bookViews>
  <sheets>
    <sheet name="3. Function List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" hidden="1">{"'表紙'!$A$1:$W$39"}</definedName>
    <definedName name="_???" hidden="1">#REF!</definedName>
    <definedName name="__???" hidden="1">#REF!</definedName>
    <definedName name="___???" hidden="1">#REF!</definedName>
    <definedName name="____???" hidden="1">#REF!</definedName>
    <definedName name="_____???" hidden="1">#REF!</definedName>
    <definedName name="______???" hidden="1">#REF!</definedName>
    <definedName name="_______???" hidden="1">#REF!</definedName>
    <definedName name="________???" hidden="1">#REF!</definedName>
    <definedName name="_________???" hidden="1">#REF!</definedName>
    <definedName name="__________???" hidden="1">#REF!</definedName>
    <definedName name="___________???" hidden="1">#REF!</definedName>
    <definedName name="____________???" hidden="1">#REF!</definedName>
    <definedName name="_____________???" hidden="1">#REF!</definedName>
    <definedName name="______________???" hidden="1">#REF!</definedName>
    <definedName name="_______________???" hidden="1">#REF!</definedName>
    <definedName name="________________???" hidden="1">#REF!</definedName>
    <definedName name="_________________???" hidden="1">#REF!</definedName>
    <definedName name="__________________???" hidden="1">#REF!</definedName>
    <definedName name="___________________???" hidden="1">#REF!</definedName>
    <definedName name="____________________???" hidden="1">#REF!</definedName>
    <definedName name="_____________________???" hidden="1">#REF!</definedName>
    <definedName name="______________________???" hidden="1">#REF!</definedName>
    <definedName name="_______________________???" hidden="1">#REF!</definedName>
    <definedName name="________________________???" hidden="1">#REF!</definedName>
    <definedName name="_________________________???" hidden="1">#REF!</definedName>
    <definedName name="__________________________???" hidden="1">#REF!</definedName>
    <definedName name="___________________________???" hidden="1">#REF!</definedName>
    <definedName name="____________________________???" hidden="1">#REF!</definedName>
    <definedName name="_____________________________???" hidden="1">#REF!</definedName>
    <definedName name="______________________________???" hidden="1">#REF!</definedName>
    <definedName name="_______________________________???" hidden="1">#REF!</definedName>
    <definedName name="________________________________???" hidden="1">#REF!</definedName>
    <definedName name="_________________________________???" hidden="1">#REF!</definedName>
    <definedName name="__________________________________???" hidden="1">#REF!</definedName>
    <definedName name="___________________________________???" hidden="1">#REF!</definedName>
    <definedName name="____________________________________???" hidden="1">#REF!</definedName>
    <definedName name="_____________________________________???" hidden="1">#REF!</definedName>
    <definedName name="______________________________________???" hidden="1">#REF!</definedName>
    <definedName name="_______________________________________???" hidden="1">#REF!</definedName>
    <definedName name="________________________________________???" hidden="1">#REF!</definedName>
    <definedName name="_________________________________________???" hidden="1">#REF!</definedName>
    <definedName name="__________________________________________???" hidden="1">#REF!</definedName>
    <definedName name="___________________________________________???" hidden="1">#REF!</definedName>
    <definedName name="____________________________________________???" hidden="1">#REF!</definedName>
    <definedName name="_____________________________________________???" hidden="1">#REF!</definedName>
    <definedName name="______________________________________________???" hidden="1">#REF!</definedName>
    <definedName name="_______________________________________________???" hidden="1">#REF!</definedName>
    <definedName name="________________________________________________???" hidden="1">#REF!</definedName>
    <definedName name="_________________________________________________???" hidden="1">#REF!</definedName>
    <definedName name="__________________________________________________???" hidden="1">#REF!</definedName>
    <definedName name="___________________________________________________???" hidden="1">#REF!</definedName>
    <definedName name="____________________________________________________???" hidden="1">#REF!</definedName>
    <definedName name="______________________________________________________???" hidden="1">#REF!</definedName>
    <definedName name="_______________________________________________________???" hidden="1">#REF!</definedName>
    <definedName name="___________________________________________________________???" hidden="1">#REF!</definedName>
    <definedName name="_____________________________________________________________???" hidden="1">#REF!</definedName>
    <definedName name="_______________________________________________________________???" hidden="1">#REF!</definedName>
    <definedName name="______________________add2" hidden="1">{"'表紙'!$A$1:$W$39"}</definedName>
    <definedName name="______________________add3" hidden="1">{"'表紙'!$A$1:$W$39"}</definedName>
    <definedName name="______________________asf3" hidden="1">{"'表紙'!$A$1:$W$39"}</definedName>
    <definedName name="______________________ass3" hidden="1">{"'表紙'!$A$1:$W$39"}</definedName>
    <definedName name="____________________add2" hidden="1">{"'表紙'!$A$1:$W$39"}</definedName>
    <definedName name="____________________add3" hidden="1">{"'表紙'!$A$1:$W$39"}</definedName>
    <definedName name="____________________asf3" hidden="1">{"'表紙'!$A$1:$W$39"}</definedName>
    <definedName name="____________________ass3" hidden="1">{"'表紙'!$A$1:$W$39"}</definedName>
    <definedName name="___________________add2" hidden="1">{"'表紙'!$A$1:$W$39"}</definedName>
    <definedName name="___________________add3" hidden="1">{"'表紙'!$A$1:$W$39"}</definedName>
    <definedName name="___________________asf3" hidden="1">{"'表紙'!$A$1:$W$39"}</definedName>
    <definedName name="___________________ass3" hidden="1">{"'表紙'!$A$1:$W$39"}</definedName>
    <definedName name="__________________add2" hidden="1">{"'表紙'!$A$1:$W$39"}</definedName>
    <definedName name="__________________add3" hidden="1">{"'表紙'!$A$1:$W$39"}</definedName>
    <definedName name="__________________asf3" hidden="1">{"'表紙'!$A$1:$W$39"}</definedName>
    <definedName name="__________________ass3" hidden="1">{"'表紙'!$A$1:$W$39"}</definedName>
    <definedName name="_________________add2" hidden="1">{"'表紙'!$A$1:$W$39"}</definedName>
    <definedName name="_________________add3" hidden="1">{"'表紙'!$A$1:$W$39"}</definedName>
    <definedName name="_________________asf3" hidden="1">{"'表紙'!$A$1:$W$39"}</definedName>
    <definedName name="_________________ass3" hidden="1">{"'表紙'!$A$1:$W$39"}</definedName>
    <definedName name="________________add2" hidden="1">{"'表紙'!$A$1:$W$39"}</definedName>
    <definedName name="________________add3" hidden="1">{"'表紙'!$A$1:$W$39"}</definedName>
    <definedName name="________________asf3" hidden="1">{"'表紙'!$A$1:$W$39"}</definedName>
    <definedName name="________________ass3" hidden="1">{"'表紙'!$A$1:$W$39"}</definedName>
    <definedName name="_______________add2" hidden="1">{"'表紙'!$A$1:$W$39"}</definedName>
    <definedName name="_______________add3" hidden="1">{"'表紙'!$A$1:$W$39"}</definedName>
    <definedName name="_______________asf3" hidden="1">{"'表紙'!$A$1:$W$39"}</definedName>
    <definedName name="_______________ass3" hidden="1">{"'表紙'!$A$1:$W$39"}</definedName>
    <definedName name="______________add2" hidden="1">{"'表紙'!$A$1:$W$39"}</definedName>
    <definedName name="______________add3" hidden="1">{"'表紙'!$A$1:$W$39"}</definedName>
    <definedName name="______________asf3" hidden="1">{"'表紙'!$A$1:$W$39"}</definedName>
    <definedName name="______________ass3" hidden="1">{"'表紙'!$A$1:$W$39"}</definedName>
    <definedName name="_____________add2" hidden="1">{"'表紙'!$A$1:$W$39"}</definedName>
    <definedName name="_____________add3" hidden="1">{"'表紙'!$A$1:$W$39"}</definedName>
    <definedName name="_____________asf3" hidden="1">{"'表紙'!$A$1:$W$39"}</definedName>
    <definedName name="_____________ass3" hidden="1">{"'表紙'!$A$1:$W$39"}</definedName>
    <definedName name="____________add2" hidden="1">{"'表紙'!$A$1:$W$39"}</definedName>
    <definedName name="____________add3" hidden="1">{"'表紙'!$A$1:$W$39"}</definedName>
    <definedName name="____________asf3" hidden="1">{"'表紙'!$A$1:$W$39"}</definedName>
    <definedName name="____________ass3" hidden="1">{"'表紙'!$A$1:$W$39"}</definedName>
    <definedName name="___________add2" hidden="1">{"'表紙'!$A$1:$W$39"}</definedName>
    <definedName name="___________add3" hidden="1">{"'表紙'!$A$1:$W$39"}</definedName>
    <definedName name="___________asf3" hidden="1">{"'表紙'!$A$1:$W$39"}</definedName>
    <definedName name="___________ass3" hidden="1">{"'表紙'!$A$1:$W$39"}</definedName>
    <definedName name="__________add2" hidden="1">{"'表紙'!$A$1:$W$39"}</definedName>
    <definedName name="__________add3" hidden="1">{"'表紙'!$A$1:$W$39"}</definedName>
    <definedName name="__________asf3" hidden="1">{"'表紙'!$A$1:$W$39"}</definedName>
    <definedName name="__________ass3" hidden="1">{"'表紙'!$A$1:$W$39"}</definedName>
    <definedName name="_________add2" hidden="1">{"'表紙'!$A$1:$W$39"}</definedName>
    <definedName name="_________add3" hidden="1">{"'表紙'!$A$1:$W$39"}</definedName>
    <definedName name="_________asf3" hidden="1">{"'表紙'!$A$1:$W$39"}</definedName>
    <definedName name="_________ass3" hidden="1">{"'表紙'!$A$1:$W$39"}</definedName>
    <definedName name="_________UR1" hidden="1">#REF!</definedName>
    <definedName name="_________UR3" hidden="1">#REF!</definedName>
    <definedName name="________add2" hidden="1">{"'表紙'!$A$1:$W$39"}</definedName>
    <definedName name="________add3" hidden="1">{"'表紙'!$A$1:$W$39"}</definedName>
    <definedName name="________asf3" hidden="1">{"'表紙'!$A$1:$W$39"}</definedName>
    <definedName name="________ass3" hidden="1">{"'表紙'!$A$1:$W$39"}</definedName>
    <definedName name="_______a1" hidden="1">{"'表紙'!$A$1:$W$39"}</definedName>
    <definedName name="_______add1" hidden="1">{"'表紙'!$A$1:$W$39"}</definedName>
    <definedName name="_______add2" hidden="1">{"'表紙'!$A$1:$W$39"}</definedName>
    <definedName name="_______add3" hidden="1">{"'表紙'!$A$1:$W$39"}</definedName>
    <definedName name="_______asf3" hidden="1">{"'表紙'!$A$1:$W$39"}</definedName>
    <definedName name="_______ass3" hidden="1">{"'表紙'!$A$1:$W$39"}</definedName>
    <definedName name="_______DM2" hidden="1">{"'表紙'!$A$1:$W$39"}</definedName>
    <definedName name="_______UR1" hidden="1">#REF!</definedName>
    <definedName name="_______UR3" hidden="1">#REF!</definedName>
    <definedName name="______add1" hidden="1">{"'表紙'!$A$1:$W$39"}</definedName>
    <definedName name="______add2" hidden="1">{"'表紙'!$A$1:$W$39"}</definedName>
    <definedName name="______add3" hidden="1">{"'表紙'!$A$1:$W$39"}</definedName>
    <definedName name="______asf3" hidden="1">{"'表紙'!$A$1:$W$39"}</definedName>
    <definedName name="______ass3" hidden="1">{"'表紙'!$A$1:$W$39"}</definedName>
    <definedName name="______UR1" hidden="1">#REF!</definedName>
    <definedName name="______UR3" hidden="1">#REF!</definedName>
    <definedName name="_____a1" hidden="1">{"'表紙'!$A$1:$W$39"}</definedName>
    <definedName name="_____add1" hidden="1">{"'表紙'!$A$1:$W$39"}</definedName>
    <definedName name="_____add2" hidden="1">{"'表紙'!$A$1:$W$39"}</definedName>
    <definedName name="_____add3" hidden="1">{"'表紙'!$A$1:$W$39"}</definedName>
    <definedName name="_____asf3" hidden="1">{"'表紙'!$A$1:$W$39"}</definedName>
    <definedName name="_____ass3" hidden="1">{"'表紙'!$A$1:$W$39"}</definedName>
    <definedName name="_____dfa1" hidden="1">{"'表紙'!$A$1:$W$39"}</definedName>
    <definedName name="_____DM2" hidden="1">{"'表紙'!$A$1:$W$39"}</definedName>
    <definedName name="____a1" hidden="1">{"'表紙'!$A$1:$W$39"}</definedName>
    <definedName name="____add1" hidden="1">{"'表紙'!$A$1:$W$39"}</definedName>
    <definedName name="____add2" hidden="1">{"'表紙'!$A$1:$W$39"}</definedName>
    <definedName name="____add3" hidden="1">{"'表紙'!$A$1:$W$39"}</definedName>
    <definedName name="____asf3" hidden="1">{"'表紙'!$A$1:$W$39"}</definedName>
    <definedName name="____ass3" hidden="1">{"'表紙'!$A$1:$W$39"}</definedName>
    <definedName name="____dfa1" hidden="1">{"'表紙'!$A$1:$W$39"}</definedName>
    <definedName name="____DM2" hidden="1">{"'表紙'!$A$1:$W$39"}</definedName>
    <definedName name="____f5" hidden="1">{"'Sheet1'!$L$16"}</definedName>
    <definedName name="____NSO2" hidden="1">{"'Sheet1'!$L$16"}</definedName>
    <definedName name="____UR1" hidden="1">#REF!</definedName>
    <definedName name="____UR3" hidden="1">#REF!</definedName>
    <definedName name="___1_???" hidden="1">#REF!</definedName>
    <definedName name="___2_???" hidden="1">#REF!</definedName>
    <definedName name="___a1" hidden="1">{"'表紙'!$A$1:$W$39"}</definedName>
    <definedName name="___add1" hidden="1">{"'表紙'!$A$1:$W$39"}</definedName>
    <definedName name="___add2" hidden="1">{"'表紙'!$A$1:$W$39"}</definedName>
    <definedName name="___add3" hidden="1">{"'表紙'!$A$1:$W$39"}</definedName>
    <definedName name="___asf3" hidden="1">{"'表紙'!$A$1:$W$39"}</definedName>
    <definedName name="___ass3" hidden="1">{"'表紙'!$A$1:$W$39"}</definedName>
    <definedName name="___dfa1" hidden="1">{"'表紙'!$A$1:$W$39"}</definedName>
    <definedName name="___DM2" hidden="1">{"'表紙'!$A$1:$W$39"}</definedName>
    <definedName name="___f5" hidden="1">{"'Sheet1'!$L$16"}</definedName>
    <definedName name="___NSO2" hidden="1">{"'Sheet1'!$L$16"}</definedName>
    <definedName name="__1_???" hidden="1">#REF!</definedName>
    <definedName name="__123Graph_A" hidden="1">#REF!</definedName>
    <definedName name="__123Graph_A全体" hidden="1">[1]工数データ!#REF!</definedName>
    <definedName name="__123Graph_A全体折線" hidden="1">[1]工数データ!#REF!</definedName>
    <definedName name="__123Graph_B" hidden="1">[1]工数データ!#REF!</definedName>
    <definedName name="__123Graph_B全体" hidden="1">[1]工数データ!#REF!</definedName>
    <definedName name="__123Graph_B全体折線" hidden="1">[1]工数データ!#REF!</definedName>
    <definedName name="__123Graph_C" hidden="1">[1]工数データ!#REF!</definedName>
    <definedName name="__123Graph_C全体" hidden="1">[1]工数データ!#REF!</definedName>
    <definedName name="__123Graph_C全体折線" hidden="1">[1]工数データ!#REF!</definedName>
    <definedName name="__123Graph_D" hidden="1">#REF!</definedName>
    <definedName name="__123Graph_D全体折線" hidden="1">[1]工数データ!#REF!</definedName>
    <definedName name="__123Graph_E" hidden="1">[1]工数データ!#REF!</definedName>
    <definedName name="__123Graph_E全体折線" hidden="1">[1]工数データ!#REF!</definedName>
    <definedName name="__123Graph_F" hidden="1">[1]工数データ!#REF!</definedName>
    <definedName name="__123Graph_F全体折線" hidden="1">[1]工数データ!#REF!</definedName>
    <definedName name="__123Graph_X" hidden="1">#REF!</definedName>
    <definedName name="__123Graph_X全体" hidden="1">[1]工数データ!#REF!</definedName>
    <definedName name="__123Graph_X全体折線" hidden="1">[1]工数データ!#REF!</definedName>
    <definedName name="__2_???" hidden="1">#REF!</definedName>
    <definedName name="__3_???" hidden="1">#REF!</definedName>
    <definedName name="__a1" hidden="1">{"'表紙'!$A$1:$W$39"}</definedName>
    <definedName name="__add1" hidden="1">{"'表紙'!$A$1:$W$39"}</definedName>
    <definedName name="__add2" hidden="1">{"'表紙'!$A$1:$W$39"}</definedName>
    <definedName name="__add3" hidden="1">{"'表紙'!$A$1:$W$39"}</definedName>
    <definedName name="__asf3" hidden="1">{"'表紙'!$A$1:$W$39"}</definedName>
    <definedName name="__ass3" hidden="1">{"'表紙'!$A$1:$W$39"}</definedName>
    <definedName name="__dfa1" hidden="1">{"'表紙'!$A$1:$W$39"}</definedName>
    <definedName name="__DM2" hidden="1">{"'表紙'!$A$1:$W$39"}</definedName>
    <definedName name="__f5" hidden="1">{"'Sheet1'!$L$16"}</definedName>
    <definedName name="__NSO2" hidden="1">{"'Sheet1'!$L$16"}</definedName>
    <definedName name="__UR1" hidden="1">#REF!</definedName>
    <definedName name="__UR3" hidden="1">#REF!</definedName>
    <definedName name="_1_???" hidden="1">#REF!</definedName>
    <definedName name="_2_???" hidden="1">#REF!</definedName>
    <definedName name="_3_???" hidden="1">#REF!</definedName>
    <definedName name="_4_???" hidden="1">#REF!</definedName>
    <definedName name="_5_???" hidden="1">#REF!</definedName>
    <definedName name="_8_???" hidden="1">#REF!</definedName>
    <definedName name="_9_???" hidden="1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dfa1" hidden="1">{"'表紙'!$A$1:$W$39"}</definedName>
    <definedName name="_DM2" hidden="1">{"'表紙'!$A$1:$W$39"}</definedName>
    <definedName name="_f5" hidden="1">{"'Sheet1'!$L$16"}</definedName>
    <definedName name="_Fill" hidden="1">#REF!</definedName>
    <definedName name="_xlnm._FilterDatabase" localSheetId="0" hidden="1">'3. Function List'!$D$5:$T$5</definedName>
    <definedName name="_xlnm._FilterDatabase" hidden="1">[2]検証確認シート!$O$1:$O$20</definedName>
    <definedName name="_Key1" hidden="1">#REF!</definedName>
    <definedName name="_Key2" hidden="1">'[3]現行月額(DSのみ)'!#REF!</definedName>
    <definedName name="_NSO2" hidden="1">{"'Sheet1'!$L$16"}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Regression_X" hidden="1">#REF!</definedName>
    <definedName name="_Sort" hidden="1">[4]ﾃﾚﾊﾞﾝRTGS共用!#REF!</definedName>
    <definedName name="_UR1" hidden="1">#REF!</definedName>
    <definedName name="_UR3" hidden="1">#REF!</definedName>
    <definedName name="a" hidden="1">#REF!</definedName>
    <definedName name="aadsdsadsadsadfsafsadf" hidden="1">{"年販売台数計画",#N/A,FALSE,"販売台数計画";"月販売台数計画",#N/A,FALSE,"販売台数計画"}</definedName>
    <definedName name="aas" hidden="1">#REF!</definedName>
    <definedName name="AccessDatabase" hidden="1">"C:\My Documents\１コン関連\Taiho2_SK_list.mdb"</definedName>
    <definedName name="add" hidden="1">{"'表紙'!$A$1:$W$39"}</definedName>
    <definedName name="add_new" hidden="1">{"'表紙'!$A$1:$W$39"}</definedName>
    <definedName name="adfasd" hidden="1">{#N/A,#N/A,FALSE,"CARATUL";#N/A,#N/A,FALSE,"PROFIT AND LOSS";#N/A,#N/A,FALSE,"GRAFICO_PBT";#N/A,#N/A,FALSE,"EXPLIC.VARIANTE";#N/A,#N/A,FALSE,"GENERAL EXP.AREA"}</definedName>
    <definedName name="afsdfgdas" hidden="1">{#N/A,#N/A,FALSE,"CARATUL";#N/A,#N/A,FALSE,"PROFIT AND LOSS";#N/A,#N/A,FALSE,"GRAFICO_PBT";#N/A,#N/A,FALSE,"EXPLIC.VARIANTE";#N/A,#N/A,FALSE,"GENERAL EXP.AREA"}</definedName>
    <definedName name="aladin" hidden="1">{"'表紙'!$A$1:$W$39"}</definedName>
    <definedName name="anscount" hidden="1">1</definedName>
    <definedName name="as" hidden="1">{"'表紙'!$A$1:$W$39"}</definedName>
    <definedName name="asa" hidden="1">'[5]Supplier Master IF'!$A$5:$M$80</definedName>
    <definedName name="ASAS" hidden="1">{#N/A,#N/A,FALSE,"CARATUL";#N/A,#N/A,FALSE,"PROFIT AND LOSS";#N/A,#N/A,FALSE,"GRAFICO_PBT";#N/A,#N/A,FALSE,"EXPLIC.VARIANTE";#N/A,#N/A,FALSE,"GENERAL EXP.AREA"}</definedName>
    <definedName name="asd" hidden="1">{"'表紙'!$A$1:$W$39"}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DGSDBVAS" hidden="1">{#N/A,#N/A,FALSE,"CARATUL";#N/A,#N/A,FALSE,"PROFIT AND LOSS";#N/A,#N/A,FALSE,"GRAFICO_PBT";#N/A,#N/A,FALSE,"EXPLIC.VARIANTE";#N/A,#N/A,FALSE,"GENERAL EXP.AREA"}</definedName>
    <definedName name="ASSS" hidden="1">{"'表紙'!$A$1:$W$39"}</definedName>
    <definedName name="b" hidden="1">{"'表紙'!$A$1:$W$39"}</definedName>
    <definedName name="ba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ｂｈべ" hidden="1">{"'表紙'!$A$1:$W$39"}</definedName>
    <definedName name="cac" hidden="1">{"'表紙'!$A$1:$W$39"}</definedName>
    <definedName name="cccc" hidden="1">#REF!</definedName>
    <definedName name="CHUCHI" hidden="1">{#N/A,#N/A,FALSE,"CARATUL";#N/A,#N/A,FALSE,"PROFIT AND LOSS";#N/A,#N/A,FALSE,"GRAFICO_PBT";#N/A,#N/A,FALSE,"EXPLIC.VARIANTE";#N/A,#N/A,FALSE,"GENERAL EXP.AREA"}</definedName>
    <definedName name="Class_Action" hidden="1">{"'表紙'!$A$1:$W$39"}</definedName>
    <definedName name="CLASS_ACTION2" hidden="1">{"'表紙'!$A$1:$W$39"}</definedName>
    <definedName name="cover" hidden="1">{"'表紙'!$A$1:$W$39"}</definedName>
    <definedName name="cover1" hidden="1">{"'表紙'!$A$1:$W$39"}</definedName>
    <definedName name="cxc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d" hidden="1">{"'表紙'!$A$1:$W$39"}</definedName>
    <definedName name="ddd" hidden="1">{"'表紙'!$A$1:$W$39"}</definedName>
    <definedName name="dddd" hidden="1">{"'表紙'!$A$1:$W$39"}</definedName>
    <definedName name="DensoProdPlan" hidden="1">#REF!</definedName>
    <definedName name="des" hidden="1">{"'表紙'!$A$1:$W$39"}</definedName>
    <definedName name="dfa" hidden="1">{"'表紙'!$A$1:$W$39"}</definedName>
    <definedName name="dfb" hidden="1">{"'表紙'!$A$1:$W$39"}</definedName>
    <definedName name="dfd" hidden="1">{"'表紙'!$A$1:$W$39"}</definedName>
    <definedName name="dfgd" hidden="1">{#N/A,#N/A,FALSE,"caratula";#N/A,#N/A,FALSE,"Product by line";#N/A,#N/A,FALSE,"YTD";#N/A,#N/A,FALSE,"Per Units";#N/A,#N/A,FALSE,"Amount"}</definedName>
    <definedName name="dfgrr" hidden="1">{#N/A,#N/A,FALSE,"CARATUL";#N/A,#N/A,FALSE,"PROFIT AND LOSS";#N/A,#N/A,FALSE,"GRAFICO_PBT";#N/A,#N/A,FALSE,"EXPLIC.VARIANTE";#N/A,#N/A,FALSE,"GENERAL EXP.AREA"}</definedName>
    <definedName name="ｄｆｇふぁがｆが" hidden="1">{#N/A,#N/A,FALSE,"caratula";#N/A,#N/A,FALSE,"Product by line";#N/A,#N/A,FALSE,"YTD";#N/A,#N/A,FALSE,"Per Units";#N/A,#N/A,FALSE,"Amount"}</definedName>
    <definedName name="dfs" hidden="1">{"'表紙'!$A$1:$W$39"}</definedName>
    <definedName name="ＤＬＲ機器" hidden="1">{"'Sheet1'!$A$92:$B$92","'Sheet1'!$A$1:$J$92"}</definedName>
    <definedName name="DN" hidden="1">{"'表紙'!$A$1:$W$39"}</definedName>
    <definedName name="ed" hidden="1">{"'表紙'!$A$1:$W$39"}</definedName>
    <definedName name="EEEE" hidden="1">{"'表紙'!$A$1:$W$39"}</definedName>
    <definedName name="eere" hidden="1">{"'表紙'!$A$1:$W$39"}</definedName>
    <definedName name="EHETHETHET" hidden="1">{#N/A,#N/A,FALSE,"CARATUL";#N/A,#N/A,FALSE,"PROFIT AND LOSS";#N/A,#N/A,FALSE,"GRAFICO_PBT";#N/A,#N/A,FALSE,"EXPLIC.VARIANTE";#N/A,#N/A,FALSE,"GENERAL EXP.AREA"}</definedName>
    <definedName name="eqwew" hidden="1">{#N/A,#N/A,FALSE,"CARATUL";#N/A,#N/A,FALSE,"PROFIT AND LOSS";#N/A,#N/A,FALSE,"GRAFICO_PBT";#N/A,#N/A,FALSE,"EXPLIC.VARIANTE";#N/A,#N/A,FALSE,"GENERAL EXP.AREA"}</definedName>
    <definedName name="ererre" hidden="1">{#N/A,#N/A,FALSE,"CARATUL";#N/A,#N/A,FALSE,"PROFIT AND LOSS";#N/A,#N/A,FALSE,"GRAFICO_PBT";#N/A,#N/A,FALSE,"EXPLIC.VARIANTE";#N/A,#N/A,FALSE,"GENERAL EXP.AREA"}</definedName>
    <definedName name="erertrzdsf" hidden="1">{#N/A,#N/A,FALSE,"CARATUL";#N/A,#N/A,FALSE,"PROFIT AND LOSS";#N/A,#N/A,FALSE,"GRAFICO_PBT";#N/A,#N/A,FALSE,"EXPLIC.VARIANTE";#N/A,#N/A,FALSE,"GENERAL EXP.AREA"}</definedName>
    <definedName name="erfff" hidden="1">{#N/A,#N/A,FALSE,"caratula";#N/A,#N/A,FALSE,"Product by line";#N/A,#N/A,FALSE,"YTD";#N/A,#N/A,FALSE,"Per Units";#N/A,#N/A,FALSE,"Amount"}</definedName>
    <definedName name="EWE" hidden="1">{#N/A,#N/A,FALSE,"CARATUL";#N/A,#N/A,FALSE,"PROFIT AND LOSS";#N/A,#N/A,FALSE,"GRAFICO_PBT";#N/A,#N/A,FALSE,"EXPLIC.VARIANTE";#N/A,#N/A,FALSE,"GENERAL EXP.AREA"}</definedName>
    <definedName name="eweqe" hidden="1">{#N/A,#N/A,FALSE,"CARATUL";#N/A,#N/A,FALSE,"PROFIT AND LOSS";#N/A,#N/A,FALSE,"GRAFICO_PBT";#N/A,#N/A,FALSE,"EXPLIC.VARIANTE";#N/A,#N/A,FALSE,"GENERAL EXP.AREA"}</definedName>
    <definedName name="ewfwew" hidden="1">#REF!</definedName>
    <definedName name="ewrewq" hidden="1">{"'表紙'!$A$1:$W$39"}</definedName>
    <definedName name="faffr" hidden="1">{#N/A,#N/A,FALSE,"caratula";#N/A,#N/A,FALSE,"Product by line";#N/A,#N/A,FALSE,"YTD";#N/A,#N/A,FALSE,"Per Units";#N/A,#N/A,FALSE,"Amount"}</definedName>
    <definedName name="fbxz" hidden="1">{#N/A,#N/A,FALSE,"CARATUL";#N/A,#N/A,FALSE,"PROFIT AND LOSS";#N/A,#N/A,FALSE,"GRAFICO_PBT";#N/A,#N/A,FALSE,"EXPLIC.VARIANTE";#N/A,#N/A,FALSE,"GENERAL EXP.AREA"}</definedName>
    <definedName name="fdff" hidden="1">{"'表紙'!$A$1:$W$39"}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ggf" hidden="1">{#N/A,#N/A,FALSE,"CARATUL";#N/A,#N/A,FALSE,"PROFIT AND LOSS";#N/A,#N/A,FALSE,"GRAFICO_PBT";#N/A,#N/A,FALSE,"EXPLIC.VARIANTE";#N/A,#N/A,FALSE,"GENERAL EXP.AREA"}</definedName>
    <definedName name="fggg" hidden="1">{#N/A,#N/A,FALSE,"CARATUL";#N/A,#N/A,FALSE,"PROFIT AND LOSS";#N/A,#N/A,FALSE,"GRAFICO_PBT";#N/A,#N/A,FALSE,"EXPLIC.VARIANTE";#N/A,#N/A,FALSE,"GENERAL EXP.AREA"}</definedName>
    <definedName name="fhmshfj" hidden="1">{#N/A,#N/A,FALSE,"CARATUL";#N/A,#N/A,FALSE,"PROFIT AND LOSS";#N/A,#N/A,FALSE,"GRAFICO_PBT";#N/A,#N/A,FALSE,"EXPLIC.VARIANTE";#N/A,#N/A,FALSE,"GENERAL EXP.AREA"}</definedName>
    <definedName name="font" hidden="1">{"'表紙'!$A$1:$W$39"}</definedName>
    <definedName name="fsadf" hidden="1">{#N/A,#N/A,FALSE,"CARATUL";#N/A,#N/A,FALSE,"PROFIT AND LOSS";#N/A,#N/A,FALSE,"GRAFICO_PBT";#N/A,#N/A,FALSE,"EXPLIC.VARIANTE";#N/A,#N/A,FALSE,"GENERAL EXP.AREA"}</definedName>
    <definedName name="fsdf" hidden="1">{#N/A,#N/A,FALSE,"CARATUL";#N/A,#N/A,FALSE,"PROFIT AND LOSS";#N/A,#N/A,FALSE,"GRAFICO_PBT";#N/A,#N/A,FALSE,"EXPLIC.VARIANTE";#N/A,#N/A,FALSE,"GENERAL EXP.AREA"}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vvd" hidden="1">{#N/A,#N/A,FALSE,"CARATUL";#N/A,#N/A,FALSE,"PROFIT AND LOSS";#N/A,#N/A,FALSE,"GRAFICO_PBT";#N/A,#N/A,FALSE,"EXPLIC.VARIANTE";#N/A,#N/A,FALSE,"GENERAL EXP.AREA"}</definedName>
    <definedName name="g" hidden="1">{"'表紙'!$A$1:$W$39"}</definedName>
    <definedName name="gad" hidden="1">{#N/A,#N/A,FALSE,"CARATUL";#N/A,#N/A,FALSE,"PROFIT AND LOSS";#N/A,#N/A,FALSE,"GRAFICO_PBT";#N/A,#N/A,FALSE,"EXPLIC.VARIANTE";#N/A,#N/A,FALSE,"GENERAL EXP.AREA"}</definedName>
    <definedName name="gadfga" hidden="1">{#N/A,#N/A,FALSE,"CARATUL";#N/A,#N/A,FALSE,"PROFIT AND LOSS";#N/A,#N/A,FALSE,"GRAFICO_PBT";#N/A,#N/A,FALSE,"EXPLIC.VARIANTE";#N/A,#N/A,FALSE,"GENERAL EXP.AREA"}</definedName>
    <definedName name="gag" hidden="1">{#N/A,#N/A,FALSE,"CARATUL";#N/A,#N/A,FALSE,"PROFIT AND LOSS";#N/A,#N/A,FALSE,"GRAFICO_PBT";#N/A,#N/A,FALSE,"EXPLIC.VARIANTE";#N/A,#N/A,FALSE,"GENERAL EXP.AREA"}</definedName>
    <definedName name="gaga" hidden="1">{#N/A,#N/A,FALSE,"caratula";#N/A,#N/A,FALSE,"Product by line";#N/A,#N/A,FALSE,"YTD";#N/A,#N/A,FALSE,"Per Units";#N/A,#N/A,FALSE,"Amount"}</definedName>
    <definedName name="gagd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fa" hidden="1">{#N/A,#N/A,FALSE,"CARATUL";#N/A,#N/A,FALSE,"PROFIT AND LOSS";#N/A,#N/A,FALSE,"GRAFICO_PBT";#N/A,#N/A,FALSE,"EXPLIC.VARIANTE";#N/A,#N/A,FALSE,"GENERAL EXP.AREA"}</definedName>
    <definedName name="gd" hidden="1">{"'表紙'!$A$1:$W$39"}</definedName>
    <definedName name="gdaga" hidden="1">{#N/A,#N/A,FALSE,"CARATUL";#N/A,#N/A,FALSE,"PROFIT AND LOSS";#N/A,#N/A,FALSE,"GRAFICO_PBT";#N/A,#N/A,FALSE,"EXPLIC.VARIANTE";#N/A,#N/A,FALSE,"GENERAL EXP.AREA"}</definedName>
    <definedName name="gdfaa" hidden="1">{#N/A,#N/A,FALSE,"caratula";#N/A,#N/A,FALSE,"Product by line";#N/A,#N/A,FALSE,"YTD";#N/A,#N/A,FALSE,"Per Units";#N/A,#N/A,FALSE,"Amount"}</definedName>
    <definedName name="gdfagd" hidden="1">{#N/A,#N/A,FALSE,"caratula";#N/A,#N/A,FALSE,"Product by line";#N/A,#N/A,FALSE,"YTD";#N/A,#N/A,FALSE,"Per Units";#N/A,#N/A,FALSE,"Amount"}</definedName>
    <definedName name="gdgadg" hidden="1">{#N/A,#N/A,FALSE,"CARATUL";#N/A,#N/A,FALSE,"PROFIT AND LOSS";#N/A,#N/A,FALSE,"GRAFICO_PBT";#N/A,#N/A,FALSE,"EXPLIC.VARIANTE";#N/A,#N/A,FALSE,"GENERAL EXP.AREA"}</definedName>
    <definedName name="gfagdff" hidden="1">{#N/A,#N/A,FALSE,"CARATUL";#N/A,#N/A,FALSE,"PROFIT AND LOSS";#N/A,#N/A,FALSE,"GRAFICO_PBT";#N/A,#N/A,FALSE,"EXPLIC.VARIANTE";#N/A,#N/A,FALSE,"GENERAL EXP.AREA"}</definedName>
    <definedName name="gffa" hidden="1">{#N/A,#N/A,FALSE,"CARATUL";#N/A,#N/A,FALSE,"PROFIT AND LOSS";#N/A,#N/A,FALSE,"GRAFICO_PBT";#N/A,#N/A,FALSE,"EXPLIC.VARIANTE";#N/A,#N/A,FALSE,"GENERAL EXP.AREA"}</definedName>
    <definedName name="gflmgermgñ" hidden="1">{#N/A,#N/A,FALSE,"CARATUL";#N/A,#N/A,FALSE,"PROFIT AND LOSS";#N/A,#N/A,FALSE,"GRAFICO_PBT";#N/A,#N/A,FALSE,"EXPLIC.VARIANTE";#N/A,#N/A,FALSE,"GENERAL EXP.AREA"}</definedName>
    <definedName name="gg" hidden="1">#REF!</definedName>
    <definedName name="gga" hidden="1">{#N/A,#N/A,FALSE,"CARATUL";#N/A,#N/A,FALSE,"PROFIT AND LOSS";#N/A,#N/A,FALSE,"GRAFICO_PBT";#N/A,#N/A,FALSE,"EXPLIC.VARIANTE";#N/A,#N/A,FALSE,"GENERAL EXP.AREA"}</definedName>
    <definedName name="ggag" hidden="1">{#N/A,#N/A,FALSE,"CARATUL";#N/A,#N/A,FALSE,"PROFIT AND LOSS";#N/A,#N/A,FALSE,"GRAFICO_PBT";#N/A,#N/A,FALSE,"EXPLIC.VARIANTE";#N/A,#N/A,FALSE,"GENERAL EXP.AREA"}</definedName>
    <definedName name="ggaga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g" hidden="1">{"'表紙'!$A$1:$W$39"}</definedName>
    <definedName name="gggg" hidden="1">{"'表紙'!$A$1:$W$39"}</definedName>
    <definedName name="ggrff" hidden="1">{#N/A,#N/A,FALSE,"CARATUL";#N/A,#N/A,FALSE,"PROFIT AND LOSS";#N/A,#N/A,FALSE,"GRAFICO_PBT";#N/A,#N/A,FALSE,"EXPLIC.VARIANTE";#N/A,#N/A,FALSE,"GENERAL EXP.AREA"}</definedName>
    <definedName name="ghjhjkjk" hidden="1">{"'表紙'!$A$1:$W$39"}</definedName>
    <definedName name="gnhzdgh" hidden="1">{#N/A,#N/A,FALSE,"CARATUL";#N/A,#N/A,FALSE,"PROFIT AND LOSS";#N/A,#N/A,FALSE,"GRAFICO_PBT";#N/A,#N/A,FALSE,"EXPLIC.VARIANTE";#N/A,#N/A,FALSE,"GENERAL EXP.AREA"}</definedName>
    <definedName name="gp" hidden="1">#REF!</definedName>
    <definedName name="GSD" hidden="1">{"'表紙'!$A$1:$W$39"}</definedName>
    <definedName name="guu" hidden="1">{"'表紙'!$A$1:$W$39"}</definedName>
    <definedName name="h" hidden="1">{"'表紙'!$A$1:$W$39"}</definedName>
    <definedName name="hdgfhsdgh" hidden="1">{#N/A,#N/A,FALSE,"CARATUL";#N/A,#N/A,FALSE,"PROFIT AND LOSS";#N/A,#N/A,FALSE,"GRAFICO_PBT";#N/A,#N/A,FALSE,"EXPLIC.VARIANTE";#N/A,#N/A,FALSE,"GENERAL EXP.AREA"}</definedName>
    <definedName name="hhh" hidden="1">{"'表紙'!$A$1:$W$39"}</definedName>
    <definedName name="hjjkl" hidden="1">{"'Sheet1'!$L$16"}</definedName>
    <definedName name="HTML_2" hidden="1">{"'表紙'!$A$1:$W$39"}</definedName>
    <definedName name="HTML_CodePage" hidden="1">932</definedName>
    <definedName name="HTML_Control" hidden="1">{"'表紙'!$A$1:$W$39"}</definedName>
    <definedName name="html_control_1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1" hidden="1">"'[国内9805.xls](事)完成品・部材'!$A$6:$M$133"</definedName>
    <definedName name="HTML1_10" hidden="1">""</definedName>
    <definedName name="HTML1_11" hidden="1">1</definedName>
    <definedName name="HTML1_12" hidden="1">"H:\ipshome\home\ipstowa\gipnft2.htm"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2</definedName>
    <definedName name="huy" hidden="1">{"'Sheet1'!$L$16"}</definedName>
    <definedName name="IU" hidden="1">{"'表紙'!$A$1:$W$39"}</definedName>
    <definedName name="jh" hidden="1">{#N/A,#N/A,FALSE,"CARATUL";#N/A,#N/A,FALSE,"PROFIT AND LOSS";#N/A,#N/A,FALSE,"GRAFICO_PBT";#N/A,#N/A,FALSE,"EXPLIC.VARIANTE";#N/A,#N/A,FALSE,"GENERAL EXP.AREA"}</definedName>
    <definedName name="jsp" hidden="1">{"'表紙'!$A$1:$W$39"}</definedName>
    <definedName name="juj" hidden="1">{"'表紙'!$A$1:$W$39"}</definedName>
    <definedName name="kaizen" hidden="1">#REF!</definedName>
    <definedName name="kaizen2" hidden="1">#REF!</definedName>
    <definedName name="kaizen3" hidden="1">#REF!</definedName>
    <definedName name="kaizen5" hidden="1">{"'表紙'!$A$1:$W$39"}</definedName>
    <definedName name="KG" hidden="1">{"'NGﾘｽﾄ'!$A$1:$F$27"}</definedName>
    <definedName name="limcount" hidden="1">1</definedName>
    <definedName name="ＬＭ簡易台数" hidden="1">{"年販売台数計画",#N/A,FALSE,"販売台数計画";"月販売台数計画",#N/A,FALSE,"販売台数計画"}</definedName>
    <definedName name="Market" hidden="1">{#N/A,#N/A,FALSE,"CARATUL";#N/A,#N/A,FALSE,"PROFIT AND LOSS";#N/A,#N/A,FALSE,"GRAFICO_PBT";#N/A,#N/A,FALSE,"EXPLIC.VARIANTE";#N/A,#N/A,FALSE,"GENERAL EXP.AREA"}</definedName>
    <definedName name="Method_JSP" hidden="1">{"'表紙'!$A$1:$W$39"}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N" hidden="1">{"'表紙'!$A$1:$W$39"}</definedName>
    <definedName name="omo" hidden="1">{"'表紙'!$A$1:$W$39"}</definedName>
    <definedName name="one" hidden="1">{"'表紙'!$A$1:$W$39"}</definedName>
    <definedName name="Overviewl" hidden="1">{"'表紙'!$A$1:$W$39"}</definedName>
    <definedName name="p" hidden="1">{"'表紙'!$A$1:$W$39"}</definedName>
    <definedName name="part2" hidden="1">{#N/A,#N/A,FALSE,"CARATUL";#N/A,#N/A,FALSE,"PROFIT AND LOSS";#N/A,#N/A,FALSE,"GRAFICO_PBT";#N/A,#N/A,FALSE,"EXPLIC.VARIANTE";#N/A,#N/A,FALSE,"GENERAL EXP.AREA"}</definedName>
    <definedName name="perf" hidden="1">{"'表紙'!$A$1:$W$39"}</definedName>
    <definedName name="pla" hidden="1">{"'表紙'!$A$1:$W$39"}</definedName>
    <definedName name="plan" hidden="1">{"'表紙'!$A$1:$W$39"}</definedName>
    <definedName name="pm4x2" hidden="1">{#N/A,#N/A,FALSE,"caratula";#N/A,#N/A,FALSE,"Product by line";#N/A,#N/A,FALSE,"YTD";#N/A,#N/A,FALSE,"Per Units";#N/A,#N/A,FALSE,"Amount"}</definedName>
    <definedName name="pppppppp" hidden="1">#REF!</definedName>
    <definedName name="_xlnm.Print_Area" localSheetId="0">'3. Function List'!$A$1:$T$110</definedName>
    <definedName name="q" hidden="1">{"'表紙'!$A$1:$W$39"}</definedName>
    <definedName name="QE" hidden="1">{"'Sheet1'!$A$92:$B$92","'Sheet1'!$A$1:$J$92"}</definedName>
    <definedName name="QQ" hidden="1">{"'表紙'!$A$1:$W$39"}</definedName>
    <definedName name="qwe" hidden="1">{"'表紙'!$A$1:$W$39"}</definedName>
    <definedName name="qweqwe" hidden="1">{#N/A,#N/A,FALSE,"CARATUL";#N/A,#N/A,FALSE,"PROFIT AND LOSS";#N/A,#N/A,FALSE,"GRAFICO_PBT";#N/A,#N/A,FALSE,"EXPLIC.VARIANTE";#N/A,#N/A,FALSE,"GENERAL EXP.AREA"}</definedName>
    <definedName name="qwerew" hidden="1">{"'表紙'!$A$1:$W$39"}</definedName>
    <definedName name="qwerqwr" hidden="1">{#N/A,#N/A,FALSE,"caratula";#N/A,#N/A,FALSE,"Product by line";#N/A,#N/A,FALSE,"YTD";#N/A,#N/A,FALSE,"Per Units";#N/A,#N/A,FALSE,"Amount"}</definedName>
    <definedName name="qwwer" hidden="1">{#N/A,#N/A,FALSE,"CARATUL";#N/A,#N/A,FALSE,"PROFIT AND LOSS";#N/A,#N/A,FALSE,"GRAFICO_PBT";#N/A,#N/A,FALSE,"EXPLIC.VARIANTE";#N/A,#N/A,FALSE,"GENERAL EXP.AREA"}</definedName>
    <definedName name="ranger" hidden="1">{#N/A,#N/A,FALSE,"caratula";#N/A,#N/A,FALSE,"Product by line";#N/A,#N/A,FALSE,"YTD";#N/A,#N/A,FALSE,"Per Units";#N/A,#N/A,FALSE,"Amount"}</definedName>
    <definedName name="reae" hidden="1">{"'表紙'!$A$1:$W$39"}</definedName>
    <definedName name="RegisterBatch" hidden="1">#NAME?</definedName>
    <definedName name="rerwertqwte" hidden="1">{#N/A,#N/A,FALSE,"CARATUL";#N/A,#N/A,FALSE,"PROFIT AND LOSS";#N/A,#N/A,FALSE,"GRAFICO_PBT";#N/A,#N/A,FALSE,"EXPLIC.VARIANTE";#N/A,#N/A,FALSE,"GENERAL EXP.AREA"}</definedName>
    <definedName name="REYETRYETRWY" hidden="1">{#N/A,#N/A,FALSE,"CARATUL";#N/A,#N/A,FALSE,"PROFIT AND LOSS";#N/A,#N/A,FALSE,"GRAFICO_PBT";#N/A,#N/A,FALSE,"EXPLIC.VARIANTE";#N/A,#N/A,FALSE,"GENERAL EXP.AREA"}</definedName>
    <definedName name="rrfgfg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r" hidden="1">{#N/A,#N/A,FALSE,"CARATUL";#N/A,#N/A,FALSE,"PROFIT AND LOSS";#N/A,#N/A,FALSE,"GRAFICO_PBT";#N/A,#N/A,FALSE,"EXPLIC.VARIANTE";#N/A,#N/A,FALSE,"GENERAL EXP.AREA"}</definedName>
    <definedName name="rrrf" hidden="1">{#N/A,#N/A,FALSE,"caratula";#N/A,#N/A,FALSE,"Product by line";#N/A,#N/A,FALSE,"YTD";#N/A,#N/A,FALSE,"Per Units";#N/A,#N/A,FALSE,"Amount"}</definedName>
    <definedName name="rtrt" hidden="1">{#N/A,#N/A,FALSE,"CARATUL";#N/A,#N/A,FALSE,"PROFIT AND LOSS";#N/A,#N/A,FALSE,"GRAFICO_PBT";#N/A,#N/A,FALSE,"EXPLIC.VARIANTE";#N/A,#N/A,FALSE,"GENERAL EXP.AREA"}</definedName>
    <definedName name="Rujipun" hidden="1">#REF!</definedName>
    <definedName name="s" hidden="1">{"'表紙'!$A$1:$W$39"}</definedName>
    <definedName name="ｓ" hidden="1">{"'ﾊｰﾄﾞ'!$A$1:$H$97"}</definedName>
    <definedName name="sara" hidden="1">{"'表紙'!$A$1:$W$39"}</definedName>
    <definedName name="sd" hidden="1">{"'表紙'!$A$1:$W$39"}</definedName>
    <definedName name="sdd" hidden="1">{"'表紙'!$A$1:$W$39"}</definedName>
    <definedName name="sds" hidden="1">{"'表紙'!$A$1:$W$39"}</definedName>
    <definedName name="sencount" hidden="1">1</definedName>
    <definedName name="ses" hidden="1">{"'表紙'!$A$1:$W$39"}</definedName>
    <definedName name="sid" hidden="1">{"'表紙'!$A$1:$W$39"}</definedName>
    <definedName name="siddu" hidden="1">{"'表紙'!$A$1:$W$39"}</definedName>
    <definedName name="snake" hidden="1">{"'表紙'!$A$1:$W$39"}</definedName>
    <definedName name="sq" hidden="1">{"'表紙'!$A$1:$W$39"}</definedName>
    <definedName name="ss" hidden="1">{"'表紙'!$A$1:$W$39"}</definedName>
    <definedName name="ssas" hidden="1">{"'表紙'!$A$1:$W$39"}</definedName>
    <definedName name="sss" hidden="1">{"'表紙'!$A$1:$W$39"}</definedName>
    <definedName name="TB_M_DAMAGE_RATIO" hidden="1">{"'表紙'!$A$1:$W$39"}</definedName>
    <definedName name="tha" hidden="1">{"'Sheet1'!$L$16"}</definedName>
    <definedName name="ＴＯＫＹＯ" hidden="1">#REF!</definedName>
    <definedName name="Tree" hidden="1">#NAME?</definedName>
    <definedName name="TWIN_Exchange_Rate" hidden="1">{"'表紙'!$A$1:$W$39"}</definedName>
    <definedName name="tytyt" hidden="1">{"'表紙'!$A$1:$W$39"}</definedName>
    <definedName name="upload" hidden="1">{"'表紙'!$A$1:$W$39"}</definedName>
    <definedName name="UR" hidden="1">#REF!</definedName>
    <definedName name="VV" hidden="1">{"'表紙'!$A$1:$W$39"}</definedName>
    <definedName name="WDQWD" hidden="1">{#N/A,#N/A,FALSE,"CARATUL";#N/A,#N/A,FALSE,"PROFIT AND LOSS";#N/A,#N/A,FALSE,"GRAFICO_PBT";#N/A,#N/A,FALSE,"EXPLIC.VARIANTE";#N/A,#N/A,FALSE,"GENERAL EXP.AREA"}</definedName>
    <definedName name="weqgfwrgasfhgqebh" hidden="1">{#N/A,#N/A,FALSE,"CARATUL";#N/A,#N/A,FALSE,"PROFIT AND LOSS";#N/A,#N/A,FALSE,"GRAFICO_PBT";#N/A,#N/A,FALSE,"EXPLIC.VARIANTE";#N/A,#N/A,FALSE,"GENERAL EXP.AREA"}</definedName>
    <definedName name="wer" hidden="1">{#N/A,#N/A,FALSE,"CARATUL";#N/A,#N/A,FALSE,"PROFIT AND LOSS";#N/A,#N/A,FALSE,"GRAFICO_PBT";#N/A,#N/A,FALSE,"EXPLIC.VARIANTE";#N/A,#N/A,FALSE,"GENERAL EXP.AREA"}</definedName>
    <definedName name="wew" hidden="1">{#N/A,#N/A,FALSE,"CARATUL";#N/A,#N/A,FALSE,"PROFIT AND LOSS";#N/A,#N/A,FALSE,"GRAFICO_PBT";#N/A,#N/A,FALSE,"EXPLIC.VARIANTE";#N/A,#N/A,FALSE,"GENERAL EXP.AREA"}</definedName>
    <definedName name="wrn.forecast." hidden="1">{#N/A,#N/A,FALSE,"CARATUL";#N/A,#N/A,FALSE,"PROFIT AND LOSS";#N/A,#N/A,FALSE,"GRAFICO_PBT";#N/A,#N/A,FALSE,"EXPLIC.VARIANTE";#N/A,#N/A,FALSE,"GENERAL EXP.AREA"}</definedName>
    <definedName name="wrn.most." hidden="1">{#N/A,#N/A,FALSE,"caratula";#N/A,#N/A,FALSE,"Product by line";#N/A,#N/A,FALSE,"YTD";#N/A,#N/A,FALSE,"Per Units";#N/A,#N/A,FALSE,"Amount"}</definedName>
    <definedName name="wrn.Print._.All._.Pages." hidden="1">{#N/A,#N/A,FALSE,"NPV_OE_FORM";#N/A,#N/A,FALSE,"PV_Spread";#N/A,#N/A,FALSE,"TA_USD";#N/A,#N/A,FALSE,"Parts"}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wrn.todo.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srffd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" hidden="1">#REF!</definedName>
    <definedName name="www" hidden="1">{"'表紙'!$A$1:$W$39"}</definedName>
    <definedName name="wwww" hidden="1">{"'表紙'!$A$1:$W$39"}</definedName>
    <definedName name="WWWWW" hidden="1">{"'表紙'!$A$1:$W$39"}</definedName>
    <definedName name="wwwwwwwwwwwwwwwwwwwww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x" hidden="1">{"'表紙'!$A$1:$W$39"}</definedName>
    <definedName name="xcbx" hidden="1">{#N/A,#N/A,FALSE,"CARATUL";#N/A,#N/A,FALSE,"PROFIT AND LOSS";#N/A,#N/A,FALSE,"GRAFICO_PBT";#N/A,#N/A,FALSE,"EXPLIC.VARIANTE";#N/A,#N/A,FALSE,"GENERAL EXP.AREA"}</definedName>
    <definedName name="xx" hidden="1">#REF!</definedName>
    <definedName name="xxx" hidden="1">#REF!</definedName>
    <definedName name="XXXX" hidden="1">{"'Sheet1'!$A$92:$B$92","'Sheet1'!$A$1:$J$92"}</definedName>
    <definedName name="ｘｘｘｘ" hidden="1">{"'表紙'!$A$1:$W$39"}</definedName>
    <definedName name="xxxxx" hidden="1">#REF!</definedName>
    <definedName name="XXXXXXXXXXXXXXXXXXX" hidden="1">{"'ﾊｰﾄﾞ'!$A$1:$H$97"}</definedName>
    <definedName name="xyz" hidden="1">{"'表紙'!$A$1:$W$39"}</definedName>
    <definedName name="xzc" hidden="1">{#N/A,#N/A,FALSE,"CARATUL";#N/A,#N/A,FALSE,"PROFIT AND LOSS";#N/A,#N/A,FALSE,"GRAFICO_PBT";#N/A,#N/A,FALSE,"EXPLIC.VARIANTE";#N/A,#N/A,FALSE,"GENERAL EXP.AREA"}</definedName>
    <definedName name="y" hidden="1">{"'表紙'!$A$1:$W$39"}</definedName>
    <definedName name="yami" hidden="1">{#N/A,#N/A,FALSE,"CARATUL";#N/A,#N/A,FALSE,"PROFIT AND LOSS";#N/A,#N/A,FALSE,"GRAFICO_PBT";#N/A,#N/A,FALSE,"EXPLIC.VARIANTE";#N/A,#N/A,FALSE,"GENERAL EXP.AREA"}</definedName>
    <definedName name="YAMILA" hidden="1">{#N/A,#N/A,FALSE,"CARATUL";#N/A,#N/A,FALSE,"PROFIT AND LOSS";#N/A,#N/A,FALSE,"GRAFICO_PBT";#N/A,#N/A,FALSE,"EXPLIC.VARIANTE";#N/A,#N/A,FALSE,"GENERAL EXP.AREA"}</definedName>
    <definedName name="yyy" hidden="1">{"'表紙'!$A$1:$W$39"}</definedName>
    <definedName name="YYYY" hidden="1">{#N/A,#N/A,FALSE,"CARATUL";#N/A,#N/A,FALSE,"PROFIT AND LOSS";#N/A,#N/A,FALSE,"GRAFICO_PBT";#N/A,#N/A,FALSE,"EXPLIC.VARIANTE";#N/A,#N/A,FALSE,"GENERAL EXP.AREA"}</definedName>
    <definedName name="yyyyy" hidden="1">{"'表紙'!$A$1:$W$39"}</definedName>
    <definedName name="z" hidden="1">{"'表紙'!$A$1:$W$39"}</definedName>
    <definedName name="Z_57E1B8D2_6BBC_4814_A401_22F180650BAA_.wvu.FilterData" hidden="1">#REF!</definedName>
    <definedName name="zx" hidden="1">{#N/A,#N/A,FALSE,"ＨＢＳＣＳＳ";#N/A,#N/A,FALSE,"原価管理表平田倉庫";#N/A,#N/A,FALSE,"原価管理表 日立印刷";#N/A,#N/A,FALSE,"原価管理合計表"}</definedName>
    <definedName name="ZZZ" hidden="1">{"'Sheet1'!$A$92:$B$92","'Sheet1'!$A$1:$J$92"}</definedName>
    <definedName name="あｄｆｇｆがあふぁｈ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ｇｇｇっがあ" hidden="1">{#N/A,#N/A,FALSE,"CARATUL";#N/A,#N/A,FALSE,"PROFIT AND LOSS";#N/A,#N/A,FALSE,"GRAFICO_PBT";#N/A,#N/A,FALSE,"EXPLIC.VARIANTE";#N/A,#N/A,FALSE,"GENERAL EXP.AREA"}</definedName>
    <definedName name="あｄｇふぁｄｆがｆっが" hidden="1">{#N/A,#N/A,FALSE,"caratula";#N/A,#N/A,FALSE,"Product by line";#N/A,#N/A,FALSE,"YTD";#N/A,#N/A,FALSE,"Per Units";#N/A,#N/A,FALSE,"Amount"}</definedName>
    <definedName name="あｆｇｆがｄ" hidden="1">{#N/A,#N/A,FALSE,"CARATUL";#N/A,#N/A,FALSE,"PROFIT AND LOSS";#N/A,#N/A,FALSE,"GRAFICO_PBT";#N/A,#N/A,FALSE,"EXPLIC.VARIANTE";#N/A,#N/A,FALSE,"GENERAL EXP.AREA"}</definedName>
    <definedName name="あｓｆがあは" hidden="1">{#N/A,#N/A,FALSE,"CARATUL";#N/A,#N/A,FALSE,"PROFIT AND LOSS";#N/A,#N/A,FALSE,"GRAFICO_PBT";#N/A,#N/A,FALSE,"EXPLIC.VARIANTE";#N/A,#N/A,FALSE,"GENERAL EXP.AREA"}</definedName>
    <definedName name="ああああ" hidden="1">{"'表紙'!$A$1:$W$39"}</definedName>
    <definedName name="いいいい" hidden="1">{"'表紙'!$A$1:$W$39"}</definedName>
    <definedName name="がｇ" hidden="1">{#N/A,#N/A,FALSE,"CARATUL";#N/A,#N/A,FALSE,"PROFIT AND LOSS";#N/A,#N/A,FALSE,"GRAFICO_PBT";#N/A,#N/A,FALSE,"EXPLIC.VARIANTE";#N/A,#N/A,FALSE,"GENERAL EXP.AREA"}</definedName>
    <definedName name="カメラライン" hidden="1">{#N/A,#N/A,FALSE,"CARATUL";#N/A,#N/A,FALSE,"PROFIT AND LOSS";#N/A,#N/A,FALSE,"GRAFICO_PBT";#N/A,#N/A,FALSE,"EXPLIC.VARIANTE";#N/A,#N/A,FALSE,"GENERAL EXP.AREA"}</definedName>
    <definedName name="グラフ" hidden="1">{"'表紙'!$A$1:$W$39"}</definedName>
    <definedName name="コミニュケーション" hidden="1">{"'表紙'!$A$1:$W$39"}</definedName>
    <definedName name="ｺﾐﾆｭｹｰｼｮﾝ計画" hidden="1">{"'表紙'!$A$1:$W$39"}</definedName>
    <definedName name="スケジュール" hidden="1">{"'表紙'!$A$1:$W$39"}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j" hidden="1">{"'表紙'!$A$1:$W$39"}</definedName>
    <definedName name="てｔ３４ｗｇ" hidden="1">{"'表紙'!$A$1:$W$39"}</definedName>
    <definedName name="マスタ" hidden="1">{"'表紙'!$A$1:$W$39"}</definedName>
    <definedName name="体制" hidden="1">{"'表紙'!$A$1:$W$39"}</definedName>
    <definedName name="全体" hidden="1">{"'表紙'!$A$1:$W$39"}</definedName>
    <definedName name="全体構成マップ_3" hidden="1">{"'1100'!$T$25:$Y$30"}</definedName>
    <definedName name="品質" hidden="1">{"'表紙'!$A$1:$W$39"}</definedName>
    <definedName name="改革" hidden="1">{"'表紙'!$A$1:$W$39"}</definedName>
    <definedName name="確認" hidden="1">{#N/A,#N/A,FALSE,"caratula";#N/A,#N/A,FALSE,"Product by line";#N/A,#N/A,FALSE,"YTD";#N/A,#N/A,FALSE,"Per Units";#N/A,#N/A,FALSE,"Amount"}</definedName>
    <definedName name="移行計画" hidden="1">{"'Sheet1'!$A$92:$B$92","'Sheet1'!$A$1:$J$92"}</definedName>
    <definedName name="移行関連計画" hidden="1">{"'Sheet1'!$A$92:$B$92","'Sheet1'!$A$1:$J$92"}</definedName>
    <definedName name="総括" hidden="1">{"'表紙'!$A$1:$W$39"}</definedName>
    <definedName name="計画" hidden="1">{"'表紙'!$A$1:$W$39"}</definedName>
    <definedName name="責任体制" hidden="1">{"'表紙'!$A$1:$W$39"}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9" i="1" l="1"/>
  <c r="J109" i="1"/>
  <c r="I109" i="1"/>
  <c r="Z107" i="1"/>
  <c r="Y107" i="1"/>
  <c r="X107" i="1"/>
  <c r="W107" i="1"/>
  <c r="V107" i="1"/>
  <c r="U107" i="1"/>
  <c r="O107" i="1" s="1"/>
  <c r="S107" i="1" s="1"/>
  <c r="Z106" i="1"/>
  <c r="Y106" i="1"/>
  <c r="X106" i="1"/>
  <c r="W106" i="1"/>
  <c r="V106" i="1"/>
  <c r="U106" i="1"/>
  <c r="Z105" i="1"/>
  <c r="Y105" i="1"/>
  <c r="X105" i="1"/>
  <c r="W105" i="1"/>
  <c r="V105" i="1"/>
  <c r="U105" i="1"/>
  <c r="O105" i="1" s="1"/>
  <c r="S105" i="1" s="1"/>
  <c r="Z104" i="1"/>
  <c r="Y104" i="1"/>
  <c r="X104" i="1"/>
  <c r="W104" i="1"/>
  <c r="V104" i="1"/>
  <c r="U104" i="1"/>
  <c r="Z103" i="1"/>
  <c r="Y103" i="1"/>
  <c r="X103" i="1"/>
  <c r="W103" i="1"/>
  <c r="O103" i="1" s="1"/>
  <c r="S103" i="1" s="1"/>
  <c r="V103" i="1"/>
  <c r="U103" i="1"/>
  <c r="Z102" i="1"/>
  <c r="Y102" i="1"/>
  <c r="X102" i="1"/>
  <c r="W102" i="1"/>
  <c r="V102" i="1"/>
  <c r="U102" i="1"/>
  <c r="L102" i="1" s="1"/>
  <c r="P102" i="1" s="1"/>
  <c r="Z101" i="1"/>
  <c r="Y101" i="1"/>
  <c r="X101" i="1"/>
  <c r="W101" i="1"/>
  <c r="V101" i="1"/>
  <c r="U101" i="1"/>
  <c r="Z100" i="1"/>
  <c r="Y100" i="1"/>
  <c r="X100" i="1"/>
  <c r="W100" i="1"/>
  <c r="V100" i="1"/>
  <c r="U100" i="1"/>
  <c r="L100" i="1" s="1"/>
  <c r="P100" i="1" s="1"/>
  <c r="Z99" i="1"/>
  <c r="Y99" i="1"/>
  <c r="X99" i="1"/>
  <c r="W99" i="1"/>
  <c r="O99" i="1" s="1"/>
  <c r="V99" i="1"/>
  <c r="U99" i="1"/>
  <c r="Z98" i="1"/>
  <c r="Y98" i="1"/>
  <c r="X98" i="1"/>
  <c r="W98" i="1"/>
  <c r="V98" i="1"/>
  <c r="U98" i="1"/>
  <c r="L98" i="1" s="1"/>
  <c r="P98" i="1" s="1"/>
  <c r="Z97" i="1"/>
  <c r="Y97" i="1"/>
  <c r="X97" i="1"/>
  <c r="W97" i="1"/>
  <c r="V97" i="1"/>
  <c r="U97" i="1"/>
  <c r="Z96" i="1"/>
  <c r="Y96" i="1"/>
  <c r="X96" i="1"/>
  <c r="W96" i="1"/>
  <c r="V96" i="1"/>
  <c r="U96" i="1"/>
  <c r="L96" i="1" s="1"/>
  <c r="P96" i="1" s="1"/>
  <c r="Z95" i="1"/>
  <c r="Y95" i="1"/>
  <c r="X95" i="1"/>
  <c r="W95" i="1"/>
  <c r="V95" i="1"/>
  <c r="U95" i="1"/>
  <c r="Z94" i="1"/>
  <c r="Y94" i="1"/>
  <c r="X94" i="1"/>
  <c r="W94" i="1"/>
  <c r="V94" i="1"/>
  <c r="U94" i="1"/>
  <c r="Z93" i="1"/>
  <c r="Y93" i="1"/>
  <c r="X93" i="1"/>
  <c r="W93" i="1"/>
  <c r="V93" i="1"/>
  <c r="U93" i="1"/>
  <c r="Z92" i="1"/>
  <c r="Y92" i="1"/>
  <c r="X92" i="1"/>
  <c r="W92" i="1"/>
  <c r="V92" i="1"/>
  <c r="U92" i="1"/>
  <c r="Z91" i="1"/>
  <c r="Y91" i="1"/>
  <c r="X91" i="1"/>
  <c r="W91" i="1"/>
  <c r="V91" i="1"/>
  <c r="U91" i="1"/>
  <c r="Z90" i="1"/>
  <c r="Y90" i="1"/>
  <c r="X90" i="1"/>
  <c r="W90" i="1"/>
  <c r="V90" i="1"/>
  <c r="U90" i="1"/>
  <c r="Z89" i="1"/>
  <c r="Y89" i="1"/>
  <c r="X89" i="1"/>
  <c r="W89" i="1"/>
  <c r="V89" i="1"/>
  <c r="U89" i="1"/>
  <c r="Z88" i="1"/>
  <c r="Y88" i="1"/>
  <c r="X88" i="1"/>
  <c r="W88" i="1"/>
  <c r="V88" i="1"/>
  <c r="L88" i="1" s="1"/>
  <c r="P88" i="1" s="1"/>
  <c r="U88" i="1"/>
  <c r="Z87" i="1"/>
  <c r="Y87" i="1"/>
  <c r="X87" i="1"/>
  <c r="W87" i="1"/>
  <c r="V87" i="1"/>
  <c r="U87" i="1"/>
  <c r="Z86" i="1"/>
  <c r="Y86" i="1"/>
  <c r="X86" i="1"/>
  <c r="W86" i="1"/>
  <c r="V86" i="1"/>
  <c r="U86" i="1"/>
  <c r="Z85" i="1"/>
  <c r="Y85" i="1"/>
  <c r="X85" i="1"/>
  <c r="W85" i="1"/>
  <c r="V85" i="1"/>
  <c r="U85" i="1"/>
  <c r="N85" i="1" s="1"/>
  <c r="R85" i="1" s="1"/>
  <c r="Z84" i="1"/>
  <c r="Y84" i="1"/>
  <c r="X84" i="1"/>
  <c r="W84" i="1"/>
  <c r="V84" i="1"/>
  <c r="U84" i="1"/>
  <c r="Z83" i="1"/>
  <c r="Y83" i="1"/>
  <c r="X83" i="1"/>
  <c r="W83" i="1"/>
  <c r="V83" i="1"/>
  <c r="U83" i="1"/>
  <c r="M83" i="1" s="1"/>
  <c r="Q83" i="1" s="1"/>
  <c r="Z82" i="1"/>
  <c r="Y82" i="1"/>
  <c r="X82" i="1"/>
  <c r="W82" i="1"/>
  <c r="V82" i="1"/>
  <c r="U82" i="1"/>
  <c r="N82" i="1" s="1"/>
  <c r="R82" i="1" s="1"/>
  <c r="Z81" i="1"/>
  <c r="Y81" i="1"/>
  <c r="X81" i="1"/>
  <c r="W81" i="1"/>
  <c r="V81" i="1"/>
  <c r="U81" i="1"/>
  <c r="Z80" i="1"/>
  <c r="Y80" i="1"/>
  <c r="X80" i="1"/>
  <c r="W80" i="1"/>
  <c r="V80" i="1"/>
  <c r="U80" i="1"/>
  <c r="Z79" i="1"/>
  <c r="Y79" i="1"/>
  <c r="X79" i="1"/>
  <c r="W79" i="1"/>
  <c r="V79" i="1"/>
  <c r="U79" i="1"/>
  <c r="Z78" i="1"/>
  <c r="Y78" i="1"/>
  <c r="X78" i="1"/>
  <c r="N78" i="1" s="1"/>
  <c r="R78" i="1" s="1"/>
  <c r="W78" i="1"/>
  <c r="V78" i="1"/>
  <c r="U78" i="1"/>
  <c r="Z77" i="1"/>
  <c r="Y77" i="1"/>
  <c r="X77" i="1"/>
  <c r="W77" i="1"/>
  <c r="V77" i="1"/>
  <c r="U77" i="1"/>
  <c r="Z76" i="1"/>
  <c r="Y76" i="1"/>
  <c r="X76" i="1"/>
  <c r="W76" i="1"/>
  <c r="V76" i="1"/>
  <c r="U76" i="1"/>
  <c r="N76" i="1" s="1"/>
  <c r="R76" i="1" s="1"/>
  <c r="Z75" i="1"/>
  <c r="Y75" i="1"/>
  <c r="X75" i="1"/>
  <c r="W75" i="1"/>
  <c r="V75" i="1"/>
  <c r="U75" i="1"/>
  <c r="Z74" i="1"/>
  <c r="Y74" i="1"/>
  <c r="X74" i="1"/>
  <c r="W74" i="1"/>
  <c r="V74" i="1"/>
  <c r="U74" i="1"/>
  <c r="N74" i="1" s="1"/>
  <c r="R74" i="1" s="1"/>
  <c r="Z73" i="1"/>
  <c r="Y73" i="1"/>
  <c r="X73" i="1"/>
  <c r="W73" i="1"/>
  <c r="V73" i="1"/>
  <c r="U73" i="1"/>
  <c r="Z72" i="1"/>
  <c r="Y72" i="1"/>
  <c r="X72" i="1"/>
  <c r="W72" i="1"/>
  <c r="V72" i="1"/>
  <c r="L72" i="1" s="1"/>
  <c r="P72" i="1" s="1"/>
  <c r="U72" i="1"/>
  <c r="Z71" i="1"/>
  <c r="Y71" i="1"/>
  <c r="X71" i="1"/>
  <c r="W71" i="1"/>
  <c r="V71" i="1"/>
  <c r="U71" i="1"/>
  <c r="Z70" i="1"/>
  <c r="Y70" i="1"/>
  <c r="X70" i="1"/>
  <c r="W70" i="1"/>
  <c r="V70" i="1"/>
  <c r="N70" i="1" s="1"/>
  <c r="R70" i="1" s="1"/>
  <c r="U70" i="1"/>
  <c r="Z69" i="1"/>
  <c r="Y69" i="1"/>
  <c r="X69" i="1"/>
  <c r="W69" i="1"/>
  <c r="V69" i="1"/>
  <c r="U69" i="1"/>
  <c r="Z67" i="1"/>
  <c r="Y67" i="1"/>
  <c r="X67" i="1"/>
  <c r="W67" i="1"/>
  <c r="V67" i="1"/>
  <c r="U67" i="1"/>
  <c r="Z66" i="1"/>
  <c r="Y66" i="1"/>
  <c r="X66" i="1"/>
  <c r="W66" i="1"/>
  <c r="V66" i="1"/>
  <c r="U66" i="1"/>
  <c r="L66" i="1" s="1"/>
  <c r="P66" i="1" s="1"/>
  <c r="Z65" i="1"/>
  <c r="Y65" i="1"/>
  <c r="X65" i="1"/>
  <c r="W65" i="1"/>
  <c r="V65" i="1"/>
  <c r="U65" i="1"/>
  <c r="Z63" i="1"/>
  <c r="Y63" i="1"/>
  <c r="X63" i="1"/>
  <c r="W63" i="1"/>
  <c r="V63" i="1"/>
  <c r="U63" i="1"/>
  <c r="Z62" i="1"/>
  <c r="Y62" i="1"/>
  <c r="X62" i="1"/>
  <c r="W62" i="1"/>
  <c r="V62" i="1"/>
  <c r="U62" i="1"/>
  <c r="Z61" i="1"/>
  <c r="Y61" i="1"/>
  <c r="X61" i="1"/>
  <c r="W61" i="1"/>
  <c r="V61" i="1"/>
  <c r="U61" i="1"/>
  <c r="Z60" i="1"/>
  <c r="Y60" i="1"/>
  <c r="X60" i="1"/>
  <c r="W60" i="1"/>
  <c r="V60" i="1"/>
  <c r="U60" i="1"/>
  <c r="Z58" i="1"/>
  <c r="Y58" i="1"/>
  <c r="X58" i="1"/>
  <c r="W58" i="1"/>
  <c r="V58" i="1"/>
  <c r="U58" i="1"/>
  <c r="Z57" i="1"/>
  <c r="Y57" i="1"/>
  <c r="X57" i="1"/>
  <c r="W57" i="1"/>
  <c r="V57" i="1"/>
  <c r="U57" i="1"/>
  <c r="Z56" i="1"/>
  <c r="Y56" i="1"/>
  <c r="X56" i="1"/>
  <c r="W56" i="1"/>
  <c r="V56" i="1"/>
  <c r="L56" i="1" s="1"/>
  <c r="P56" i="1" s="1"/>
  <c r="U56" i="1"/>
  <c r="Z54" i="1"/>
  <c r="Y54" i="1"/>
  <c r="X54" i="1"/>
  <c r="W54" i="1"/>
  <c r="V54" i="1"/>
  <c r="U54" i="1"/>
  <c r="N54" i="1" s="1"/>
  <c r="R54" i="1" s="1"/>
  <c r="Z53" i="1"/>
  <c r="Y53" i="1"/>
  <c r="X53" i="1"/>
  <c r="W53" i="1"/>
  <c r="V53" i="1"/>
  <c r="U53" i="1"/>
  <c r="Z52" i="1"/>
  <c r="Y52" i="1"/>
  <c r="X52" i="1"/>
  <c r="W52" i="1"/>
  <c r="V52" i="1"/>
  <c r="U52" i="1"/>
  <c r="N52" i="1" s="1"/>
  <c r="R52" i="1" s="1"/>
  <c r="Z51" i="1"/>
  <c r="Y51" i="1"/>
  <c r="X51" i="1"/>
  <c r="W51" i="1"/>
  <c r="V51" i="1"/>
  <c r="U51" i="1"/>
  <c r="L51" i="1" s="1"/>
  <c r="P51" i="1" s="1"/>
  <c r="Z50" i="1"/>
  <c r="Y50" i="1"/>
  <c r="X50" i="1"/>
  <c r="W50" i="1"/>
  <c r="V50" i="1"/>
  <c r="N50" i="1" s="1"/>
  <c r="R50" i="1" s="1"/>
  <c r="U50" i="1"/>
  <c r="Z49" i="1"/>
  <c r="Y49" i="1"/>
  <c r="X49" i="1"/>
  <c r="W49" i="1"/>
  <c r="V49" i="1"/>
  <c r="U49" i="1"/>
  <c r="Z48" i="1"/>
  <c r="Y48" i="1"/>
  <c r="X48" i="1"/>
  <c r="W48" i="1"/>
  <c r="V48" i="1"/>
  <c r="U48" i="1"/>
  <c r="Z47" i="1"/>
  <c r="Y47" i="1"/>
  <c r="X47" i="1"/>
  <c r="L47" i="1" s="1"/>
  <c r="P47" i="1" s="1"/>
  <c r="W47" i="1"/>
  <c r="V47" i="1"/>
  <c r="U47" i="1"/>
  <c r="Z46" i="1"/>
  <c r="Y46" i="1"/>
  <c r="X46" i="1"/>
  <c r="W46" i="1"/>
  <c r="V46" i="1"/>
  <c r="N46" i="1" s="1"/>
  <c r="R46" i="1" s="1"/>
  <c r="U46" i="1"/>
  <c r="Z44" i="1"/>
  <c r="Y44" i="1"/>
  <c r="X44" i="1"/>
  <c r="W44" i="1"/>
  <c r="V44" i="1"/>
  <c r="U44" i="1"/>
  <c r="Z43" i="1"/>
  <c r="Y43" i="1"/>
  <c r="X43" i="1"/>
  <c r="W43" i="1"/>
  <c r="V43" i="1"/>
  <c r="U43" i="1"/>
  <c r="Z41" i="1"/>
  <c r="Y41" i="1"/>
  <c r="X41" i="1"/>
  <c r="W41" i="1"/>
  <c r="V41" i="1"/>
  <c r="U41" i="1"/>
  <c r="Z40" i="1"/>
  <c r="Y40" i="1"/>
  <c r="X40" i="1"/>
  <c r="W40" i="1"/>
  <c r="V40" i="1"/>
  <c r="U40" i="1"/>
  <c r="Z39" i="1"/>
  <c r="Y39" i="1"/>
  <c r="X39" i="1"/>
  <c r="W39" i="1"/>
  <c r="V39" i="1"/>
  <c r="U39" i="1"/>
  <c r="Z38" i="1"/>
  <c r="Y38" i="1"/>
  <c r="X38" i="1"/>
  <c r="W38" i="1"/>
  <c r="V38" i="1"/>
  <c r="U38" i="1"/>
  <c r="Z37" i="1"/>
  <c r="Y37" i="1"/>
  <c r="X37" i="1"/>
  <c r="L37" i="1" s="1"/>
  <c r="P37" i="1" s="1"/>
  <c r="W37" i="1"/>
  <c r="V37" i="1"/>
  <c r="U37" i="1"/>
  <c r="N37" i="1"/>
  <c r="R37" i="1" s="1"/>
  <c r="Z36" i="1"/>
  <c r="Y36" i="1"/>
  <c r="X36" i="1"/>
  <c r="W36" i="1"/>
  <c r="V36" i="1"/>
  <c r="U36" i="1"/>
  <c r="Z35" i="1"/>
  <c r="Y35" i="1"/>
  <c r="X35" i="1"/>
  <c r="W35" i="1"/>
  <c r="V35" i="1"/>
  <c r="U35" i="1"/>
  <c r="Z34" i="1"/>
  <c r="Y34" i="1"/>
  <c r="X34" i="1"/>
  <c r="W34" i="1"/>
  <c r="V34" i="1"/>
  <c r="U34" i="1"/>
  <c r="Z33" i="1"/>
  <c r="Y33" i="1"/>
  <c r="X33" i="1"/>
  <c r="W33" i="1"/>
  <c r="V33" i="1"/>
  <c r="U33" i="1"/>
  <c r="N33" i="1" s="1"/>
  <c r="R33" i="1" s="1"/>
  <c r="Z32" i="1"/>
  <c r="Y32" i="1"/>
  <c r="X32" i="1"/>
  <c r="L32" i="1" s="1"/>
  <c r="P32" i="1" s="1"/>
  <c r="W32" i="1"/>
  <c r="V32" i="1"/>
  <c r="U32" i="1"/>
  <c r="Z31" i="1"/>
  <c r="Y31" i="1"/>
  <c r="X31" i="1"/>
  <c r="W31" i="1"/>
  <c r="V31" i="1"/>
  <c r="U31" i="1"/>
  <c r="Z30" i="1"/>
  <c r="Y30" i="1"/>
  <c r="X30" i="1"/>
  <c r="L30" i="1" s="1"/>
  <c r="P30" i="1" s="1"/>
  <c r="W30" i="1"/>
  <c r="V30" i="1"/>
  <c r="U30" i="1"/>
  <c r="Z29" i="1"/>
  <c r="Y29" i="1"/>
  <c r="X29" i="1"/>
  <c r="W29" i="1"/>
  <c r="V29" i="1"/>
  <c r="U29" i="1"/>
  <c r="L29" i="1" s="1"/>
  <c r="P29" i="1" s="1"/>
  <c r="Z28" i="1"/>
  <c r="Y28" i="1"/>
  <c r="X28" i="1"/>
  <c r="W28" i="1"/>
  <c r="V28" i="1"/>
  <c r="U28" i="1"/>
  <c r="Z27" i="1"/>
  <c r="Y27" i="1"/>
  <c r="X27" i="1"/>
  <c r="W27" i="1"/>
  <c r="V27" i="1"/>
  <c r="U27" i="1"/>
  <c r="Z26" i="1"/>
  <c r="Y26" i="1"/>
  <c r="X26" i="1"/>
  <c r="W26" i="1"/>
  <c r="V26" i="1"/>
  <c r="U26" i="1"/>
  <c r="Z25" i="1"/>
  <c r="Y25" i="1"/>
  <c r="X25" i="1"/>
  <c r="W25" i="1"/>
  <c r="V25" i="1"/>
  <c r="U25" i="1"/>
  <c r="Z24" i="1"/>
  <c r="Y24" i="1"/>
  <c r="X24" i="1"/>
  <c r="W24" i="1"/>
  <c r="V24" i="1"/>
  <c r="U24" i="1"/>
  <c r="Z23" i="1"/>
  <c r="Y23" i="1"/>
  <c r="X23" i="1"/>
  <c r="L23" i="1" s="1"/>
  <c r="P23" i="1" s="1"/>
  <c r="W23" i="1"/>
  <c r="V23" i="1"/>
  <c r="U23" i="1"/>
  <c r="Z22" i="1"/>
  <c r="Y22" i="1"/>
  <c r="X22" i="1"/>
  <c r="W22" i="1"/>
  <c r="V22" i="1"/>
  <c r="U22" i="1"/>
  <c r="Z21" i="1"/>
  <c r="Y21" i="1"/>
  <c r="X21" i="1"/>
  <c r="W21" i="1"/>
  <c r="V21" i="1"/>
  <c r="U21" i="1"/>
  <c r="Z20" i="1"/>
  <c r="Y20" i="1"/>
  <c r="X20" i="1"/>
  <c r="W20" i="1"/>
  <c r="V20" i="1"/>
  <c r="U20" i="1"/>
  <c r="Z19" i="1"/>
  <c r="Y19" i="1"/>
  <c r="X19" i="1"/>
  <c r="W19" i="1"/>
  <c r="V19" i="1"/>
  <c r="U19" i="1"/>
  <c r="L19" i="1"/>
  <c r="P19" i="1" s="1"/>
  <c r="Z18" i="1"/>
  <c r="Y18" i="1"/>
  <c r="X18" i="1"/>
  <c r="W18" i="1"/>
  <c r="L18" i="1" s="1"/>
  <c r="P18" i="1" s="1"/>
  <c r="V18" i="1"/>
  <c r="U18" i="1"/>
  <c r="Z17" i="1"/>
  <c r="Y17" i="1"/>
  <c r="X17" i="1"/>
  <c r="W17" i="1"/>
  <c r="V17" i="1"/>
  <c r="U17" i="1"/>
  <c r="Z16" i="1"/>
  <c r="Y16" i="1"/>
  <c r="X16" i="1"/>
  <c r="W16" i="1"/>
  <c r="V16" i="1"/>
  <c r="U16" i="1"/>
  <c r="Z15" i="1"/>
  <c r="Y15" i="1"/>
  <c r="X15" i="1"/>
  <c r="W15" i="1"/>
  <c r="V15" i="1"/>
  <c r="U15" i="1"/>
  <c r="L15" i="1" s="1"/>
  <c r="P15" i="1" s="1"/>
  <c r="Z14" i="1"/>
  <c r="Y14" i="1"/>
  <c r="X14" i="1"/>
  <c r="W14" i="1"/>
  <c r="V14" i="1"/>
  <c r="U14" i="1"/>
  <c r="Z13" i="1"/>
  <c r="Y13" i="1"/>
  <c r="X13" i="1"/>
  <c r="W13" i="1"/>
  <c r="V13" i="1"/>
  <c r="L13" i="1" s="1"/>
  <c r="P13" i="1" s="1"/>
  <c r="U13" i="1"/>
  <c r="Z12" i="1"/>
  <c r="Y12" i="1"/>
  <c r="X12" i="1"/>
  <c r="W12" i="1"/>
  <c r="V12" i="1"/>
  <c r="U12" i="1"/>
  <c r="Z11" i="1"/>
  <c r="Y11" i="1"/>
  <c r="X11" i="1"/>
  <c r="W11" i="1"/>
  <c r="V11" i="1"/>
  <c r="U11" i="1"/>
  <c r="Z10" i="1"/>
  <c r="Y10" i="1"/>
  <c r="X10" i="1"/>
  <c r="W10" i="1"/>
  <c r="V10" i="1"/>
  <c r="U10" i="1"/>
  <c r="Z9" i="1"/>
  <c r="Y9" i="1"/>
  <c r="X9" i="1"/>
  <c r="W9" i="1"/>
  <c r="V9" i="1"/>
  <c r="U9" i="1"/>
  <c r="Z8" i="1"/>
  <c r="Y8" i="1"/>
  <c r="X8" i="1"/>
  <c r="W8" i="1"/>
  <c r="V8" i="1"/>
  <c r="U8" i="1"/>
  <c r="Z7" i="1"/>
  <c r="Y7" i="1"/>
  <c r="X7" i="1"/>
  <c r="W7" i="1"/>
  <c r="V7" i="1"/>
  <c r="U7" i="1"/>
  <c r="Z6" i="1"/>
  <c r="Y6" i="1"/>
  <c r="X6" i="1"/>
  <c r="N6" i="1" s="1"/>
  <c r="R6" i="1" s="1"/>
  <c r="W6" i="1"/>
  <c r="V6" i="1"/>
  <c r="U6" i="1"/>
  <c r="Z5" i="1"/>
  <c r="Y5" i="1"/>
  <c r="X5" i="1"/>
  <c r="W5" i="1"/>
  <c r="L5" i="1" s="1"/>
  <c r="V5" i="1"/>
  <c r="U5" i="1"/>
  <c r="L17" i="1" l="1"/>
  <c r="P17" i="1" s="1"/>
  <c r="L21" i="1"/>
  <c r="P21" i="1" s="1"/>
  <c r="L22" i="1"/>
  <c r="P22" i="1" s="1"/>
  <c r="L25" i="1"/>
  <c r="P25" i="1" s="1"/>
  <c r="L26" i="1"/>
  <c r="P26" i="1" s="1"/>
  <c r="L28" i="1"/>
  <c r="P28" i="1" s="1"/>
  <c r="L34" i="1"/>
  <c r="P34" i="1" s="1"/>
  <c r="L36" i="1"/>
  <c r="P36" i="1" s="1"/>
  <c r="O39" i="1"/>
  <c r="S39" i="1" s="1"/>
  <c r="L44" i="1"/>
  <c r="P44" i="1" s="1"/>
  <c r="M46" i="1"/>
  <c r="Q46" i="1" s="1"/>
  <c r="L49" i="1"/>
  <c r="P49" i="1" s="1"/>
  <c r="M50" i="1"/>
  <c r="Q50" i="1" s="1"/>
  <c r="N57" i="1"/>
  <c r="R57" i="1" s="1"/>
  <c r="N60" i="1"/>
  <c r="R60" i="1" s="1"/>
  <c r="N62" i="1"/>
  <c r="R62" i="1" s="1"/>
  <c r="N65" i="1"/>
  <c r="R65" i="1" s="1"/>
  <c r="O71" i="1"/>
  <c r="S71" i="1" s="1"/>
  <c r="L73" i="1"/>
  <c r="P73" i="1" s="1"/>
  <c r="L76" i="1"/>
  <c r="P76" i="1" s="1"/>
  <c r="N80" i="1"/>
  <c r="R80" i="1" s="1"/>
  <c r="M89" i="1"/>
  <c r="Q89" i="1" s="1"/>
  <c r="N91" i="1"/>
  <c r="R91" i="1" s="1"/>
  <c r="M93" i="1"/>
  <c r="Q93" i="1" s="1"/>
  <c r="N95" i="1"/>
  <c r="R95" i="1" s="1"/>
  <c r="L107" i="1"/>
  <c r="P107" i="1" s="1"/>
  <c r="O16" i="1"/>
  <c r="S16" i="1" s="1"/>
  <c r="L31" i="1"/>
  <c r="P31" i="1" s="1"/>
  <c r="L38" i="1"/>
  <c r="P38" i="1" s="1"/>
  <c r="L53" i="1"/>
  <c r="P53" i="1" s="1"/>
  <c r="M54" i="1"/>
  <c r="Q54" i="1" s="1"/>
  <c r="L61" i="1"/>
  <c r="P61" i="1" s="1"/>
  <c r="N67" i="1"/>
  <c r="R67" i="1" s="1"/>
  <c r="O75" i="1"/>
  <c r="S75" i="1" s="1"/>
  <c r="L77" i="1"/>
  <c r="P77" i="1" s="1"/>
  <c r="L92" i="1"/>
  <c r="P92" i="1" s="1"/>
  <c r="M97" i="1"/>
  <c r="Q97" i="1" s="1"/>
  <c r="N99" i="1"/>
  <c r="N30" i="1"/>
  <c r="R30" i="1" s="1"/>
  <c r="N10" i="1"/>
  <c r="R10" i="1" s="1"/>
  <c r="N9" i="1"/>
  <c r="R9" i="1" s="1"/>
  <c r="L11" i="1"/>
  <c r="P11" i="1" s="1"/>
  <c r="L14" i="1"/>
  <c r="P14" i="1" s="1"/>
  <c r="O20" i="1"/>
  <c r="S20" i="1" s="1"/>
  <c r="O24" i="1"/>
  <c r="S24" i="1" s="1"/>
  <c r="L33" i="1"/>
  <c r="P33" i="1" s="1"/>
  <c r="L35" i="1"/>
  <c r="P35" i="1" s="1"/>
  <c r="N40" i="1"/>
  <c r="R40" i="1" s="1"/>
  <c r="O43" i="1"/>
  <c r="S43" i="1" s="1"/>
  <c r="N48" i="1"/>
  <c r="R48" i="1" s="1"/>
  <c r="L58" i="1"/>
  <c r="P58" i="1" s="1"/>
  <c r="M60" i="1"/>
  <c r="Q60" i="1" s="1"/>
  <c r="L63" i="1"/>
  <c r="P63" i="1" s="1"/>
  <c r="M65" i="1"/>
  <c r="Q65" i="1" s="1"/>
  <c r="N72" i="1"/>
  <c r="R72" i="1" s="1"/>
  <c r="O79" i="1"/>
  <c r="S79" i="1" s="1"/>
  <c r="L81" i="1"/>
  <c r="P81" i="1" s="1"/>
  <c r="N84" i="1"/>
  <c r="R84" i="1" s="1"/>
  <c r="L90" i="1"/>
  <c r="P90" i="1" s="1"/>
  <c r="O91" i="1"/>
  <c r="S91" i="1" s="1"/>
  <c r="L94" i="1"/>
  <c r="P94" i="1" s="1"/>
  <c r="O95" i="1"/>
  <c r="S95" i="1" s="1"/>
  <c r="M101" i="1"/>
  <c r="Q101" i="1" s="1"/>
  <c r="N105" i="1"/>
  <c r="R105" i="1" s="1"/>
  <c r="N106" i="1"/>
  <c r="R106" i="1" s="1"/>
  <c r="N103" i="1"/>
  <c r="R103" i="1" s="1"/>
  <c r="L104" i="1"/>
  <c r="P104" i="1" s="1"/>
  <c r="L106" i="1"/>
  <c r="P106" i="1" s="1"/>
  <c r="N31" i="1"/>
  <c r="R31" i="1" s="1"/>
  <c r="N32" i="1"/>
  <c r="R32" i="1" s="1"/>
  <c r="N38" i="1"/>
  <c r="R38" i="1" s="1"/>
  <c r="M106" i="1"/>
  <c r="Q106" i="1" s="1"/>
  <c r="O6" i="1"/>
  <c r="S6" i="1" s="1"/>
  <c r="O8" i="1"/>
  <c r="S8" i="1" s="1"/>
  <c r="L10" i="1"/>
  <c r="P10" i="1" s="1"/>
  <c r="N14" i="1"/>
  <c r="R14" i="1" s="1"/>
  <c r="N15" i="1"/>
  <c r="R15" i="1" s="1"/>
  <c r="N18" i="1"/>
  <c r="R18" i="1" s="1"/>
  <c r="N19" i="1"/>
  <c r="R19" i="1" s="1"/>
  <c r="N22" i="1"/>
  <c r="R22" i="1" s="1"/>
  <c r="N23" i="1"/>
  <c r="R23" i="1" s="1"/>
  <c r="N26" i="1"/>
  <c r="R26" i="1" s="1"/>
  <c r="L27" i="1"/>
  <c r="P27" i="1" s="1"/>
  <c r="N29" i="1"/>
  <c r="R29" i="1" s="1"/>
  <c r="O30" i="1"/>
  <c r="S30" i="1" s="1"/>
  <c r="M31" i="1"/>
  <c r="Q31" i="1" s="1"/>
  <c r="O32" i="1"/>
  <c r="S32" i="1" s="1"/>
  <c r="M33" i="1"/>
  <c r="Q33" i="1" s="1"/>
  <c r="O34" i="1"/>
  <c r="S34" i="1" s="1"/>
  <c r="M35" i="1"/>
  <c r="Q35" i="1" s="1"/>
  <c r="O36" i="1"/>
  <c r="S36" i="1" s="1"/>
  <c r="M37" i="1"/>
  <c r="Q37" i="1" s="1"/>
  <c r="M40" i="1"/>
  <c r="Q40" i="1" s="1"/>
  <c r="L43" i="1"/>
  <c r="P43" i="1" s="1"/>
  <c r="O47" i="1"/>
  <c r="S47" i="1" s="1"/>
  <c r="L48" i="1"/>
  <c r="P48" i="1" s="1"/>
  <c r="O51" i="1"/>
  <c r="S51" i="1" s="1"/>
  <c r="L52" i="1"/>
  <c r="P52" i="1" s="1"/>
  <c r="O56" i="1"/>
  <c r="S56" i="1" s="1"/>
  <c r="L57" i="1"/>
  <c r="P57" i="1" s="1"/>
  <c r="O61" i="1"/>
  <c r="S61" i="1" s="1"/>
  <c r="L62" i="1"/>
  <c r="P62" i="1" s="1"/>
  <c r="L67" i="1"/>
  <c r="P67" i="1" s="1"/>
  <c r="M72" i="1"/>
  <c r="Q72" i="1" s="1"/>
  <c r="M76" i="1"/>
  <c r="Q76" i="1" s="1"/>
  <c r="M80" i="1"/>
  <c r="Q80" i="1" s="1"/>
  <c r="O82" i="1"/>
  <c r="S82" i="1" s="1"/>
  <c r="M88" i="1"/>
  <c r="Q88" i="1" s="1"/>
  <c r="M92" i="1"/>
  <c r="Q92" i="1" s="1"/>
  <c r="M96" i="1"/>
  <c r="Q96" i="1" s="1"/>
  <c r="M100" i="1"/>
  <c r="Q100" i="1" s="1"/>
  <c r="M104" i="1"/>
  <c r="Q104" i="1" s="1"/>
  <c r="M105" i="1"/>
  <c r="Q105" i="1" s="1"/>
  <c r="N107" i="1"/>
  <c r="R107" i="1" s="1"/>
  <c r="N34" i="1"/>
  <c r="R34" i="1" s="1"/>
  <c r="N35" i="1"/>
  <c r="R35" i="1" s="1"/>
  <c r="N36" i="1"/>
  <c r="R36" i="1" s="1"/>
  <c r="N5" i="1"/>
  <c r="N11" i="1"/>
  <c r="R11" i="1" s="1"/>
  <c r="L12" i="1"/>
  <c r="P12" i="1" s="1"/>
  <c r="O14" i="1"/>
  <c r="S14" i="1" s="1"/>
  <c r="L16" i="1"/>
  <c r="P16" i="1" s="1"/>
  <c r="O18" i="1"/>
  <c r="S18" i="1" s="1"/>
  <c r="L20" i="1"/>
  <c r="P20" i="1" s="1"/>
  <c r="O22" i="1"/>
  <c r="S22" i="1" s="1"/>
  <c r="L24" i="1"/>
  <c r="P24" i="1" s="1"/>
  <c r="O26" i="1"/>
  <c r="S26" i="1" s="1"/>
  <c r="N28" i="1"/>
  <c r="R28" i="1" s="1"/>
  <c r="M38" i="1"/>
  <c r="Q38" i="1" s="1"/>
  <c r="M43" i="1"/>
  <c r="Q43" i="1" s="1"/>
  <c r="O46" i="1"/>
  <c r="S46" i="1" s="1"/>
  <c r="M48" i="1"/>
  <c r="Q48" i="1" s="1"/>
  <c r="M52" i="1"/>
  <c r="Q52" i="1" s="1"/>
  <c r="M57" i="1"/>
  <c r="Q57" i="1" s="1"/>
  <c r="M62" i="1"/>
  <c r="Q62" i="1" s="1"/>
  <c r="O65" i="1"/>
  <c r="S65" i="1" s="1"/>
  <c r="M67" i="1"/>
  <c r="Q67" i="1" s="1"/>
  <c r="L70" i="1"/>
  <c r="P70" i="1" s="1"/>
  <c r="O73" i="1"/>
  <c r="S73" i="1" s="1"/>
  <c r="L74" i="1"/>
  <c r="P74" i="1" s="1"/>
  <c r="O77" i="1"/>
  <c r="S77" i="1" s="1"/>
  <c r="O81" i="1"/>
  <c r="S81" i="1" s="1"/>
  <c r="M85" i="1"/>
  <c r="Q85" i="1" s="1"/>
  <c r="O89" i="1"/>
  <c r="S89" i="1" s="1"/>
  <c r="M91" i="1"/>
  <c r="Q91" i="1" s="1"/>
  <c r="O93" i="1"/>
  <c r="S93" i="1" s="1"/>
  <c r="M95" i="1"/>
  <c r="Q95" i="1" s="1"/>
  <c r="O97" i="1"/>
  <c r="S97" i="1" s="1"/>
  <c r="M99" i="1"/>
  <c r="O101" i="1"/>
  <c r="S101" i="1" s="1"/>
  <c r="M103" i="1"/>
  <c r="Q103" i="1" s="1"/>
  <c r="O106" i="1"/>
  <c r="S106" i="1" s="1"/>
  <c r="L6" i="1"/>
  <c r="P6" i="1" s="1"/>
  <c r="N7" i="1"/>
  <c r="R7" i="1" s="1"/>
  <c r="L8" i="1"/>
  <c r="P8" i="1" s="1"/>
  <c r="L9" i="1"/>
  <c r="P9" i="1" s="1"/>
  <c r="O10" i="1"/>
  <c r="S10" i="1" s="1"/>
  <c r="N13" i="1"/>
  <c r="R13" i="1" s="1"/>
  <c r="N16" i="1"/>
  <c r="R16" i="1" s="1"/>
  <c r="N17" i="1"/>
  <c r="R17" i="1" s="1"/>
  <c r="N20" i="1"/>
  <c r="R20" i="1" s="1"/>
  <c r="N21" i="1"/>
  <c r="R21" i="1" s="1"/>
  <c r="N24" i="1"/>
  <c r="R24" i="1" s="1"/>
  <c r="N25" i="1"/>
  <c r="R25" i="1" s="1"/>
  <c r="N43" i="1"/>
  <c r="R43" i="1" s="1"/>
  <c r="O44" i="1"/>
  <c r="S44" i="1" s="1"/>
  <c r="L46" i="1"/>
  <c r="P46" i="1" s="1"/>
  <c r="O49" i="1"/>
  <c r="S49" i="1" s="1"/>
  <c r="L50" i="1"/>
  <c r="P50" i="1" s="1"/>
  <c r="O53" i="1"/>
  <c r="S53" i="1" s="1"/>
  <c r="L54" i="1"/>
  <c r="P54" i="1" s="1"/>
  <c r="O58" i="1"/>
  <c r="S58" i="1" s="1"/>
  <c r="L60" i="1"/>
  <c r="P60" i="1" s="1"/>
  <c r="O63" i="1"/>
  <c r="S63" i="1" s="1"/>
  <c r="L65" i="1"/>
  <c r="P65" i="1" s="1"/>
  <c r="L69" i="1"/>
  <c r="P69" i="1" s="1"/>
  <c r="M70" i="1"/>
  <c r="Q70" i="1" s="1"/>
  <c r="L71" i="1"/>
  <c r="P71" i="1" s="1"/>
  <c r="M74" i="1"/>
  <c r="Q74" i="1" s="1"/>
  <c r="L75" i="1"/>
  <c r="P75" i="1" s="1"/>
  <c r="M78" i="1"/>
  <c r="Q78" i="1" s="1"/>
  <c r="L79" i="1"/>
  <c r="P79" i="1" s="1"/>
  <c r="O83" i="1"/>
  <c r="S83" i="1" s="1"/>
  <c r="O84" i="1"/>
  <c r="S84" i="1" s="1"/>
  <c r="N89" i="1"/>
  <c r="R89" i="1" s="1"/>
  <c r="M90" i="1"/>
  <c r="Q90" i="1" s="1"/>
  <c r="N93" i="1"/>
  <c r="R93" i="1" s="1"/>
  <c r="M94" i="1"/>
  <c r="Q94" i="1" s="1"/>
  <c r="N97" i="1"/>
  <c r="R97" i="1" s="1"/>
  <c r="M98" i="1"/>
  <c r="Q98" i="1" s="1"/>
  <c r="N101" i="1"/>
  <c r="R101" i="1" s="1"/>
  <c r="M102" i="1"/>
  <c r="Q102" i="1" s="1"/>
  <c r="L105" i="1"/>
  <c r="P105" i="1" s="1"/>
  <c r="M107" i="1"/>
  <c r="Q107" i="1" s="1"/>
  <c r="O69" i="1"/>
  <c r="S69" i="1" s="1"/>
  <c r="O66" i="1"/>
  <c r="S66" i="1" s="1"/>
  <c r="O28" i="1"/>
  <c r="S28" i="1" s="1"/>
  <c r="N27" i="1"/>
  <c r="R27" i="1" s="1"/>
  <c r="N12" i="1"/>
  <c r="R12" i="1" s="1"/>
  <c r="O12" i="1"/>
  <c r="S12" i="1" s="1"/>
  <c r="R5" i="1"/>
  <c r="P5" i="1"/>
  <c r="O5" i="1"/>
  <c r="M6" i="1"/>
  <c r="Q6" i="1" s="1"/>
  <c r="O7" i="1"/>
  <c r="S7" i="1" s="1"/>
  <c r="M8" i="1"/>
  <c r="Q8" i="1" s="1"/>
  <c r="O9" i="1"/>
  <c r="S9" i="1" s="1"/>
  <c r="M10" i="1"/>
  <c r="Q10" i="1" s="1"/>
  <c r="O11" i="1"/>
  <c r="S11" i="1" s="1"/>
  <c r="M12" i="1"/>
  <c r="Q12" i="1" s="1"/>
  <c r="O13" i="1"/>
  <c r="S13" i="1" s="1"/>
  <c r="M14" i="1"/>
  <c r="Q14" i="1" s="1"/>
  <c r="O15" i="1"/>
  <c r="S15" i="1" s="1"/>
  <c r="M16" i="1"/>
  <c r="Q16" i="1" s="1"/>
  <c r="O17" i="1"/>
  <c r="S17" i="1" s="1"/>
  <c r="M18" i="1"/>
  <c r="Q18" i="1" s="1"/>
  <c r="O19" i="1"/>
  <c r="S19" i="1" s="1"/>
  <c r="M20" i="1"/>
  <c r="Q20" i="1" s="1"/>
  <c r="O21" i="1"/>
  <c r="S21" i="1" s="1"/>
  <c r="M22" i="1"/>
  <c r="Q22" i="1" s="1"/>
  <c r="O23" i="1"/>
  <c r="S23" i="1" s="1"/>
  <c r="M24" i="1"/>
  <c r="Q24" i="1" s="1"/>
  <c r="O25" i="1"/>
  <c r="S25" i="1" s="1"/>
  <c r="M26" i="1"/>
  <c r="Q26" i="1" s="1"/>
  <c r="O27" i="1"/>
  <c r="S27" i="1" s="1"/>
  <c r="M28" i="1"/>
  <c r="Q28" i="1" s="1"/>
  <c r="O29" i="1"/>
  <c r="S29" i="1" s="1"/>
  <c r="M30" i="1"/>
  <c r="Q30" i="1" s="1"/>
  <c r="O31" i="1"/>
  <c r="S31" i="1" s="1"/>
  <c r="M32" i="1"/>
  <c r="Q32" i="1" s="1"/>
  <c r="O33" i="1"/>
  <c r="S33" i="1" s="1"/>
  <c r="M34" i="1"/>
  <c r="Q34" i="1" s="1"/>
  <c r="O35" i="1"/>
  <c r="S35" i="1" s="1"/>
  <c r="M36" i="1"/>
  <c r="Q36" i="1" s="1"/>
  <c r="O37" i="1"/>
  <c r="S37" i="1" s="1"/>
  <c r="O38" i="1"/>
  <c r="S38" i="1" s="1"/>
  <c r="N39" i="1"/>
  <c r="R39" i="1" s="1"/>
  <c r="M39" i="1"/>
  <c r="Q39" i="1" s="1"/>
  <c r="O41" i="1"/>
  <c r="S41" i="1" s="1"/>
  <c r="N41" i="1"/>
  <c r="R41" i="1" s="1"/>
  <c r="M41" i="1"/>
  <c r="Q41" i="1" s="1"/>
  <c r="M5" i="1"/>
  <c r="M7" i="1"/>
  <c r="Q7" i="1" s="1"/>
  <c r="M9" i="1"/>
  <c r="Q9" i="1" s="1"/>
  <c r="M11" i="1"/>
  <c r="Q11" i="1" s="1"/>
  <c r="M13" i="1"/>
  <c r="Q13" i="1" s="1"/>
  <c r="M15" i="1"/>
  <c r="Q15" i="1" s="1"/>
  <c r="M17" i="1"/>
  <c r="Q17" i="1" s="1"/>
  <c r="M19" i="1"/>
  <c r="Q19" i="1" s="1"/>
  <c r="M21" i="1"/>
  <c r="Q21" i="1" s="1"/>
  <c r="M23" i="1"/>
  <c r="Q23" i="1" s="1"/>
  <c r="M25" i="1"/>
  <c r="Q25" i="1" s="1"/>
  <c r="M27" i="1"/>
  <c r="Q27" i="1" s="1"/>
  <c r="M29" i="1"/>
  <c r="Q29" i="1" s="1"/>
  <c r="L39" i="1"/>
  <c r="P39" i="1" s="1"/>
  <c r="L40" i="1"/>
  <c r="P40" i="1" s="1"/>
  <c r="L7" i="1"/>
  <c r="P7" i="1" s="1"/>
  <c r="N8" i="1"/>
  <c r="R8" i="1" s="1"/>
  <c r="L41" i="1"/>
  <c r="P41" i="1" s="1"/>
  <c r="M86" i="1"/>
  <c r="Q86" i="1" s="1"/>
  <c r="O86" i="1"/>
  <c r="S86" i="1" s="1"/>
  <c r="N86" i="1"/>
  <c r="R86" i="1" s="1"/>
  <c r="O40" i="1"/>
  <c r="S40" i="1" s="1"/>
  <c r="M44" i="1"/>
  <c r="Q44" i="1" s="1"/>
  <c r="M47" i="1"/>
  <c r="Q47" i="1" s="1"/>
  <c r="O48" i="1"/>
  <c r="S48" i="1" s="1"/>
  <c r="M49" i="1"/>
  <c r="Q49" i="1" s="1"/>
  <c r="O50" i="1"/>
  <c r="S50" i="1" s="1"/>
  <c r="M51" i="1"/>
  <c r="Q51" i="1" s="1"/>
  <c r="O52" i="1"/>
  <c r="S52" i="1" s="1"/>
  <c r="M53" i="1"/>
  <c r="Q53" i="1" s="1"/>
  <c r="O54" i="1"/>
  <c r="S54" i="1" s="1"/>
  <c r="M56" i="1"/>
  <c r="Q56" i="1" s="1"/>
  <c r="O57" i="1"/>
  <c r="S57" i="1" s="1"/>
  <c r="M58" i="1"/>
  <c r="Q58" i="1" s="1"/>
  <c r="O60" i="1"/>
  <c r="S60" i="1" s="1"/>
  <c r="M61" i="1"/>
  <c r="Q61" i="1" s="1"/>
  <c r="O62" i="1"/>
  <c r="S62" i="1" s="1"/>
  <c r="M63" i="1"/>
  <c r="Q63" i="1" s="1"/>
  <c r="M66" i="1"/>
  <c r="Q66" i="1" s="1"/>
  <c r="O67" i="1"/>
  <c r="S67" i="1" s="1"/>
  <c r="M69" i="1"/>
  <c r="Q69" i="1" s="1"/>
  <c r="O70" i="1"/>
  <c r="S70" i="1" s="1"/>
  <c r="M71" i="1"/>
  <c r="Q71" i="1" s="1"/>
  <c r="O72" i="1"/>
  <c r="S72" i="1" s="1"/>
  <c r="M73" i="1"/>
  <c r="Q73" i="1" s="1"/>
  <c r="O74" i="1"/>
  <c r="S74" i="1" s="1"/>
  <c r="M75" i="1"/>
  <c r="Q75" i="1" s="1"/>
  <c r="O76" i="1"/>
  <c r="S76" i="1" s="1"/>
  <c r="M77" i="1"/>
  <c r="Q77" i="1" s="1"/>
  <c r="O78" i="1"/>
  <c r="S78" i="1" s="1"/>
  <c r="M79" i="1"/>
  <c r="Q79" i="1" s="1"/>
  <c r="O80" i="1"/>
  <c r="S80" i="1" s="1"/>
  <c r="M81" i="1"/>
  <c r="Q81" i="1" s="1"/>
  <c r="O87" i="1"/>
  <c r="L87" i="1"/>
  <c r="N44" i="1"/>
  <c r="R44" i="1" s="1"/>
  <c r="N47" i="1"/>
  <c r="R47" i="1" s="1"/>
  <c r="N49" i="1"/>
  <c r="R49" i="1" s="1"/>
  <c r="N51" i="1"/>
  <c r="R51" i="1" s="1"/>
  <c r="N53" i="1"/>
  <c r="R53" i="1" s="1"/>
  <c r="N56" i="1"/>
  <c r="R56" i="1" s="1"/>
  <c r="N58" i="1"/>
  <c r="R58" i="1" s="1"/>
  <c r="N61" i="1"/>
  <c r="R61" i="1" s="1"/>
  <c r="N63" i="1"/>
  <c r="R63" i="1" s="1"/>
  <c r="N66" i="1"/>
  <c r="R66" i="1" s="1"/>
  <c r="N69" i="1"/>
  <c r="R69" i="1" s="1"/>
  <c r="N71" i="1"/>
  <c r="R71" i="1" s="1"/>
  <c r="N73" i="1"/>
  <c r="R73" i="1" s="1"/>
  <c r="N75" i="1"/>
  <c r="R75" i="1" s="1"/>
  <c r="N77" i="1"/>
  <c r="R77" i="1" s="1"/>
  <c r="L78" i="1"/>
  <c r="P78" i="1" s="1"/>
  <c r="N79" i="1"/>
  <c r="R79" i="1" s="1"/>
  <c r="L80" i="1"/>
  <c r="P80" i="1" s="1"/>
  <c r="N81" i="1"/>
  <c r="R81" i="1" s="1"/>
  <c r="L82" i="1"/>
  <c r="P82" i="1" s="1"/>
  <c r="L83" i="1"/>
  <c r="P83" i="1" s="1"/>
  <c r="L84" i="1"/>
  <c r="P84" i="1" s="1"/>
  <c r="O85" i="1"/>
  <c r="S85" i="1" s="1"/>
  <c r="L85" i="1"/>
  <c r="P85" i="1" s="1"/>
  <c r="L86" i="1"/>
  <c r="P86" i="1" s="1"/>
  <c r="N87" i="1"/>
  <c r="M82" i="1"/>
  <c r="Q82" i="1" s="1"/>
  <c r="N83" i="1"/>
  <c r="R83" i="1" s="1"/>
  <c r="M84" i="1"/>
  <c r="Q84" i="1" s="1"/>
  <c r="M87" i="1"/>
  <c r="N88" i="1"/>
  <c r="R88" i="1" s="1"/>
  <c r="L89" i="1"/>
  <c r="P89" i="1" s="1"/>
  <c r="N90" i="1"/>
  <c r="R90" i="1" s="1"/>
  <c r="L91" i="1"/>
  <c r="P91" i="1" s="1"/>
  <c r="N92" i="1"/>
  <c r="R92" i="1" s="1"/>
  <c r="L93" i="1"/>
  <c r="P93" i="1" s="1"/>
  <c r="N94" i="1"/>
  <c r="R94" i="1" s="1"/>
  <c r="L95" i="1"/>
  <c r="P95" i="1" s="1"/>
  <c r="N96" i="1"/>
  <c r="R96" i="1" s="1"/>
  <c r="L97" i="1"/>
  <c r="P97" i="1" s="1"/>
  <c r="N98" i="1"/>
  <c r="R98" i="1" s="1"/>
  <c r="L99" i="1"/>
  <c r="N100" i="1"/>
  <c r="R100" i="1" s="1"/>
  <c r="L101" i="1"/>
  <c r="P101" i="1" s="1"/>
  <c r="N102" i="1"/>
  <c r="R102" i="1" s="1"/>
  <c r="L103" i="1"/>
  <c r="P103" i="1" s="1"/>
  <c r="N104" i="1"/>
  <c r="R104" i="1" s="1"/>
  <c r="O88" i="1"/>
  <c r="S88" i="1" s="1"/>
  <c r="O90" i="1"/>
  <c r="S90" i="1" s="1"/>
  <c r="O92" i="1"/>
  <c r="S92" i="1" s="1"/>
  <c r="O94" i="1"/>
  <c r="S94" i="1" s="1"/>
  <c r="O96" i="1"/>
  <c r="S96" i="1" s="1"/>
  <c r="O98" i="1"/>
  <c r="S98" i="1" s="1"/>
  <c r="O100" i="1"/>
  <c r="S100" i="1" s="1"/>
  <c r="O102" i="1"/>
  <c r="S102" i="1" s="1"/>
  <c r="O104" i="1"/>
  <c r="S104" i="1" s="1"/>
  <c r="M109" i="1" l="1"/>
  <c r="M115" i="1" s="1"/>
  <c r="Q5" i="1"/>
  <c r="Q109" i="1" s="1"/>
  <c r="L109" i="1"/>
  <c r="R109" i="1"/>
  <c r="P109" i="1"/>
  <c r="O109" i="1"/>
  <c r="S5" i="1"/>
  <c r="S109" i="1" s="1"/>
  <c r="N109" i="1"/>
  <c r="N112" i="1" l="1"/>
  <c r="P110" i="1"/>
  <c r="M112" i="1"/>
  <c r="M113" i="1" s="1"/>
</calcChain>
</file>

<file path=xl/comments1.xml><?xml version="1.0" encoding="utf-8"?>
<comments xmlns="http://schemas.openxmlformats.org/spreadsheetml/2006/main">
  <authors>
    <author>Ploen Kaewruen</author>
    <author>Supachai Chimpalee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Ploen Kaewruen:</t>
        </r>
        <r>
          <rPr>
            <sz val="9"/>
            <color indexed="81"/>
            <rFont val="Tahoma"/>
            <family val="2"/>
          </rPr>
          <t xml:space="preserve">
1 normal search
1 LOV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Supachai Chimpalee:</t>
        </r>
        <r>
          <rPr>
            <sz val="9"/>
            <color indexed="81"/>
            <rFont val="Tahoma"/>
            <family val="2"/>
          </rPr>
          <t xml:space="preserve">
No need, we can search vehicle on new car insurance activation screen</t>
        </r>
      </text>
    </comment>
    <comment ref="D17" authorId="1" shapeId="0">
      <text>
        <r>
          <rPr>
            <b/>
            <sz val="9"/>
            <color indexed="81"/>
            <rFont val="Tahoma"/>
            <family val="2"/>
          </rPr>
          <t xml:space="preserve">Supachai Chimpalee:
</t>
        </r>
        <r>
          <rPr>
            <sz val="9"/>
            <color indexed="81"/>
            <rFont val="Tahoma"/>
            <family val="2"/>
          </rPr>
          <t xml:space="preserve">Reduce scope, no need to implement telephone solution. Just show tel no. 
</t>
        </r>
        <r>
          <rPr>
            <b/>
            <sz val="9"/>
            <color indexed="81"/>
            <rFont val="Tahoma"/>
            <family val="2"/>
          </rPr>
          <t xml:space="preserve">Ploen: </t>
        </r>
        <r>
          <rPr>
            <sz val="9"/>
            <color indexed="81"/>
            <rFont val="Tahoma"/>
            <family val="2"/>
          </rPr>
          <t>This is an input screen for renewal</t>
        </r>
      </text>
    </comment>
    <comment ref="D27" authorId="1" shapeId="0">
      <text>
        <r>
          <rPr>
            <b/>
            <sz val="9"/>
            <color indexed="81"/>
            <rFont val="Tahoma"/>
            <family val="2"/>
          </rPr>
          <t>Supachai Chimpalee:</t>
        </r>
        <r>
          <rPr>
            <sz val="9"/>
            <color indexed="81"/>
            <rFont val="Tahoma"/>
            <family val="2"/>
          </rPr>
          <t xml:space="preserve">
Just manual call in, no need auto pop-up, no need show customer detail when received</t>
        </r>
      </text>
    </comment>
    <comment ref="D28" authorId="1" shapeId="0">
      <text>
        <r>
          <rPr>
            <b/>
            <sz val="9"/>
            <color indexed="81"/>
            <rFont val="Tahoma"/>
            <family val="2"/>
          </rPr>
          <t>Supachai Chimpalee:</t>
        </r>
        <r>
          <rPr>
            <sz val="9"/>
            <color indexed="81"/>
            <rFont val="Tahoma"/>
            <family val="2"/>
          </rPr>
          <t xml:space="preserve">
No automatic assign call-in to telemarketing</t>
        </r>
      </text>
    </comment>
    <comment ref="D66" authorId="1" shapeId="0">
      <text>
        <r>
          <rPr>
            <b/>
            <sz val="9"/>
            <color indexed="81"/>
            <rFont val="Tahoma"/>
            <family val="2"/>
          </rPr>
          <t xml:space="preserve">Supachai Chimpalee:
</t>
        </r>
        <r>
          <rPr>
            <sz val="9"/>
            <color indexed="81"/>
            <rFont val="Tahoma"/>
            <family val="2"/>
          </rPr>
          <t>Don't have billing function, please remove.</t>
        </r>
      </text>
    </comment>
    <comment ref="D69" authorId="1" shapeId="0">
      <text>
        <r>
          <rPr>
            <b/>
            <sz val="9"/>
            <color indexed="81"/>
            <rFont val="Tahoma"/>
            <family val="2"/>
          </rPr>
          <t>Supachai Chimpalee:</t>
        </r>
        <r>
          <rPr>
            <sz val="9"/>
            <color indexed="81"/>
            <rFont val="Tahoma"/>
            <family val="2"/>
          </rPr>
          <t xml:space="preserve">
Don't have telephone package, please reduce scope</t>
        </r>
      </text>
    </comment>
  </commentList>
</comments>
</file>

<file path=xl/sharedStrings.xml><?xml version="1.0" encoding="utf-8"?>
<sst xmlns="http://schemas.openxmlformats.org/spreadsheetml/2006/main" count="227" uniqueCount="208">
  <si>
    <t>No</t>
  </si>
  <si>
    <t>Effort (manday)</t>
  </si>
  <si>
    <t>Pricing by position</t>
  </si>
  <si>
    <t>Task</t>
  </si>
  <si>
    <t>Detial</t>
  </si>
  <si>
    <t>r</t>
  </si>
  <si>
    <t>Complexity</t>
  </si>
  <si>
    <t>Screen</t>
  </si>
  <si>
    <t>Process</t>
  </si>
  <si>
    <t>Report</t>
  </si>
  <si>
    <t>SM</t>
  </si>
  <si>
    <t>SA</t>
  </si>
  <si>
    <t>PG</t>
  </si>
  <si>
    <t>Tester</t>
  </si>
  <si>
    <t>Tester
6,000</t>
  </si>
  <si>
    <t>New Car Insurance</t>
  </si>
  <si>
    <t>New Car Insurance Activation List</t>
  </si>
  <si>
    <t>3_1_1 Show all vehicle data that received API from ddms- Select to detail for activated- Able to export raw data from list</t>
  </si>
  <si>
    <t>New Car Insurance Activation Detail</t>
  </si>
  <si>
    <t>3_1_2,3 Show detail each vehicle following selected from list screen- Click for activated- Click for deactivated (If any)</t>
  </si>
  <si>
    <t>New Car Insurance Activation Report</t>
  </si>
  <si>
    <t>3_2: For download raw data from new car insurance</t>
  </si>
  <si>
    <t xml:space="preserve">INS Company Import - 1st year INS Sales Premium </t>
  </si>
  <si>
    <t>5_1</t>
  </si>
  <si>
    <t>INS Company Export - 1st year INS Sales Daily</t>
  </si>
  <si>
    <t xml:space="preserve">New Car Insurance Edit </t>
  </si>
  <si>
    <t>New Car Insurance search</t>
  </si>
  <si>
    <t>Renewal</t>
  </si>
  <si>
    <t>2.1</t>
  </si>
  <si>
    <t>INS Renewal - Overall Screen for Telemarketing</t>
  </si>
  <si>
    <t>4_1_1 INS Renew Call Overall, list customer that need to be followup</t>
  </si>
  <si>
    <t>2.2</t>
  </si>
  <si>
    <t>INS Renewal - Call Out</t>
  </si>
  <si>
    <t>4_1_2 INS Renew-Call Out, show detail for each customer</t>
  </si>
  <si>
    <t>2.3</t>
  </si>
  <si>
    <t>INS Renewal - BP claim history</t>
  </si>
  <si>
    <t>2.4</t>
  </si>
  <si>
    <t>INS Renewal - Premium quotation report</t>
  </si>
  <si>
    <t>need email</t>
  </si>
  <si>
    <t>2.5</t>
  </si>
  <si>
    <t>INS Renewal - Call out Results Record</t>
  </si>
  <si>
    <t>4_1_3</t>
  </si>
  <si>
    <t xml:space="preserve">   2.5.1</t>
  </si>
  <si>
    <t xml:space="preserve">  - Case sucessful renew</t>
  </si>
  <si>
    <t xml:space="preserve">   2.5.2</t>
  </si>
  <si>
    <t xml:space="preserve">  - other case</t>
  </si>
  <si>
    <t>2.6</t>
  </si>
  <si>
    <t>Request Edit information screen</t>
  </si>
  <si>
    <t>??</t>
  </si>
  <si>
    <t>2.7</t>
  </si>
  <si>
    <t>Search Renew</t>
  </si>
  <si>
    <t>2.8</t>
  </si>
  <si>
    <t>Call plan batch</t>
  </si>
  <si>
    <t>2.9</t>
  </si>
  <si>
    <t>INS Renewal - Customer Call in</t>
  </si>
  <si>
    <t>4_1_4 Customer Call in, match telemarketing</t>
  </si>
  <si>
    <t>2.10</t>
  </si>
  <si>
    <t>INS Renewal - Call in - Call out history and export</t>
  </si>
  <si>
    <t>2.11</t>
  </si>
  <si>
    <t>INS Company Import /Export Screen</t>
  </si>
  <si>
    <t>2.12</t>
  </si>
  <si>
    <t>INS Company Import - Import Transfer Premium</t>
  </si>
  <si>
    <t>2.13</t>
  </si>
  <si>
    <t>INS Company Import - No Claim Bonus Premium (NCB)</t>
  </si>
  <si>
    <t>2.14</t>
  </si>
  <si>
    <t>INS Company Import - Status of issued INS policy</t>
  </si>
  <si>
    <t>2.15</t>
  </si>
  <si>
    <t>INS Company Export - Renewal Insurance Sales Daily</t>
  </si>
  <si>
    <t>2.16</t>
  </si>
  <si>
    <t>2.17</t>
  </si>
  <si>
    <t>Add New Customer Profile</t>
  </si>
  <si>
    <t xml:space="preserve">4_2 Insurance Renewal Overall. </t>
  </si>
  <si>
    <t>2.18</t>
  </si>
  <si>
    <t>DLR Manual Input Customer's Information</t>
  </si>
  <si>
    <t xml:space="preserve">4_2_1 DLR Manual Input Cust Info. </t>
  </si>
  <si>
    <t>2.19</t>
  </si>
  <si>
    <t>Request Edit information download</t>
  </si>
  <si>
    <t>2.20</t>
  </si>
  <si>
    <t>INS Renewal - Result master</t>
  </si>
  <si>
    <t>???</t>
  </si>
  <si>
    <t>Management</t>
  </si>
  <si>
    <t>3.1</t>
  </si>
  <si>
    <t>1st Time Data Allocation</t>
  </si>
  <si>
    <t>6_2_1_1 1st time data allocation</t>
  </si>
  <si>
    <t>3.2</t>
  </si>
  <si>
    <t>Renewal STD setting - SOP Setup screen</t>
  </si>
  <si>
    <t>6_2_1_2 INS Renew SOP and PIC Setup</t>
  </si>
  <si>
    <t>3.3</t>
  </si>
  <si>
    <t>Renewal STD setting - Sales Team Management</t>
  </si>
  <si>
    <t>6_2_1_4 INS Renew Sales Team Mgmt</t>
  </si>
  <si>
    <t>3.4</t>
  </si>
  <si>
    <t>Renewal Sales Team Management</t>
  </si>
  <si>
    <t>6_2_1_5 Reallocation cust for Tele</t>
  </si>
  <si>
    <t>3.5</t>
  </si>
  <si>
    <t>Renewal STD setting - INS Renew Portfolio control</t>
  </si>
  <si>
    <t>6_2_1_3 INS Renew Portfolio2-7-1 Portfolio Calculate</t>
  </si>
  <si>
    <t>3.6</t>
  </si>
  <si>
    <t>Report - Report &amp; Data Export of INS Renewal(to export raw data to excel file)</t>
  </si>
  <si>
    <t>6_5_2 Renew INS Data Export</t>
  </si>
  <si>
    <t>3.7</t>
  </si>
  <si>
    <t>Report - BP Returning Report</t>
  </si>
  <si>
    <t>6_5_4 BP Returning Ratio</t>
  </si>
  <si>
    <t>3.8</t>
  </si>
  <si>
    <t>Report - Process &amp; Result KPIs</t>
  </si>
  <si>
    <t>6_5_3 Process and Result KPIs</t>
  </si>
  <si>
    <t>3.9</t>
  </si>
  <si>
    <t>Renewal Activities Reminder</t>
  </si>
  <si>
    <t>6_2_3_1 Activities Reminder</t>
  </si>
  <si>
    <t xml:space="preserve">  3.9.1</t>
  </si>
  <si>
    <t xml:space="preserve">  - SMS</t>
  </si>
  <si>
    <t xml:space="preserve">  3.9.2</t>
  </si>
  <si>
    <t xml:space="preserve">  - Email</t>
  </si>
  <si>
    <t xml:space="preserve">  3.9.3</t>
  </si>
  <si>
    <t xml:space="preserve">  - Print Letter</t>
  </si>
  <si>
    <t>3.10</t>
  </si>
  <si>
    <t>Insurance Premium Management</t>
  </si>
  <si>
    <t>6_4 INS Premium Mgmt Screen</t>
  </si>
  <si>
    <t>3.11</t>
  </si>
  <si>
    <t>Renewal Summary Activities Reminder Expense</t>
  </si>
  <si>
    <t>6_2_3_2 Summary SMS Expense</t>
  </si>
  <si>
    <t>3.12</t>
  </si>
  <si>
    <t>Report - Insurance Activation Function (for Manager)</t>
  </si>
  <si>
    <t>6_1_2_1 INS Activation Function (report)</t>
  </si>
  <si>
    <t>3.13</t>
  </si>
  <si>
    <t>New Car - Insurance Portfolio Management</t>
  </si>
  <si>
    <t>6_1_2_1 INS Activation Function</t>
  </si>
  <si>
    <t>3.14</t>
  </si>
  <si>
    <t>New Car - Insurance Activation Management</t>
  </si>
  <si>
    <t>3.15</t>
  </si>
  <si>
    <t>6_1_1_1 For manage portfolion that will impact to call plan, 2-3 New Car INS Portfolio MGMT</t>
  </si>
  <si>
    <t>3.16</t>
  </si>
  <si>
    <t>1st Year(Red Plate) INS report</t>
  </si>
  <si>
    <t>6_5_1</t>
  </si>
  <si>
    <t>3.17</t>
  </si>
  <si>
    <t>Customer Management - INS Premium Mgmt Screen</t>
  </si>
  <si>
    <t>6_3_1 INS Renew Databased MGMT, 6_3_1</t>
  </si>
  <si>
    <t>3.18</t>
  </si>
  <si>
    <t>Billing</t>
  </si>
  <si>
    <t>3.19</t>
  </si>
  <si>
    <t>Renewal Activities Reminder Report</t>
  </si>
  <si>
    <t>3.20</t>
  </si>
  <si>
    <t>Call in - Call out package</t>
  </si>
  <si>
    <t>3.21</t>
  </si>
  <si>
    <t>Employee master - list</t>
  </si>
  <si>
    <t>6_3_2_1 Manpower and ACC Setting</t>
  </si>
  <si>
    <t>3.22</t>
  </si>
  <si>
    <t>Employee master - Detail</t>
  </si>
  <si>
    <t>6_3_2_2 Account by Acc Mgmt</t>
  </si>
  <si>
    <t>3.23</t>
  </si>
  <si>
    <t>Customer master - list</t>
  </si>
  <si>
    <t>3.24</t>
  </si>
  <si>
    <t>Customer master - Detail</t>
  </si>
  <si>
    <t>6_3_2_3 Inc Cust Ac Create</t>
  </si>
  <si>
    <t>Interface</t>
  </si>
  <si>
    <t>4.1</t>
  </si>
  <si>
    <t>REST API received BP job data from TOPSERV</t>
  </si>
  <si>
    <t>4.2</t>
  </si>
  <si>
    <t>REST API received vehicle data from DDMS</t>
  </si>
  <si>
    <t>4.3</t>
  </si>
  <si>
    <t>REST API received customer data from TOPSERV</t>
  </si>
  <si>
    <t>4.4</t>
  </si>
  <si>
    <t>REST API receive Claim data</t>
  </si>
  <si>
    <t>4.5</t>
  </si>
  <si>
    <t>REST API Send policy data to TOPSERV</t>
  </si>
  <si>
    <t>4.6</t>
  </si>
  <si>
    <t>REST API - SC API - Add</t>
  </si>
  <si>
    <t>New,Update,delete user, user authorize</t>
  </si>
  <si>
    <t>4.7</t>
  </si>
  <si>
    <t>REST API - SC API - Update</t>
  </si>
  <si>
    <t>4.8</t>
  </si>
  <si>
    <t>REST API - SC API - Delete</t>
  </si>
  <si>
    <t>4.9</t>
  </si>
  <si>
    <t>REST API - SC API - user authorization</t>
  </si>
  <si>
    <t>4.10</t>
  </si>
  <si>
    <t>REST API - call result to TOUCH system</t>
  </si>
  <si>
    <t>Master</t>
  </si>
  <si>
    <t>5.1</t>
  </si>
  <si>
    <t>User ( Update/ Delete)</t>
  </si>
  <si>
    <t>User role assigment</t>
  </si>
  <si>
    <t>5.2</t>
  </si>
  <si>
    <t>User Group (Update/ Delete)</t>
  </si>
  <si>
    <t>Role management</t>
  </si>
  <si>
    <t>5.3</t>
  </si>
  <si>
    <t>Organization (Add/ Update/ Delete)</t>
  </si>
  <si>
    <t>Organization of dealer</t>
  </si>
  <si>
    <t>5.4</t>
  </si>
  <si>
    <t>Car Company (Toyota/Honda)</t>
  </si>
  <si>
    <t>5.5</t>
  </si>
  <si>
    <t>Car Model (Yaris/ corolla)</t>
  </si>
  <si>
    <t>5.6</t>
  </si>
  <si>
    <t>Province</t>
  </si>
  <si>
    <t>5.7</t>
  </si>
  <si>
    <t>Amphur</t>
  </si>
  <si>
    <t>5.8</t>
  </si>
  <si>
    <t>Tumbon</t>
  </si>
  <si>
    <t>5.9</t>
  </si>
  <si>
    <t>Dealer</t>
  </si>
  <si>
    <t>group dealer</t>
  </si>
  <si>
    <t>5.10</t>
  </si>
  <si>
    <t>Insurance</t>
  </si>
  <si>
    <t>Data Migration</t>
  </si>
  <si>
    <t>sales</t>
  </si>
  <si>
    <t>sales organize</t>
  </si>
  <si>
    <t>Customer Vehicel</t>
  </si>
  <si>
    <t>Customer</t>
  </si>
  <si>
    <t>Vehicle Insurance mapping</t>
  </si>
  <si>
    <t>Total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</si>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</sst>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B050"/>
      <name val="Arial"/>
      <family val="2"/>
    </font>
    <font>
      <sz val="8"/>
      <color theme="4"/>
      <name val="Arial"/>
      <family val="2"/>
    </font>
    <font>
      <strike/>
      <sz val="8"/>
      <name val="Arial"/>
      <family val="2"/>
    </font>
    <font>
      <sz val="8"/>
      <color rgb="FFFF0000"/>
      <name val="Arial"/>
      <family val="2"/>
    </font>
    <font>
      <strike/>
      <sz val="8"/>
      <color theme="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textRotation="90"/>
    </xf>
    <xf numFmtId="0" fontId="5" fillId="2" borderId="1" xfId="0" applyFont="1" applyFill="1" applyBorder="1" applyAlignment="1">
      <alignment textRotation="90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6" fillId="0" borderId="0" xfId="2" applyFont="1"/>
    <xf numFmtId="0" fontId="6" fillId="0" borderId="0" xfId="1" applyFont="1"/>
    <xf numFmtId="0" fontId="5" fillId="3" borderId="1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vertical="center"/>
    </xf>
    <xf numFmtId="164" fontId="6" fillId="2" borderId="1" xfId="5" applyNumberFormat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vertical="top"/>
    </xf>
    <xf numFmtId="0" fontId="6" fillId="4" borderId="6" xfId="1" applyFont="1" applyFill="1" applyBorder="1" applyAlignment="1">
      <alignment vertical="top"/>
    </xf>
    <xf numFmtId="0" fontId="6" fillId="4" borderId="7" xfId="1" applyFont="1" applyFill="1" applyBorder="1" applyAlignment="1">
      <alignment vertical="top"/>
    </xf>
    <xf numFmtId="0" fontId="6" fillId="4" borderId="7" xfId="1" applyFont="1" applyFill="1" applyBorder="1" applyAlignment="1">
      <alignment vertical="top" wrapText="1"/>
    </xf>
    <xf numFmtId="0" fontId="6" fillId="4" borderId="7" xfId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center"/>
    </xf>
    <xf numFmtId="9" fontId="6" fillId="4" borderId="8" xfId="0" applyNumberFormat="1" applyFont="1" applyFill="1" applyBorder="1"/>
    <xf numFmtId="9" fontId="6" fillId="4" borderId="8" xfId="5" applyNumberFormat="1" applyFont="1" applyFill="1" applyBorder="1"/>
    <xf numFmtId="0" fontId="6" fillId="4" borderId="8" xfId="0" applyFont="1" applyFill="1" applyBorder="1"/>
    <xf numFmtId="1" fontId="6" fillId="0" borderId="0" xfId="0" applyNumberFormat="1" applyFont="1" applyFill="1"/>
    <xf numFmtId="43" fontId="6" fillId="4" borderId="8" xfId="0" applyNumberFormat="1" applyFont="1" applyFill="1" applyBorder="1"/>
    <xf numFmtId="43" fontId="6" fillId="4" borderId="8" xfId="5" applyNumberFormat="1" applyFont="1" applyFill="1" applyBorder="1"/>
    <xf numFmtId="41" fontId="6" fillId="4" borderId="8" xfId="0" applyNumberFormat="1" applyFont="1" applyFill="1" applyBorder="1"/>
    <xf numFmtId="0" fontId="6" fillId="0" borderId="9" xfId="1" applyFont="1" applyBorder="1" applyAlignment="1">
      <alignment vertical="top"/>
    </xf>
    <xf numFmtId="0" fontId="6" fillId="0" borderId="9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6" fillId="0" borderId="9" xfId="1" applyFont="1" applyBorder="1" applyAlignment="1">
      <alignment vertical="top" wrapText="1"/>
    </xf>
    <xf numFmtId="0" fontId="6" fillId="0" borderId="9" xfId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/>
    </xf>
    <xf numFmtId="0" fontId="6" fillId="0" borderId="9" xfId="0" applyFont="1" applyBorder="1" applyAlignment="1">
      <alignment vertical="top"/>
    </xf>
    <xf numFmtId="43" fontId="6" fillId="0" borderId="9" xfId="5" applyNumberFormat="1" applyFont="1" applyBorder="1"/>
    <xf numFmtId="41" fontId="6" fillId="0" borderId="9" xfId="5" applyNumberFormat="1" applyFont="1" applyBorder="1"/>
    <xf numFmtId="0" fontId="7" fillId="0" borderId="9" xfId="1" quotePrefix="1" applyFont="1" applyBorder="1" applyAlignment="1">
      <alignment vertical="top" wrapText="1"/>
    </xf>
    <xf numFmtId="0" fontId="6" fillId="0" borderId="9" xfId="1" quotePrefix="1" applyFont="1" applyBorder="1" applyAlignment="1">
      <alignment vertical="top" wrapText="1"/>
    </xf>
    <xf numFmtId="0" fontId="6" fillId="0" borderId="9" xfId="1" quotePrefix="1" applyFont="1" applyBorder="1" applyAlignment="1">
      <alignment horizontal="center" vertical="center" wrapText="1"/>
    </xf>
    <xf numFmtId="0" fontId="6" fillId="3" borderId="9" xfId="0" quotePrefix="1" applyFont="1" applyFill="1" applyBorder="1" applyAlignment="1">
      <alignment horizontal="center" vertical="top" wrapText="1"/>
    </xf>
    <xf numFmtId="0" fontId="8" fillId="0" borderId="9" xfId="1" quotePrefix="1" applyFont="1" applyBorder="1" applyAlignment="1">
      <alignment vertical="top" wrapText="1"/>
    </xf>
    <xf numFmtId="0" fontId="9" fillId="6" borderId="9" xfId="1" quotePrefix="1" applyFont="1" applyFill="1" applyBorder="1" applyAlignment="1">
      <alignment vertical="top" wrapText="1"/>
    </xf>
    <xf numFmtId="0" fontId="6" fillId="0" borderId="9" xfId="1" quotePrefix="1" applyFont="1" applyBorder="1" applyAlignment="1">
      <alignment horizontal="left" vertical="top"/>
    </xf>
    <xf numFmtId="0" fontId="6" fillId="0" borderId="9" xfId="2" quotePrefix="1" applyFont="1" applyBorder="1" applyAlignment="1">
      <alignment horizontal="left" vertical="top"/>
    </xf>
    <xf numFmtId="0" fontId="6" fillId="5" borderId="9" xfId="1" quotePrefix="1" applyFont="1" applyFill="1" applyBorder="1" applyAlignment="1">
      <alignment vertical="top" wrapText="1"/>
    </xf>
    <xf numFmtId="0" fontId="6" fillId="0" borderId="9" xfId="1" quotePrefix="1" applyFont="1" applyBorder="1" applyAlignment="1">
      <alignment horizontal="left" vertical="top" wrapText="1"/>
    </xf>
    <xf numFmtId="0" fontId="6" fillId="0" borderId="9" xfId="2" applyFont="1" applyBorder="1" applyAlignment="1">
      <alignment horizontal="left" vertical="top"/>
    </xf>
    <xf numFmtId="0" fontId="8" fillId="0" borderId="9" xfId="1" quotePrefix="1" applyFont="1" applyBorder="1" applyAlignment="1">
      <alignment horizontal="left" vertical="top" wrapText="1"/>
    </xf>
    <xf numFmtId="0" fontId="10" fillId="0" borderId="9" xfId="1" quotePrefix="1" applyFont="1" applyBorder="1" applyAlignment="1">
      <alignment horizontal="left" vertical="top" wrapText="1"/>
    </xf>
    <xf numFmtId="0" fontId="11" fillId="6" borderId="9" xfId="1" quotePrefix="1" applyFont="1" applyFill="1" applyBorder="1" applyAlignment="1">
      <alignment horizontal="left" vertical="top" wrapText="1"/>
    </xf>
    <xf numFmtId="0" fontId="11" fillId="0" borderId="9" xfId="1" quotePrefix="1" applyFont="1" applyBorder="1" applyAlignment="1">
      <alignment horizontal="left" vertical="top" wrapText="1"/>
    </xf>
    <xf numFmtId="0" fontId="6" fillId="0" borderId="9" xfId="1" quotePrefix="1" applyFont="1" applyBorder="1" applyAlignment="1">
      <alignment horizontal="left" vertical="top" wrapText="1" indent="1"/>
    </xf>
    <xf numFmtId="0" fontId="9" fillId="6" borderId="9" xfId="1" quotePrefix="1" applyFont="1" applyFill="1" applyBorder="1" applyAlignment="1">
      <alignment horizontal="left" vertical="top" wrapText="1"/>
    </xf>
    <xf numFmtId="43" fontId="6" fillId="4" borderId="8" xfId="5" applyFont="1" applyFill="1" applyBorder="1"/>
    <xf numFmtId="0" fontId="6" fillId="0" borderId="9" xfId="4" quotePrefix="1" applyFont="1" applyBorder="1" applyAlignment="1">
      <alignment vertical="top" wrapText="1"/>
    </xf>
    <xf numFmtId="0" fontId="6" fillId="0" borderId="9" xfId="0" applyFont="1" applyFill="1" applyBorder="1" applyAlignment="1">
      <alignment vertical="top"/>
    </xf>
    <xf numFmtId="0" fontId="6" fillId="0" borderId="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9" xfId="4" applyFont="1" applyBorder="1" applyAlignment="1">
      <alignment vertical="top" wrapText="1"/>
    </xf>
    <xf numFmtId="0" fontId="6" fillId="0" borderId="9" xfId="4" quotePrefix="1" applyFont="1" applyBorder="1" applyAlignment="1">
      <alignment horizontal="center" vertical="center" wrapText="1"/>
    </xf>
    <xf numFmtId="0" fontId="6" fillId="3" borderId="9" xfId="2" quotePrefix="1" applyFont="1" applyFill="1" applyBorder="1" applyAlignment="1">
      <alignment horizontal="center" vertical="top" wrapText="1"/>
    </xf>
    <xf numFmtId="0" fontId="6" fillId="0" borderId="9" xfId="2" applyFont="1" applyBorder="1" applyAlignment="1">
      <alignment horizontal="center" vertical="top"/>
    </xf>
    <xf numFmtId="0" fontId="6" fillId="0" borderId="9" xfId="2" applyFont="1" applyFill="1" applyBorder="1" applyAlignment="1">
      <alignment vertical="top"/>
    </xf>
    <xf numFmtId="0" fontId="8" fillId="0" borderId="9" xfId="4" quotePrefix="1" applyFont="1" applyBorder="1" applyAlignment="1">
      <alignment vertical="top" wrapText="1"/>
    </xf>
    <xf numFmtId="0" fontId="6" fillId="0" borderId="9" xfId="2" applyFont="1" applyBorder="1" applyAlignment="1">
      <alignment vertical="top"/>
    </xf>
    <xf numFmtId="0" fontId="12" fillId="0" borderId="9" xfId="4" quotePrefix="1" applyFont="1" applyBorder="1" applyAlignment="1">
      <alignment vertical="top" wrapText="1"/>
    </xf>
    <xf numFmtId="0" fontId="12" fillId="0" borderId="9" xfId="4" quotePrefix="1" applyFont="1" applyBorder="1" applyAlignment="1">
      <alignment horizontal="center" vertical="center" wrapText="1"/>
    </xf>
    <xf numFmtId="0" fontId="12" fillId="3" borderId="9" xfId="2" quotePrefix="1" applyFont="1" applyFill="1" applyBorder="1" applyAlignment="1">
      <alignment horizontal="center" vertical="top" wrapText="1"/>
    </xf>
    <xf numFmtId="0" fontId="6" fillId="0" borderId="10" xfId="1" applyFont="1" applyBorder="1" applyAlignment="1">
      <alignment vertical="top"/>
    </xf>
    <xf numFmtId="0" fontId="6" fillId="0" borderId="10" xfId="1" applyFont="1" applyBorder="1" applyAlignment="1">
      <alignment horizontal="left" vertical="top"/>
    </xf>
    <xf numFmtId="0" fontId="8" fillId="0" borderId="10" xfId="1" quotePrefix="1" applyFont="1" applyBorder="1" applyAlignment="1">
      <alignment vertical="top" wrapText="1"/>
    </xf>
    <xf numFmtId="0" fontId="6" fillId="0" borderId="10" xfId="1" quotePrefix="1" applyFont="1" applyBorder="1" applyAlignment="1">
      <alignment vertical="top" wrapText="1"/>
    </xf>
    <xf numFmtId="0" fontId="6" fillId="0" borderId="10" xfId="1" quotePrefix="1" applyFont="1" applyBorder="1" applyAlignment="1">
      <alignment horizontal="center" vertical="center" wrapText="1"/>
    </xf>
    <xf numFmtId="0" fontId="6" fillId="0" borderId="0" xfId="1" applyFont="1" applyAlignment="1">
      <alignment horizontal="left"/>
    </xf>
    <xf numFmtId="0" fontId="5" fillId="0" borderId="11" xfId="1" applyFont="1" applyFill="1" applyBorder="1" applyAlignment="1"/>
    <xf numFmtId="0" fontId="5" fillId="0" borderId="12" xfId="1" applyFont="1" applyFill="1" applyBorder="1" applyAlignment="1"/>
    <xf numFmtId="0" fontId="6" fillId="0" borderId="0" xfId="0" applyFont="1" applyAlignment="1">
      <alignment horizontal="center" wrapText="1"/>
    </xf>
    <xf numFmtId="0" fontId="6" fillId="0" borderId="0" xfId="1" applyFont="1" applyAlignment="1">
      <alignment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5" fillId="0" borderId="13" xfId="0" applyFont="1" applyBorder="1"/>
    <xf numFmtId="43" fontId="6" fillId="0" borderId="13" xfId="0" applyNumberFormat="1" applyFont="1" applyBorder="1"/>
    <xf numFmtId="164" fontId="6" fillId="0" borderId="13" xfId="5" applyNumberFormat="1" applyFont="1" applyBorder="1"/>
    <xf numFmtId="41" fontId="6" fillId="0" borderId="12" xfId="0" applyNumberFormat="1" applyFont="1" applyBorder="1" applyAlignment="1"/>
    <xf numFmtId="43" fontId="6" fillId="0" borderId="0" xfId="0" applyNumberFormat="1" applyFont="1"/>
  </cellXfs>
  <cellStyles count="6">
    <cellStyle name="Comma" xfId="5" builtinId="3"/>
    <cellStyle name="Comma 4" xfId="3"/>
    <cellStyle name="Normal" xfId="0" builtinId="0"/>
    <cellStyle name="Normal 5" xfId="2"/>
    <cellStyle name="Normal 5 2" xfId="4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lynteci\2.ECI%20SHARE\DOCUME~1\hakiyama\LOCALS~1\Temp\notes6030C8\&#20225;&#30011;&#32207;&#25324;\01)&#20013;&#26399;&#35336;&#30011;\&#9313;&#35201;&#21729;&#35336;&#30011;\99&#20013;&#35336;&#20154;&#21729;&#35336;&#30011;\&#20154;&#21729;&#35336;&#31639;New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00s005\system\windows\TEMP\&#12452;&#12463;L&#12539;(gj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3.59.159.33\libprjcenter\Program%20Files\TeamWARE\Office\TEMP\MAIL\MV4\&#65316;&#65331;&#65432;&#65392;&#65405;&#29366;&#27841;(98.8&#26178;&#28857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WEB\Gadgetbox\RIMArts\Rebecca\tsew050\User1\Attach\19991207_00\f(%5eXgA&#37904;(SupM~IF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データ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エビデンス作成結果"/>
      <sheetName val="Sheet1"/>
      <sheetName val="Sheet2"/>
      <sheetName val="Sheet3"/>
      <sheetName val="イクL・(gjm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表紙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基本情報"/>
      <sheetName val="グラフデータ"/>
      <sheetName val="進捗管理表"/>
      <sheetName val="13係担当割（上期）"/>
      <sheetName val="13係担当割（下期）"/>
      <sheetName val="H21年　提出物割振り"/>
      <sheetName val="H21年　小改善"/>
      <sheetName val="車両仕様"/>
      <sheetName val="2-5．ﾒｲﾝﾒﾆｬｰ_設定・取込メニュー(納入先)"/>
      <sheetName val="4,1．部品・荷姿一覧_生準(納入先)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4-A．除外条件マッチング処理(中楢・再開)_手順"/>
      <sheetName val="38-A_除外条件マッチング処理(自動送俣)_手順"/>
      <sheetName val="3．鈲捗画面"/>
      <sheetName val="瑻録結果データ6"/>
      <sheetName val="通知枇"/>
      <sheetName val="H21屴　小改善"/>
      <sheetName val="2-5．ﾒｲﾝﾒﾆｬｲ_設定・取込メニュー(納入先)"/>
      <sheetName val="原単位"/>
      <sheetName val="規模別分析"/>
      <sheetName val="IN-HOUSE (042L PxP)"/>
      <sheetName val="PR"/>
      <sheetName val="#REF"/>
      <sheetName val="明細_インフラ"/>
      <sheetName val="Sheet4"/>
      <sheetName val="選択項目"/>
      <sheetName val="めも"/>
      <sheetName val="（別紙5-1）PP02簡素化"/>
      <sheetName val="01損益見通 ３－６ｼｽ"/>
      <sheetName val="バス"/>
      <sheetName val="Marketing"/>
      <sheetName val="AUTO123"/>
      <sheetName val="リスト"/>
      <sheetName val="ヘッダ"/>
      <sheetName val="帳票説明"/>
      <sheetName val="※選択マスタ"/>
      <sheetName val="Link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01損益見通_３－６ｼｽ"/>
      <sheetName val="190XS設計室1128"/>
      <sheetName val="A"/>
      <sheetName val="MASTER "/>
      <sheetName val="入力規則リスト"/>
      <sheetName val="ServiceRiminder"/>
      <sheetName val="CC data"/>
      <sheetName val="MOM_20160121"/>
      <sheetName val="※変更禁止【リストボックス用】設備一覧（サーバ機器）"/>
      <sheetName val="改版履歴"/>
      <sheetName val="テスト観点一覧"/>
      <sheetName val="画面説明"/>
      <sheetName val="ファイル設定"/>
      <sheetName val="Data Validations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3TT0303"/>
      <sheetName val="査定ポイント"/>
      <sheetName val="ﾃｽﾄﾃﾞｰﾀ一覧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Industry"/>
      <sheetName val="Industry Grand"/>
      <sheetName val="Brand Total"/>
      <sheetName val="Detail"/>
      <sheetName val="NA"/>
      <sheetName val="0次"/>
      <sheetName val="清单"/>
      <sheetName val="利润表"/>
      <sheetName val="推移"/>
      <sheetName val="投資ﾌｫﾛｰ"/>
      <sheetName val="Oct Truckfest GMAC BC"/>
      <sheetName val="記述要領"/>
      <sheetName val="1201以前"/>
      <sheetName val="障害検出率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レベル１"/>
      <sheetName val="レベル２"/>
      <sheetName val="リスト用（印刷不要）"/>
      <sheetName val="AssySupps"/>
      <sheetName val="関連ｻﾌﾞ"/>
      <sheetName val="98.休日マスタ（削除禁止）"/>
      <sheetName val="InputMaster"/>
      <sheetName val="CheckMaster"/>
      <sheetName val="２．機能全体構成図"/>
      <sheetName val="質問・回答"/>
      <sheetName val="区分"/>
      <sheetName val="見積もり前提"/>
      <sheetName val="基礎データ"/>
      <sheetName val="未発行⑩要件"/>
      <sheetName val="設定"/>
      <sheetName val="諸定義&amp;保守"/>
      <sheetName val="类别主表"/>
      <sheetName val="ini"/>
      <sheetName val="【Data】cpu_2000_070222"/>
      <sheetName val="【Data】cpu_2006_070222"/>
      <sheetName val="【Data】jbb2000_070222"/>
      <sheetName val="【Data】JBB2005_Results_070222"/>
      <sheetName val="【Data】web2005_Results_070222"/>
      <sheetName val="【Data】SPECweb99_070222"/>
      <sheetName val="【Data】jAppServer2002_070222"/>
      <sheetName val="【Data】jAppServer2004_070222"/>
      <sheetName val="【Data】OMPM2001_070222"/>
      <sheetName val="【Data】ato2tier_070222"/>
      <sheetName val="【Data】sd2tier_070222"/>
      <sheetName val="【Data】tpcc_results_070222"/>
      <sheetName val="【Data】tpch_results_1000_070222"/>
      <sheetName val="【Data】SPECweb99_SSL_070222"/>
      <sheetName val="Header"/>
      <sheetName val="Values"/>
      <sheetName val="Template "/>
      <sheetName val="区分語"/>
      <sheetName val="(カメラ)スケジュール"/>
      <sheetName val="記入要領"/>
      <sheetName val="Values "/>
      <sheetName val="ﾁｮｲｽ"/>
      <sheetName val="WK"/>
      <sheetName val="データ選択用"/>
      <sheetName val="社員リスト"/>
      <sheetName val="Supplier Master IF"/>
      <sheetName val="3.課題管理_項目"/>
      <sheetName val="リスト用"/>
      <sheetName val="選択"/>
      <sheetName val="ステータス"/>
      <sheetName val="Guideline"/>
      <sheetName val="処理サイクル一覧"/>
      <sheetName val="思想"/>
      <sheetName val="単独・呼び出し"/>
      <sheetName val="各種プルダウン一覧"/>
      <sheetName val="1"/>
      <sheetName val="2"/>
      <sheetName val="データ"/>
      <sheetName val="IRPAA1E_0280"/>
      <sheetName val="IRHA20E_0020"/>
      <sheetName val="IRIAHQE_0001"/>
      <sheetName val="hiddenSheet"/>
      <sheetName val="IRIZ03C_0001"/>
      <sheetName val="入力規則"/>
      <sheetName val="No.200"/>
      <sheetName val="No.300"/>
      <sheetName val="No.400"/>
      <sheetName val="No.500"/>
      <sheetName val="集計"/>
      <sheetName val="入力規則wk"/>
      <sheetName val="IRLAE1I 車両・用品発注依頼登録"/>
    </sheetNames>
    <sheetDataSet>
      <sheetData sheetId="0" refreshError="1">
        <row r="1">
          <cell r="O1" t="str">
            <v>サブブロックID／名</v>
          </cell>
        </row>
        <row r="5">
          <cell r="O5" t="str">
            <v>製品重量</v>
          </cell>
        </row>
        <row r="6">
          <cell r="O6" t="str">
            <v>SEIHINJYURYO</v>
          </cell>
        </row>
        <row r="7">
          <cell r="O7" t="str">
            <v>N</v>
          </cell>
        </row>
        <row r="8">
          <cell r="O8">
            <v>6</v>
          </cell>
        </row>
        <row r="9">
          <cell r="O9">
            <v>0</v>
          </cell>
        </row>
        <row r="15">
          <cell r="O15" t="str">
            <v>管理区分</v>
          </cell>
        </row>
        <row r="16">
          <cell r="O16" t="str">
            <v>KANRIKBN</v>
          </cell>
        </row>
        <row r="17">
          <cell r="O17" t="str">
            <v>C</v>
          </cell>
        </row>
        <row r="18">
          <cell r="O18">
            <v>1</v>
          </cell>
        </row>
        <row r="19">
          <cell r="O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>
        <row r="1">
          <cell r="O1" t="str">
            <v>サブブロックID／名</v>
          </cell>
        </row>
      </sheetData>
      <sheetData sheetId="23">
        <row r="1">
          <cell r="O1" t="str">
            <v>サブブロックID／名</v>
          </cell>
        </row>
      </sheetData>
      <sheetData sheetId="24">
        <row r="1">
          <cell r="O1" t="str">
            <v>サブブロックID／名</v>
          </cell>
        </row>
      </sheetData>
      <sheetData sheetId="25">
        <row r="1">
          <cell r="O1" t="str">
            <v>サブブロックID／名</v>
          </cell>
        </row>
      </sheetData>
      <sheetData sheetId="26">
        <row r="1">
          <cell r="O1" t="str">
            <v>サブブロックID／名</v>
          </cell>
        </row>
      </sheetData>
      <sheetData sheetId="27">
        <row r="1">
          <cell r="O1" t="str">
            <v>サブブロックID／名</v>
          </cell>
        </row>
      </sheetData>
      <sheetData sheetId="28">
        <row r="1">
          <cell r="O1" t="str">
            <v>サブブロックID／名</v>
          </cell>
        </row>
      </sheetData>
      <sheetData sheetId="29">
        <row r="1">
          <cell r="O1" t="str">
            <v>サブブロックID／名</v>
          </cell>
        </row>
      </sheetData>
      <sheetData sheetId="30">
        <row r="1">
          <cell r="O1" t="str">
            <v>サブブロックID／名</v>
          </cell>
        </row>
      </sheetData>
      <sheetData sheetId="31">
        <row r="1">
          <cell r="O1" t="str">
            <v>サブブロックID／名</v>
          </cell>
        </row>
      </sheetData>
      <sheetData sheetId="32">
        <row r="1">
          <cell r="O1" t="str">
            <v>サブブロックID／名</v>
          </cell>
        </row>
      </sheetData>
      <sheetData sheetId="33">
        <row r="1">
          <cell r="O1" t="str">
            <v>サブブロックID／名</v>
          </cell>
        </row>
      </sheetData>
      <sheetData sheetId="34">
        <row r="1">
          <cell r="O1" t="str">
            <v>サブブロックID／名</v>
          </cell>
        </row>
      </sheetData>
      <sheetData sheetId="35">
        <row r="1">
          <cell r="O1" t="str">
            <v>サブブロックID／名</v>
          </cell>
        </row>
      </sheetData>
      <sheetData sheetId="36">
        <row r="1">
          <cell r="O1" t="str">
            <v>サブブロックID／名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4">
          <cell r="O4" t="str">
            <v>統合先ファンクション名称</v>
          </cell>
        </row>
      </sheetData>
      <sheetData sheetId="180">
        <row r="4">
          <cell r="O4" t="str">
            <v>統合先ファンクション名称</v>
          </cell>
        </row>
      </sheetData>
      <sheetData sheetId="181">
        <row r="4">
          <cell r="O4" t="str">
            <v>統合先ファンクション名称</v>
          </cell>
        </row>
      </sheetData>
      <sheetData sheetId="182" refreshError="1"/>
      <sheetData sheetId="183" refreshError="1"/>
      <sheetData sheetId="184">
        <row r="4">
          <cell r="O4" t="str">
            <v>統合先ファンクション名称</v>
          </cell>
        </row>
      </sheetData>
      <sheetData sheetId="185">
        <row r="4">
          <cell r="O4" t="str">
            <v>統合先ファンクション名称</v>
          </cell>
        </row>
      </sheetData>
      <sheetData sheetId="186">
        <row r="1">
          <cell r="O1" t="str">
            <v>サブブロックID／名</v>
          </cell>
        </row>
      </sheetData>
      <sheetData sheetId="187">
        <row r="1">
          <cell r="O1" t="str">
            <v>サブブロックID／名</v>
          </cell>
        </row>
      </sheetData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 refreshError="1"/>
      <sheetData sheetId="201" refreshError="1"/>
      <sheetData sheetId="202" refreshError="1"/>
      <sheetData sheetId="203" refreshError="1"/>
      <sheetData sheetId="204">
        <row r="1">
          <cell r="O1" t="str">
            <v>サブブロックID／名</v>
          </cell>
        </row>
      </sheetData>
      <sheetData sheetId="205">
        <row r="1">
          <cell r="O1" t="str">
            <v>サブブロックID／名</v>
          </cell>
        </row>
      </sheetData>
      <sheetData sheetId="206">
        <row r="1">
          <cell r="O1" t="str">
            <v>サブブロックID／名</v>
          </cell>
        </row>
      </sheetData>
      <sheetData sheetId="207">
        <row r="1">
          <cell r="O1" t="str">
            <v>サブブロックID／名</v>
          </cell>
        </row>
      </sheetData>
      <sheetData sheetId="208">
        <row r="1">
          <cell r="O1" t="str">
            <v>サブブロックID／名</v>
          </cell>
        </row>
      </sheetData>
      <sheetData sheetId="209">
        <row r="1">
          <cell r="O1" t="str">
            <v>サブブロックID／名</v>
          </cell>
        </row>
      </sheetData>
      <sheetData sheetId="210">
        <row r="1">
          <cell r="O1" t="str">
            <v>サブブロックID／名</v>
          </cell>
        </row>
      </sheetData>
      <sheetData sheetId="211">
        <row r="1">
          <cell r="O1" t="str">
            <v>サブブロックID／名</v>
          </cell>
        </row>
      </sheetData>
      <sheetData sheetId="212">
        <row r="1">
          <cell r="O1" t="str">
            <v>サブブロックID／名</v>
          </cell>
        </row>
      </sheetData>
      <sheetData sheetId="213">
        <row r="1">
          <cell r="O1" t="str">
            <v>サブブロックID／名</v>
          </cell>
        </row>
      </sheetData>
      <sheetData sheetId="214">
        <row r="1">
          <cell r="O1" t="str">
            <v>サブブロックID／名</v>
          </cell>
        </row>
      </sheetData>
      <sheetData sheetId="215">
        <row r="1">
          <cell r="O1" t="str">
            <v>サブブロックID／名</v>
          </cell>
        </row>
      </sheetData>
      <sheetData sheetId="216"/>
      <sheetData sheetId="217" refreshError="1"/>
      <sheetData sheetId="218" refreshError="1"/>
      <sheetData sheetId="219" refreshError="1"/>
      <sheetData sheetId="220">
        <row r="1">
          <cell r="O1" t="str">
            <v>サブブロックID／名</v>
          </cell>
        </row>
      </sheetData>
      <sheetData sheetId="221">
        <row r="1">
          <cell r="O1" t="str">
            <v>サブブロックID／名</v>
          </cell>
        </row>
      </sheetData>
      <sheetData sheetId="222">
        <row r="1">
          <cell r="O1" t="str">
            <v>サブブロックID／名</v>
          </cell>
        </row>
      </sheetData>
      <sheetData sheetId="223">
        <row r="1">
          <cell r="O1" t="str">
            <v>サブブロックID／名</v>
          </cell>
        </row>
      </sheetData>
      <sheetData sheetId="224">
        <row r="1">
          <cell r="O1" t="str">
            <v>サブブロックID／名</v>
          </cell>
        </row>
      </sheetData>
      <sheetData sheetId="225">
        <row r="1">
          <cell r="O1" t="str">
            <v>サブブロックID／名</v>
          </cell>
        </row>
      </sheetData>
      <sheetData sheetId="226">
        <row r="1">
          <cell r="O1" t="str">
            <v>サブブロックID／名</v>
          </cell>
        </row>
      </sheetData>
      <sheetData sheetId="227">
        <row r="1">
          <cell r="O1" t="str">
            <v>サブブロックID／名</v>
          </cell>
        </row>
      </sheetData>
      <sheetData sheetId="228">
        <row r="1">
          <cell r="O1" t="str">
            <v>サブブロックID／名</v>
          </cell>
        </row>
      </sheetData>
      <sheetData sheetId="229">
        <row r="1">
          <cell r="O1" t="str">
            <v>サブブロックID／名</v>
          </cell>
        </row>
      </sheetData>
      <sheetData sheetId="230">
        <row r="1">
          <cell r="O1" t="str">
            <v>サブブロックID／名</v>
          </cell>
        </row>
      </sheetData>
      <sheetData sheetId="231">
        <row r="1">
          <cell r="O1" t="str">
            <v>サブブロックID／名</v>
          </cell>
        </row>
      </sheetData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>
        <row r="1">
          <cell r="O1" t="str">
            <v>サブブロックID／名</v>
          </cell>
        </row>
      </sheetData>
      <sheetData sheetId="236">
        <row r="1">
          <cell r="O1" t="str">
            <v>サブブロックID／名</v>
          </cell>
        </row>
      </sheetData>
      <sheetData sheetId="237">
        <row r="1">
          <cell r="O1" t="str">
            <v>サブブロックID／名</v>
          </cell>
        </row>
      </sheetData>
      <sheetData sheetId="238">
        <row r="1">
          <cell r="O1" t="str">
            <v>サブブロックID／名</v>
          </cell>
        </row>
      </sheetData>
      <sheetData sheetId="239">
        <row r="1">
          <cell r="O1" t="str">
            <v>サブブロックID／名</v>
          </cell>
        </row>
      </sheetData>
      <sheetData sheetId="240">
        <row r="1">
          <cell r="O1" t="str">
            <v>サブブロックID／名</v>
          </cell>
        </row>
      </sheetData>
      <sheetData sheetId="241">
        <row r="1">
          <cell r="O1" t="str">
            <v>サブブロックID／名</v>
          </cell>
        </row>
      </sheetData>
      <sheetData sheetId="242">
        <row r="1">
          <cell r="O1" t="str">
            <v>サブブロックID／名</v>
          </cell>
        </row>
      </sheetData>
      <sheetData sheetId="243">
        <row r="1">
          <cell r="O1" t="str">
            <v>サブブロックID／名</v>
          </cell>
        </row>
      </sheetData>
      <sheetData sheetId="244">
        <row r="1">
          <cell r="O1" t="str">
            <v>サブブロックID／名</v>
          </cell>
        </row>
      </sheetData>
      <sheetData sheetId="245">
        <row r="1">
          <cell r="O1" t="str">
            <v>サブブロックID／名</v>
          </cell>
        </row>
      </sheetData>
      <sheetData sheetId="246">
        <row r="1">
          <cell r="O1" t="str">
            <v>サブブロックID／名</v>
          </cell>
        </row>
      </sheetData>
      <sheetData sheetId="247">
        <row r="1">
          <cell r="O1" t="str">
            <v>サブブロックID／名</v>
          </cell>
        </row>
      </sheetData>
      <sheetData sheetId="248">
        <row r="1">
          <cell r="O1" t="str">
            <v>サブブロックID／名</v>
          </cell>
        </row>
      </sheetData>
      <sheetData sheetId="249">
        <row r="1">
          <cell r="O1" t="str">
            <v>サブブロックID／名</v>
          </cell>
        </row>
      </sheetData>
      <sheetData sheetId="250">
        <row r="1">
          <cell r="O1" t="str">
            <v>サブブロックID／名</v>
          </cell>
        </row>
      </sheetData>
      <sheetData sheetId="251">
        <row r="1">
          <cell r="O1" t="str">
            <v>サブブロックID／名</v>
          </cell>
        </row>
      </sheetData>
      <sheetData sheetId="252">
        <row r="1">
          <cell r="O1" t="str">
            <v>サブブロックID／名</v>
          </cell>
        </row>
      </sheetData>
      <sheetData sheetId="253">
        <row r="1">
          <cell r="O1" t="str">
            <v>サブブロックID／名</v>
          </cell>
        </row>
      </sheetData>
      <sheetData sheetId="254">
        <row r="1">
          <cell r="O1" t="str">
            <v>サブブロックID／名</v>
          </cell>
        </row>
      </sheetData>
      <sheetData sheetId="255">
        <row r="1">
          <cell r="O1" t="str">
            <v>サブブロックID／名</v>
          </cell>
        </row>
      </sheetData>
      <sheetData sheetId="256">
        <row r="1">
          <cell r="O1" t="str">
            <v>サブブロックID／名</v>
          </cell>
        </row>
      </sheetData>
      <sheetData sheetId="257">
        <row r="1">
          <cell r="O1" t="str">
            <v>サブブロックID／名</v>
          </cell>
        </row>
      </sheetData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>
        <row r="1">
          <cell r="O1" t="str">
            <v>サブブロックID／名</v>
          </cell>
        </row>
      </sheetData>
      <sheetData sheetId="335">
        <row r="1">
          <cell r="O1" t="str">
            <v>サブブロックID／名</v>
          </cell>
        </row>
      </sheetData>
      <sheetData sheetId="336"/>
      <sheetData sheetId="337"/>
      <sheetData sheetId="338">
        <row r="1">
          <cell r="O1" t="str">
            <v>サブブロックID／名</v>
          </cell>
        </row>
      </sheetData>
      <sheetData sheetId="339"/>
      <sheetData sheetId="340">
        <row r="1">
          <cell r="O1" t="str">
            <v>サブブロックID／名</v>
          </cell>
        </row>
      </sheetData>
      <sheetData sheetId="341"/>
      <sheetData sheetId="342">
        <row r="1">
          <cell r="O1" t="str">
            <v>サブブロックID／名</v>
          </cell>
        </row>
      </sheetData>
      <sheetData sheetId="343">
        <row r="1">
          <cell r="O1" t="str">
            <v>サブブロックID／名</v>
          </cell>
        </row>
      </sheetData>
      <sheetData sheetId="344">
        <row r="1">
          <cell r="O1" t="str">
            <v>サブブロックID／名</v>
          </cell>
        </row>
      </sheetData>
      <sheetData sheetId="345">
        <row r="1">
          <cell r="O1" t="str">
            <v>サブブロックID／名</v>
          </cell>
        </row>
      </sheetData>
      <sheetData sheetId="346">
        <row r="1">
          <cell r="O1" t="str">
            <v>サブブロックID／名</v>
          </cell>
        </row>
      </sheetData>
      <sheetData sheetId="347">
        <row r="1">
          <cell r="O1" t="str">
            <v>サブブロックID／名</v>
          </cell>
        </row>
      </sheetData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/>
      <sheetData sheetId="415" refreshError="1"/>
      <sheetData sheetId="416" refreshError="1"/>
      <sheetData sheetId="417">
        <row r="1">
          <cell r="O1" t="str">
            <v>サブブロックID／名</v>
          </cell>
        </row>
      </sheetData>
      <sheetData sheetId="418" refreshError="1"/>
      <sheetData sheetId="419">
        <row r="1">
          <cell r="O1" t="str">
            <v>サブブロックID／名</v>
          </cell>
        </row>
      </sheetData>
      <sheetData sheetId="420">
        <row r="1">
          <cell r="O1" t="str">
            <v>サブブロックID／名</v>
          </cell>
        </row>
      </sheetData>
      <sheetData sheetId="421">
        <row r="1">
          <cell r="O1" t="str">
            <v>サブブロックID／名</v>
          </cell>
        </row>
      </sheetData>
      <sheetData sheetId="422">
        <row r="1">
          <cell r="O1" t="str">
            <v>サブブロックID／名</v>
          </cell>
        </row>
      </sheetData>
      <sheetData sheetId="423" refreshError="1"/>
      <sheetData sheetId="424" refreshError="1"/>
      <sheetData sheetId="425">
        <row r="1">
          <cell r="O1" t="str">
            <v>サブブロックID／名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現行月額 昇順"/>
      <sheetName val="現行月額"/>
      <sheetName val="現行月額(DSのみ)"/>
      <sheetName val="現行月額(DSのみ) (2)"/>
      <sheetName val="ＤＳﾘｰｽ残試算"/>
      <sheetName val="新規ＧＰ費用試算"/>
      <sheetName val="HITOSS費用一覧"/>
      <sheetName val="HITOSS費用一覧 98.6時点(2)"/>
      <sheetName val="ＤＳ月額推移"/>
      <sheetName val="ＧＰ切換試算 1案"/>
      <sheetName val="ＧＰ切換試算 2案"/>
      <sheetName val="ＧＰ切換試算 2案 3社含む"/>
      <sheetName val="ＧＰ切換試算 2案 短縮版"/>
      <sheetName val="ＧＰ切換試算一覧表"/>
      <sheetName val="ＧＰ切換試算一覧表 (18+10+1社除く)"/>
      <sheetName val="ＤＳﾘｰｽ状況(98.8時点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AS003 Parts Master"/>
      <sheetName val="MS004 Supplier Corp"/>
      <sheetName val="MS005 Supplier Plant"/>
      <sheetName val="MS006 Potential Supplier Cop"/>
      <sheetName val="MS007 Potential Supplier Plant"/>
      <sheetName val="MS008 Supplier Person Maste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180"/>
  <sheetViews>
    <sheetView tabSelected="1" view="pageBreakPreview" zoomScaleNormal="100" zoomScaleSheetLayoutView="100" workbookViewId="0">
      <selection activeCell="G6" sqref="G6"/>
    </sheetView>
  </sheetViews>
  <sheetFormatPr defaultRowHeight="11.25" x14ac:dyDescent="0.2"/>
  <cols>
    <col min="1" max="1" width="1.140625" style="13" customWidth="1"/>
    <col min="2" max="2" width="2.85546875" style="13" customWidth="1"/>
    <col min="3" max="3" width="7.140625" style="78" customWidth="1"/>
    <col min="4" max="4" width="43.7109375" style="82" customWidth="1"/>
    <col min="5" max="5" width="35.42578125" style="82" customWidth="1"/>
    <col min="6" max="6" width="5.140625" style="83" hidden="1" customWidth="1"/>
    <col min="7" max="7" width="4.42578125" style="81" customWidth="1"/>
    <col min="8" max="11" width="4.28515625" style="10" customWidth="1"/>
    <col min="12" max="12" width="7.42578125" style="10" customWidth="1"/>
    <col min="13" max="13" width="10.42578125" style="10" bestFit="1" customWidth="1"/>
    <col min="14" max="14" width="10" style="10" bestFit="1" customWidth="1"/>
    <col min="15" max="15" width="8.140625" style="10" customWidth="1"/>
    <col min="16" max="16" width="12.28515625" style="10" bestFit="1" customWidth="1"/>
    <col min="17" max="18" width="11.5703125" style="10" bestFit="1" customWidth="1"/>
    <col min="19" max="19" width="12.5703125" style="10" customWidth="1"/>
    <col min="20" max="20" width="3" style="10" customWidth="1"/>
    <col min="21" max="26" width="4.7109375" style="11" customWidth="1"/>
    <col min="27" max="16384" width="9.140625" style="13"/>
  </cols>
  <sheetData>
    <row r="2" spans="2:27" ht="15.6" customHeight="1" x14ac:dyDescent="0.2">
      <c r="B2" s="2" t="s">
        <v>0</v>
      </c>
      <c r="C2" s="2"/>
      <c r="D2" s="3"/>
      <c r="E2" s="4"/>
      <c r="F2" s="4"/>
      <c r="G2" s="5"/>
      <c r="H2" s="6"/>
      <c r="I2" s="6"/>
      <c r="J2" s="6"/>
      <c r="K2" s="6"/>
      <c r="L2" s="7" t="s">
        <v>1</v>
      </c>
      <c r="M2" s="8"/>
      <c r="N2" s="8"/>
      <c r="O2" s="9"/>
      <c r="P2" s="7" t="s">
        <v>2</v>
      </c>
      <c r="Q2" s="8"/>
      <c r="R2" s="8"/>
      <c r="S2" s="9"/>
      <c r="U2" s="11">
        <v>13</v>
      </c>
      <c r="V2" s="11">
        <v>8</v>
      </c>
      <c r="W2" s="11">
        <v>5</v>
      </c>
      <c r="X2" s="11">
        <v>3</v>
      </c>
      <c r="Y2" s="11">
        <v>2</v>
      </c>
      <c r="Z2" s="11">
        <v>1</v>
      </c>
      <c r="AA2" s="12"/>
    </row>
    <row r="3" spans="2:27" ht="84.75" customHeight="1" x14ac:dyDescent="0.2">
      <c r="B3" s="2"/>
      <c r="C3" s="2"/>
      <c r="D3" s="4" t="s">
        <v>3</v>
      </c>
      <c r="E3" s="4" t="s">
        <v>4</v>
      </c>
      <c r="F3" s="4" t="s">
        <v>5</v>
      </c>
      <c r="G3" s="14" t="s">
        <v>207</v>
      </c>
      <c r="H3" s="6" t="s">
        <v>6</v>
      </c>
      <c r="I3" s="6" t="s">
        <v>7</v>
      </c>
      <c r="J3" s="6" t="s">
        <v>8</v>
      </c>
      <c r="K3" s="6" t="s">
        <v>9</v>
      </c>
      <c r="L3" s="15" t="s">
        <v>10</v>
      </c>
      <c r="M3" s="15" t="s">
        <v>11</v>
      </c>
      <c r="N3" s="15" t="s">
        <v>12</v>
      </c>
      <c r="O3" s="15" t="s">
        <v>13</v>
      </c>
      <c r="P3" s="16" t="s">
        <v>10</v>
      </c>
      <c r="Q3" s="16" t="s">
        <v>11</v>
      </c>
      <c r="R3" s="16" t="s">
        <v>12</v>
      </c>
      <c r="S3" s="16" t="s">
        <v>14</v>
      </c>
      <c r="U3" s="11">
        <v>20</v>
      </c>
      <c r="V3" s="11">
        <v>18</v>
      </c>
      <c r="W3" s="11">
        <v>12</v>
      </c>
      <c r="X3" s="11">
        <v>8</v>
      </c>
      <c r="Y3" s="11">
        <v>5</v>
      </c>
      <c r="Z3" s="11">
        <v>3</v>
      </c>
      <c r="AA3" s="12"/>
    </row>
    <row r="4" spans="2:27" ht="15.6" customHeight="1" x14ac:dyDescent="0.2">
      <c r="B4" s="17"/>
      <c r="C4" s="18"/>
      <c r="D4" s="19"/>
      <c r="E4" s="20"/>
      <c r="F4" s="21"/>
      <c r="G4" s="22"/>
      <c r="H4" s="23"/>
      <c r="I4" s="23"/>
      <c r="J4" s="23"/>
      <c r="K4" s="23"/>
      <c r="L4" s="24">
        <v>0.05</v>
      </c>
      <c r="M4" s="25">
        <v>0.35</v>
      </c>
      <c r="N4" s="25">
        <v>0.4</v>
      </c>
      <c r="O4" s="25">
        <v>0.2</v>
      </c>
      <c r="P4" s="26">
        <v>18000</v>
      </c>
      <c r="Q4" s="26">
        <v>12150</v>
      </c>
      <c r="R4" s="26">
        <v>9700</v>
      </c>
      <c r="S4" s="26">
        <v>7150</v>
      </c>
      <c r="U4" s="27"/>
      <c r="V4" s="27"/>
      <c r="W4" s="27"/>
    </row>
    <row r="5" spans="2:27" ht="15.6" customHeight="1" x14ac:dyDescent="0.2">
      <c r="B5" s="17">
        <v>1</v>
      </c>
      <c r="C5" s="18" t="s">
        <v>15</v>
      </c>
      <c r="D5" s="19"/>
      <c r="E5" s="20"/>
      <c r="F5" s="21"/>
      <c r="G5" s="22"/>
      <c r="H5" s="23"/>
      <c r="I5" s="23"/>
      <c r="J5" s="23"/>
      <c r="K5" s="23"/>
      <c r="L5" s="28">
        <f t="shared" ref="L5:L47" si="0">SUM($U5:$Z5)*$L$4</f>
        <v>0</v>
      </c>
      <c r="M5" s="29">
        <f t="shared" ref="M5:M54" si="1">SUM($U5:$Z5)*$M$4</f>
        <v>0</v>
      </c>
      <c r="N5" s="29">
        <f t="shared" ref="N5:N54" si="2">SUM($U5:$Z5)*$N$4</f>
        <v>0</v>
      </c>
      <c r="O5" s="29">
        <f t="shared" ref="O5:O54" si="3">SUM($U5:$Z5)*$O$4</f>
        <v>0</v>
      </c>
      <c r="P5" s="30">
        <f t="shared" ref="P5:P54" si="4">L5*$P$4</f>
        <v>0</v>
      </c>
      <c r="Q5" s="30">
        <f t="shared" ref="Q5:Q54" si="5">M5*$Q$4</f>
        <v>0</v>
      </c>
      <c r="R5" s="30">
        <f t="shared" ref="R5:R54" si="6">N5*$R$4</f>
        <v>0</v>
      </c>
      <c r="S5" s="30">
        <f t="shared" ref="S5:S54" si="7">O5*$S$4</f>
        <v>0</v>
      </c>
      <c r="U5" s="27">
        <f t="shared" ref="U5:U47" si="8">IF($H5=13, SUM($I5:$K5)*$U$3,0)</f>
        <v>0</v>
      </c>
      <c r="V5" s="27">
        <f t="shared" ref="V5:V54" si="9">IF($H5=8, SUM($I5:$K5)*$V$3,0)</f>
        <v>0</v>
      </c>
      <c r="W5" s="27">
        <f t="shared" ref="W5:W54" si="10">IF($H5=5, SUM($I5:$K5)*$W$3,0)</f>
        <v>0</v>
      </c>
      <c r="X5" s="27">
        <f t="shared" ref="X5:X54" si="11">IF($H5=3, SUM($I5:$K5)*$X$3,0)</f>
        <v>0</v>
      </c>
      <c r="Y5" s="27">
        <f t="shared" ref="Y5:Y54" si="12">IF($H5=2, SUM($I5:$K5)*$Y$3,0)</f>
        <v>0</v>
      </c>
      <c r="Z5" s="27">
        <f t="shared" ref="Z5:Z54" si="13">IF($H5=1, SUM($I5:$K5)*$Z$3,0)</f>
        <v>0</v>
      </c>
    </row>
    <row r="6" spans="2:27" ht="43.5" customHeight="1" x14ac:dyDescent="0.2">
      <c r="B6" s="31"/>
      <c r="C6" s="32">
        <v>1.1000000000000001</v>
      </c>
      <c r="D6" s="33" t="s">
        <v>16</v>
      </c>
      <c r="E6" s="34" t="s">
        <v>17</v>
      </c>
      <c r="F6" s="35">
        <v>1</v>
      </c>
      <c r="G6" s="36">
        <v>4</v>
      </c>
      <c r="H6" s="37">
        <v>3</v>
      </c>
      <c r="I6" s="38">
        <v>1</v>
      </c>
      <c r="J6" s="38"/>
      <c r="K6" s="38"/>
      <c r="L6" s="39">
        <f t="shared" si="0"/>
        <v>0.4</v>
      </c>
      <c r="M6" s="39">
        <f t="shared" si="1"/>
        <v>2.8</v>
      </c>
      <c r="N6" s="39">
        <f t="shared" si="2"/>
        <v>3.2</v>
      </c>
      <c r="O6" s="39">
        <f t="shared" si="3"/>
        <v>1.6</v>
      </c>
      <c r="P6" s="40">
        <f t="shared" si="4"/>
        <v>7200</v>
      </c>
      <c r="Q6" s="40">
        <f t="shared" si="5"/>
        <v>34020</v>
      </c>
      <c r="R6" s="40">
        <f t="shared" si="6"/>
        <v>31040</v>
      </c>
      <c r="S6" s="40">
        <f t="shared" si="7"/>
        <v>11440</v>
      </c>
      <c r="U6" s="27">
        <f t="shared" si="8"/>
        <v>0</v>
      </c>
      <c r="V6" s="27">
        <f t="shared" si="9"/>
        <v>0</v>
      </c>
      <c r="W6" s="27">
        <f t="shared" si="10"/>
        <v>0</v>
      </c>
      <c r="X6" s="27">
        <f t="shared" si="11"/>
        <v>8</v>
      </c>
      <c r="Y6" s="27">
        <f t="shared" si="12"/>
        <v>0</v>
      </c>
      <c r="Z6" s="27">
        <f t="shared" si="13"/>
        <v>0</v>
      </c>
    </row>
    <row r="7" spans="2:27" ht="33.75" x14ac:dyDescent="0.2">
      <c r="B7" s="31"/>
      <c r="C7" s="32">
        <v>1.2000000000000002</v>
      </c>
      <c r="D7" s="41" t="s">
        <v>18</v>
      </c>
      <c r="E7" s="42" t="s">
        <v>19</v>
      </c>
      <c r="F7" s="43">
        <v>1</v>
      </c>
      <c r="G7" s="44">
        <v>4</v>
      </c>
      <c r="H7" s="37">
        <v>8</v>
      </c>
      <c r="I7" s="38">
        <v>1</v>
      </c>
      <c r="J7" s="38">
        <v>1</v>
      </c>
      <c r="K7" s="38"/>
      <c r="L7" s="39">
        <f t="shared" si="0"/>
        <v>1.8</v>
      </c>
      <c r="M7" s="39">
        <f t="shared" si="1"/>
        <v>12.6</v>
      </c>
      <c r="N7" s="39">
        <f t="shared" si="2"/>
        <v>14.4</v>
      </c>
      <c r="O7" s="39">
        <f t="shared" si="3"/>
        <v>7.2</v>
      </c>
      <c r="P7" s="40">
        <f t="shared" si="4"/>
        <v>32400</v>
      </c>
      <c r="Q7" s="40">
        <f t="shared" si="5"/>
        <v>153090</v>
      </c>
      <c r="R7" s="40">
        <f t="shared" si="6"/>
        <v>139680</v>
      </c>
      <c r="S7" s="40">
        <f t="shared" si="7"/>
        <v>51480</v>
      </c>
      <c r="U7" s="27">
        <f t="shared" si="8"/>
        <v>0</v>
      </c>
      <c r="V7" s="27">
        <f t="shared" si="9"/>
        <v>36</v>
      </c>
      <c r="W7" s="27">
        <f t="shared" si="10"/>
        <v>0</v>
      </c>
      <c r="X7" s="27">
        <f t="shared" si="11"/>
        <v>0</v>
      </c>
      <c r="Y7" s="27">
        <f t="shared" si="12"/>
        <v>0</v>
      </c>
      <c r="Z7" s="27">
        <f t="shared" si="13"/>
        <v>0</v>
      </c>
    </row>
    <row r="8" spans="2:27" ht="15.6" customHeight="1" x14ac:dyDescent="0.2">
      <c r="B8" s="31"/>
      <c r="C8" s="32">
        <v>1.3000000000000003</v>
      </c>
      <c r="D8" s="41" t="s">
        <v>20</v>
      </c>
      <c r="E8" s="42" t="s">
        <v>21</v>
      </c>
      <c r="F8" s="43">
        <v>1</v>
      </c>
      <c r="G8" s="44">
        <v>4</v>
      </c>
      <c r="H8" s="37">
        <v>5</v>
      </c>
      <c r="I8" s="38"/>
      <c r="J8" s="38"/>
      <c r="K8" s="38">
        <v>1</v>
      </c>
      <c r="L8" s="39">
        <f t="shared" si="0"/>
        <v>0.60000000000000009</v>
      </c>
      <c r="M8" s="39">
        <f t="shared" si="1"/>
        <v>4.1999999999999993</v>
      </c>
      <c r="N8" s="39">
        <f t="shared" si="2"/>
        <v>4.8000000000000007</v>
      </c>
      <c r="O8" s="39">
        <f t="shared" si="3"/>
        <v>2.4000000000000004</v>
      </c>
      <c r="P8" s="40">
        <f t="shared" si="4"/>
        <v>10800.000000000002</v>
      </c>
      <c r="Q8" s="40">
        <f t="shared" si="5"/>
        <v>51029.999999999993</v>
      </c>
      <c r="R8" s="40">
        <f t="shared" si="6"/>
        <v>46560.000000000007</v>
      </c>
      <c r="S8" s="40">
        <f t="shared" si="7"/>
        <v>17160.000000000004</v>
      </c>
      <c r="U8" s="27">
        <f t="shared" si="8"/>
        <v>0</v>
      </c>
      <c r="V8" s="27">
        <f t="shared" si="9"/>
        <v>0</v>
      </c>
      <c r="W8" s="27">
        <f t="shared" si="10"/>
        <v>12</v>
      </c>
      <c r="X8" s="27">
        <f t="shared" si="11"/>
        <v>0</v>
      </c>
      <c r="Y8" s="27">
        <f t="shared" si="12"/>
        <v>0</v>
      </c>
      <c r="Z8" s="27">
        <f t="shared" si="13"/>
        <v>0</v>
      </c>
    </row>
    <row r="9" spans="2:27" ht="15.6" customHeight="1" x14ac:dyDescent="0.2">
      <c r="B9" s="31"/>
      <c r="C9" s="32">
        <v>1.4000000000000004</v>
      </c>
      <c r="D9" s="42" t="s">
        <v>22</v>
      </c>
      <c r="E9" s="42" t="s">
        <v>23</v>
      </c>
      <c r="F9" s="43">
        <v>1</v>
      </c>
      <c r="G9" s="44">
        <v>4</v>
      </c>
      <c r="H9" s="37">
        <v>2</v>
      </c>
      <c r="I9" s="38"/>
      <c r="J9" s="38"/>
      <c r="K9" s="38">
        <v>1</v>
      </c>
      <c r="L9" s="39">
        <f>SUM($U9:$Z9)*$L$4</f>
        <v>0.25</v>
      </c>
      <c r="M9" s="39">
        <f>SUM($U9:$Z9)*$M$4</f>
        <v>1.75</v>
      </c>
      <c r="N9" s="39">
        <f>SUM($U9:$Z9)*$N$4</f>
        <v>2</v>
      </c>
      <c r="O9" s="39">
        <f>SUM($U9:$Z9)*$O$4</f>
        <v>1</v>
      </c>
      <c r="P9" s="40">
        <f>L9*$P$4</f>
        <v>4500</v>
      </c>
      <c r="Q9" s="40">
        <f>M9*$Q$4</f>
        <v>21262.5</v>
      </c>
      <c r="R9" s="40">
        <f>N9*$R$4</f>
        <v>19400</v>
      </c>
      <c r="S9" s="40">
        <f>O9*$S$4</f>
        <v>7150</v>
      </c>
      <c r="U9" s="27">
        <f>IF($H9=13, SUM($I9:$K9)*$U$3,0)</f>
        <v>0</v>
      </c>
      <c r="V9" s="27">
        <f>IF($H9=8, SUM($I9:$K9)*$V$3,0)</f>
        <v>0</v>
      </c>
      <c r="W9" s="27">
        <f>IF($H9=5, SUM($I9:$K9)*$W$3,0)</f>
        <v>0</v>
      </c>
      <c r="X9" s="27">
        <f>IF($H9=3, SUM($I9:$K9)*$X$3,0)</f>
        <v>0</v>
      </c>
      <c r="Y9" s="27">
        <f>IF($H9=2, SUM($I9:$K9)*$Y$3,0)</f>
        <v>5</v>
      </c>
      <c r="Z9" s="27">
        <f>IF($H9=1, SUM($I9:$K9)*$Z$3,0)</f>
        <v>0</v>
      </c>
    </row>
    <row r="10" spans="2:27" ht="15.6" customHeight="1" x14ac:dyDescent="0.2">
      <c r="B10" s="31"/>
      <c r="C10" s="32">
        <v>1.5000000000000004</v>
      </c>
      <c r="D10" s="42" t="s">
        <v>24</v>
      </c>
      <c r="E10" s="42" t="s">
        <v>23</v>
      </c>
      <c r="F10" s="43">
        <v>1</v>
      </c>
      <c r="G10" s="44">
        <v>4</v>
      </c>
      <c r="H10" s="37">
        <v>2</v>
      </c>
      <c r="I10" s="38"/>
      <c r="J10" s="38"/>
      <c r="K10" s="38">
        <v>1</v>
      </c>
      <c r="L10" s="39">
        <f>SUM($U10:$Z10)*$L$4</f>
        <v>0.25</v>
      </c>
      <c r="M10" s="39">
        <f>SUM($U10:$Z10)*$M$4</f>
        <v>1.75</v>
      </c>
      <c r="N10" s="39">
        <f>SUM($U10:$Z10)*$N$4</f>
        <v>2</v>
      </c>
      <c r="O10" s="39">
        <f>SUM($U10:$Z10)*$O$4</f>
        <v>1</v>
      </c>
      <c r="P10" s="40">
        <f>L10*$P$4</f>
        <v>4500</v>
      </c>
      <c r="Q10" s="40">
        <f>M10*$Q$4</f>
        <v>21262.5</v>
      </c>
      <c r="R10" s="40">
        <f>N10*$R$4</f>
        <v>19400</v>
      </c>
      <c r="S10" s="40">
        <f>O10*$S$4</f>
        <v>7150</v>
      </c>
      <c r="U10" s="27">
        <f>IF($H10=13, SUM($I10:$K10)*$U$3,0)</f>
        <v>0</v>
      </c>
      <c r="V10" s="27">
        <f>IF($H10=8, SUM($I10:$K10)*$V$3,0)</f>
        <v>0</v>
      </c>
      <c r="W10" s="27">
        <f>IF($H10=5, SUM($I10:$K10)*$W$3,0)</f>
        <v>0</v>
      </c>
      <c r="X10" s="27">
        <f>IF($H10=3, SUM($I10:$K10)*$X$3,0)</f>
        <v>0</v>
      </c>
      <c r="Y10" s="27">
        <f>IF($H10=2, SUM($I10:$K10)*$Y$3,0)</f>
        <v>5</v>
      </c>
      <c r="Z10" s="27">
        <f>IF($H10=1, SUM($I10:$K10)*$Z$3,0)</f>
        <v>0</v>
      </c>
    </row>
    <row r="11" spans="2:27" ht="15.6" customHeight="1" x14ac:dyDescent="0.2">
      <c r="B11" s="31"/>
      <c r="C11" s="32">
        <v>2.9</v>
      </c>
      <c r="D11" s="45" t="s">
        <v>25</v>
      </c>
      <c r="E11" s="42"/>
      <c r="F11" s="43">
        <v>1</v>
      </c>
      <c r="G11" s="44">
        <v>4</v>
      </c>
      <c r="H11" s="37">
        <v>5</v>
      </c>
      <c r="I11" s="38">
        <v>1</v>
      </c>
      <c r="J11" s="38"/>
      <c r="K11" s="38"/>
      <c r="L11" s="39">
        <f t="shared" si="0"/>
        <v>0.60000000000000009</v>
      </c>
      <c r="M11" s="39">
        <f t="shared" si="1"/>
        <v>4.1999999999999993</v>
      </c>
      <c r="N11" s="39">
        <f t="shared" si="2"/>
        <v>4.8000000000000007</v>
      </c>
      <c r="O11" s="39">
        <f t="shared" si="3"/>
        <v>2.4000000000000004</v>
      </c>
      <c r="P11" s="40">
        <f t="shared" si="4"/>
        <v>10800.000000000002</v>
      </c>
      <c r="Q11" s="40">
        <f t="shared" si="5"/>
        <v>51029.999999999993</v>
      </c>
      <c r="R11" s="40">
        <f t="shared" si="6"/>
        <v>46560.000000000007</v>
      </c>
      <c r="S11" s="40">
        <f t="shared" si="7"/>
        <v>17160.000000000004</v>
      </c>
      <c r="U11" s="27">
        <f t="shared" si="8"/>
        <v>0</v>
      </c>
      <c r="V11" s="27">
        <f t="shared" si="9"/>
        <v>0</v>
      </c>
      <c r="W11" s="27">
        <f t="shared" si="10"/>
        <v>12</v>
      </c>
      <c r="X11" s="27">
        <f t="shared" si="11"/>
        <v>0</v>
      </c>
      <c r="Y11" s="27">
        <f t="shared" si="12"/>
        <v>0</v>
      </c>
      <c r="Z11" s="27">
        <f t="shared" si="13"/>
        <v>0</v>
      </c>
    </row>
    <row r="12" spans="2:27" ht="15.6" customHeight="1" x14ac:dyDescent="0.2">
      <c r="B12" s="31"/>
      <c r="C12" s="32">
        <v>3</v>
      </c>
      <c r="D12" s="46" t="s">
        <v>26</v>
      </c>
      <c r="E12" s="42"/>
      <c r="F12" s="43">
        <v>1</v>
      </c>
      <c r="G12" s="44">
        <v>4</v>
      </c>
      <c r="H12" s="37"/>
      <c r="I12" s="38"/>
      <c r="J12" s="38"/>
      <c r="K12" s="38"/>
      <c r="L12" s="39">
        <f t="shared" si="0"/>
        <v>0</v>
      </c>
      <c r="M12" s="39">
        <f t="shared" si="1"/>
        <v>0</v>
      </c>
      <c r="N12" s="39">
        <f t="shared" si="2"/>
        <v>0</v>
      </c>
      <c r="O12" s="39">
        <f t="shared" si="3"/>
        <v>0</v>
      </c>
      <c r="P12" s="40">
        <f t="shared" si="4"/>
        <v>0</v>
      </c>
      <c r="Q12" s="40">
        <f t="shared" si="5"/>
        <v>0</v>
      </c>
      <c r="R12" s="40">
        <f t="shared" si="6"/>
        <v>0</v>
      </c>
      <c r="S12" s="40">
        <f t="shared" si="7"/>
        <v>0</v>
      </c>
      <c r="U12" s="27">
        <f t="shared" si="8"/>
        <v>0</v>
      </c>
      <c r="V12" s="27">
        <f t="shared" si="9"/>
        <v>0</v>
      </c>
      <c r="W12" s="27">
        <f t="shared" si="10"/>
        <v>0</v>
      </c>
      <c r="X12" s="27">
        <f t="shared" si="11"/>
        <v>0</v>
      </c>
      <c r="Y12" s="27">
        <f t="shared" si="12"/>
        <v>0</v>
      </c>
      <c r="Z12" s="27">
        <f t="shared" si="13"/>
        <v>0</v>
      </c>
    </row>
    <row r="13" spans="2:27" ht="15.6" customHeight="1" x14ac:dyDescent="0.2">
      <c r="B13" s="31"/>
      <c r="C13" s="47"/>
      <c r="D13" s="42"/>
      <c r="E13" s="42"/>
      <c r="F13" s="43"/>
      <c r="G13" s="44"/>
      <c r="H13" s="37"/>
      <c r="I13" s="38"/>
      <c r="J13" s="38"/>
      <c r="K13" s="38"/>
      <c r="L13" s="39">
        <f t="shared" si="0"/>
        <v>0</v>
      </c>
      <c r="M13" s="39">
        <f t="shared" si="1"/>
        <v>0</v>
      </c>
      <c r="N13" s="39">
        <f t="shared" si="2"/>
        <v>0</v>
      </c>
      <c r="O13" s="39">
        <f t="shared" si="3"/>
        <v>0</v>
      </c>
      <c r="P13" s="40">
        <f t="shared" si="4"/>
        <v>0</v>
      </c>
      <c r="Q13" s="40">
        <f t="shared" si="5"/>
        <v>0</v>
      </c>
      <c r="R13" s="40">
        <f t="shared" si="6"/>
        <v>0</v>
      </c>
      <c r="S13" s="40">
        <f t="shared" si="7"/>
        <v>0</v>
      </c>
      <c r="U13" s="27">
        <f t="shared" si="8"/>
        <v>0</v>
      </c>
      <c r="V13" s="27">
        <f t="shared" si="9"/>
        <v>0</v>
      </c>
      <c r="W13" s="27">
        <f t="shared" si="10"/>
        <v>0</v>
      </c>
      <c r="X13" s="27">
        <f t="shared" si="11"/>
        <v>0</v>
      </c>
      <c r="Y13" s="27">
        <f t="shared" si="12"/>
        <v>0</v>
      </c>
      <c r="Z13" s="27">
        <f t="shared" si="13"/>
        <v>0</v>
      </c>
    </row>
    <row r="14" spans="2:27" ht="15.6" customHeight="1" x14ac:dyDescent="0.2">
      <c r="B14" s="31"/>
      <c r="C14" s="47"/>
      <c r="D14" s="42"/>
      <c r="E14" s="42"/>
      <c r="F14" s="43"/>
      <c r="G14" s="44"/>
      <c r="H14" s="37"/>
      <c r="I14" s="38"/>
      <c r="J14" s="38"/>
      <c r="K14" s="38"/>
      <c r="L14" s="39">
        <f t="shared" si="0"/>
        <v>0</v>
      </c>
      <c r="M14" s="39">
        <f t="shared" si="1"/>
        <v>0</v>
      </c>
      <c r="N14" s="39">
        <f t="shared" si="2"/>
        <v>0</v>
      </c>
      <c r="O14" s="39">
        <f t="shared" si="3"/>
        <v>0</v>
      </c>
      <c r="P14" s="40">
        <f t="shared" si="4"/>
        <v>0</v>
      </c>
      <c r="Q14" s="40">
        <f t="shared" si="5"/>
        <v>0</v>
      </c>
      <c r="R14" s="40">
        <f t="shared" si="6"/>
        <v>0</v>
      </c>
      <c r="S14" s="40">
        <f t="shared" si="7"/>
        <v>0</v>
      </c>
      <c r="U14" s="27">
        <f t="shared" si="8"/>
        <v>0</v>
      </c>
      <c r="V14" s="27">
        <f t="shared" si="9"/>
        <v>0</v>
      </c>
      <c r="W14" s="27">
        <f t="shared" si="10"/>
        <v>0</v>
      </c>
      <c r="X14" s="27">
        <f t="shared" si="11"/>
        <v>0</v>
      </c>
      <c r="Y14" s="27">
        <f t="shared" si="12"/>
        <v>0</v>
      </c>
      <c r="Z14" s="27">
        <f t="shared" si="13"/>
        <v>0</v>
      </c>
    </row>
    <row r="15" spans="2:27" ht="15.6" customHeight="1" x14ac:dyDescent="0.2">
      <c r="B15" s="17">
        <v>2</v>
      </c>
      <c r="C15" s="18" t="s">
        <v>27</v>
      </c>
      <c r="D15" s="19"/>
      <c r="E15" s="20"/>
      <c r="F15" s="21"/>
      <c r="G15" s="22"/>
      <c r="H15" s="23"/>
      <c r="I15" s="23"/>
      <c r="J15" s="23"/>
      <c r="K15" s="23"/>
      <c r="L15" s="28">
        <f t="shared" si="0"/>
        <v>0</v>
      </c>
      <c r="M15" s="29">
        <f t="shared" si="1"/>
        <v>0</v>
      </c>
      <c r="N15" s="29">
        <f t="shared" si="2"/>
        <v>0</v>
      </c>
      <c r="O15" s="29">
        <f t="shared" si="3"/>
        <v>0</v>
      </c>
      <c r="P15" s="30">
        <f t="shared" si="4"/>
        <v>0</v>
      </c>
      <c r="Q15" s="30">
        <f t="shared" si="5"/>
        <v>0</v>
      </c>
      <c r="R15" s="30">
        <f t="shared" si="6"/>
        <v>0</v>
      </c>
      <c r="S15" s="30">
        <f t="shared" si="7"/>
        <v>0</v>
      </c>
      <c r="U15" s="27">
        <f t="shared" si="8"/>
        <v>0</v>
      </c>
      <c r="V15" s="27">
        <f t="shared" si="9"/>
        <v>0</v>
      </c>
      <c r="W15" s="27">
        <f t="shared" si="10"/>
        <v>0</v>
      </c>
      <c r="X15" s="27">
        <f t="shared" si="11"/>
        <v>0</v>
      </c>
      <c r="Y15" s="27">
        <f t="shared" si="12"/>
        <v>0</v>
      </c>
      <c r="Z15" s="27">
        <f t="shared" si="13"/>
        <v>0</v>
      </c>
    </row>
    <row r="16" spans="2:27" ht="22.5" x14ac:dyDescent="0.2">
      <c r="B16" s="31"/>
      <c r="C16" s="48" t="s">
        <v>28</v>
      </c>
      <c r="D16" s="42" t="s">
        <v>29</v>
      </c>
      <c r="E16" s="42" t="s">
        <v>30</v>
      </c>
      <c r="F16" s="43">
        <v>1</v>
      </c>
      <c r="G16" s="44">
        <v>1</v>
      </c>
      <c r="H16" s="37">
        <v>8</v>
      </c>
      <c r="I16" s="38">
        <v>1</v>
      </c>
      <c r="J16" s="38">
        <v>1</v>
      </c>
      <c r="K16" s="38"/>
      <c r="L16" s="39">
        <f t="shared" si="0"/>
        <v>1.8</v>
      </c>
      <c r="M16" s="39">
        <f t="shared" si="1"/>
        <v>12.6</v>
      </c>
      <c r="N16" s="39">
        <f t="shared" si="2"/>
        <v>14.4</v>
      </c>
      <c r="O16" s="39">
        <f t="shared" si="3"/>
        <v>7.2</v>
      </c>
      <c r="P16" s="40">
        <f t="shared" si="4"/>
        <v>32400</v>
      </c>
      <c r="Q16" s="40">
        <f t="shared" si="5"/>
        <v>153090</v>
      </c>
      <c r="R16" s="40">
        <f t="shared" si="6"/>
        <v>139680</v>
      </c>
      <c r="S16" s="40">
        <f t="shared" si="7"/>
        <v>51480</v>
      </c>
      <c r="U16" s="27">
        <f t="shared" si="8"/>
        <v>0</v>
      </c>
      <c r="V16" s="27">
        <f t="shared" si="9"/>
        <v>36</v>
      </c>
      <c r="W16" s="27">
        <f t="shared" si="10"/>
        <v>0</v>
      </c>
      <c r="X16" s="27">
        <f t="shared" si="11"/>
        <v>0</v>
      </c>
      <c r="Y16" s="27">
        <f t="shared" si="12"/>
        <v>0</v>
      </c>
      <c r="Z16" s="27">
        <f t="shared" si="13"/>
        <v>0</v>
      </c>
    </row>
    <row r="17" spans="2:26" ht="15.6" customHeight="1" x14ac:dyDescent="0.2">
      <c r="B17" s="31"/>
      <c r="C17" s="48" t="s">
        <v>31</v>
      </c>
      <c r="D17" s="49" t="s">
        <v>32</v>
      </c>
      <c r="E17" s="42" t="s">
        <v>33</v>
      </c>
      <c r="F17" s="43">
        <v>1</v>
      </c>
      <c r="G17" s="44">
        <v>1</v>
      </c>
      <c r="H17" s="37">
        <v>13</v>
      </c>
      <c r="I17" s="38">
        <v>1</v>
      </c>
      <c r="J17" s="38"/>
      <c r="K17" s="38"/>
      <c r="L17" s="39">
        <f t="shared" si="0"/>
        <v>1</v>
      </c>
      <c r="M17" s="39">
        <f t="shared" si="1"/>
        <v>7</v>
      </c>
      <c r="N17" s="39">
        <f t="shared" si="2"/>
        <v>8</v>
      </c>
      <c r="O17" s="39">
        <f t="shared" si="3"/>
        <v>4</v>
      </c>
      <c r="P17" s="40">
        <f t="shared" si="4"/>
        <v>18000</v>
      </c>
      <c r="Q17" s="40">
        <f t="shared" si="5"/>
        <v>85050</v>
      </c>
      <c r="R17" s="40">
        <f t="shared" si="6"/>
        <v>77600</v>
      </c>
      <c r="S17" s="40">
        <f t="shared" si="7"/>
        <v>28600</v>
      </c>
      <c r="U17" s="27">
        <f t="shared" si="8"/>
        <v>20</v>
      </c>
      <c r="V17" s="27">
        <f t="shared" si="9"/>
        <v>0</v>
      </c>
      <c r="W17" s="27">
        <f t="shared" si="10"/>
        <v>0</v>
      </c>
      <c r="X17" s="27">
        <f t="shared" si="11"/>
        <v>0</v>
      </c>
      <c r="Y17" s="27">
        <f t="shared" si="12"/>
        <v>0</v>
      </c>
      <c r="Z17" s="27">
        <f t="shared" si="13"/>
        <v>0</v>
      </c>
    </row>
    <row r="18" spans="2:26" ht="15.6" customHeight="1" x14ac:dyDescent="0.2">
      <c r="B18" s="31"/>
      <c r="C18" s="48" t="s">
        <v>34</v>
      </c>
      <c r="D18" s="42" t="s">
        <v>35</v>
      </c>
      <c r="E18" s="42"/>
      <c r="F18" s="43"/>
      <c r="G18" s="44">
        <v>1</v>
      </c>
      <c r="H18" s="37">
        <v>5</v>
      </c>
      <c r="I18" s="38">
        <v>1</v>
      </c>
      <c r="J18" s="38"/>
      <c r="K18" s="38"/>
      <c r="L18" s="39">
        <f t="shared" ref="L18:L37" si="14">SUM($U18:$Z18)*$L$4</f>
        <v>0.60000000000000009</v>
      </c>
      <c r="M18" s="39">
        <f t="shared" si="1"/>
        <v>4.1999999999999993</v>
      </c>
      <c r="N18" s="39">
        <f t="shared" si="2"/>
        <v>4.8000000000000007</v>
      </c>
      <c r="O18" s="39">
        <f t="shared" si="3"/>
        <v>2.4000000000000004</v>
      </c>
      <c r="P18" s="40">
        <f t="shared" si="4"/>
        <v>10800.000000000002</v>
      </c>
      <c r="Q18" s="40">
        <f t="shared" si="5"/>
        <v>51029.999999999993</v>
      </c>
      <c r="R18" s="40">
        <f t="shared" si="6"/>
        <v>46560.000000000007</v>
      </c>
      <c r="S18" s="40">
        <f t="shared" si="7"/>
        <v>17160.000000000004</v>
      </c>
      <c r="U18" s="27">
        <f t="shared" ref="U18:U37" si="15">IF($H18=13, SUM($I18:$K18)*$U$3,0)</f>
        <v>0</v>
      </c>
      <c r="V18" s="27">
        <f t="shared" si="9"/>
        <v>0</v>
      </c>
      <c r="W18" s="27">
        <f t="shared" si="10"/>
        <v>12</v>
      </c>
      <c r="X18" s="27">
        <f t="shared" si="11"/>
        <v>0</v>
      </c>
      <c r="Y18" s="27">
        <f t="shared" si="12"/>
        <v>0</v>
      </c>
      <c r="Z18" s="27">
        <f t="shared" si="13"/>
        <v>0</v>
      </c>
    </row>
    <row r="19" spans="2:26" ht="15.6" customHeight="1" x14ac:dyDescent="0.2">
      <c r="B19" s="31"/>
      <c r="C19" s="48" t="s">
        <v>36</v>
      </c>
      <c r="D19" s="42" t="s">
        <v>37</v>
      </c>
      <c r="E19" s="42" t="s">
        <v>38</v>
      </c>
      <c r="F19" s="43"/>
      <c r="G19" s="44">
        <v>1</v>
      </c>
      <c r="H19" s="37">
        <v>5</v>
      </c>
      <c r="I19" s="38"/>
      <c r="J19" s="38"/>
      <c r="K19" s="38">
        <v>1</v>
      </c>
      <c r="L19" s="39">
        <f t="shared" si="14"/>
        <v>0.60000000000000009</v>
      </c>
      <c r="M19" s="39">
        <f t="shared" si="1"/>
        <v>4.1999999999999993</v>
      </c>
      <c r="N19" s="39">
        <f t="shared" si="2"/>
        <v>4.8000000000000007</v>
      </c>
      <c r="O19" s="39">
        <f t="shared" si="3"/>
        <v>2.4000000000000004</v>
      </c>
      <c r="P19" s="40">
        <f t="shared" si="4"/>
        <v>10800.000000000002</v>
      </c>
      <c r="Q19" s="40">
        <f t="shared" si="5"/>
        <v>51029.999999999993</v>
      </c>
      <c r="R19" s="40">
        <f t="shared" si="6"/>
        <v>46560.000000000007</v>
      </c>
      <c r="S19" s="40">
        <f t="shared" si="7"/>
        <v>17160.000000000004</v>
      </c>
      <c r="U19" s="27">
        <f t="shared" si="15"/>
        <v>0</v>
      </c>
      <c r="V19" s="27">
        <f t="shared" si="9"/>
        <v>0</v>
      </c>
      <c r="W19" s="27">
        <f t="shared" si="10"/>
        <v>12</v>
      </c>
      <c r="X19" s="27">
        <f t="shared" si="11"/>
        <v>0</v>
      </c>
      <c r="Y19" s="27">
        <f t="shared" si="12"/>
        <v>0</v>
      </c>
      <c r="Z19" s="27">
        <f t="shared" si="13"/>
        <v>0</v>
      </c>
    </row>
    <row r="20" spans="2:26" ht="15.6" customHeight="1" x14ac:dyDescent="0.2">
      <c r="B20" s="31"/>
      <c r="C20" s="48" t="s">
        <v>39</v>
      </c>
      <c r="D20" s="50" t="s">
        <v>40</v>
      </c>
      <c r="E20" s="50" t="s">
        <v>41</v>
      </c>
      <c r="F20" s="43">
        <v>1</v>
      </c>
      <c r="G20" s="44"/>
      <c r="H20" s="37"/>
      <c r="I20" s="38"/>
      <c r="J20" s="38"/>
      <c r="K20" s="38"/>
      <c r="L20" s="39">
        <f t="shared" si="14"/>
        <v>0</v>
      </c>
      <c r="M20" s="39">
        <f t="shared" si="1"/>
        <v>0</v>
      </c>
      <c r="N20" s="39">
        <f t="shared" si="2"/>
        <v>0</v>
      </c>
      <c r="O20" s="39">
        <f t="shared" si="3"/>
        <v>0</v>
      </c>
      <c r="P20" s="40">
        <f t="shared" si="4"/>
        <v>0</v>
      </c>
      <c r="Q20" s="40">
        <f t="shared" si="5"/>
        <v>0</v>
      </c>
      <c r="R20" s="40">
        <f t="shared" si="6"/>
        <v>0</v>
      </c>
      <c r="S20" s="40">
        <f t="shared" si="7"/>
        <v>0</v>
      </c>
      <c r="U20" s="27">
        <f t="shared" si="15"/>
        <v>0</v>
      </c>
      <c r="V20" s="27">
        <f t="shared" si="9"/>
        <v>0</v>
      </c>
      <c r="W20" s="27">
        <f t="shared" si="10"/>
        <v>0</v>
      </c>
      <c r="X20" s="27">
        <f t="shared" si="11"/>
        <v>0</v>
      </c>
      <c r="Y20" s="27">
        <f t="shared" si="12"/>
        <v>0</v>
      </c>
      <c r="Z20" s="27">
        <f t="shared" si="13"/>
        <v>0</v>
      </c>
    </row>
    <row r="21" spans="2:26" ht="15.6" customHeight="1" x14ac:dyDescent="0.2">
      <c r="B21" s="31"/>
      <c r="C21" s="51" t="s">
        <v>42</v>
      </c>
      <c r="D21" s="52" t="s">
        <v>43</v>
      </c>
      <c r="E21" s="50"/>
      <c r="F21" s="43"/>
      <c r="G21" s="44">
        <v>1</v>
      </c>
      <c r="H21" s="37">
        <v>8</v>
      </c>
      <c r="I21" s="38">
        <v>1</v>
      </c>
      <c r="J21" s="38"/>
      <c r="K21" s="38"/>
      <c r="L21" s="39">
        <f t="shared" si="14"/>
        <v>0.9</v>
      </c>
      <c r="M21" s="39">
        <f t="shared" si="1"/>
        <v>6.3</v>
      </c>
      <c r="N21" s="39">
        <f t="shared" si="2"/>
        <v>7.2</v>
      </c>
      <c r="O21" s="39">
        <f t="shared" si="3"/>
        <v>3.6</v>
      </c>
      <c r="P21" s="40">
        <f t="shared" si="4"/>
        <v>16200</v>
      </c>
      <c r="Q21" s="40">
        <f t="shared" si="5"/>
        <v>76545</v>
      </c>
      <c r="R21" s="40">
        <f t="shared" si="6"/>
        <v>69840</v>
      </c>
      <c r="S21" s="40">
        <f t="shared" si="7"/>
        <v>25740</v>
      </c>
      <c r="U21" s="27">
        <f t="shared" si="15"/>
        <v>0</v>
      </c>
      <c r="V21" s="27">
        <f t="shared" si="9"/>
        <v>18</v>
      </c>
      <c r="W21" s="27">
        <f t="shared" si="10"/>
        <v>0</v>
      </c>
      <c r="X21" s="27">
        <f t="shared" si="11"/>
        <v>0</v>
      </c>
      <c r="Y21" s="27">
        <f t="shared" si="12"/>
        <v>0</v>
      </c>
      <c r="Z21" s="27">
        <f t="shared" si="13"/>
        <v>0</v>
      </c>
    </row>
    <row r="22" spans="2:26" ht="15.6" customHeight="1" x14ac:dyDescent="0.2">
      <c r="B22" s="31"/>
      <c r="C22" s="51" t="s">
        <v>44</v>
      </c>
      <c r="D22" s="52" t="s">
        <v>45</v>
      </c>
      <c r="E22" s="50"/>
      <c r="F22" s="43"/>
      <c r="G22" s="44">
        <v>1</v>
      </c>
      <c r="H22" s="37">
        <v>3</v>
      </c>
      <c r="I22" s="38">
        <v>1</v>
      </c>
      <c r="J22" s="38"/>
      <c r="K22" s="38"/>
      <c r="L22" s="39">
        <f t="shared" si="14"/>
        <v>0.4</v>
      </c>
      <c r="M22" s="39">
        <f t="shared" si="1"/>
        <v>2.8</v>
      </c>
      <c r="N22" s="39">
        <f t="shared" si="2"/>
        <v>3.2</v>
      </c>
      <c r="O22" s="39">
        <f t="shared" si="3"/>
        <v>1.6</v>
      </c>
      <c r="P22" s="40">
        <f t="shared" si="4"/>
        <v>7200</v>
      </c>
      <c r="Q22" s="40">
        <f t="shared" si="5"/>
        <v>34020</v>
      </c>
      <c r="R22" s="40">
        <f t="shared" si="6"/>
        <v>31040</v>
      </c>
      <c r="S22" s="40">
        <f t="shared" si="7"/>
        <v>11440</v>
      </c>
      <c r="U22" s="27">
        <f t="shared" si="15"/>
        <v>0</v>
      </c>
      <c r="V22" s="27">
        <f t="shared" si="9"/>
        <v>0</v>
      </c>
      <c r="W22" s="27">
        <f t="shared" si="10"/>
        <v>0</v>
      </c>
      <c r="X22" s="27">
        <f t="shared" si="11"/>
        <v>8</v>
      </c>
      <c r="Y22" s="27">
        <f t="shared" si="12"/>
        <v>0</v>
      </c>
      <c r="Z22" s="27">
        <f t="shared" si="13"/>
        <v>0</v>
      </c>
    </row>
    <row r="23" spans="2:26" ht="15.6" customHeight="1" x14ac:dyDescent="0.2">
      <c r="B23" s="31"/>
      <c r="C23" s="48" t="s">
        <v>46</v>
      </c>
      <c r="D23" s="53" t="s">
        <v>47</v>
      </c>
      <c r="E23" s="50" t="s">
        <v>48</v>
      </c>
      <c r="F23" s="43"/>
      <c r="G23" s="44">
        <v>1</v>
      </c>
      <c r="H23" s="37">
        <v>5</v>
      </c>
      <c r="I23" s="38">
        <v>1</v>
      </c>
      <c r="J23" s="38"/>
      <c r="K23" s="38"/>
      <c r="L23" s="39">
        <f t="shared" si="14"/>
        <v>0.60000000000000009</v>
      </c>
      <c r="M23" s="39">
        <f t="shared" si="1"/>
        <v>4.1999999999999993</v>
      </c>
      <c r="N23" s="39">
        <f t="shared" si="2"/>
        <v>4.8000000000000007</v>
      </c>
      <c r="O23" s="39">
        <f t="shared" si="3"/>
        <v>2.4000000000000004</v>
      </c>
      <c r="P23" s="40">
        <f t="shared" si="4"/>
        <v>10800.000000000002</v>
      </c>
      <c r="Q23" s="40">
        <f t="shared" si="5"/>
        <v>51029.999999999993</v>
      </c>
      <c r="R23" s="40">
        <f t="shared" si="6"/>
        <v>46560.000000000007</v>
      </c>
      <c r="S23" s="40">
        <f t="shared" si="7"/>
        <v>17160.000000000004</v>
      </c>
      <c r="U23" s="27">
        <f t="shared" si="15"/>
        <v>0</v>
      </c>
      <c r="V23" s="27">
        <f t="shared" si="9"/>
        <v>0</v>
      </c>
      <c r="W23" s="27">
        <f t="shared" si="10"/>
        <v>12</v>
      </c>
      <c r="X23" s="27">
        <f t="shared" si="11"/>
        <v>0</v>
      </c>
      <c r="Y23" s="27">
        <f t="shared" si="12"/>
        <v>0</v>
      </c>
      <c r="Z23" s="27">
        <f t="shared" si="13"/>
        <v>0</v>
      </c>
    </row>
    <row r="24" spans="2:26" ht="15.6" customHeight="1" x14ac:dyDescent="0.2">
      <c r="B24" s="31"/>
      <c r="C24" s="48" t="s">
        <v>49</v>
      </c>
      <c r="D24" s="53" t="s">
        <v>50</v>
      </c>
      <c r="E24" s="50" t="s">
        <v>48</v>
      </c>
      <c r="F24" s="43"/>
      <c r="G24" s="44">
        <v>1</v>
      </c>
      <c r="H24" s="37">
        <v>2</v>
      </c>
      <c r="I24" s="38">
        <v>1</v>
      </c>
      <c r="J24" s="38"/>
      <c r="K24" s="38"/>
      <c r="L24" s="39">
        <f t="shared" si="14"/>
        <v>0.25</v>
      </c>
      <c r="M24" s="39">
        <f t="shared" si="1"/>
        <v>1.75</v>
      </c>
      <c r="N24" s="39">
        <f t="shared" si="2"/>
        <v>2</v>
      </c>
      <c r="O24" s="39">
        <f t="shared" si="3"/>
        <v>1</v>
      </c>
      <c r="P24" s="40">
        <f t="shared" si="4"/>
        <v>4500</v>
      </c>
      <c r="Q24" s="40">
        <f t="shared" si="5"/>
        <v>21262.5</v>
      </c>
      <c r="R24" s="40">
        <f t="shared" si="6"/>
        <v>19400</v>
      </c>
      <c r="S24" s="40">
        <f t="shared" si="7"/>
        <v>7150</v>
      </c>
      <c r="U24" s="27">
        <f t="shared" si="15"/>
        <v>0</v>
      </c>
      <c r="V24" s="27">
        <f t="shared" si="9"/>
        <v>0</v>
      </c>
      <c r="W24" s="27">
        <f t="shared" si="10"/>
        <v>0</v>
      </c>
      <c r="X24" s="27">
        <f t="shared" si="11"/>
        <v>0</v>
      </c>
      <c r="Y24" s="27">
        <f t="shared" si="12"/>
        <v>5</v>
      </c>
      <c r="Z24" s="27">
        <f t="shared" si="13"/>
        <v>0</v>
      </c>
    </row>
    <row r="25" spans="2:26" ht="15.6" customHeight="1" x14ac:dyDescent="0.2">
      <c r="B25" s="31"/>
      <c r="C25" s="51"/>
      <c r="D25" s="53"/>
      <c r="E25" s="50"/>
      <c r="F25" s="43"/>
      <c r="G25" s="44"/>
      <c r="H25" s="37"/>
      <c r="I25" s="38"/>
      <c r="J25" s="38"/>
      <c r="K25" s="38"/>
      <c r="L25" s="39">
        <f t="shared" si="14"/>
        <v>0</v>
      </c>
      <c r="M25" s="39">
        <f t="shared" si="1"/>
        <v>0</v>
      </c>
      <c r="N25" s="39">
        <f t="shared" si="2"/>
        <v>0</v>
      </c>
      <c r="O25" s="39">
        <f t="shared" si="3"/>
        <v>0</v>
      </c>
      <c r="P25" s="40">
        <f t="shared" si="4"/>
        <v>0</v>
      </c>
      <c r="Q25" s="40">
        <f t="shared" si="5"/>
        <v>0</v>
      </c>
      <c r="R25" s="40">
        <f t="shared" si="6"/>
        <v>0</v>
      </c>
      <c r="S25" s="40">
        <f t="shared" si="7"/>
        <v>0</v>
      </c>
      <c r="U25" s="27">
        <f t="shared" si="15"/>
        <v>0</v>
      </c>
      <c r="V25" s="27">
        <f t="shared" si="9"/>
        <v>0</v>
      </c>
      <c r="W25" s="27">
        <f t="shared" si="10"/>
        <v>0</v>
      </c>
      <c r="X25" s="27">
        <f t="shared" si="11"/>
        <v>0</v>
      </c>
      <c r="Y25" s="27">
        <f t="shared" si="12"/>
        <v>0</v>
      </c>
      <c r="Z25" s="27">
        <f t="shared" si="13"/>
        <v>0</v>
      </c>
    </row>
    <row r="26" spans="2:26" ht="15.6" customHeight="1" x14ac:dyDescent="0.2">
      <c r="B26" s="31"/>
      <c r="C26" s="48" t="s">
        <v>51</v>
      </c>
      <c r="D26" s="50" t="s">
        <v>52</v>
      </c>
      <c r="E26" s="50"/>
      <c r="F26" s="43"/>
      <c r="G26" s="44">
        <v>2</v>
      </c>
      <c r="H26" s="37">
        <v>13</v>
      </c>
      <c r="I26" s="38"/>
      <c r="J26" s="38">
        <v>1</v>
      </c>
      <c r="K26" s="38"/>
      <c r="L26" s="39">
        <f>SUM($U26:$Z26)*$L$4</f>
        <v>1</v>
      </c>
      <c r="M26" s="39">
        <f>SUM($U26:$Z26)*$M$4</f>
        <v>7</v>
      </c>
      <c r="N26" s="39">
        <f>SUM($U26:$Z26)*$N$4</f>
        <v>8</v>
      </c>
      <c r="O26" s="39">
        <f>SUM($U26:$Z26)*$O$4</f>
        <v>4</v>
      </c>
      <c r="P26" s="40">
        <f>L26*$P$4</f>
        <v>18000</v>
      </c>
      <c r="Q26" s="40">
        <f>M26*$Q$4</f>
        <v>85050</v>
      </c>
      <c r="R26" s="40">
        <f>N26*$R$4</f>
        <v>77600</v>
      </c>
      <c r="S26" s="40">
        <f>O26*$S$4</f>
        <v>28600</v>
      </c>
      <c r="U26" s="27">
        <f>IF($H26=13, SUM($I26:$K26)*$U$3,0)</f>
        <v>20</v>
      </c>
      <c r="V26" s="27">
        <f>IF($H26=8, SUM($I26:$K26)*$V$3,0)</f>
        <v>0</v>
      </c>
      <c r="W26" s="27">
        <f>IF($H26=5, SUM($I26:$K26)*$W$3,0)</f>
        <v>0</v>
      </c>
      <c r="X26" s="27">
        <f>IF($H26=3, SUM($I26:$K26)*$X$3,0)</f>
        <v>0</v>
      </c>
      <c r="Y26" s="27">
        <f>IF($H26=2, SUM($I26:$K26)*$Y$3,0)</f>
        <v>0</v>
      </c>
      <c r="Z26" s="27">
        <f>IF($H26=1, SUM($I26:$K26)*$Z$3,0)</f>
        <v>0</v>
      </c>
    </row>
    <row r="27" spans="2:26" ht="15.6" customHeight="1" x14ac:dyDescent="0.2">
      <c r="B27" s="31"/>
      <c r="C27" s="48" t="s">
        <v>53</v>
      </c>
      <c r="D27" s="54" t="s">
        <v>54</v>
      </c>
      <c r="E27" s="55" t="s">
        <v>55</v>
      </c>
      <c r="F27" s="43">
        <v>1</v>
      </c>
      <c r="G27" s="44">
        <v>2</v>
      </c>
      <c r="H27" s="37"/>
      <c r="I27" s="38"/>
      <c r="J27" s="38"/>
      <c r="K27" s="38"/>
      <c r="L27" s="39">
        <f>SUM($U27:$Z27)*$L$4</f>
        <v>0</v>
      </c>
      <c r="M27" s="39">
        <f>SUM($U27:$Z27)*$M$4</f>
        <v>0</v>
      </c>
      <c r="N27" s="39">
        <f>SUM($U27:$Z27)*$N$4</f>
        <v>0</v>
      </c>
      <c r="O27" s="39">
        <f>SUM($U27:$Z27)*$O$4</f>
        <v>0</v>
      </c>
      <c r="P27" s="40">
        <f>L27*$P$4</f>
        <v>0</v>
      </c>
      <c r="Q27" s="40">
        <f>M27*$Q$4</f>
        <v>0</v>
      </c>
      <c r="R27" s="40">
        <f>N27*$R$4</f>
        <v>0</v>
      </c>
      <c r="S27" s="40">
        <f>O27*$S$4</f>
        <v>0</v>
      </c>
      <c r="U27" s="27">
        <f>IF($H27=13, SUM($I27:$K27)*$U$3,0)</f>
        <v>0</v>
      </c>
      <c r="V27" s="27">
        <f>IF($H27=8, SUM($I27:$K27)*$V$3,0)</f>
        <v>0</v>
      </c>
      <c r="W27" s="27">
        <f>IF($H27=5, SUM($I27:$K27)*$W$3,0)</f>
        <v>0</v>
      </c>
      <c r="X27" s="27">
        <f>IF($H27=3, SUM($I27:$K27)*$X$3,0)</f>
        <v>0</v>
      </c>
      <c r="Y27" s="27">
        <f>IF($H27=2, SUM($I27:$K27)*$Y$3,0)</f>
        <v>0</v>
      </c>
      <c r="Z27" s="27">
        <f>IF($H27=1, SUM($I27:$K27)*$Z$3,0)</f>
        <v>0</v>
      </c>
    </row>
    <row r="28" spans="2:26" ht="15.6" customHeight="1" x14ac:dyDescent="0.2">
      <c r="B28" s="31"/>
      <c r="C28" s="48" t="s">
        <v>56</v>
      </c>
      <c r="D28" s="54" t="s">
        <v>57</v>
      </c>
      <c r="E28" s="55"/>
      <c r="F28" s="43"/>
      <c r="G28" s="44">
        <v>2</v>
      </c>
      <c r="H28" s="37"/>
      <c r="I28" s="38"/>
      <c r="J28" s="38"/>
      <c r="K28" s="38"/>
      <c r="L28" s="39">
        <f>SUM($U28:$Z28)*$L$4</f>
        <v>0</v>
      </c>
      <c r="M28" s="39">
        <f>SUM($U28:$Z28)*$M$4</f>
        <v>0</v>
      </c>
      <c r="N28" s="39">
        <f>SUM($U28:$Z28)*$N$4</f>
        <v>0</v>
      </c>
      <c r="O28" s="39">
        <f>SUM($U28:$Z28)*$O$4</f>
        <v>0</v>
      </c>
      <c r="P28" s="40">
        <f>L28*$P$4</f>
        <v>0</v>
      </c>
      <c r="Q28" s="40">
        <f>M28*$Q$4</f>
        <v>0</v>
      </c>
      <c r="R28" s="40">
        <f>N28*$R$4</f>
        <v>0</v>
      </c>
      <c r="S28" s="40">
        <f>O28*$S$4</f>
        <v>0</v>
      </c>
      <c r="U28" s="27">
        <f>IF($H28=13, SUM($I28:$K28)*$U$3,0)</f>
        <v>0</v>
      </c>
      <c r="V28" s="27">
        <f>IF($H28=8, SUM($I28:$K28)*$V$3,0)</f>
        <v>0</v>
      </c>
      <c r="W28" s="27">
        <f>IF($H28=5, SUM($I28:$K28)*$W$3,0)</f>
        <v>0</v>
      </c>
      <c r="X28" s="27">
        <f>IF($H28=3, SUM($I28:$K28)*$X$3,0)</f>
        <v>0</v>
      </c>
      <c r="Y28" s="27">
        <f>IF($H28=2, SUM($I28:$K28)*$Y$3,0)</f>
        <v>0</v>
      </c>
      <c r="Z28" s="27">
        <f>IF($H28=1, SUM($I28:$K28)*$Z$3,0)</f>
        <v>0</v>
      </c>
    </row>
    <row r="29" spans="2:26" ht="15.6" customHeight="1" x14ac:dyDescent="0.2">
      <c r="B29" s="31"/>
      <c r="C29" s="48" t="s">
        <v>58</v>
      </c>
      <c r="D29" s="42" t="s">
        <v>59</v>
      </c>
      <c r="E29" s="42" t="s">
        <v>23</v>
      </c>
      <c r="F29" s="43">
        <v>1</v>
      </c>
      <c r="G29" s="44">
        <v>2</v>
      </c>
      <c r="H29" s="37">
        <v>2</v>
      </c>
      <c r="I29" s="38">
        <v>1</v>
      </c>
      <c r="J29" s="38"/>
      <c r="K29" s="38"/>
      <c r="L29" s="39">
        <f>SUM($U29:$Z29)*$L$4</f>
        <v>0.25</v>
      </c>
      <c r="M29" s="39">
        <f>SUM($U29:$Z29)*$M$4</f>
        <v>1.75</v>
      </c>
      <c r="N29" s="39">
        <f>SUM($U29:$Z29)*$N$4</f>
        <v>2</v>
      </c>
      <c r="O29" s="39">
        <f>SUM($U29:$Z29)*$O$4</f>
        <v>1</v>
      </c>
      <c r="P29" s="40">
        <f>L29*$P$4</f>
        <v>4500</v>
      </c>
      <c r="Q29" s="40">
        <f>M29*$Q$4</f>
        <v>21262.5</v>
      </c>
      <c r="R29" s="40">
        <f>N29*$R$4</f>
        <v>19400</v>
      </c>
      <c r="S29" s="40">
        <f>O29*$S$4</f>
        <v>7150</v>
      </c>
      <c r="U29" s="27">
        <f>IF($H29=13, SUM($I29:$K29)*$U$3,0)</f>
        <v>0</v>
      </c>
      <c r="V29" s="27">
        <f>IF($H29=8, SUM($I29:$K29)*$V$3,0)</f>
        <v>0</v>
      </c>
      <c r="W29" s="27">
        <f>IF($H29=5, SUM($I29:$K29)*$W$3,0)</f>
        <v>0</v>
      </c>
      <c r="X29" s="27">
        <f>IF($H29=3, SUM($I29:$K29)*$X$3,0)</f>
        <v>0</v>
      </c>
      <c r="Y29" s="27">
        <f>IF($H29=2, SUM($I29:$K29)*$Y$3,0)</f>
        <v>5</v>
      </c>
      <c r="Z29" s="27">
        <f>IF($H29=1, SUM($I29:$K29)*$Z$3,0)</f>
        <v>0</v>
      </c>
    </row>
    <row r="30" spans="2:26" ht="15.6" customHeight="1" x14ac:dyDescent="0.2">
      <c r="B30" s="31"/>
      <c r="C30" s="48" t="s">
        <v>60</v>
      </c>
      <c r="D30" s="42" t="s">
        <v>61</v>
      </c>
      <c r="E30" s="42" t="s">
        <v>23</v>
      </c>
      <c r="F30" s="43">
        <v>1</v>
      </c>
      <c r="G30" s="44">
        <v>2</v>
      </c>
      <c r="H30" s="37">
        <v>2</v>
      </c>
      <c r="I30" s="38"/>
      <c r="J30" s="38">
        <v>1</v>
      </c>
      <c r="K30" s="38"/>
      <c r="L30" s="39">
        <f>SUM($U30:$Z30)*$L$4</f>
        <v>0.25</v>
      </c>
      <c r="M30" s="39">
        <f>SUM($U30:$Z30)*$M$4</f>
        <v>1.75</v>
      </c>
      <c r="N30" s="39">
        <f>SUM($U30:$Z30)*$N$4</f>
        <v>2</v>
      </c>
      <c r="O30" s="39">
        <f>SUM($U30:$Z30)*$O$4</f>
        <v>1</v>
      </c>
      <c r="P30" s="40">
        <f>L30*$P$4</f>
        <v>4500</v>
      </c>
      <c r="Q30" s="40">
        <f>M30*$Q$4</f>
        <v>21262.5</v>
      </c>
      <c r="R30" s="40">
        <f>N30*$R$4</f>
        <v>19400</v>
      </c>
      <c r="S30" s="40">
        <f>O30*$S$4</f>
        <v>7150</v>
      </c>
      <c r="U30" s="27">
        <f>IF($H30=13, SUM($I30:$K30)*$U$3,0)</f>
        <v>0</v>
      </c>
      <c r="V30" s="27">
        <f>IF($H30=8, SUM($I30:$K30)*$V$3,0)</f>
        <v>0</v>
      </c>
      <c r="W30" s="27">
        <f>IF($H30=5, SUM($I30:$K30)*$W$3,0)</f>
        <v>0</v>
      </c>
      <c r="X30" s="27">
        <f>IF($H30=3, SUM($I30:$K30)*$X$3,0)</f>
        <v>0</v>
      </c>
      <c r="Y30" s="27">
        <f>IF($H30=2, SUM($I30:$K30)*$Y$3,0)</f>
        <v>5</v>
      </c>
      <c r="Z30" s="27">
        <f>IF($H30=1, SUM($I30:$K30)*$Z$3,0)</f>
        <v>0</v>
      </c>
    </row>
    <row r="31" spans="2:26" ht="15.6" customHeight="1" x14ac:dyDescent="0.2">
      <c r="B31" s="31"/>
      <c r="C31" s="48" t="s">
        <v>62</v>
      </c>
      <c r="D31" s="42" t="s">
        <v>63</v>
      </c>
      <c r="E31" s="42" t="s">
        <v>23</v>
      </c>
      <c r="F31" s="43">
        <v>1</v>
      </c>
      <c r="G31" s="44">
        <v>2</v>
      </c>
      <c r="H31" s="37">
        <v>2</v>
      </c>
      <c r="I31" s="38"/>
      <c r="J31" s="38">
        <v>1</v>
      </c>
      <c r="K31" s="38"/>
      <c r="L31" s="39">
        <f t="shared" si="14"/>
        <v>0.25</v>
      </c>
      <c r="M31" s="39">
        <f t="shared" si="1"/>
        <v>1.75</v>
      </c>
      <c r="N31" s="39">
        <f t="shared" si="2"/>
        <v>2</v>
      </c>
      <c r="O31" s="39">
        <f t="shared" si="3"/>
        <v>1</v>
      </c>
      <c r="P31" s="40">
        <f t="shared" si="4"/>
        <v>4500</v>
      </c>
      <c r="Q31" s="40">
        <f t="shared" si="5"/>
        <v>21262.5</v>
      </c>
      <c r="R31" s="40">
        <f t="shared" si="6"/>
        <v>19400</v>
      </c>
      <c r="S31" s="40">
        <f t="shared" si="7"/>
        <v>7150</v>
      </c>
      <c r="U31" s="27">
        <f t="shared" si="15"/>
        <v>0</v>
      </c>
      <c r="V31" s="27">
        <f t="shared" si="9"/>
        <v>0</v>
      </c>
      <c r="W31" s="27">
        <f t="shared" si="10"/>
        <v>0</v>
      </c>
      <c r="X31" s="27">
        <f t="shared" si="11"/>
        <v>0</v>
      </c>
      <c r="Y31" s="27">
        <f t="shared" si="12"/>
        <v>5</v>
      </c>
      <c r="Z31" s="27">
        <f t="shared" si="13"/>
        <v>0</v>
      </c>
    </row>
    <row r="32" spans="2:26" ht="15.6" customHeight="1" x14ac:dyDescent="0.2">
      <c r="B32" s="31"/>
      <c r="C32" s="48" t="s">
        <v>64</v>
      </c>
      <c r="D32" s="42" t="s">
        <v>65</v>
      </c>
      <c r="E32" s="42" t="s">
        <v>23</v>
      </c>
      <c r="F32" s="43">
        <v>1</v>
      </c>
      <c r="G32" s="44">
        <v>2</v>
      </c>
      <c r="H32" s="37">
        <v>2</v>
      </c>
      <c r="I32" s="38"/>
      <c r="J32" s="38">
        <v>1</v>
      </c>
      <c r="K32" s="38"/>
      <c r="L32" s="39">
        <f t="shared" si="14"/>
        <v>0.25</v>
      </c>
      <c r="M32" s="39">
        <f t="shared" si="1"/>
        <v>1.75</v>
      </c>
      <c r="N32" s="39">
        <f t="shared" si="2"/>
        <v>2</v>
      </c>
      <c r="O32" s="39">
        <f t="shared" si="3"/>
        <v>1</v>
      </c>
      <c r="P32" s="40">
        <f t="shared" si="4"/>
        <v>4500</v>
      </c>
      <c r="Q32" s="40">
        <f t="shared" si="5"/>
        <v>21262.5</v>
      </c>
      <c r="R32" s="40">
        <f t="shared" si="6"/>
        <v>19400</v>
      </c>
      <c r="S32" s="40">
        <f t="shared" si="7"/>
        <v>7150</v>
      </c>
      <c r="U32" s="27">
        <f t="shared" si="15"/>
        <v>0</v>
      </c>
      <c r="V32" s="27">
        <f t="shared" si="9"/>
        <v>0</v>
      </c>
      <c r="W32" s="27">
        <f t="shared" si="10"/>
        <v>0</v>
      </c>
      <c r="X32" s="27">
        <f t="shared" si="11"/>
        <v>0</v>
      </c>
      <c r="Y32" s="27">
        <f t="shared" si="12"/>
        <v>5</v>
      </c>
      <c r="Z32" s="27">
        <f t="shared" si="13"/>
        <v>0</v>
      </c>
    </row>
    <row r="33" spans="2:26" ht="15.6" customHeight="1" x14ac:dyDescent="0.2">
      <c r="B33" s="31"/>
      <c r="C33" s="48" t="s">
        <v>66</v>
      </c>
      <c r="D33" s="42" t="s">
        <v>67</v>
      </c>
      <c r="E33" s="42" t="s">
        <v>23</v>
      </c>
      <c r="F33" s="43">
        <v>1</v>
      </c>
      <c r="G33" s="44">
        <v>2</v>
      </c>
      <c r="H33" s="37">
        <v>2</v>
      </c>
      <c r="I33" s="38"/>
      <c r="J33" s="38"/>
      <c r="K33" s="38">
        <v>1</v>
      </c>
      <c r="L33" s="39">
        <f t="shared" si="14"/>
        <v>0.25</v>
      </c>
      <c r="M33" s="39">
        <f t="shared" si="1"/>
        <v>1.75</v>
      </c>
      <c r="N33" s="39">
        <f t="shared" si="2"/>
        <v>2</v>
      </c>
      <c r="O33" s="39">
        <f t="shared" si="3"/>
        <v>1</v>
      </c>
      <c r="P33" s="40">
        <f t="shared" si="4"/>
        <v>4500</v>
      </c>
      <c r="Q33" s="40">
        <f t="shared" si="5"/>
        <v>21262.5</v>
      </c>
      <c r="R33" s="40">
        <f t="shared" si="6"/>
        <v>19400</v>
      </c>
      <c r="S33" s="40">
        <f t="shared" si="7"/>
        <v>7150</v>
      </c>
      <c r="U33" s="27">
        <f t="shared" si="15"/>
        <v>0</v>
      </c>
      <c r="V33" s="27">
        <f t="shared" si="9"/>
        <v>0</v>
      </c>
      <c r="W33" s="27">
        <f t="shared" si="10"/>
        <v>0</v>
      </c>
      <c r="X33" s="27">
        <f t="shared" si="11"/>
        <v>0</v>
      </c>
      <c r="Y33" s="27">
        <f t="shared" si="12"/>
        <v>5</v>
      </c>
      <c r="Z33" s="27">
        <f t="shared" si="13"/>
        <v>0</v>
      </c>
    </row>
    <row r="34" spans="2:26" ht="15.6" customHeight="1" x14ac:dyDescent="0.2">
      <c r="B34" s="31"/>
      <c r="C34" s="48" t="s">
        <v>68</v>
      </c>
      <c r="D34" s="53"/>
      <c r="E34" s="50"/>
      <c r="F34" s="43"/>
      <c r="G34" s="44"/>
      <c r="H34" s="37"/>
      <c r="I34" s="38"/>
      <c r="J34" s="38"/>
      <c r="K34" s="38"/>
      <c r="L34" s="39">
        <f t="shared" si="14"/>
        <v>0</v>
      </c>
      <c r="M34" s="39">
        <f t="shared" si="1"/>
        <v>0</v>
      </c>
      <c r="N34" s="39">
        <f t="shared" si="2"/>
        <v>0</v>
      </c>
      <c r="O34" s="39">
        <f t="shared" si="3"/>
        <v>0</v>
      </c>
      <c r="P34" s="40">
        <f t="shared" si="4"/>
        <v>0</v>
      </c>
      <c r="Q34" s="40">
        <f t="shared" si="5"/>
        <v>0</v>
      </c>
      <c r="R34" s="40">
        <f t="shared" si="6"/>
        <v>0</v>
      </c>
      <c r="S34" s="40">
        <f t="shared" si="7"/>
        <v>0</v>
      </c>
      <c r="U34" s="27">
        <f t="shared" si="15"/>
        <v>0</v>
      </c>
      <c r="V34" s="27">
        <f t="shared" si="9"/>
        <v>0</v>
      </c>
      <c r="W34" s="27">
        <f t="shared" si="10"/>
        <v>0</v>
      </c>
      <c r="X34" s="27">
        <f t="shared" si="11"/>
        <v>0</v>
      </c>
      <c r="Y34" s="27">
        <f t="shared" si="12"/>
        <v>0</v>
      </c>
      <c r="Z34" s="27">
        <f t="shared" si="13"/>
        <v>0</v>
      </c>
    </row>
    <row r="35" spans="2:26" ht="15.6" customHeight="1" x14ac:dyDescent="0.2">
      <c r="B35" s="31"/>
      <c r="C35" s="48" t="s">
        <v>69</v>
      </c>
      <c r="D35" s="50" t="s">
        <v>70</v>
      </c>
      <c r="E35" s="50" t="s">
        <v>71</v>
      </c>
      <c r="F35" s="43">
        <v>2</v>
      </c>
      <c r="G35" s="44">
        <v>3</v>
      </c>
      <c r="H35" s="37">
        <v>1</v>
      </c>
      <c r="I35" s="38">
        <v>1</v>
      </c>
      <c r="J35" s="38"/>
      <c r="K35" s="38"/>
      <c r="L35" s="39">
        <f t="shared" si="14"/>
        <v>0.15000000000000002</v>
      </c>
      <c r="M35" s="39">
        <f t="shared" si="1"/>
        <v>1.0499999999999998</v>
      </c>
      <c r="N35" s="39">
        <f t="shared" si="2"/>
        <v>1.2000000000000002</v>
      </c>
      <c r="O35" s="39">
        <f t="shared" si="3"/>
        <v>0.60000000000000009</v>
      </c>
      <c r="P35" s="40">
        <f t="shared" si="4"/>
        <v>2700.0000000000005</v>
      </c>
      <c r="Q35" s="40">
        <f t="shared" si="5"/>
        <v>12757.499999999998</v>
      </c>
      <c r="R35" s="40">
        <f t="shared" si="6"/>
        <v>11640.000000000002</v>
      </c>
      <c r="S35" s="40">
        <f t="shared" si="7"/>
        <v>4290.0000000000009</v>
      </c>
      <c r="U35" s="27">
        <f t="shared" si="15"/>
        <v>0</v>
      </c>
      <c r="V35" s="27">
        <f t="shared" si="9"/>
        <v>0</v>
      </c>
      <c r="W35" s="27">
        <f t="shared" si="10"/>
        <v>0</v>
      </c>
      <c r="X35" s="27">
        <f t="shared" si="11"/>
        <v>0</v>
      </c>
      <c r="Y35" s="27">
        <f t="shared" si="12"/>
        <v>0</v>
      </c>
      <c r="Z35" s="27">
        <f t="shared" si="13"/>
        <v>3</v>
      </c>
    </row>
    <row r="36" spans="2:26" ht="15.6" customHeight="1" x14ac:dyDescent="0.2">
      <c r="B36" s="31"/>
      <c r="C36" s="48" t="s">
        <v>72</v>
      </c>
      <c r="D36" s="50" t="s">
        <v>73</v>
      </c>
      <c r="E36" s="50" t="s">
        <v>74</v>
      </c>
      <c r="F36" s="43">
        <v>2</v>
      </c>
      <c r="G36" s="44">
        <v>3</v>
      </c>
      <c r="H36" s="37">
        <v>8</v>
      </c>
      <c r="I36" s="38">
        <v>1</v>
      </c>
      <c r="J36" s="38"/>
      <c r="K36" s="38"/>
      <c r="L36" s="39">
        <f t="shared" si="14"/>
        <v>0.9</v>
      </c>
      <c r="M36" s="39">
        <f t="shared" si="1"/>
        <v>6.3</v>
      </c>
      <c r="N36" s="39">
        <f t="shared" si="2"/>
        <v>7.2</v>
      </c>
      <c r="O36" s="39">
        <f t="shared" si="3"/>
        <v>3.6</v>
      </c>
      <c r="P36" s="40">
        <f t="shared" si="4"/>
        <v>16200</v>
      </c>
      <c r="Q36" s="40">
        <f t="shared" si="5"/>
        <v>76545</v>
      </c>
      <c r="R36" s="40">
        <f t="shared" si="6"/>
        <v>69840</v>
      </c>
      <c r="S36" s="40">
        <f t="shared" si="7"/>
        <v>25740</v>
      </c>
      <c r="U36" s="27">
        <f t="shared" si="15"/>
        <v>0</v>
      </c>
      <c r="V36" s="27">
        <f t="shared" si="9"/>
        <v>18</v>
      </c>
      <c r="W36" s="27">
        <f t="shared" si="10"/>
        <v>0</v>
      </c>
      <c r="X36" s="27">
        <f t="shared" si="11"/>
        <v>0</v>
      </c>
      <c r="Y36" s="27">
        <f t="shared" si="12"/>
        <v>0</v>
      </c>
      <c r="Z36" s="27">
        <f t="shared" si="13"/>
        <v>0</v>
      </c>
    </row>
    <row r="37" spans="2:26" ht="15.6" customHeight="1" x14ac:dyDescent="0.2">
      <c r="B37" s="31"/>
      <c r="C37" s="48" t="s">
        <v>75</v>
      </c>
      <c r="D37" s="53" t="s">
        <v>76</v>
      </c>
      <c r="E37" s="50" t="s">
        <v>48</v>
      </c>
      <c r="F37" s="43"/>
      <c r="G37" s="44">
        <v>4</v>
      </c>
      <c r="H37" s="37">
        <v>5</v>
      </c>
      <c r="I37" s="38">
        <v>1</v>
      </c>
      <c r="J37" s="38"/>
      <c r="K37" s="38"/>
      <c r="L37" s="39">
        <f t="shared" si="14"/>
        <v>0.60000000000000009</v>
      </c>
      <c r="M37" s="39">
        <f t="shared" si="1"/>
        <v>4.1999999999999993</v>
      </c>
      <c r="N37" s="39">
        <f t="shared" si="2"/>
        <v>4.8000000000000007</v>
      </c>
      <c r="O37" s="39">
        <f t="shared" si="3"/>
        <v>2.4000000000000004</v>
      </c>
      <c r="P37" s="40">
        <f t="shared" si="4"/>
        <v>10800.000000000002</v>
      </c>
      <c r="Q37" s="40">
        <f t="shared" si="5"/>
        <v>51029.999999999993</v>
      </c>
      <c r="R37" s="40">
        <f t="shared" si="6"/>
        <v>46560.000000000007</v>
      </c>
      <c r="S37" s="40">
        <f t="shared" si="7"/>
        <v>17160.000000000004</v>
      </c>
      <c r="U37" s="27">
        <f t="shared" si="15"/>
        <v>0</v>
      </c>
      <c r="V37" s="27">
        <f t="shared" si="9"/>
        <v>0</v>
      </c>
      <c r="W37" s="27">
        <f t="shared" si="10"/>
        <v>12</v>
      </c>
      <c r="X37" s="27">
        <f t="shared" si="11"/>
        <v>0</v>
      </c>
      <c r="Y37" s="27">
        <f t="shared" si="12"/>
        <v>0</v>
      </c>
      <c r="Z37" s="27">
        <f t="shared" si="13"/>
        <v>0</v>
      </c>
    </row>
    <row r="38" spans="2:26" ht="15.6" customHeight="1" x14ac:dyDescent="0.2">
      <c r="B38" s="31"/>
      <c r="C38" s="48" t="s">
        <v>77</v>
      </c>
      <c r="D38" s="53" t="s">
        <v>78</v>
      </c>
      <c r="E38" s="50" t="s">
        <v>79</v>
      </c>
      <c r="F38" s="43"/>
      <c r="G38" s="44">
        <v>4</v>
      </c>
      <c r="H38" s="37">
        <v>5</v>
      </c>
      <c r="I38" s="38">
        <v>1</v>
      </c>
      <c r="J38" s="38"/>
      <c r="K38" s="38"/>
      <c r="L38" s="39">
        <f t="shared" si="0"/>
        <v>0.60000000000000009</v>
      </c>
      <c r="M38" s="39">
        <f t="shared" si="1"/>
        <v>4.1999999999999993</v>
      </c>
      <c r="N38" s="39">
        <f t="shared" si="2"/>
        <v>4.8000000000000007</v>
      </c>
      <c r="O38" s="39">
        <f t="shared" si="3"/>
        <v>2.4000000000000004</v>
      </c>
      <c r="P38" s="40">
        <f t="shared" si="4"/>
        <v>10800.000000000002</v>
      </c>
      <c r="Q38" s="40">
        <f t="shared" si="5"/>
        <v>51029.999999999993</v>
      </c>
      <c r="R38" s="40">
        <f t="shared" si="6"/>
        <v>46560.000000000007</v>
      </c>
      <c r="S38" s="40">
        <f t="shared" si="7"/>
        <v>17160.000000000004</v>
      </c>
      <c r="U38" s="27">
        <f t="shared" si="8"/>
        <v>0</v>
      </c>
      <c r="V38" s="27">
        <f t="shared" si="9"/>
        <v>0</v>
      </c>
      <c r="W38" s="27">
        <f t="shared" si="10"/>
        <v>12</v>
      </c>
      <c r="X38" s="27">
        <f t="shared" si="11"/>
        <v>0</v>
      </c>
      <c r="Y38" s="27">
        <f t="shared" si="12"/>
        <v>0</v>
      </c>
      <c r="Z38" s="27">
        <f t="shared" si="13"/>
        <v>0</v>
      </c>
    </row>
    <row r="39" spans="2:26" ht="15.6" customHeight="1" x14ac:dyDescent="0.2">
      <c r="B39" s="31"/>
      <c r="C39" s="32"/>
      <c r="D39" s="56"/>
      <c r="E39" s="50"/>
      <c r="F39" s="43"/>
      <c r="G39" s="44"/>
      <c r="H39" s="37"/>
      <c r="I39" s="38"/>
      <c r="J39" s="38"/>
      <c r="K39" s="38"/>
      <c r="L39" s="39">
        <f t="shared" si="0"/>
        <v>0</v>
      </c>
      <c r="M39" s="39">
        <f t="shared" si="1"/>
        <v>0</v>
      </c>
      <c r="N39" s="39">
        <f t="shared" si="2"/>
        <v>0</v>
      </c>
      <c r="O39" s="39">
        <f t="shared" si="3"/>
        <v>0</v>
      </c>
      <c r="P39" s="40">
        <f t="shared" si="4"/>
        <v>0</v>
      </c>
      <c r="Q39" s="40">
        <f t="shared" si="5"/>
        <v>0</v>
      </c>
      <c r="R39" s="40">
        <f t="shared" si="6"/>
        <v>0</v>
      </c>
      <c r="S39" s="40">
        <f t="shared" si="7"/>
        <v>0</v>
      </c>
      <c r="U39" s="27">
        <f t="shared" si="8"/>
        <v>0</v>
      </c>
      <c r="V39" s="27">
        <f t="shared" si="9"/>
        <v>0</v>
      </c>
      <c r="W39" s="27">
        <f t="shared" si="10"/>
        <v>0</v>
      </c>
      <c r="X39" s="27">
        <f t="shared" si="11"/>
        <v>0</v>
      </c>
      <c r="Y39" s="27">
        <f t="shared" si="12"/>
        <v>0</v>
      </c>
      <c r="Z39" s="27">
        <f t="shared" si="13"/>
        <v>0</v>
      </c>
    </row>
    <row r="40" spans="2:26" ht="15.6" customHeight="1" x14ac:dyDescent="0.2">
      <c r="B40" s="17">
        <v>3</v>
      </c>
      <c r="C40" s="18" t="s">
        <v>80</v>
      </c>
      <c r="D40" s="19"/>
      <c r="E40" s="20"/>
      <c r="F40" s="21"/>
      <c r="G40" s="22"/>
      <c r="H40" s="23"/>
      <c r="I40" s="23"/>
      <c r="J40" s="23"/>
      <c r="K40" s="23"/>
      <c r="L40" s="28">
        <f t="shared" si="0"/>
        <v>0</v>
      </c>
      <c r="M40" s="29">
        <f t="shared" si="1"/>
        <v>0</v>
      </c>
      <c r="N40" s="29">
        <f t="shared" si="2"/>
        <v>0</v>
      </c>
      <c r="O40" s="29">
        <f t="shared" si="3"/>
        <v>0</v>
      </c>
      <c r="P40" s="30">
        <f t="shared" si="4"/>
        <v>0</v>
      </c>
      <c r="Q40" s="30">
        <f t="shared" si="5"/>
        <v>0</v>
      </c>
      <c r="R40" s="30">
        <f t="shared" si="6"/>
        <v>0</v>
      </c>
      <c r="S40" s="30">
        <f t="shared" si="7"/>
        <v>0</v>
      </c>
      <c r="U40" s="27">
        <f t="shared" si="8"/>
        <v>0</v>
      </c>
      <c r="V40" s="27">
        <f t="shared" si="9"/>
        <v>0</v>
      </c>
      <c r="W40" s="27">
        <f t="shared" si="10"/>
        <v>0</v>
      </c>
      <c r="X40" s="27">
        <f t="shared" si="11"/>
        <v>0</v>
      </c>
      <c r="Y40" s="27">
        <f t="shared" si="12"/>
        <v>0</v>
      </c>
      <c r="Z40" s="27">
        <f t="shared" si="13"/>
        <v>0</v>
      </c>
    </row>
    <row r="41" spans="2:26" ht="15.6" customHeight="1" x14ac:dyDescent="0.2">
      <c r="B41" s="31"/>
      <c r="C41" s="48" t="s">
        <v>81</v>
      </c>
      <c r="D41" s="42" t="s">
        <v>82</v>
      </c>
      <c r="E41" s="42" t="s">
        <v>83</v>
      </c>
      <c r="F41" s="43">
        <v>1</v>
      </c>
      <c r="G41" s="44">
        <v>1</v>
      </c>
      <c r="H41" s="37">
        <v>8</v>
      </c>
      <c r="I41" s="38">
        <v>1</v>
      </c>
      <c r="J41" s="38"/>
      <c r="K41" s="38"/>
      <c r="L41" s="39">
        <f t="shared" si="0"/>
        <v>0.9</v>
      </c>
      <c r="M41" s="39">
        <f t="shared" si="1"/>
        <v>6.3</v>
      </c>
      <c r="N41" s="39">
        <f t="shared" si="2"/>
        <v>7.2</v>
      </c>
      <c r="O41" s="39">
        <f t="shared" si="3"/>
        <v>3.6</v>
      </c>
      <c r="P41" s="40">
        <f t="shared" si="4"/>
        <v>16200</v>
      </c>
      <c r="Q41" s="40">
        <f t="shared" si="5"/>
        <v>76545</v>
      </c>
      <c r="R41" s="40">
        <f t="shared" si="6"/>
        <v>69840</v>
      </c>
      <c r="S41" s="40">
        <f t="shared" si="7"/>
        <v>25740</v>
      </c>
      <c r="U41" s="27">
        <f t="shared" si="8"/>
        <v>0</v>
      </c>
      <c r="V41" s="27">
        <f t="shared" si="9"/>
        <v>18</v>
      </c>
      <c r="W41" s="27">
        <f t="shared" si="10"/>
        <v>0</v>
      </c>
      <c r="X41" s="27">
        <f t="shared" si="11"/>
        <v>0</v>
      </c>
      <c r="Y41" s="27">
        <f t="shared" si="12"/>
        <v>0</v>
      </c>
      <c r="Z41" s="27">
        <f t="shared" si="13"/>
        <v>0</v>
      </c>
    </row>
    <row r="42" spans="2:26" ht="15.6" customHeight="1" x14ac:dyDescent="0.2">
      <c r="B42" s="31"/>
      <c r="C42" s="48"/>
      <c r="D42" s="42"/>
      <c r="E42" s="42"/>
      <c r="F42" s="43"/>
      <c r="G42" s="44"/>
      <c r="H42" s="37"/>
      <c r="I42" s="38"/>
      <c r="J42" s="38"/>
      <c r="K42" s="38"/>
      <c r="L42" s="39"/>
      <c r="M42" s="39"/>
      <c r="N42" s="39"/>
      <c r="O42" s="39"/>
      <c r="P42" s="40"/>
      <c r="Q42" s="40"/>
      <c r="R42" s="40"/>
      <c r="S42" s="40"/>
      <c r="U42" s="27"/>
      <c r="V42" s="27"/>
      <c r="W42" s="27"/>
      <c r="X42" s="27"/>
      <c r="Y42" s="27"/>
      <c r="Z42" s="27"/>
    </row>
    <row r="43" spans="2:26" ht="15.6" customHeight="1" x14ac:dyDescent="0.2">
      <c r="B43" s="31"/>
      <c r="C43" s="48" t="s">
        <v>84</v>
      </c>
      <c r="D43" s="42" t="s">
        <v>85</v>
      </c>
      <c r="E43" s="42" t="s">
        <v>86</v>
      </c>
      <c r="F43" s="43">
        <v>1</v>
      </c>
      <c r="G43" s="44">
        <v>2</v>
      </c>
      <c r="H43" s="37">
        <v>8</v>
      </c>
      <c r="I43" s="38">
        <v>1</v>
      </c>
      <c r="J43" s="38"/>
      <c r="K43" s="38"/>
      <c r="L43" s="39">
        <f t="shared" si="0"/>
        <v>0.9</v>
      </c>
      <c r="M43" s="39">
        <f t="shared" si="1"/>
        <v>6.3</v>
      </c>
      <c r="N43" s="39">
        <f t="shared" si="2"/>
        <v>7.2</v>
      </c>
      <c r="O43" s="39">
        <f t="shared" si="3"/>
        <v>3.6</v>
      </c>
      <c r="P43" s="40">
        <f t="shared" si="4"/>
        <v>16200</v>
      </c>
      <c r="Q43" s="40">
        <f t="shared" si="5"/>
        <v>76545</v>
      </c>
      <c r="R43" s="40">
        <f t="shared" si="6"/>
        <v>69840</v>
      </c>
      <c r="S43" s="40">
        <f t="shared" si="7"/>
        <v>25740</v>
      </c>
      <c r="U43" s="27">
        <f t="shared" si="8"/>
        <v>0</v>
      </c>
      <c r="V43" s="27">
        <f t="shared" si="9"/>
        <v>18</v>
      </c>
      <c r="W43" s="27">
        <f t="shared" si="10"/>
        <v>0</v>
      </c>
      <c r="X43" s="27">
        <f t="shared" si="11"/>
        <v>0</v>
      </c>
      <c r="Y43" s="27">
        <f t="shared" si="12"/>
        <v>0</v>
      </c>
      <c r="Z43" s="27">
        <f t="shared" si="13"/>
        <v>0</v>
      </c>
    </row>
    <row r="44" spans="2:26" ht="15.6" customHeight="1" x14ac:dyDescent="0.2">
      <c r="B44" s="31"/>
      <c r="C44" s="48" t="s">
        <v>87</v>
      </c>
      <c r="D44" s="42" t="s">
        <v>88</v>
      </c>
      <c r="E44" s="42" t="s">
        <v>89</v>
      </c>
      <c r="F44" s="43">
        <v>2</v>
      </c>
      <c r="G44" s="44">
        <v>2</v>
      </c>
      <c r="H44" s="37">
        <v>8</v>
      </c>
      <c r="I44" s="38">
        <v>1</v>
      </c>
      <c r="J44" s="38"/>
      <c r="K44" s="38"/>
      <c r="L44" s="39">
        <f>SUM($U44:$Z44)*$L$4</f>
        <v>0.9</v>
      </c>
      <c r="M44" s="39">
        <f>SUM($U44:$Z44)*$M$4</f>
        <v>6.3</v>
      </c>
      <c r="N44" s="39">
        <f>SUM($U44:$Z44)*$N$4</f>
        <v>7.2</v>
      </c>
      <c r="O44" s="39">
        <f>SUM($U44:$Z44)*$O$4</f>
        <v>3.6</v>
      </c>
      <c r="P44" s="40">
        <f>L44*$P$4</f>
        <v>16200</v>
      </c>
      <c r="Q44" s="40">
        <f>M44*$Q$4</f>
        <v>76545</v>
      </c>
      <c r="R44" s="40">
        <f>N44*$R$4</f>
        <v>69840</v>
      </c>
      <c r="S44" s="40">
        <f>O44*$S$4</f>
        <v>25740</v>
      </c>
      <c r="U44" s="27">
        <f>IF($H44=13, SUM($I44:$K44)*$U$3,0)</f>
        <v>0</v>
      </c>
      <c r="V44" s="27">
        <f>IF($H44=8, SUM($I44:$K44)*$V$3,0)</f>
        <v>18</v>
      </c>
      <c r="W44" s="27">
        <f>IF($H44=5, SUM($I44:$K44)*$W$3,0)</f>
        <v>0</v>
      </c>
      <c r="X44" s="27">
        <f>IF($H44=3, SUM($I44:$K44)*$X$3,0)</f>
        <v>0</v>
      </c>
      <c r="Y44" s="27">
        <f>IF($H44=2, SUM($I44:$K44)*$Y$3,0)</f>
        <v>0</v>
      </c>
      <c r="Z44" s="27">
        <f>IF($H44=1, SUM($I44:$K44)*$Z$3,0)</f>
        <v>0</v>
      </c>
    </row>
    <row r="45" spans="2:26" ht="15.6" customHeight="1" x14ac:dyDescent="0.2">
      <c r="B45" s="31"/>
      <c r="C45" s="48"/>
      <c r="D45" s="42"/>
      <c r="E45" s="42"/>
      <c r="F45" s="43"/>
      <c r="G45" s="44"/>
      <c r="H45" s="37"/>
      <c r="I45" s="38"/>
      <c r="J45" s="38"/>
      <c r="K45" s="38"/>
      <c r="L45" s="39"/>
      <c r="M45" s="39"/>
      <c r="N45" s="39"/>
      <c r="O45" s="39"/>
      <c r="P45" s="40"/>
      <c r="Q45" s="40"/>
      <c r="R45" s="40"/>
      <c r="S45" s="40"/>
      <c r="U45" s="27"/>
      <c r="V45" s="27"/>
      <c r="W45" s="27"/>
      <c r="X45" s="27"/>
      <c r="Y45" s="27"/>
      <c r="Z45" s="27"/>
    </row>
    <row r="46" spans="2:26" ht="15.6" customHeight="1" x14ac:dyDescent="0.2">
      <c r="B46" s="31"/>
      <c r="C46" s="48" t="s">
        <v>90</v>
      </c>
      <c r="D46" s="42" t="s">
        <v>91</v>
      </c>
      <c r="E46" s="42" t="s">
        <v>92</v>
      </c>
      <c r="F46" s="43">
        <v>2</v>
      </c>
      <c r="G46" s="44">
        <v>3</v>
      </c>
      <c r="H46" s="37">
        <v>8</v>
      </c>
      <c r="I46" s="38">
        <v>1</v>
      </c>
      <c r="J46" s="38"/>
      <c r="K46" s="38"/>
      <c r="L46" s="39">
        <f>SUM($U46:$Z46)*$L$4</f>
        <v>0.9</v>
      </c>
      <c r="M46" s="39">
        <f>SUM($U46:$Z46)*$M$4</f>
        <v>6.3</v>
      </c>
      <c r="N46" s="39">
        <f>SUM($U46:$Z46)*$N$4</f>
        <v>7.2</v>
      </c>
      <c r="O46" s="39">
        <f>SUM($U46:$Z46)*$O$4</f>
        <v>3.6</v>
      </c>
      <c r="P46" s="40">
        <f t="shared" ref="P46" si="16">L46*$P$4</f>
        <v>16200</v>
      </c>
      <c r="Q46" s="40">
        <f t="shared" ref="Q46" si="17">M46*$Q$4</f>
        <v>76545</v>
      </c>
      <c r="R46" s="40">
        <f t="shared" ref="R46" si="18">N46*$R$4</f>
        <v>69840</v>
      </c>
      <c r="S46" s="40">
        <f t="shared" ref="S46" si="19">O46*$S$4</f>
        <v>25740</v>
      </c>
      <c r="U46" s="27">
        <f>IF($H46=13, SUM($I46:$K46)*$U$3,0)</f>
        <v>0</v>
      </c>
      <c r="V46" s="27">
        <f>IF($H46=8, SUM($I46:$K46)*$V$3,0)</f>
        <v>18</v>
      </c>
      <c r="W46" s="27">
        <f>IF($H46=5, SUM($I46:$K46)*$W$3,0)</f>
        <v>0</v>
      </c>
      <c r="X46" s="27">
        <f>IF($H46=3, SUM($I46:$K46)*$X$3,0)</f>
        <v>0</v>
      </c>
      <c r="Y46" s="27">
        <f>IF($H46=2, SUM($I46:$K46)*$Y$3,0)</f>
        <v>0</v>
      </c>
      <c r="Z46" s="27">
        <f>IF($H46=1, SUM($I46:$K46)*$Z$3,0)</f>
        <v>0</v>
      </c>
    </row>
    <row r="47" spans="2:26" ht="15.6" customHeight="1" x14ac:dyDescent="0.2">
      <c r="B47" s="31"/>
      <c r="C47" s="48" t="s">
        <v>93</v>
      </c>
      <c r="D47" s="42" t="s">
        <v>94</v>
      </c>
      <c r="E47" s="42" t="s">
        <v>95</v>
      </c>
      <c r="F47" s="43">
        <v>4</v>
      </c>
      <c r="G47" s="44">
        <v>3</v>
      </c>
      <c r="H47" s="37">
        <v>8</v>
      </c>
      <c r="I47" s="38">
        <v>1</v>
      </c>
      <c r="J47" s="38"/>
      <c r="K47" s="38"/>
      <c r="L47" s="39">
        <f t="shared" si="0"/>
        <v>0.9</v>
      </c>
      <c r="M47" s="39">
        <f t="shared" si="1"/>
        <v>6.3</v>
      </c>
      <c r="N47" s="39">
        <f t="shared" si="2"/>
        <v>7.2</v>
      </c>
      <c r="O47" s="39">
        <f t="shared" si="3"/>
        <v>3.6</v>
      </c>
      <c r="P47" s="40">
        <f t="shared" si="4"/>
        <v>16200</v>
      </c>
      <c r="Q47" s="40">
        <f t="shared" si="5"/>
        <v>76545</v>
      </c>
      <c r="R47" s="40">
        <f t="shared" si="6"/>
        <v>69840</v>
      </c>
      <c r="S47" s="40">
        <f t="shared" si="7"/>
        <v>25740</v>
      </c>
      <c r="U47" s="27">
        <f t="shared" si="8"/>
        <v>0</v>
      </c>
      <c r="V47" s="27">
        <f t="shared" si="9"/>
        <v>18</v>
      </c>
      <c r="W47" s="27">
        <f t="shared" si="10"/>
        <v>0</v>
      </c>
      <c r="X47" s="27">
        <f t="shared" si="11"/>
        <v>0</v>
      </c>
      <c r="Y47" s="27">
        <f t="shared" si="12"/>
        <v>0</v>
      </c>
      <c r="Z47" s="27">
        <f t="shared" si="13"/>
        <v>0</v>
      </c>
    </row>
    <row r="48" spans="2:26" ht="15.6" customHeight="1" x14ac:dyDescent="0.2">
      <c r="B48" s="31"/>
      <c r="C48" s="48" t="s">
        <v>96</v>
      </c>
      <c r="D48" s="42" t="s">
        <v>97</v>
      </c>
      <c r="E48" s="42" t="s">
        <v>98</v>
      </c>
      <c r="F48" s="43">
        <v>2</v>
      </c>
      <c r="G48" s="44">
        <v>3</v>
      </c>
      <c r="H48" s="37">
        <v>3</v>
      </c>
      <c r="I48" s="38"/>
      <c r="J48" s="38"/>
      <c r="K48" s="38">
        <v>1</v>
      </c>
      <c r="L48" s="39">
        <f t="shared" ref="L48:L54" si="20">SUM($U48:$Z48)*$L$4</f>
        <v>0.4</v>
      </c>
      <c r="M48" s="39">
        <f t="shared" si="1"/>
        <v>2.8</v>
      </c>
      <c r="N48" s="39">
        <f t="shared" si="2"/>
        <v>3.2</v>
      </c>
      <c r="O48" s="39">
        <f t="shared" si="3"/>
        <v>1.6</v>
      </c>
      <c r="P48" s="40">
        <f t="shared" si="4"/>
        <v>7200</v>
      </c>
      <c r="Q48" s="40">
        <f t="shared" si="5"/>
        <v>34020</v>
      </c>
      <c r="R48" s="40">
        <f t="shared" si="6"/>
        <v>31040</v>
      </c>
      <c r="S48" s="40">
        <f t="shared" si="7"/>
        <v>11440</v>
      </c>
      <c r="U48" s="27">
        <f t="shared" ref="U48:U54" si="21">IF($H48=13, SUM($I48:$K48)*$U$3,0)</f>
        <v>0</v>
      </c>
      <c r="V48" s="27">
        <f t="shared" si="9"/>
        <v>0</v>
      </c>
      <c r="W48" s="27">
        <f t="shared" si="10"/>
        <v>0</v>
      </c>
      <c r="X48" s="27">
        <f t="shared" si="11"/>
        <v>8</v>
      </c>
      <c r="Y48" s="27">
        <f t="shared" si="12"/>
        <v>0</v>
      </c>
      <c r="Z48" s="27">
        <f t="shared" si="13"/>
        <v>0</v>
      </c>
    </row>
    <row r="49" spans="2:26" ht="15.6" customHeight="1" x14ac:dyDescent="0.2">
      <c r="B49" s="31"/>
      <c r="C49" s="48" t="s">
        <v>99</v>
      </c>
      <c r="D49" s="42" t="s">
        <v>100</v>
      </c>
      <c r="E49" s="42" t="s">
        <v>101</v>
      </c>
      <c r="F49" s="43">
        <v>2</v>
      </c>
      <c r="G49" s="44">
        <v>3</v>
      </c>
      <c r="H49" s="37">
        <v>8</v>
      </c>
      <c r="I49" s="38">
        <v>1</v>
      </c>
      <c r="J49" s="38"/>
      <c r="K49" s="38"/>
      <c r="L49" s="39">
        <f t="shared" si="20"/>
        <v>0.9</v>
      </c>
      <c r="M49" s="39">
        <f t="shared" si="1"/>
        <v>6.3</v>
      </c>
      <c r="N49" s="39">
        <f t="shared" si="2"/>
        <v>7.2</v>
      </c>
      <c r="O49" s="39">
        <f t="shared" si="3"/>
        <v>3.6</v>
      </c>
      <c r="P49" s="40">
        <f t="shared" si="4"/>
        <v>16200</v>
      </c>
      <c r="Q49" s="40">
        <f t="shared" si="5"/>
        <v>76545</v>
      </c>
      <c r="R49" s="40">
        <f t="shared" si="6"/>
        <v>69840</v>
      </c>
      <c r="S49" s="40">
        <f t="shared" si="7"/>
        <v>25740</v>
      </c>
      <c r="U49" s="27">
        <f t="shared" si="21"/>
        <v>0</v>
      </c>
      <c r="V49" s="27">
        <f t="shared" si="9"/>
        <v>18</v>
      </c>
      <c r="W49" s="27">
        <f t="shared" si="10"/>
        <v>0</v>
      </c>
      <c r="X49" s="27">
        <f t="shared" si="11"/>
        <v>0</v>
      </c>
      <c r="Y49" s="27">
        <f t="shared" si="12"/>
        <v>0</v>
      </c>
      <c r="Z49" s="27">
        <f t="shared" si="13"/>
        <v>0</v>
      </c>
    </row>
    <row r="50" spans="2:26" ht="15.6" customHeight="1" x14ac:dyDescent="0.2">
      <c r="B50" s="31"/>
      <c r="C50" s="48" t="s">
        <v>102</v>
      </c>
      <c r="D50" s="42" t="s">
        <v>103</v>
      </c>
      <c r="E50" s="42" t="s">
        <v>104</v>
      </c>
      <c r="F50" s="43">
        <v>3</v>
      </c>
      <c r="G50" s="44">
        <v>3</v>
      </c>
      <c r="H50" s="37">
        <v>8</v>
      </c>
      <c r="I50" s="38">
        <v>1</v>
      </c>
      <c r="J50" s="38"/>
      <c r="K50" s="38">
        <v>1</v>
      </c>
      <c r="L50" s="39">
        <f t="shared" si="20"/>
        <v>1.8</v>
      </c>
      <c r="M50" s="39">
        <f t="shared" si="1"/>
        <v>12.6</v>
      </c>
      <c r="N50" s="39">
        <f t="shared" si="2"/>
        <v>14.4</v>
      </c>
      <c r="O50" s="39">
        <f t="shared" si="3"/>
        <v>7.2</v>
      </c>
      <c r="P50" s="40">
        <f t="shared" si="4"/>
        <v>32400</v>
      </c>
      <c r="Q50" s="40">
        <f t="shared" si="5"/>
        <v>153090</v>
      </c>
      <c r="R50" s="40">
        <f t="shared" si="6"/>
        <v>139680</v>
      </c>
      <c r="S50" s="40">
        <f t="shared" si="7"/>
        <v>51480</v>
      </c>
      <c r="U50" s="27">
        <f t="shared" si="21"/>
        <v>0</v>
      </c>
      <c r="V50" s="27">
        <f t="shared" si="9"/>
        <v>36</v>
      </c>
      <c r="W50" s="27">
        <f t="shared" si="10"/>
        <v>0</v>
      </c>
      <c r="X50" s="27">
        <f t="shared" si="11"/>
        <v>0</v>
      </c>
      <c r="Y50" s="27">
        <f t="shared" si="12"/>
        <v>0</v>
      </c>
      <c r="Z50" s="27">
        <f t="shared" si="13"/>
        <v>0</v>
      </c>
    </row>
    <row r="51" spans="2:26" ht="15.6" customHeight="1" x14ac:dyDescent="0.2">
      <c r="B51" s="31"/>
      <c r="C51" s="48" t="s">
        <v>105</v>
      </c>
      <c r="D51" s="42" t="s">
        <v>106</v>
      </c>
      <c r="E51" s="42" t="s">
        <v>107</v>
      </c>
      <c r="F51" s="43">
        <v>4</v>
      </c>
      <c r="G51" s="44">
        <v>3</v>
      </c>
      <c r="H51" s="37">
        <v>8</v>
      </c>
      <c r="I51" s="38">
        <v>1</v>
      </c>
      <c r="J51" s="38"/>
      <c r="K51" s="38"/>
      <c r="L51" s="39">
        <f t="shared" si="20"/>
        <v>0.9</v>
      </c>
      <c r="M51" s="39">
        <f t="shared" si="1"/>
        <v>6.3</v>
      </c>
      <c r="N51" s="39">
        <f t="shared" si="2"/>
        <v>7.2</v>
      </c>
      <c r="O51" s="39">
        <f t="shared" si="3"/>
        <v>3.6</v>
      </c>
      <c r="P51" s="40">
        <f t="shared" si="4"/>
        <v>16200</v>
      </c>
      <c r="Q51" s="40">
        <f t="shared" si="5"/>
        <v>76545</v>
      </c>
      <c r="R51" s="40">
        <f t="shared" si="6"/>
        <v>69840</v>
      </c>
      <c r="S51" s="40">
        <f t="shared" si="7"/>
        <v>25740</v>
      </c>
      <c r="U51" s="27">
        <f t="shared" si="21"/>
        <v>0</v>
      </c>
      <c r="V51" s="27">
        <f t="shared" si="9"/>
        <v>18</v>
      </c>
      <c r="W51" s="27">
        <f t="shared" si="10"/>
        <v>0</v>
      </c>
      <c r="X51" s="27">
        <f t="shared" si="11"/>
        <v>0</v>
      </c>
      <c r="Y51" s="27">
        <f t="shared" si="12"/>
        <v>0</v>
      </c>
      <c r="Z51" s="27">
        <f t="shared" si="13"/>
        <v>0</v>
      </c>
    </row>
    <row r="52" spans="2:26" ht="15.6" customHeight="1" x14ac:dyDescent="0.2">
      <c r="B52" s="31"/>
      <c r="C52" s="51" t="s">
        <v>108</v>
      </c>
      <c r="D52" s="42" t="s">
        <v>109</v>
      </c>
      <c r="E52" s="42"/>
      <c r="F52" s="43"/>
      <c r="G52" s="44">
        <v>3</v>
      </c>
      <c r="H52" s="37">
        <v>5</v>
      </c>
      <c r="I52" s="38"/>
      <c r="J52" s="38">
        <v>1</v>
      </c>
      <c r="K52" s="38"/>
      <c r="L52" s="39">
        <f t="shared" si="20"/>
        <v>0.60000000000000009</v>
      </c>
      <c r="M52" s="39">
        <f t="shared" si="1"/>
        <v>4.1999999999999993</v>
      </c>
      <c r="N52" s="39">
        <f t="shared" si="2"/>
        <v>4.8000000000000007</v>
      </c>
      <c r="O52" s="39">
        <f t="shared" si="3"/>
        <v>2.4000000000000004</v>
      </c>
      <c r="P52" s="40">
        <f t="shared" si="4"/>
        <v>10800.000000000002</v>
      </c>
      <c r="Q52" s="40">
        <f t="shared" si="5"/>
        <v>51029.999999999993</v>
      </c>
      <c r="R52" s="40">
        <f t="shared" si="6"/>
        <v>46560.000000000007</v>
      </c>
      <c r="S52" s="40">
        <f t="shared" si="7"/>
        <v>17160.000000000004</v>
      </c>
      <c r="U52" s="27">
        <f t="shared" si="21"/>
        <v>0</v>
      </c>
      <c r="V52" s="27">
        <f t="shared" si="9"/>
        <v>0</v>
      </c>
      <c r="W52" s="27">
        <f t="shared" si="10"/>
        <v>12</v>
      </c>
      <c r="X52" s="27">
        <f t="shared" si="11"/>
        <v>0</v>
      </c>
      <c r="Y52" s="27">
        <f t="shared" si="12"/>
        <v>0</v>
      </c>
      <c r="Z52" s="27">
        <f t="shared" si="13"/>
        <v>0</v>
      </c>
    </row>
    <row r="53" spans="2:26" ht="15.6" customHeight="1" x14ac:dyDescent="0.2">
      <c r="B53" s="31"/>
      <c r="C53" s="51" t="s">
        <v>110</v>
      </c>
      <c r="D53" s="42" t="s">
        <v>111</v>
      </c>
      <c r="E53" s="42"/>
      <c r="F53" s="43"/>
      <c r="G53" s="44">
        <v>4</v>
      </c>
      <c r="H53" s="37">
        <v>3</v>
      </c>
      <c r="I53" s="38"/>
      <c r="J53" s="38">
        <v>1</v>
      </c>
      <c r="K53" s="38"/>
      <c r="L53" s="39">
        <f t="shared" si="20"/>
        <v>0.4</v>
      </c>
      <c r="M53" s="39">
        <f t="shared" si="1"/>
        <v>2.8</v>
      </c>
      <c r="N53" s="39">
        <f t="shared" si="2"/>
        <v>3.2</v>
      </c>
      <c r="O53" s="39">
        <f t="shared" si="3"/>
        <v>1.6</v>
      </c>
      <c r="P53" s="40">
        <f t="shared" si="4"/>
        <v>7200</v>
      </c>
      <c r="Q53" s="40">
        <f t="shared" si="5"/>
        <v>34020</v>
      </c>
      <c r="R53" s="40">
        <f t="shared" si="6"/>
        <v>31040</v>
      </c>
      <c r="S53" s="40">
        <f t="shared" si="7"/>
        <v>11440</v>
      </c>
      <c r="U53" s="27">
        <f t="shared" si="21"/>
        <v>0</v>
      </c>
      <c r="V53" s="27">
        <f t="shared" si="9"/>
        <v>0</v>
      </c>
      <c r="W53" s="27">
        <f t="shared" si="10"/>
        <v>0</v>
      </c>
      <c r="X53" s="27">
        <f t="shared" si="11"/>
        <v>8</v>
      </c>
      <c r="Y53" s="27">
        <f t="shared" si="12"/>
        <v>0</v>
      </c>
      <c r="Z53" s="27">
        <f t="shared" si="13"/>
        <v>0</v>
      </c>
    </row>
    <row r="54" spans="2:26" ht="15.6" customHeight="1" x14ac:dyDescent="0.2">
      <c r="B54" s="31"/>
      <c r="C54" s="51" t="s">
        <v>112</v>
      </c>
      <c r="D54" s="42" t="s">
        <v>113</v>
      </c>
      <c r="E54" s="42"/>
      <c r="F54" s="43"/>
      <c r="G54" s="44">
        <v>4</v>
      </c>
      <c r="H54" s="37">
        <v>3</v>
      </c>
      <c r="I54" s="38"/>
      <c r="J54" s="38">
        <v>1</v>
      </c>
      <c r="K54" s="38"/>
      <c r="L54" s="39">
        <f t="shared" si="20"/>
        <v>0.4</v>
      </c>
      <c r="M54" s="39">
        <f t="shared" si="1"/>
        <v>2.8</v>
      </c>
      <c r="N54" s="39">
        <f t="shared" si="2"/>
        <v>3.2</v>
      </c>
      <c r="O54" s="39">
        <f t="shared" si="3"/>
        <v>1.6</v>
      </c>
      <c r="P54" s="40">
        <f t="shared" si="4"/>
        <v>7200</v>
      </c>
      <c r="Q54" s="40">
        <f t="shared" si="5"/>
        <v>34020</v>
      </c>
      <c r="R54" s="40">
        <f t="shared" si="6"/>
        <v>31040</v>
      </c>
      <c r="S54" s="40">
        <f t="shared" si="7"/>
        <v>11440</v>
      </c>
      <c r="U54" s="27">
        <f t="shared" si="21"/>
        <v>0</v>
      </c>
      <c r="V54" s="27">
        <f t="shared" si="9"/>
        <v>0</v>
      </c>
      <c r="W54" s="27">
        <f t="shared" si="10"/>
        <v>0</v>
      </c>
      <c r="X54" s="27">
        <f t="shared" si="11"/>
        <v>8</v>
      </c>
      <c r="Y54" s="27">
        <f t="shared" si="12"/>
        <v>0</v>
      </c>
      <c r="Z54" s="27">
        <f t="shared" si="13"/>
        <v>0</v>
      </c>
    </row>
    <row r="55" spans="2:26" ht="15.6" customHeight="1" x14ac:dyDescent="0.2">
      <c r="B55" s="31"/>
      <c r="C55" s="48"/>
      <c r="D55" s="42"/>
      <c r="E55" s="42"/>
      <c r="F55" s="43"/>
      <c r="G55" s="44"/>
      <c r="H55" s="37"/>
      <c r="I55" s="38"/>
      <c r="J55" s="38"/>
      <c r="K55" s="38"/>
      <c r="L55" s="39"/>
      <c r="M55" s="39"/>
      <c r="N55" s="39"/>
      <c r="O55" s="39"/>
      <c r="P55" s="40"/>
      <c r="Q55" s="40"/>
      <c r="R55" s="40"/>
      <c r="S55" s="40"/>
      <c r="U55" s="27"/>
      <c r="V55" s="27"/>
      <c r="W55" s="27"/>
      <c r="X55" s="27"/>
      <c r="Y55" s="27"/>
      <c r="Z55" s="27"/>
    </row>
    <row r="56" spans="2:26" ht="15.6" customHeight="1" x14ac:dyDescent="0.2">
      <c r="B56" s="31"/>
      <c r="C56" s="48" t="s">
        <v>114</v>
      </c>
      <c r="D56" s="42" t="s">
        <v>115</v>
      </c>
      <c r="E56" s="42" t="s">
        <v>116</v>
      </c>
      <c r="F56" s="43">
        <v>4</v>
      </c>
      <c r="G56" s="44">
        <v>5</v>
      </c>
      <c r="H56" s="37">
        <v>5</v>
      </c>
      <c r="I56" s="38">
        <v>1</v>
      </c>
      <c r="J56" s="38"/>
      <c r="K56" s="38">
        <v>2</v>
      </c>
      <c r="L56" s="39">
        <f>SUM($U56:$Z56)*$L$4</f>
        <v>1.8</v>
      </c>
      <c r="M56" s="39">
        <f>SUM($U56:$Z56)*$M$4</f>
        <v>12.6</v>
      </c>
      <c r="N56" s="39">
        <f>SUM($U56:$Z56)*$N$4</f>
        <v>14.4</v>
      </c>
      <c r="O56" s="39">
        <f>SUM($U56:$Z56)*$O$4</f>
        <v>7.2</v>
      </c>
      <c r="P56" s="40">
        <f>L56*$P$4</f>
        <v>32400</v>
      </c>
      <c r="Q56" s="40">
        <f>M56*$Q$4</f>
        <v>153090</v>
      </c>
      <c r="R56" s="40">
        <f>N56*$R$4</f>
        <v>139680</v>
      </c>
      <c r="S56" s="40">
        <f>O56*$S$4</f>
        <v>51480</v>
      </c>
      <c r="U56" s="27">
        <f>IF($H56=13, SUM($I56:$K56)*$U$3,0)</f>
        <v>0</v>
      </c>
      <c r="V56" s="27">
        <f>IF($H56=8, SUM($I56:$K56)*$V$3,0)</f>
        <v>0</v>
      </c>
      <c r="W56" s="27">
        <f>IF($H56=5, SUM($I56:$K56)*$W$3,0)</f>
        <v>36</v>
      </c>
      <c r="X56" s="27">
        <f>IF($H56=3, SUM($I56:$K56)*$X$3,0)</f>
        <v>0</v>
      </c>
      <c r="Y56" s="27">
        <f>IF($H56=2, SUM($I56:$K56)*$Y$3,0)</f>
        <v>0</v>
      </c>
      <c r="Z56" s="27">
        <f>IF($H56=1, SUM($I56:$K56)*$Z$3,0)</f>
        <v>0</v>
      </c>
    </row>
    <row r="57" spans="2:26" ht="15.6" customHeight="1" x14ac:dyDescent="0.2">
      <c r="B57" s="31"/>
      <c r="C57" s="48" t="s">
        <v>117</v>
      </c>
      <c r="D57" s="42" t="s">
        <v>118</v>
      </c>
      <c r="E57" s="42" t="s">
        <v>119</v>
      </c>
      <c r="F57" s="43">
        <v>5</v>
      </c>
      <c r="G57" s="44">
        <v>5</v>
      </c>
      <c r="H57" s="37">
        <v>5</v>
      </c>
      <c r="I57" s="38">
        <v>1</v>
      </c>
      <c r="J57" s="38"/>
      <c r="K57" s="38"/>
      <c r="L57" s="39">
        <f t="shared" ref="L57:L107" si="22">SUM($U57:$Z57)*$L$4</f>
        <v>0.60000000000000009</v>
      </c>
      <c r="M57" s="39">
        <f t="shared" ref="M57:M107" si="23">SUM($U57:$Z57)*$M$4</f>
        <v>4.1999999999999993</v>
      </c>
      <c r="N57" s="39">
        <f t="shared" ref="N57:N107" si="24">SUM($U57:$Z57)*$N$4</f>
        <v>4.8000000000000007</v>
      </c>
      <c r="O57" s="39">
        <f t="shared" ref="O57:O107" si="25">SUM($U57:$Z57)*$O$4</f>
        <v>2.4000000000000004</v>
      </c>
      <c r="P57" s="40">
        <f t="shared" ref="P57:P107" si="26">L57*$P$4</f>
        <v>10800.000000000002</v>
      </c>
      <c r="Q57" s="40">
        <f t="shared" ref="Q57:Q107" si="27">M57*$Q$4</f>
        <v>51029.999999999993</v>
      </c>
      <c r="R57" s="40">
        <f t="shared" ref="R57:R107" si="28">N57*$R$4</f>
        <v>46560.000000000007</v>
      </c>
      <c r="S57" s="40">
        <f t="shared" ref="S57:S107" si="29">O57*$S$4</f>
        <v>17160.000000000004</v>
      </c>
      <c r="U57" s="27">
        <f t="shared" ref="U57:U107" si="30">IF($H57=13, SUM($I57:$K57)*$U$3,0)</f>
        <v>0</v>
      </c>
      <c r="V57" s="27">
        <f t="shared" ref="V57:V107" si="31">IF($H57=8, SUM($I57:$K57)*$V$3,0)</f>
        <v>0</v>
      </c>
      <c r="W57" s="27">
        <f t="shared" ref="W57:W107" si="32">IF($H57=5, SUM($I57:$K57)*$W$3,0)</f>
        <v>12</v>
      </c>
      <c r="X57" s="27">
        <f t="shared" ref="X57:X107" si="33">IF($H57=3, SUM($I57:$K57)*$X$3,0)</f>
        <v>0</v>
      </c>
      <c r="Y57" s="27">
        <f t="shared" ref="Y57:Y107" si="34">IF($H57=2, SUM($I57:$K57)*$Y$3,0)</f>
        <v>0</v>
      </c>
      <c r="Z57" s="27">
        <f t="shared" ref="Z57:Z107" si="35">IF($H57=1, SUM($I57:$K57)*$Z$3,0)</f>
        <v>0</v>
      </c>
    </row>
    <row r="58" spans="2:26" ht="15.6" customHeight="1" x14ac:dyDescent="0.2">
      <c r="B58" s="31"/>
      <c r="C58" s="48" t="s">
        <v>120</v>
      </c>
      <c r="D58" s="42" t="s">
        <v>121</v>
      </c>
      <c r="E58" s="42" t="s">
        <v>122</v>
      </c>
      <c r="F58" s="43">
        <v>4</v>
      </c>
      <c r="G58" s="44">
        <v>5</v>
      </c>
      <c r="H58" s="37">
        <v>3</v>
      </c>
      <c r="I58" s="38"/>
      <c r="J58" s="38"/>
      <c r="K58" s="38">
        <v>1</v>
      </c>
      <c r="L58" s="39">
        <f>SUM($U58:$Z58)*$L$4</f>
        <v>0.4</v>
      </c>
      <c r="M58" s="39">
        <f>SUM($U58:$Z58)*$M$4</f>
        <v>2.8</v>
      </c>
      <c r="N58" s="39">
        <f>SUM($U58:$Z58)*$N$4</f>
        <v>3.2</v>
      </c>
      <c r="O58" s="39">
        <f>SUM($U58:$Z58)*$O$4</f>
        <v>1.6</v>
      </c>
      <c r="P58" s="40">
        <f>L58*$P$4</f>
        <v>7200</v>
      </c>
      <c r="Q58" s="40">
        <f>M58*$Q$4</f>
        <v>34020</v>
      </c>
      <c r="R58" s="40">
        <f>N58*$R$4</f>
        <v>31040</v>
      </c>
      <c r="S58" s="40">
        <f>O58*$S$4</f>
        <v>11440</v>
      </c>
      <c r="U58" s="27">
        <f>IF($H58=13, SUM($I58:$K58)*$U$3,0)</f>
        <v>0</v>
      </c>
      <c r="V58" s="27">
        <f>IF($H58=8, SUM($I58:$K58)*$V$3,0)</f>
        <v>0</v>
      </c>
      <c r="W58" s="27">
        <f>IF($H58=5, SUM($I58:$K58)*$W$3,0)</f>
        <v>0</v>
      </c>
      <c r="X58" s="27">
        <f>IF($H58=3, SUM($I58:$K58)*$X$3,0)</f>
        <v>8</v>
      </c>
      <c r="Y58" s="27">
        <f>IF($H58=2, SUM($I58:$K58)*$Y$3,0)</f>
        <v>0</v>
      </c>
      <c r="Z58" s="27">
        <f>IF($H58=1, SUM($I58:$K58)*$Z$3,0)</f>
        <v>0</v>
      </c>
    </row>
    <row r="59" spans="2:26" ht="15.6" customHeight="1" x14ac:dyDescent="0.2">
      <c r="B59" s="31"/>
      <c r="C59" s="48"/>
      <c r="D59" s="42"/>
      <c r="E59" s="42"/>
      <c r="F59" s="43"/>
      <c r="G59" s="44"/>
      <c r="H59" s="37"/>
      <c r="I59" s="38"/>
      <c r="J59" s="38"/>
      <c r="K59" s="38"/>
      <c r="L59" s="39"/>
      <c r="M59" s="39"/>
      <c r="N59" s="39"/>
      <c r="O59" s="39"/>
      <c r="P59" s="40"/>
      <c r="Q59" s="40"/>
      <c r="R59" s="40"/>
      <c r="S59" s="40"/>
      <c r="U59" s="27"/>
      <c r="V59" s="27"/>
      <c r="W59" s="27"/>
      <c r="X59" s="27"/>
      <c r="Y59" s="27"/>
      <c r="Z59" s="27"/>
    </row>
    <row r="60" spans="2:26" ht="15.6" customHeight="1" x14ac:dyDescent="0.2">
      <c r="B60" s="31"/>
      <c r="C60" s="48" t="s">
        <v>123</v>
      </c>
      <c r="D60" s="42" t="s">
        <v>124</v>
      </c>
      <c r="E60" s="42" t="s">
        <v>125</v>
      </c>
      <c r="F60" s="43">
        <v>4</v>
      </c>
      <c r="G60" s="44">
        <v>5</v>
      </c>
      <c r="H60" s="37">
        <v>8</v>
      </c>
      <c r="I60" s="38">
        <v>1</v>
      </c>
      <c r="J60" s="38"/>
      <c r="K60" s="38"/>
      <c r="L60" s="39">
        <f>SUM($U60:$Z60)*$L$4</f>
        <v>0.9</v>
      </c>
      <c r="M60" s="39">
        <f>SUM($U60:$Z60)*$M$4</f>
        <v>6.3</v>
      </c>
      <c r="N60" s="39">
        <f>SUM($U60:$Z60)*$N$4</f>
        <v>7.2</v>
      </c>
      <c r="O60" s="39">
        <f>SUM($U60:$Z60)*$O$4</f>
        <v>3.6</v>
      </c>
      <c r="P60" s="40">
        <f>L60*$P$4</f>
        <v>16200</v>
      </c>
      <c r="Q60" s="40">
        <f>M60*$Q$4</f>
        <v>76545</v>
      </c>
      <c r="R60" s="40">
        <f>N60*$R$4</f>
        <v>69840</v>
      </c>
      <c r="S60" s="40">
        <f>O60*$S$4</f>
        <v>25740</v>
      </c>
      <c r="U60" s="27">
        <f>IF($H60=13, SUM($I60:$K60)*$U$3,0)</f>
        <v>0</v>
      </c>
      <c r="V60" s="27">
        <f>IF($H60=8, SUM($I60:$K60)*$V$3,0)</f>
        <v>18</v>
      </c>
      <c r="W60" s="27">
        <f>IF($H60=5, SUM($I60:$K60)*$W$3,0)</f>
        <v>0</v>
      </c>
      <c r="X60" s="27">
        <f>IF($H60=3, SUM($I60:$K60)*$X$3,0)</f>
        <v>0</v>
      </c>
      <c r="Y60" s="27">
        <f>IF($H60=2, SUM($I60:$K60)*$Y$3,0)</f>
        <v>0</v>
      </c>
      <c r="Z60" s="27">
        <f>IF($H60=1, SUM($I60:$K60)*$Z$3,0)</f>
        <v>0</v>
      </c>
    </row>
    <row r="61" spans="2:26" ht="15.6" customHeight="1" x14ac:dyDescent="0.2">
      <c r="B61" s="31"/>
      <c r="C61" s="48" t="s">
        <v>126</v>
      </c>
      <c r="D61" s="42" t="s">
        <v>127</v>
      </c>
      <c r="E61" s="42" t="s">
        <v>125</v>
      </c>
      <c r="F61" s="43">
        <v>4</v>
      </c>
      <c r="G61" s="44">
        <v>5</v>
      </c>
      <c r="H61" s="37">
        <v>8</v>
      </c>
      <c r="I61" s="38">
        <v>1</v>
      </c>
      <c r="J61" s="38"/>
      <c r="K61" s="38"/>
      <c r="L61" s="39">
        <f>SUM($U61:$Z61)*$L$4</f>
        <v>0.9</v>
      </c>
      <c r="M61" s="39">
        <f>SUM($U61:$Z61)*$M$4</f>
        <v>6.3</v>
      </c>
      <c r="N61" s="39">
        <f>SUM($U61:$Z61)*$N$4</f>
        <v>7.2</v>
      </c>
      <c r="O61" s="39">
        <f>SUM($U61:$Z61)*$O$4</f>
        <v>3.6</v>
      </c>
      <c r="P61" s="40">
        <f>L61*$P$4</f>
        <v>16200</v>
      </c>
      <c r="Q61" s="40">
        <f>M61*$Q$4</f>
        <v>76545</v>
      </c>
      <c r="R61" s="40">
        <f>N61*$R$4</f>
        <v>69840</v>
      </c>
      <c r="S61" s="40">
        <f>O61*$S$4</f>
        <v>25740</v>
      </c>
      <c r="U61" s="27">
        <f>IF($H61=13, SUM($I61:$K61)*$U$3,0)</f>
        <v>0</v>
      </c>
      <c r="V61" s="27">
        <f>IF($H61=8, SUM($I61:$K61)*$V$3,0)</f>
        <v>18</v>
      </c>
      <c r="W61" s="27">
        <f>IF($H61=5, SUM($I61:$K61)*$W$3,0)</f>
        <v>0</v>
      </c>
      <c r="X61" s="27">
        <f>IF($H61=3, SUM($I61:$K61)*$X$3,0)</f>
        <v>0</v>
      </c>
      <c r="Y61" s="27">
        <f>IF($H61=2, SUM($I61:$K61)*$Y$3,0)</f>
        <v>0</v>
      </c>
      <c r="Z61" s="27">
        <f>IF($H61=1, SUM($I61:$K61)*$Z$3,0)</f>
        <v>0</v>
      </c>
    </row>
    <row r="62" spans="2:26" ht="15.6" customHeight="1" x14ac:dyDescent="0.2">
      <c r="B62" s="31"/>
      <c r="C62" s="48" t="s">
        <v>128</v>
      </c>
      <c r="D62" s="42" t="s">
        <v>124</v>
      </c>
      <c r="E62" s="42" t="s">
        <v>129</v>
      </c>
      <c r="F62" s="43">
        <v>3</v>
      </c>
      <c r="G62" s="44">
        <v>5</v>
      </c>
      <c r="H62" s="37">
        <v>5</v>
      </c>
      <c r="I62" s="38">
        <v>1</v>
      </c>
      <c r="J62" s="38"/>
      <c r="K62" s="38"/>
      <c r="L62" s="39">
        <f>SUM($U62:$Z62)*$L$4</f>
        <v>0.60000000000000009</v>
      </c>
      <c r="M62" s="39">
        <f>SUM($U62:$Z62)*$M$4</f>
        <v>4.1999999999999993</v>
      </c>
      <c r="N62" s="39">
        <f>SUM($U62:$Z62)*$N$4</f>
        <v>4.8000000000000007</v>
      </c>
      <c r="O62" s="39">
        <f>SUM($U62:$Z62)*$O$4</f>
        <v>2.4000000000000004</v>
      </c>
      <c r="P62" s="40">
        <f>L62*$P$4</f>
        <v>10800.000000000002</v>
      </c>
      <c r="Q62" s="40">
        <f>M62*$Q$4</f>
        <v>51029.999999999993</v>
      </c>
      <c r="R62" s="40">
        <f>N62*$R$4</f>
        <v>46560.000000000007</v>
      </c>
      <c r="S62" s="40">
        <f>O62*$S$4</f>
        <v>17160.000000000004</v>
      </c>
      <c r="U62" s="27">
        <f>IF($H62=13, SUM($I62:$K62)*$U$3,0)</f>
        <v>0</v>
      </c>
      <c r="V62" s="27">
        <f>IF($H62=8, SUM($I62:$K62)*$V$3,0)</f>
        <v>0</v>
      </c>
      <c r="W62" s="27">
        <f>IF($H62=5, SUM($I62:$K62)*$W$3,0)</f>
        <v>12</v>
      </c>
      <c r="X62" s="27">
        <f>IF($H62=3, SUM($I62:$K62)*$X$3,0)</f>
        <v>0</v>
      </c>
      <c r="Y62" s="27">
        <f>IF($H62=2, SUM($I62:$K62)*$Y$3,0)</f>
        <v>0</v>
      </c>
      <c r="Z62" s="27">
        <f>IF($H62=1, SUM($I62:$K62)*$Z$3,0)</f>
        <v>0</v>
      </c>
    </row>
    <row r="63" spans="2:26" ht="15.6" customHeight="1" x14ac:dyDescent="0.2">
      <c r="B63" s="31"/>
      <c r="C63" s="48" t="s">
        <v>130</v>
      </c>
      <c r="D63" s="42" t="s">
        <v>131</v>
      </c>
      <c r="E63" s="42" t="s">
        <v>132</v>
      </c>
      <c r="F63" s="43">
        <v>2</v>
      </c>
      <c r="G63" s="44">
        <v>5</v>
      </c>
      <c r="H63" s="37">
        <v>5</v>
      </c>
      <c r="I63" s="38">
        <v>1</v>
      </c>
      <c r="J63" s="38"/>
      <c r="K63" s="38"/>
      <c r="L63" s="39">
        <f>SUM($U63:$Z63)*$L$4</f>
        <v>0.60000000000000009</v>
      </c>
      <c r="M63" s="39">
        <f>SUM($U63:$Z63)*$M$4</f>
        <v>4.1999999999999993</v>
      </c>
      <c r="N63" s="39">
        <f>SUM($U63:$Z63)*$N$4</f>
        <v>4.8000000000000007</v>
      </c>
      <c r="O63" s="39">
        <f>SUM($U63:$Z63)*$O$4</f>
        <v>2.4000000000000004</v>
      </c>
      <c r="P63" s="40">
        <f>L63*$P$4</f>
        <v>10800.000000000002</v>
      </c>
      <c r="Q63" s="40">
        <f>M63*$Q$4</f>
        <v>51029.999999999993</v>
      </c>
      <c r="R63" s="40">
        <f>N63*$R$4</f>
        <v>46560.000000000007</v>
      </c>
      <c r="S63" s="40">
        <f>O63*$S$4</f>
        <v>17160.000000000004</v>
      </c>
      <c r="U63" s="27">
        <f>IF($H63=13, SUM($I63:$K63)*$U$3,0)</f>
        <v>0</v>
      </c>
      <c r="V63" s="27">
        <f>IF($H63=8, SUM($I63:$K63)*$V$3,0)</f>
        <v>0</v>
      </c>
      <c r="W63" s="27">
        <f>IF($H63=5, SUM($I63:$K63)*$W$3,0)</f>
        <v>12</v>
      </c>
      <c r="X63" s="27">
        <f>IF($H63=3, SUM($I63:$K63)*$X$3,0)</f>
        <v>0</v>
      </c>
      <c r="Y63" s="27">
        <f>IF($H63=2, SUM($I63:$K63)*$Y$3,0)</f>
        <v>0</v>
      </c>
      <c r="Z63" s="27">
        <f>IF($H63=1, SUM($I63:$K63)*$Z$3,0)</f>
        <v>0</v>
      </c>
    </row>
    <row r="64" spans="2:26" ht="15.6" customHeight="1" x14ac:dyDescent="0.2">
      <c r="B64" s="31"/>
      <c r="C64" s="48"/>
      <c r="D64" s="42"/>
      <c r="E64" s="42"/>
      <c r="F64" s="43"/>
      <c r="G64" s="44"/>
      <c r="H64" s="37"/>
      <c r="I64" s="38"/>
      <c r="J64" s="38"/>
      <c r="K64" s="38"/>
      <c r="L64" s="39"/>
      <c r="M64" s="39"/>
      <c r="N64" s="39"/>
      <c r="O64" s="39"/>
      <c r="P64" s="40"/>
      <c r="Q64" s="40"/>
      <c r="R64" s="40"/>
      <c r="S64" s="40"/>
      <c r="U64" s="27"/>
      <c r="V64" s="27"/>
      <c r="W64" s="27"/>
      <c r="X64" s="27"/>
      <c r="Y64" s="27"/>
      <c r="Z64" s="27"/>
    </row>
    <row r="65" spans="2:26" ht="15.6" customHeight="1" x14ac:dyDescent="0.2">
      <c r="B65" s="31"/>
      <c r="C65" s="48" t="s">
        <v>133</v>
      </c>
      <c r="D65" s="42" t="s">
        <v>134</v>
      </c>
      <c r="E65" s="42" t="s">
        <v>135</v>
      </c>
      <c r="F65" s="43">
        <v>6</v>
      </c>
      <c r="G65" s="44">
        <v>5</v>
      </c>
      <c r="H65" s="37">
        <v>8</v>
      </c>
      <c r="I65" s="38">
        <v>1</v>
      </c>
      <c r="J65" s="38"/>
      <c r="K65" s="38"/>
      <c r="L65" s="39">
        <f t="shared" si="22"/>
        <v>0.9</v>
      </c>
      <c r="M65" s="39">
        <f t="shared" si="23"/>
        <v>6.3</v>
      </c>
      <c r="N65" s="39">
        <f t="shared" si="24"/>
        <v>7.2</v>
      </c>
      <c r="O65" s="39">
        <f t="shared" si="25"/>
        <v>3.6</v>
      </c>
      <c r="P65" s="40">
        <f t="shared" si="26"/>
        <v>16200</v>
      </c>
      <c r="Q65" s="40">
        <f t="shared" si="27"/>
        <v>76545</v>
      </c>
      <c r="R65" s="40">
        <f t="shared" si="28"/>
        <v>69840</v>
      </c>
      <c r="S65" s="40">
        <f t="shared" si="29"/>
        <v>25740</v>
      </c>
      <c r="U65" s="27">
        <f t="shared" si="30"/>
        <v>0</v>
      </c>
      <c r="V65" s="27">
        <f t="shared" si="31"/>
        <v>18</v>
      </c>
      <c r="W65" s="27">
        <f t="shared" si="32"/>
        <v>0</v>
      </c>
      <c r="X65" s="27">
        <f t="shared" si="33"/>
        <v>0</v>
      </c>
      <c r="Y65" s="27">
        <f t="shared" si="34"/>
        <v>0</v>
      </c>
      <c r="Z65" s="27">
        <f t="shared" si="35"/>
        <v>0</v>
      </c>
    </row>
    <row r="66" spans="2:26" ht="15.6" customHeight="1" x14ac:dyDescent="0.2">
      <c r="B66" s="31"/>
      <c r="C66" s="48" t="s">
        <v>136</v>
      </c>
      <c r="D66" s="54" t="s">
        <v>137</v>
      </c>
      <c r="E66" s="50"/>
      <c r="F66" s="43"/>
      <c r="G66" s="44">
        <v>6</v>
      </c>
      <c r="H66" s="37"/>
      <c r="I66" s="38"/>
      <c r="J66" s="38"/>
      <c r="K66" s="38"/>
      <c r="L66" s="39">
        <f>SUM($U66:$Z66)*$L$4</f>
        <v>0</v>
      </c>
      <c r="M66" s="39">
        <f>SUM($U66:$Z66)*$M$4</f>
        <v>0</v>
      </c>
      <c r="N66" s="39">
        <f>SUM($U66:$Z66)*$N$4</f>
        <v>0</v>
      </c>
      <c r="O66" s="39">
        <f>SUM($U66:$Z66)*$O$4</f>
        <v>0</v>
      </c>
      <c r="P66" s="40">
        <f>L66*$P$4</f>
        <v>0</v>
      </c>
      <c r="Q66" s="40">
        <f>M66*$Q$4</f>
        <v>0</v>
      </c>
      <c r="R66" s="40">
        <f>N66*$R$4</f>
        <v>0</v>
      </c>
      <c r="S66" s="40">
        <f>O66*$S$4</f>
        <v>0</v>
      </c>
      <c r="U66" s="27">
        <f>IF($H66=13, SUM($I66:$K66)*$U$3,0)</f>
        <v>0</v>
      </c>
      <c r="V66" s="27">
        <f>IF($H66=8, SUM($I66:$K66)*$V$3,0)</f>
        <v>0</v>
      </c>
      <c r="W66" s="27">
        <f>IF($H66=5, SUM($I66:$K66)*$W$3,0)</f>
        <v>0</v>
      </c>
      <c r="X66" s="27">
        <f>IF($H66=3, SUM($I66:$K66)*$X$3,0)</f>
        <v>0</v>
      </c>
      <c r="Y66" s="27">
        <f>IF($H66=2, SUM($I66:$K66)*$Y$3,0)</f>
        <v>0</v>
      </c>
      <c r="Z66" s="27">
        <f>IF($H66=1, SUM($I66:$K66)*$Z$3,0)</f>
        <v>0</v>
      </c>
    </row>
    <row r="67" spans="2:26" ht="15.6" customHeight="1" x14ac:dyDescent="0.2">
      <c r="B67" s="31"/>
      <c r="C67" s="48" t="s">
        <v>138</v>
      </c>
      <c r="D67" s="42" t="s">
        <v>139</v>
      </c>
      <c r="E67" s="42"/>
      <c r="F67" s="43"/>
      <c r="G67" s="44">
        <v>5</v>
      </c>
      <c r="H67" s="37">
        <v>3</v>
      </c>
      <c r="I67" s="38"/>
      <c r="J67" s="38"/>
      <c r="K67" s="38">
        <v>1</v>
      </c>
      <c r="L67" s="39">
        <f>SUM($U67:$Z67)*$L$4</f>
        <v>0.4</v>
      </c>
      <c r="M67" s="39">
        <f>SUM($U67:$Z67)*$M$4</f>
        <v>2.8</v>
      </c>
      <c r="N67" s="39">
        <f>SUM($U67:$Z67)*$N$4</f>
        <v>3.2</v>
      </c>
      <c r="O67" s="39">
        <f>SUM($U67:$Z67)*$O$4</f>
        <v>1.6</v>
      </c>
      <c r="P67" s="40">
        <f>L67*$P$4</f>
        <v>7200</v>
      </c>
      <c r="Q67" s="40">
        <f>M67*$Q$4</f>
        <v>34020</v>
      </c>
      <c r="R67" s="40">
        <f>N67*$R$4</f>
        <v>31040</v>
      </c>
      <c r="S67" s="40">
        <f>O67*$S$4</f>
        <v>11440</v>
      </c>
      <c r="U67" s="27">
        <f>IF($H67=13, SUM($I67:$K67)*$U$3,0)</f>
        <v>0</v>
      </c>
      <c r="V67" s="27">
        <f>IF($H67=8, SUM($I67:$K67)*$V$3,0)</f>
        <v>0</v>
      </c>
      <c r="W67" s="27">
        <f>IF($H67=5, SUM($I67:$K67)*$W$3,0)</f>
        <v>0</v>
      </c>
      <c r="X67" s="27">
        <f>IF($H67=3, SUM($I67:$K67)*$X$3,0)</f>
        <v>8</v>
      </c>
      <c r="Y67" s="27">
        <f>IF($H67=2, SUM($I67:$K67)*$Y$3,0)</f>
        <v>0</v>
      </c>
      <c r="Z67" s="27">
        <f>IF($H67=1, SUM($I67:$K67)*$Z$3,0)</f>
        <v>0</v>
      </c>
    </row>
    <row r="68" spans="2:26" ht="15.6" customHeight="1" x14ac:dyDescent="0.2">
      <c r="B68" s="31"/>
      <c r="C68" s="48"/>
      <c r="D68" s="42"/>
      <c r="E68" s="42"/>
      <c r="F68" s="43"/>
      <c r="G68" s="44"/>
      <c r="H68" s="37"/>
      <c r="I68" s="38"/>
      <c r="J68" s="38"/>
      <c r="K68" s="38"/>
      <c r="L68" s="39"/>
      <c r="M68" s="39"/>
      <c r="N68" s="39"/>
      <c r="O68" s="39"/>
      <c r="P68" s="40"/>
      <c r="Q68" s="40"/>
      <c r="R68" s="40"/>
      <c r="S68" s="40"/>
      <c r="U68" s="27"/>
      <c r="V68" s="27"/>
      <c r="W68" s="27"/>
      <c r="X68" s="27"/>
      <c r="Y68" s="27"/>
      <c r="Z68" s="27"/>
    </row>
    <row r="69" spans="2:26" ht="15.6" customHeight="1" x14ac:dyDescent="0.2">
      <c r="B69" s="31"/>
      <c r="C69" s="48" t="s">
        <v>140</v>
      </c>
      <c r="D69" s="57" t="s">
        <v>141</v>
      </c>
      <c r="E69" s="50" t="s">
        <v>79</v>
      </c>
      <c r="F69" s="43"/>
      <c r="G69" s="44">
        <v>6</v>
      </c>
      <c r="H69" s="37"/>
      <c r="I69" s="38"/>
      <c r="J69" s="38"/>
      <c r="K69" s="38"/>
      <c r="L69" s="39">
        <f>SUM($U69:$Z69)*$L$4</f>
        <v>0</v>
      </c>
      <c r="M69" s="39">
        <f>SUM($U69:$Z69)*$M$4</f>
        <v>0</v>
      </c>
      <c r="N69" s="39">
        <f>SUM($U69:$Z69)*$N$4</f>
        <v>0</v>
      </c>
      <c r="O69" s="39">
        <f>SUM($U69:$Z69)*$O$4</f>
        <v>0</v>
      </c>
      <c r="P69" s="40">
        <f>L69*$P$4</f>
        <v>0</v>
      </c>
      <c r="Q69" s="40">
        <f>M69*$Q$4</f>
        <v>0</v>
      </c>
      <c r="R69" s="40">
        <f>N69*$R$4</f>
        <v>0</v>
      </c>
      <c r="S69" s="40">
        <f>O69*$S$4</f>
        <v>0</v>
      </c>
      <c r="U69" s="27">
        <f>IF($H69=13, SUM($I69:$K69)*$U$3,0)</f>
        <v>0</v>
      </c>
      <c r="V69" s="27">
        <f>IF($H69=8, SUM($I69:$K69)*$V$3,0)</f>
        <v>0</v>
      </c>
      <c r="W69" s="27">
        <f>IF($H69=5, SUM($I69:$K69)*$W$3,0)</f>
        <v>0</v>
      </c>
      <c r="X69" s="27">
        <f>IF($H69=3, SUM($I69:$K69)*$X$3,0)</f>
        <v>0</v>
      </c>
      <c r="Y69" s="27">
        <f>IF($H69=2, SUM($I69:$K69)*$Y$3,0)</f>
        <v>0</v>
      </c>
      <c r="Z69" s="27">
        <f>IF($H69=1, SUM($I69:$K69)*$Z$3,0)</f>
        <v>0</v>
      </c>
    </row>
    <row r="70" spans="2:26" ht="15.6" customHeight="1" x14ac:dyDescent="0.2">
      <c r="B70" s="31"/>
      <c r="C70" s="48" t="s">
        <v>142</v>
      </c>
      <c r="D70" s="42" t="s">
        <v>143</v>
      </c>
      <c r="E70" s="42" t="s">
        <v>144</v>
      </c>
      <c r="F70" s="43">
        <v>6</v>
      </c>
      <c r="G70" s="44">
        <v>6</v>
      </c>
      <c r="H70" s="37">
        <v>1</v>
      </c>
      <c r="I70" s="38">
        <v>1</v>
      </c>
      <c r="J70" s="38"/>
      <c r="K70" s="38"/>
      <c r="L70" s="39">
        <f>SUM($U70:$Z70)*$L$4</f>
        <v>0.15000000000000002</v>
      </c>
      <c r="M70" s="39">
        <f>SUM($U70:$Z70)*$M$4</f>
        <v>1.0499999999999998</v>
      </c>
      <c r="N70" s="39">
        <f>SUM($U70:$Z70)*$N$4</f>
        <v>1.2000000000000002</v>
      </c>
      <c r="O70" s="39">
        <f>SUM($U70:$Z70)*$O$4</f>
        <v>0.60000000000000009</v>
      </c>
      <c r="P70" s="40">
        <f>L70*$P$4</f>
        <v>2700.0000000000005</v>
      </c>
      <c r="Q70" s="40">
        <f>M70*$Q$4</f>
        <v>12757.499999999998</v>
      </c>
      <c r="R70" s="40">
        <f>N70*$R$4</f>
        <v>11640.000000000002</v>
      </c>
      <c r="S70" s="40">
        <f>O70*$S$4</f>
        <v>4290.0000000000009</v>
      </c>
      <c r="U70" s="27">
        <f>IF($H70=13, SUM($I70:$K70)*$U$3,0)</f>
        <v>0</v>
      </c>
      <c r="V70" s="27">
        <f>IF($H70=8, SUM($I70:$K70)*$V$3,0)</f>
        <v>0</v>
      </c>
      <c r="W70" s="27">
        <f>IF($H70=5, SUM($I70:$K70)*$W$3,0)</f>
        <v>0</v>
      </c>
      <c r="X70" s="27">
        <f>IF($H70=3, SUM($I70:$K70)*$X$3,0)</f>
        <v>0</v>
      </c>
      <c r="Y70" s="27">
        <f>IF($H70=2, SUM($I70:$K70)*$Y$3,0)</f>
        <v>0</v>
      </c>
      <c r="Z70" s="27">
        <f>IF($H70=1, SUM($I70:$K70)*$Z$3,0)</f>
        <v>3</v>
      </c>
    </row>
    <row r="71" spans="2:26" ht="15.6" customHeight="1" x14ac:dyDescent="0.2">
      <c r="B71" s="31"/>
      <c r="C71" s="48" t="s">
        <v>145</v>
      </c>
      <c r="D71" s="42" t="s">
        <v>146</v>
      </c>
      <c r="E71" s="42" t="s">
        <v>147</v>
      </c>
      <c r="F71" s="43">
        <v>6</v>
      </c>
      <c r="G71" s="44">
        <v>6</v>
      </c>
      <c r="H71" s="37">
        <v>2</v>
      </c>
      <c r="I71" s="38">
        <v>1</v>
      </c>
      <c r="J71" s="38"/>
      <c r="K71" s="38"/>
      <c r="L71" s="39">
        <f>SUM($U71:$Z71)*$L$4</f>
        <v>0.25</v>
      </c>
      <c r="M71" s="39">
        <f>SUM($U71:$Z71)*$M$4</f>
        <v>1.75</v>
      </c>
      <c r="N71" s="39">
        <f>SUM($U71:$Z71)*$N$4</f>
        <v>2</v>
      </c>
      <c r="O71" s="39">
        <f>SUM($U71:$Z71)*$O$4</f>
        <v>1</v>
      </c>
      <c r="P71" s="40">
        <f>L71*$P$4</f>
        <v>4500</v>
      </c>
      <c r="Q71" s="40">
        <f>M71*$Q$4</f>
        <v>21262.5</v>
      </c>
      <c r="R71" s="40">
        <f>N71*$R$4</f>
        <v>19400</v>
      </c>
      <c r="S71" s="40">
        <f>O71*$S$4</f>
        <v>7150</v>
      </c>
      <c r="U71" s="27">
        <f>IF($H71=13, SUM($I71:$K71)*$U$3,0)</f>
        <v>0</v>
      </c>
      <c r="V71" s="27">
        <f>IF($H71=8, SUM($I71:$K71)*$V$3,0)</f>
        <v>0</v>
      </c>
      <c r="W71" s="27">
        <f>IF($H71=5, SUM($I71:$K71)*$W$3,0)</f>
        <v>0</v>
      </c>
      <c r="X71" s="27">
        <f>IF($H71=3, SUM($I71:$K71)*$X$3,0)</f>
        <v>0</v>
      </c>
      <c r="Y71" s="27">
        <f>IF($H71=2, SUM($I71:$K71)*$Y$3,0)</f>
        <v>5</v>
      </c>
      <c r="Z71" s="27">
        <f>IF($H71=1, SUM($I71:$K71)*$Z$3,0)</f>
        <v>0</v>
      </c>
    </row>
    <row r="72" spans="2:26" ht="15.6" customHeight="1" x14ac:dyDescent="0.2">
      <c r="B72" s="31"/>
      <c r="C72" s="48" t="s">
        <v>148</v>
      </c>
      <c r="D72" s="42" t="s">
        <v>149</v>
      </c>
      <c r="E72" s="42"/>
      <c r="F72" s="43">
        <v>6</v>
      </c>
      <c r="G72" s="44">
        <v>6</v>
      </c>
      <c r="H72" s="37">
        <v>1</v>
      </c>
      <c r="I72" s="38">
        <v>1</v>
      </c>
      <c r="J72" s="38"/>
      <c r="K72" s="38"/>
      <c r="L72" s="39">
        <f>SUM($U72:$Z72)*$L$4</f>
        <v>0.15000000000000002</v>
      </c>
      <c r="M72" s="39">
        <f>SUM($U72:$Z72)*$M$4</f>
        <v>1.0499999999999998</v>
      </c>
      <c r="N72" s="39">
        <f>SUM($U72:$Z72)*$N$4</f>
        <v>1.2000000000000002</v>
      </c>
      <c r="O72" s="39">
        <f>SUM($U72:$Z72)*$O$4</f>
        <v>0.60000000000000009</v>
      </c>
      <c r="P72" s="40">
        <f>L72*$P$4</f>
        <v>2700.0000000000005</v>
      </c>
      <c r="Q72" s="40">
        <f>M72*$Q$4</f>
        <v>12757.499999999998</v>
      </c>
      <c r="R72" s="40">
        <f>N72*$R$4</f>
        <v>11640.000000000002</v>
      </c>
      <c r="S72" s="40">
        <f>O72*$S$4</f>
        <v>4290.0000000000009</v>
      </c>
      <c r="U72" s="27">
        <f>IF($H72=13, SUM($I72:$K72)*$U$3,0)</f>
        <v>0</v>
      </c>
      <c r="V72" s="27">
        <f>IF($H72=8, SUM($I72:$K72)*$V$3,0)</f>
        <v>0</v>
      </c>
      <c r="W72" s="27">
        <f>IF($H72=5, SUM($I72:$K72)*$W$3,0)</f>
        <v>0</v>
      </c>
      <c r="X72" s="27">
        <f>IF($H72=3, SUM($I72:$K72)*$X$3,0)</f>
        <v>0</v>
      </c>
      <c r="Y72" s="27">
        <f>IF($H72=2, SUM($I72:$K72)*$Y$3,0)</f>
        <v>0</v>
      </c>
      <c r="Z72" s="27">
        <f>IF($H72=1, SUM($I72:$K72)*$Z$3,0)</f>
        <v>3</v>
      </c>
    </row>
    <row r="73" spans="2:26" ht="15.6" customHeight="1" x14ac:dyDescent="0.2">
      <c r="B73" s="31"/>
      <c r="C73" s="48" t="s">
        <v>150</v>
      </c>
      <c r="D73" s="42" t="s">
        <v>151</v>
      </c>
      <c r="E73" s="42" t="s">
        <v>152</v>
      </c>
      <c r="F73" s="43">
        <v>6</v>
      </c>
      <c r="G73" s="44">
        <v>6</v>
      </c>
      <c r="H73" s="37">
        <v>3</v>
      </c>
      <c r="I73" s="38">
        <v>1</v>
      </c>
      <c r="J73" s="38"/>
      <c r="K73" s="38"/>
      <c r="L73" s="39">
        <f>SUM($U73:$Z73)*$L$4</f>
        <v>0.4</v>
      </c>
      <c r="M73" s="39">
        <f>SUM($U73:$Z73)*$M$4</f>
        <v>2.8</v>
      </c>
      <c r="N73" s="39">
        <f>SUM($U73:$Z73)*$N$4</f>
        <v>3.2</v>
      </c>
      <c r="O73" s="39">
        <f>SUM($U73:$Z73)*$O$4</f>
        <v>1.6</v>
      </c>
      <c r="P73" s="40">
        <f>L73*$P$4</f>
        <v>7200</v>
      </c>
      <c r="Q73" s="40">
        <f>M73*$Q$4</f>
        <v>34020</v>
      </c>
      <c r="R73" s="40">
        <f>N73*$R$4</f>
        <v>31040</v>
      </c>
      <c r="S73" s="40">
        <f>O73*$S$4</f>
        <v>11440</v>
      </c>
      <c r="U73" s="27">
        <f>IF($H73=13, SUM($I73:$K73)*$U$3,0)</f>
        <v>0</v>
      </c>
      <c r="V73" s="27">
        <f>IF($H73=8, SUM($I73:$K73)*$V$3,0)</f>
        <v>0</v>
      </c>
      <c r="W73" s="27">
        <f>IF($H73=5, SUM($I73:$K73)*$W$3,0)</f>
        <v>0</v>
      </c>
      <c r="X73" s="27">
        <f>IF($H73=3, SUM($I73:$K73)*$X$3,0)</f>
        <v>8</v>
      </c>
      <c r="Y73" s="27">
        <f>IF($H73=2, SUM($I73:$K73)*$Y$3,0)</f>
        <v>0</v>
      </c>
      <c r="Z73" s="27">
        <f>IF($H73=1, SUM($I73:$K73)*$Z$3,0)</f>
        <v>0</v>
      </c>
    </row>
    <row r="74" spans="2:26" ht="15.6" customHeight="1" x14ac:dyDescent="0.2">
      <c r="B74" s="31"/>
      <c r="C74" s="32"/>
      <c r="D74" s="42"/>
      <c r="E74" s="42"/>
      <c r="F74" s="43"/>
      <c r="G74" s="44"/>
      <c r="H74" s="37"/>
      <c r="I74" s="38"/>
      <c r="J74" s="38"/>
      <c r="K74" s="38"/>
      <c r="L74" s="39">
        <f t="shared" si="22"/>
        <v>0</v>
      </c>
      <c r="M74" s="39">
        <f t="shared" si="23"/>
        <v>0</v>
      </c>
      <c r="N74" s="39">
        <f t="shared" si="24"/>
        <v>0</v>
      </c>
      <c r="O74" s="39">
        <f t="shared" si="25"/>
        <v>0</v>
      </c>
      <c r="P74" s="40">
        <f t="shared" si="26"/>
        <v>0</v>
      </c>
      <c r="Q74" s="40">
        <f t="shared" si="27"/>
        <v>0</v>
      </c>
      <c r="R74" s="40">
        <f t="shared" si="28"/>
        <v>0</v>
      </c>
      <c r="S74" s="40">
        <f t="shared" si="29"/>
        <v>0</v>
      </c>
      <c r="U74" s="27">
        <f t="shared" si="30"/>
        <v>0</v>
      </c>
      <c r="V74" s="27">
        <f t="shared" si="31"/>
        <v>0</v>
      </c>
      <c r="W74" s="27">
        <f t="shared" si="32"/>
        <v>0</v>
      </c>
      <c r="X74" s="27">
        <f t="shared" si="33"/>
        <v>0</v>
      </c>
      <c r="Y74" s="27">
        <f t="shared" si="34"/>
        <v>0</v>
      </c>
      <c r="Z74" s="27">
        <f t="shared" si="35"/>
        <v>0</v>
      </c>
    </row>
    <row r="75" spans="2:26" ht="15.6" customHeight="1" x14ac:dyDescent="0.2">
      <c r="B75" s="17">
        <v>4</v>
      </c>
      <c r="C75" s="18" t="s">
        <v>153</v>
      </c>
      <c r="D75" s="19"/>
      <c r="E75" s="20"/>
      <c r="F75" s="21"/>
      <c r="G75" s="22"/>
      <c r="H75" s="23"/>
      <c r="I75" s="23"/>
      <c r="J75" s="23"/>
      <c r="K75" s="23"/>
      <c r="L75" s="28">
        <f t="shared" si="22"/>
        <v>0</v>
      </c>
      <c r="M75" s="29">
        <f t="shared" si="23"/>
        <v>0</v>
      </c>
      <c r="N75" s="29">
        <f t="shared" si="24"/>
        <v>0</v>
      </c>
      <c r="O75" s="29">
        <f t="shared" si="25"/>
        <v>0</v>
      </c>
      <c r="P75" s="30">
        <f t="shared" si="26"/>
        <v>0</v>
      </c>
      <c r="Q75" s="30">
        <f t="shared" si="27"/>
        <v>0</v>
      </c>
      <c r="R75" s="30">
        <f t="shared" si="28"/>
        <v>0</v>
      </c>
      <c r="S75" s="30">
        <f t="shared" si="29"/>
        <v>0</v>
      </c>
      <c r="U75" s="27">
        <f t="shared" si="30"/>
        <v>0</v>
      </c>
      <c r="V75" s="27">
        <f t="shared" si="31"/>
        <v>0</v>
      </c>
      <c r="W75" s="27">
        <f t="shared" si="32"/>
        <v>0</v>
      </c>
      <c r="X75" s="27">
        <f t="shared" si="33"/>
        <v>0</v>
      </c>
      <c r="Y75" s="27">
        <f t="shared" si="34"/>
        <v>0</v>
      </c>
      <c r="Z75" s="27">
        <f t="shared" si="35"/>
        <v>0</v>
      </c>
    </row>
    <row r="76" spans="2:26" ht="15.6" customHeight="1" x14ac:dyDescent="0.2">
      <c r="B76" s="31"/>
      <c r="C76" s="48" t="s">
        <v>154</v>
      </c>
      <c r="D76" s="42" t="s">
        <v>155</v>
      </c>
      <c r="E76" s="42"/>
      <c r="F76" s="43"/>
      <c r="G76" s="44">
        <v>2</v>
      </c>
      <c r="H76" s="37">
        <v>3</v>
      </c>
      <c r="I76" s="38"/>
      <c r="J76" s="38">
        <v>1</v>
      </c>
      <c r="K76" s="38"/>
      <c r="L76" s="39">
        <f t="shared" si="22"/>
        <v>0.4</v>
      </c>
      <c r="M76" s="39">
        <f t="shared" si="23"/>
        <v>2.8</v>
      </c>
      <c r="N76" s="39">
        <f t="shared" si="24"/>
        <v>3.2</v>
      </c>
      <c r="O76" s="39">
        <f t="shared" si="25"/>
        <v>1.6</v>
      </c>
      <c r="P76" s="40">
        <f t="shared" si="26"/>
        <v>7200</v>
      </c>
      <c r="Q76" s="40">
        <f t="shared" si="27"/>
        <v>34020</v>
      </c>
      <c r="R76" s="40">
        <f t="shared" si="28"/>
        <v>31040</v>
      </c>
      <c r="S76" s="40">
        <f t="shared" si="29"/>
        <v>11440</v>
      </c>
      <c r="U76" s="27">
        <f t="shared" si="30"/>
        <v>0</v>
      </c>
      <c r="V76" s="27">
        <f t="shared" si="31"/>
        <v>0</v>
      </c>
      <c r="W76" s="27">
        <f t="shared" si="32"/>
        <v>0</v>
      </c>
      <c r="X76" s="27">
        <f t="shared" si="33"/>
        <v>8</v>
      </c>
      <c r="Y76" s="27">
        <f t="shared" si="34"/>
        <v>0</v>
      </c>
      <c r="Z76" s="27">
        <f t="shared" si="35"/>
        <v>0</v>
      </c>
    </row>
    <row r="77" spans="2:26" ht="15.6" customHeight="1" x14ac:dyDescent="0.2">
      <c r="B77" s="31"/>
      <c r="C77" s="48" t="s">
        <v>156</v>
      </c>
      <c r="D77" s="34" t="s">
        <v>157</v>
      </c>
      <c r="E77" s="34"/>
      <c r="F77" s="35"/>
      <c r="G77" s="36">
        <v>2</v>
      </c>
      <c r="H77" s="37">
        <v>3</v>
      </c>
      <c r="I77" s="38"/>
      <c r="J77" s="38">
        <v>1</v>
      </c>
      <c r="K77" s="38"/>
      <c r="L77" s="39">
        <f t="shared" si="22"/>
        <v>0.4</v>
      </c>
      <c r="M77" s="39">
        <f t="shared" si="23"/>
        <v>2.8</v>
      </c>
      <c r="N77" s="39">
        <f t="shared" si="24"/>
        <v>3.2</v>
      </c>
      <c r="O77" s="39">
        <f t="shared" si="25"/>
        <v>1.6</v>
      </c>
      <c r="P77" s="40">
        <f t="shared" si="26"/>
        <v>7200</v>
      </c>
      <c r="Q77" s="40">
        <f t="shared" si="27"/>
        <v>34020</v>
      </c>
      <c r="R77" s="40">
        <f t="shared" si="28"/>
        <v>31040</v>
      </c>
      <c r="S77" s="40">
        <f t="shared" si="29"/>
        <v>11440</v>
      </c>
      <c r="U77" s="27">
        <f t="shared" si="30"/>
        <v>0</v>
      </c>
      <c r="V77" s="27">
        <f t="shared" si="31"/>
        <v>0</v>
      </c>
      <c r="W77" s="27">
        <f t="shared" si="32"/>
        <v>0</v>
      </c>
      <c r="X77" s="27">
        <f t="shared" si="33"/>
        <v>8</v>
      </c>
      <c r="Y77" s="27">
        <f t="shared" si="34"/>
        <v>0</v>
      </c>
      <c r="Z77" s="27">
        <f t="shared" si="35"/>
        <v>0</v>
      </c>
    </row>
    <row r="78" spans="2:26" ht="15.6" customHeight="1" x14ac:dyDescent="0.2">
      <c r="B78" s="31"/>
      <c r="C78" s="48" t="s">
        <v>158</v>
      </c>
      <c r="D78" s="34" t="s">
        <v>159</v>
      </c>
      <c r="E78" s="34"/>
      <c r="F78" s="35"/>
      <c r="G78" s="36">
        <v>2</v>
      </c>
      <c r="H78" s="37">
        <v>3</v>
      </c>
      <c r="I78" s="38"/>
      <c r="J78" s="38">
        <v>1</v>
      </c>
      <c r="K78" s="38"/>
      <c r="L78" s="39">
        <f t="shared" si="22"/>
        <v>0.4</v>
      </c>
      <c r="M78" s="39">
        <f t="shared" si="23"/>
        <v>2.8</v>
      </c>
      <c r="N78" s="39">
        <f t="shared" si="24"/>
        <v>3.2</v>
      </c>
      <c r="O78" s="39">
        <f t="shared" si="25"/>
        <v>1.6</v>
      </c>
      <c r="P78" s="40">
        <f t="shared" si="26"/>
        <v>7200</v>
      </c>
      <c r="Q78" s="40">
        <f t="shared" si="27"/>
        <v>34020</v>
      </c>
      <c r="R78" s="40">
        <f t="shared" si="28"/>
        <v>31040</v>
      </c>
      <c r="S78" s="40">
        <f t="shared" si="29"/>
        <v>11440</v>
      </c>
      <c r="U78" s="27">
        <f t="shared" si="30"/>
        <v>0</v>
      </c>
      <c r="V78" s="27">
        <f t="shared" si="31"/>
        <v>0</v>
      </c>
      <c r="W78" s="27">
        <f t="shared" si="32"/>
        <v>0</v>
      </c>
      <c r="X78" s="27">
        <f t="shared" si="33"/>
        <v>8</v>
      </c>
      <c r="Y78" s="27">
        <f t="shared" si="34"/>
        <v>0</v>
      </c>
      <c r="Z78" s="27">
        <f t="shared" si="35"/>
        <v>0</v>
      </c>
    </row>
    <row r="79" spans="2:26" ht="15.6" customHeight="1" x14ac:dyDescent="0.2">
      <c r="B79" s="31"/>
      <c r="C79" s="48" t="s">
        <v>160</v>
      </c>
      <c r="D79" s="34" t="s">
        <v>161</v>
      </c>
      <c r="E79" s="34"/>
      <c r="F79" s="35"/>
      <c r="G79" s="36">
        <v>2</v>
      </c>
      <c r="H79" s="37">
        <v>3</v>
      </c>
      <c r="I79" s="38"/>
      <c r="J79" s="38">
        <v>1</v>
      </c>
      <c r="K79" s="38"/>
      <c r="L79" s="39">
        <f>SUM($U79:$Z79)*$L$4</f>
        <v>0.4</v>
      </c>
      <c r="M79" s="39">
        <f>SUM($U79:$Z79)*$M$4</f>
        <v>2.8</v>
      </c>
      <c r="N79" s="39">
        <f>SUM($U79:$Z79)*$N$4</f>
        <v>3.2</v>
      </c>
      <c r="O79" s="39">
        <f>SUM($U79:$Z79)*$O$4</f>
        <v>1.6</v>
      </c>
      <c r="P79" s="40">
        <f t="shared" si="26"/>
        <v>7200</v>
      </c>
      <c r="Q79" s="40">
        <f t="shared" si="27"/>
        <v>34020</v>
      </c>
      <c r="R79" s="40">
        <f t="shared" si="28"/>
        <v>31040</v>
      </c>
      <c r="S79" s="40">
        <f t="shared" si="29"/>
        <v>11440</v>
      </c>
      <c r="U79" s="27">
        <f>IF($H79=13, SUM($I79:$K79)*$U$3,0)</f>
        <v>0</v>
      </c>
      <c r="V79" s="27">
        <f>IF($H79=8, SUM($I79:$K79)*$V$3,0)</f>
        <v>0</v>
      </c>
      <c r="W79" s="27">
        <f>IF($H79=5, SUM($I79:$K79)*$W$3,0)</f>
        <v>0</v>
      </c>
      <c r="X79" s="27">
        <f>IF($H79=3, SUM($I79:$K79)*$X$3,0)</f>
        <v>8</v>
      </c>
      <c r="Y79" s="27">
        <f>IF($H79=2, SUM($I79:$K79)*$Y$3,0)</f>
        <v>0</v>
      </c>
      <c r="Z79" s="27">
        <f>IF($H79=1, SUM($I79:$K79)*$Z$3,0)</f>
        <v>0</v>
      </c>
    </row>
    <row r="80" spans="2:26" ht="15.6" customHeight="1" x14ac:dyDescent="0.2">
      <c r="B80" s="31"/>
      <c r="C80" s="48" t="s">
        <v>162</v>
      </c>
      <c r="D80" s="34" t="s">
        <v>163</v>
      </c>
      <c r="E80" s="34"/>
      <c r="F80" s="35"/>
      <c r="G80" s="36">
        <v>6</v>
      </c>
      <c r="H80" s="37">
        <v>3</v>
      </c>
      <c r="I80" s="38"/>
      <c r="J80" s="38">
        <v>1</v>
      </c>
      <c r="K80" s="38"/>
      <c r="L80" s="39">
        <f t="shared" si="22"/>
        <v>0.4</v>
      </c>
      <c r="M80" s="39">
        <f t="shared" si="23"/>
        <v>2.8</v>
      </c>
      <c r="N80" s="39">
        <f t="shared" si="24"/>
        <v>3.2</v>
      </c>
      <c r="O80" s="39">
        <f t="shared" si="25"/>
        <v>1.6</v>
      </c>
      <c r="P80" s="40">
        <f t="shared" si="26"/>
        <v>7200</v>
      </c>
      <c r="Q80" s="40">
        <f t="shared" si="27"/>
        <v>34020</v>
      </c>
      <c r="R80" s="40">
        <f t="shared" si="28"/>
        <v>31040</v>
      </c>
      <c r="S80" s="40">
        <f t="shared" si="29"/>
        <v>11440</v>
      </c>
      <c r="U80" s="27">
        <f t="shared" si="30"/>
        <v>0</v>
      </c>
      <c r="V80" s="27">
        <f t="shared" si="31"/>
        <v>0</v>
      </c>
      <c r="W80" s="27">
        <f t="shared" si="32"/>
        <v>0</v>
      </c>
      <c r="X80" s="27">
        <f t="shared" si="33"/>
        <v>8</v>
      </c>
      <c r="Y80" s="27">
        <f t="shared" si="34"/>
        <v>0</v>
      </c>
      <c r="Z80" s="27">
        <f t="shared" si="35"/>
        <v>0</v>
      </c>
    </row>
    <row r="81" spans="2:26" ht="15.6" customHeight="1" x14ac:dyDescent="0.2">
      <c r="B81" s="31"/>
      <c r="C81" s="48" t="s">
        <v>164</v>
      </c>
      <c r="D81" s="50" t="s">
        <v>165</v>
      </c>
      <c r="E81" s="50" t="s">
        <v>166</v>
      </c>
      <c r="F81" s="43"/>
      <c r="G81" s="44">
        <v>6</v>
      </c>
      <c r="H81" s="37">
        <v>1</v>
      </c>
      <c r="I81" s="38"/>
      <c r="J81" s="38">
        <v>1</v>
      </c>
      <c r="K81" s="38"/>
      <c r="L81" s="39">
        <f t="shared" si="22"/>
        <v>0.15000000000000002</v>
      </c>
      <c r="M81" s="39">
        <f t="shared" si="23"/>
        <v>1.0499999999999998</v>
      </c>
      <c r="N81" s="39">
        <f t="shared" si="24"/>
        <v>1.2000000000000002</v>
      </c>
      <c r="O81" s="39">
        <f t="shared" si="25"/>
        <v>0.60000000000000009</v>
      </c>
      <c r="P81" s="40">
        <f t="shared" si="26"/>
        <v>2700.0000000000005</v>
      </c>
      <c r="Q81" s="40">
        <f t="shared" si="27"/>
        <v>12757.499999999998</v>
      </c>
      <c r="R81" s="40">
        <f t="shared" si="28"/>
        <v>11640.000000000002</v>
      </c>
      <c r="S81" s="40">
        <f t="shared" si="29"/>
        <v>4290.0000000000009</v>
      </c>
      <c r="U81" s="27">
        <f t="shared" si="30"/>
        <v>0</v>
      </c>
      <c r="V81" s="27">
        <f t="shared" si="31"/>
        <v>0</v>
      </c>
      <c r="W81" s="27">
        <f t="shared" si="32"/>
        <v>0</v>
      </c>
      <c r="X81" s="27">
        <f t="shared" si="33"/>
        <v>0</v>
      </c>
      <c r="Y81" s="27">
        <f t="shared" si="34"/>
        <v>0</v>
      </c>
      <c r="Z81" s="27">
        <f t="shared" si="35"/>
        <v>3</v>
      </c>
    </row>
    <row r="82" spans="2:26" ht="15.6" customHeight="1" x14ac:dyDescent="0.2">
      <c r="B82" s="31"/>
      <c r="C82" s="48" t="s">
        <v>167</v>
      </c>
      <c r="D82" s="50" t="s">
        <v>168</v>
      </c>
      <c r="E82" s="50"/>
      <c r="F82" s="43"/>
      <c r="G82" s="44">
        <v>6</v>
      </c>
      <c r="H82" s="37">
        <v>1</v>
      </c>
      <c r="I82" s="38"/>
      <c r="J82" s="38">
        <v>1</v>
      </c>
      <c r="K82" s="38"/>
      <c r="L82" s="39">
        <f t="shared" si="22"/>
        <v>0.15000000000000002</v>
      </c>
      <c r="M82" s="39">
        <f t="shared" si="23"/>
        <v>1.0499999999999998</v>
      </c>
      <c r="N82" s="39">
        <f t="shared" si="24"/>
        <v>1.2000000000000002</v>
      </c>
      <c r="O82" s="39">
        <f t="shared" si="25"/>
        <v>0.60000000000000009</v>
      </c>
      <c r="P82" s="40">
        <f t="shared" si="26"/>
        <v>2700.0000000000005</v>
      </c>
      <c r="Q82" s="40">
        <f t="shared" si="27"/>
        <v>12757.499999999998</v>
      </c>
      <c r="R82" s="40">
        <f t="shared" si="28"/>
        <v>11640.000000000002</v>
      </c>
      <c r="S82" s="40">
        <f t="shared" si="29"/>
        <v>4290.0000000000009</v>
      </c>
      <c r="U82" s="27">
        <f t="shared" si="30"/>
        <v>0</v>
      </c>
      <c r="V82" s="27">
        <f t="shared" si="31"/>
        <v>0</v>
      </c>
      <c r="W82" s="27">
        <f t="shared" si="32"/>
        <v>0</v>
      </c>
      <c r="X82" s="27">
        <f t="shared" si="33"/>
        <v>0</v>
      </c>
      <c r="Y82" s="27">
        <f t="shared" si="34"/>
        <v>0</v>
      </c>
      <c r="Z82" s="27">
        <f t="shared" si="35"/>
        <v>3</v>
      </c>
    </row>
    <row r="83" spans="2:26" ht="15.6" customHeight="1" x14ac:dyDescent="0.2">
      <c r="B83" s="31"/>
      <c r="C83" s="48" t="s">
        <v>169</v>
      </c>
      <c r="D83" s="50" t="s">
        <v>170</v>
      </c>
      <c r="E83" s="50"/>
      <c r="F83" s="43"/>
      <c r="G83" s="44">
        <v>6</v>
      </c>
      <c r="H83" s="37">
        <v>1</v>
      </c>
      <c r="I83" s="38"/>
      <c r="J83" s="38">
        <v>1</v>
      </c>
      <c r="K83" s="38"/>
      <c r="L83" s="39">
        <f t="shared" si="22"/>
        <v>0.15000000000000002</v>
      </c>
      <c r="M83" s="39">
        <f t="shared" si="23"/>
        <v>1.0499999999999998</v>
      </c>
      <c r="N83" s="39">
        <f t="shared" si="24"/>
        <v>1.2000000000000002</v>
      </c>
      <c r="O83" s="39">
        <f t="shared" si="25"/>
        <v>0.60000000000000009</v>
      </c>
      <c r="P83" s="40">
        <f t="shared" si="26"/>
        <v>2700.0000000000005</v>
      </c>
      <c r="Q83" s="40">
        <f t="shared" si="27"/>
        <v>12757.499999999998</v>
      </c>
      <c r="R83" s="40">
        <f t="shared" si="28"/>
        <v>11640.000000000002</v>
      </c>
      <c r="S83" s="40">
        <f t="shared" si="29"/>
        <v>4290.0000000000009</v>
      </c>
      <c r="U83" s="27">
        <f t="shared" si="30"/>
        <v>0</v>
      </c>
      <c r="V83" s="27">
        <f t="shared" si="31"/>
        <v>0</v>
      </c>
      <c r="W83" s="27">
        <f t="shared" si="32"/>
        <v>0</v>
      </c>
      <c r="X83" s="27">
        <f t="shared" si="33"/>
        <v>0</v>
      </c>
      <c r="Y83" s="27">
        <f t="shared" si="34"/>
        <v>0</v>
      </c>
      <c r="Z83" s="27">
        <f t="shared" si="35"/>
        <v>3</v>
      </c>
    </row>
    <row r="84" spans="2:26" ht="15.6" customHeight="1" x14ac:dyDescent="0.2">
      <c r="B84" s="31"/>
      <c r="C84" s="48" t="s">
        <v>171</v>
      </c>
      <c r="D84" s="50" t="s">
        <v>172</v>
      </c>
      <c r="E84" s="50"/>
      <c r="F84" s="43"/>
      <c r="G84" s="44">
        <v>1</v>
      </c>
      <c r="H84" s="37">
        <v>1</v>
      </c>
      <c r="I84" s="38"/>
      <c r="J84" s="38">
        <v>1</v>
      </c>
      <c r="K84" s="38"/>
      <c r="L84" s="39">
        <f t="shared" si="22"/>
        <v>0.15000000000000002</v>
      </c>
      <c r="M84" s="39">
        <f t="shared" si="23"/>
        <v>1.0499999999999998</v>
      </c>
      <c r="N84" s="39">
        <f t="shared" si="24"/>
        <v>1.2000000000000002</v>
      </c>
      <c r="O84" s="39">
        <f t="shared" si="25"/>
        <v>0.60000000000000009</v>
      </c>
      <c r="P84" s="40">
        <f t="shared" si="26"/>
        <v>2700.0000000000005</v>
      </c>
      <c r="Q84" s="40">
        <f t="shared" si="27"/>
        <v>12757.499999999998</v>
      </c>
      <c r="R84" s="40">
        <f t="shared" si="28"/>
        <v>11640.000000000002</v>
      </c>
      <c r="S84" s="40">
        <f t="shared" si="29"/>
        <v>4290.0000000000009</v>
      </c>
      <c r="U84" s="27">
        <f t="shared" si="30"/>
        <v>0</v>
      </c>
      <c r="V84" s="27">
        <f t="shared" si="31"/>
        <v>0</v>
      </c>
      <c r="W84" s="27">
        <f t="shared" si="32"/>
        <v>0</v>
      </c>
      <c r="X84" s="27">
        <f t="shared" si="33"/>
        <v>0</v>
      </c>
      <c r="Y84" s="27">
        <f t="shared" si="34"/>
        <v>0</v>
      </c>
      <c r="Z84" s="27">
        <f t="shared" si="35"/>
        <v>3</v>
      </c>
    </row>
    <row r="85" spans="2:26" ht="15.6" customHeight="1" x14ac:dyDescent="0.2">
      <c r="B85" s="31"/>
      <c r="C85" s="48" t="s">
        <v>173</v>
      </c>
      <c r="D85" s="50" t="s">
        <v>174</v>
      </c>
      <c r="E85" s="50"/>
      <c r="F85" s="43"/>
      <c r="G85" s="44">
        <v>6</v>
      </c>
      <c r="H85" s="37">
        <v>3</v>
      </c>
      <c r="I85" s="38"/>
      <c r="J85" s="38">
        <v>1</v>
      </c>
      <c r="K85" s="38"/>
      <c r="L85" s="39">
        <f t="shared" si="22"/>
        <v>0.4</v>
      </c>
      <c r="M85" s="39">
        <f t="shared" si="23"/>
        <v>2.8</v>
      </c>
      <c r="N85" s="39">
        <f t="shared" si="24"/>
        <v>3.2</v>
      </c>
      <c r="O85" s="39">
        <f t="shared" si="25"/>
        <v>1.6</v>
      </c>
      <c r="P85" s="40">
        <f t="shared" si="26"/>
        <v>7200</v>
      </c>
      <c r="Q85" s="40">
        <f t="shared" si="27"/>
        <v>34020</v>
      </c>
      <c r="R85" s="40">
        <f t="shared" si="28"/>
        <v>31040</v>
      </c>
      <c r="S85" s="40">
        <f t="shared" si="29"/>
        <v>11440</v>
      </c>
      <c r="U85" s="27">
        <f t="shared" si="30"/>
        <v>0</v>
      </c>
      <c r="V85" s="27">
        <f t="shared" si="31"/>
        <v>0</v>
      </c>
      <c r="W85" s="27">
        <f t="shared" si="32"/>
        <v>0</v>
      </c>
      <c r="X85" s="27">
        <f t="shared" si="33"/>
        <v>8</v>
      </c>
      <c r="Y85" s="27">
        <f t="shared" si="34"/>
        <v>0</v>
      </c>
      <c r="Z85" s="27">
        <f t="shared" si="35"/>
        <v>0</v>
      </c>
    </row>
    <row r="86" spans="2:26" ht="15.6" customHeight="1" x14ac:dyDescent="0.2">
      <c r="B86" s="31"/>
      <c r="C86" s="32"/>
      <c r="D86" s="50"/>
      <c r="E86" s="50"/>
      <c r="F86" s="43"/>
      <c r="G86" s="44"/>
      <c r="H86" s="37"/>
      <c r="I86" s="38"/>
      <c r="J86" s="38"/>
      <c r="K86" s="38"/>
      <c r="L86" s="39">
        <f t="shared" si="22"/>
        <v>0</v>
      </c>
      <c r="M86" s="39">
        <f t="shared" si="23"/>
        <v>0</v>
      </c>
      <c r="N86" s="39">
        <f t="shared" si="24"/>
        <v>0</v>
      </c>
      <c r="O86" s="39">
        <f t="shared" si="25"/>
        <v>0</v>
      </c>
      <c r="P86" s="40">
        <f t="shared" si="26"/>
        <v>0</v>
      </c>
      <c r="Q86" s="40">
        <f t="shared" si="27"/>
        <v>0</v>
      </c>
      <c r="R86" s="40">
        <f t="shared" si="28"/>
        <v>0</v>
      </c>
      <c r="S86" s="40">
        <f t="shared" si="29"/>
        <v>0</v>
      </c>
      <c r="U86" s="27">
        <f t="shared" si="30"/>
        <v>0</v>
      </c>
      <c r="V86" s="27">
        <f t="shared" si="31"/>
        <v>0</v>
      </c>
      <c r="W86" s="27">
        <f t="shared" si="32"/>
        <v>0</v>
      </c>
      <c r="X86" s="27">
        <f t="shared" si="33"/>
        <v>0</v>
      </c>
      <c r="Y86" s="27">
        <f t="shared" si="34"/>
        <v>0</v>
      </c>
      <c r="Z86" s="27">
        <f t="shared" si="35"/>
        <v>0</v>
      </c>
    </row>
    <row r="87" spans="2:26" ht="15.6" customHeight="1" x14ac:dyDescent="0.2">
      <c r="B87" s="17">
        <v>5</v>
      </c>
      <c r="C87" s="18" t="s">
        <v>175</v>
      </c>
      <c r="D87" s="19"/>
      <c r="E87" s="20"/>
      <c r="F87" s="21"/>
      <c r="G87" s="22"/>
      <c r="H87" s="23"/>
      <c r="I87" s="23"/>
      <c r="J87" s="23"/>
      <c r="K87" s="23"/>
      <c r="L87" s="26">
        <f t="shared" ref="L87:L106" si="36">SUM($U87:$Z87)*$L$4</f>
        <v>0</v>
      </c>
      <c r="M87" s="58">
        <f t="shared" si="23"/>
        <v>0</v>
      </c>
      <c r="N87" s="58">
        <f t="shared" si="24"/>
        <v>0</v>
      </c>
      <c r="O87" s="58">
        <f t="shared" si="25"/>
        <v>0</v>
      </c>
      <c r="P87" s="26"/>
      <c r="Q87" s="26"/>
      <c r="R87" s="26"/>
      <c r="S87" s="26"/>
      <c r="U87" s="27">
        <f t="shared" si="30"/>
        <v>0</v>
      </c>
      <c r="V87" s="27">
        <f t="shared" si="31"/>
        <v>0</v>
      </c>
      <c r="W87" s="27">
        <f t="shared" si="32"/>
        <v>0</v>
      </c>
      <c r="X87" s="27">
        <f t="shared" si="33"/>
        <v>0</v>
      </c>
      <c r="Y87" s="27">
        <f t="shared" si="34"/>
        <v>0</v>
      </c>
      <c r="Z87" s="27">
        <f t="shared" si="35"/>
        <v>0</v>
      </c>
    </row>
    <row r="88" spans="2:26" ht="15.6" customHeight="1" x14ac:dyDescent="0.2">
      <c r="B88" s="31"/>
      <c r="C88" s="48" t="s">
        <v>176</v>
      </c>
      <c r="D88" s="34" t="s">
        <v>177</v>
      </c>
      <c r="E88" s="59" t="s">
        <v>178</v>
      </c>
      <c r="F88" s="43"/>
      <c r="G88" s="44">
        <v>6</v>
      </c>
      <c r="H88" s="37">
        <v>1</v>
      </c>
      <c r="I88" s="60">
        <v>1</v>
      </c>
      <c r="J88" s="61"/>
      <c r="K88" s="62"/>
      <c r="L88" s="39">
        <f t="shared" si="36"/>
        <v>0.15000000000000002</v>
      </c>
      <c r="M88" s="39">
        <f t="shared" si="23"/>
        <v>1.0499999999999998</v>
      </c>
      <c r="N88" s="39">
        <f t="shared" si="24"/>
        <v>1.2000000000000002</v>
      </c>
      <c r="O88" s="39">
        <f t="shared" si="25"/>
        <v>0.60000000000000009</v>
      </c>
      <c r="P88" s="40">
        <f t="shared" ref="P88:P98" si="37">L88*$P$4</f>
        <v>2700.0000000000005</v>
      </c>
      <c r="Q88" s="40">
        <f t="shared" ref="Q88:Q98" si="38">M88*$Q$4</f>
        <v>12757.499999999998</v>
      </c>
      <c r="R88" s="40">
        <f t="shared" ref="R88:R98" si="39">N88*$R$4</f>
        <v>11640.000000000002</v>
      </c>
      <c r="S88" s="40">
        <f t="shared" ref="S88:S98" si="40">O88*$S$4</f>
        <v>4290.0000000000009</v>
      </c>
      <c r="U88" s="27">
        <f t="shared" si="30"/>
        <v>0</v>
      </c>
      <c r="V88" s="27">
        <f t="shared" si="31"/>
        <v>0</v>
      </c>
      <c r="W88" s="27">
        <f t="shared" si="32"/>
        <v>0</v>
      </c>
      <c r="X88" s="27">
        <f t="shared" si="33"/>
        <v>0</v>
      </c>
      <c r="Y88" s="27">
        <f t="shared" si="34"/>
        <v>0</v>
      </c>
      <c r="Z88" s="27">
        <f t="shared" si="35"/>
        <v>3</v>
      </c>
    </row>
    <row r="89" spans="2:26" ht="15.6" customHeight="1" x14ac:dyDescent="0.2">
      <c r="B89" s="31"/>
      <c r="C89" s="48" t="s">
        <v>179</v>
      </c>
      <c r="D89" s="34" t="s">
        <v>180</v>
      </c>
      <c r="E89" s="59" t="s">
        <v>181</v>
      </c>
      <c r="F89" s="43"/>
      <c r="G89" s="44">
        <v>6</v>
      </c>
      <c r="H89" s="37">
        <v>0</v>
      </c>
      <c r="I89" s="60">
        <v>1</v>
      </c>
      <c r="J89" s="61"/>
      <c r="K89" s="62"/>
      <c r="L89" s="39">
        <f t="shared" si="36"/>
        <v>0</v>
      </c>
      <c r="M89" s="39">
        <f t="shared" si="23"/>
        <v>0</v>
      </c>
      <c r="N89" s="39">
        <f t="shared" si="24"/>
        <v>0</v>
      </c>
      <c r="O89" s="39">
        <f t="shared" si="25"/>
        <v>0</v>
      </c>
      <c r="P89" s="40">
        <f t="shared" si="37"/>
        <v>0</v>
      </c>
      <c r="Q89" s="40">
        <f t="shared" si="38"/>
        <v>0</v>
      </c>
      <c r="R89" s="40">
        <f t="shared" si="39"/>
        <v>0</v>
      </c>
      <c r="S89" s="40">
        <f t="shared" si="40"/>
        <v>0</v>
      </c>
      <c r="U89" s="27">
        <f t="shared" si="30"/>
        <v>0</v>
      </c>
      <c r="V89" s="27">
        <f t="shared" si="31"/>
        <v>0</v>
      </c>
      <c r="W89" s="27">
        <f t="shared" si="32"/>
        <v>0</v>
      </c>
      <c r="X89" s="27">
        <f t="shared" si="33"/>
        <v>0</v>
      </c>
      <c r="Y89" s="27">
        <f t="shared" si="34"/>
        <v>0</v>
      </c>
      <c r="Z89" s="27">
        <f t="shared" si="35"/>
        <v>0</v>
      </c>
    </row>
    <row r="90" spans="2:26" ht="15.6" customHeight="1" x14ac:dyDescent="0.2">
      <c r="B90" s="31"/>
      <c r="C90" s="48" t="s">
        <v>182</v>
      </c>
      <c r="D90" s="34" t="s">
        <v>183</v>
      </c>
      <c r="E90" s="59" t="s">
        <v>184</v>
      </c>
      <c r="F90" s="43"/>
      <c r="G90" s="44">
        <v>6</v>
      </c>
      <c r="H90" s="37">
        <v>1</v>
      </c>
      <c r="I90" s="60">
        <v>1</v>
      </c>
      <c r="J90" s="61"/>
      <c r="K90" s="62"/>
      <c r="L90" s="39">
        <f t="shared" si="36"/>
        <v>0.15000000000000002</v>
      </c>
      <c r="M90" s="39">
        <f t="shared" si="23"/>
        <v>1.0499999999999998</v>
      </c>
      <c r="N90" s="39">
        <f t="shared" si="24"/>
        <v>1.2000000000000002</v>
      </c>
      <c r="O90" s="39">
        <f t="shared" si="25"/>
        <v>0.60000000000000009</v>
      </c>
      <c r="P90" s="40">
        <f t="shared" si="37"/>
        <v>2700.0000000000005</v>
      </c>
      <c r="Q90" s="40">
        <f t="shared" si="38"/>
        <v>12757.499999999998</v>
      </c>
      <c r="R90" s="40">
        <f t="shared" si="39"/>
        <v>11640.000000000002</v>
      </c>
      <c r="S90" s="40">
        <f t="shared" si="40"/>
        <v>4290.0000000000009</v>
      </c>
      <c r="U90" s="27">
        <f t="shared" si="30"/>
        <v>0</v>
      </c>
      <c r="V90" s="27">
        <f t="shared" si="31"/>
        <v>0</v>
      </c>
      <c r="W90" s="27">
        <f t="shared" si="32"/>
        <v>0</v>
      </c>
      <c r="X90" s="27">
        <f t="shared" si="33"/>
        <v>0</v>
      </c>
      <c r="Y90" s="27">
        <f t="shared" si="34"/>
        <v>0</v>
      </c>
      <c r="Z90" s="27">
        <f t="shared" si="35"/>
        <v>3</v>
      </c>
    </row>
    <row r="91" spans="2:26" ht="15.6" customHeight="1" x14ac:dyDescent="0.2">
      <c r="B91" s="31"/>
      <c r="C91" s="48" t="s">
        <v>185</v>
      </c>
      <c r="D91" s="63" t="s">
        <v>186</v>
      </c>
      <c r="E91" s="59"/>
      <c r="F91" s="64"/>
      <c r="G91" s="65">
        <v>6</v>
      </c>
      <c r="H91" s="66">
        <v>1</v>
      </c>
      <c r="I91" s="67">
        <v>1</v>
      </c>
      <c r="J91" s="61"/>
      <c r="K91" s="62"/>
      <c r="L91" s="39">
        <f t="shared" si="36"/>
        <v>0.15000000000000002</v>
      </c>
      <c r="M91" s="39">
        <f t="shared" si="23"/>
        <v>1.0499999999999998</v>
      </c>
      <c r="N91" s="39">
        <f t="shared" si="24"/>
        <v>1.2000000000000002</v>
      </c>
      <c r="O91" s="39">
        <f t="shared" si="25"/>
        <v>0.60000000000000009</v>
      </c>
      <c r="P91" s="40">
        <f t="shared" si="37"/>
        <v>2700.0000000000005</v>
      </c>
      <c r="Q91" s="40">
        <f t="shared" si="38"/>
        <v>12757.499999999998</v>
      </c>
      <c r="R91" s="40">
        <f t="shared" si="39"/>
        <v>11640.000000000002</v>
      </c>
      <c r="S91" s="40">
        <f t="shared" si="40"/>
        <v>4290.0000000000009</v>
      </c>
      <c r="U91" s="27">
        <f t="shared" si="30"/>
        <v>0</v>
      </c>
      <c r="V91" s="27">
        <f t="shared" si="31"/>
        <v>0</v>
      </c>
      <c r="W91" s="27">
        <f t="shared" si="32"/>
        <v>0</v>
      </c>
      <c r="X91" s="27">
        <f t="shared" si="33"/>
        <v>0</v>
      </c>
      <c r="Y91" s="27">
        <f t="shared" si="34"/>
        <v>0</v>
      </c>
      <c r="Z91" s="27">
        <f t="shared" si="35"/>
        <v>3</v>
      </c>
    </row>
    <row r="92" spans="2:26" ht="15.6" customHeight="1" x14ac:dyDescent="0.2">
      <c r="B92" s="31"/>
      <c r="C92" s="48" t="s">
        <v>187</v>
      </c>
      <c r="D92" s="68" t="s">
        <v>188</v>
      </c>
      <c r="E92" s="59"/>
      <c r="F92" s="64"/>
      <c r="G92" s="65">
        <v>6</v>
      </c>
      <c r="H92" s="66">
        <v>1</v>
      </c>
      <c r="I92" s="69">
        <v>1</v>
      </c>
      <c r="J92" s="62"/>
      <c r="K92" s="62"/>
      <c r="L92" s="39">
        <f t="shared" si="36"/>
        <v>0.15000000000000002</v>
      </c>
      <c r="M92" s="39">
        <f t="shared" si="23"/>
        <v>1.0499999999999998</v>
      </c>
      <c r="N92" s="39">
        <f t="shared" si="24"/>
        <v>1.2000000000000002</v>
      </c>
      <c r="O92" s="39">
        <f t="shared" si="25"/>
        <v>0.60000000000000009</v>
      </c>
      <c r="P92" s="40">
        <f t="shared" si="37"/>
        <v>2700.0000000000005</v>
      </c>
      <c r="Q92" s="40">
        <f t="shared" si="38"/>
        <v>12757.499999999998</v>
      </c>
      <c r="R92" s="40">
        <f t="shared" si="39"/>
        <v>11640.000000000002</v>
      </c>
      <c r="S92" s="40">
        <f t="shared" si="40"/>
        <v>4290.0000000000009</v>
      </c>
      <c r="U92" s="27">
        <f t="shared" si="30"/>
        <v>0</v>
      </c>
      <c r="V92" s="27">
        <f t="shared" si="31"/>
        <v>0</v>
      </c>
      <c r="W92" s="27">
        <f t="shared" si="32"/>
        <v>0</v>
      </c>
      <c r="X92" s="27">
        <f t="shared" si="33"/>
        <v>0</v>
      </c>
      <c r="Y92" s="27">
        <f t="shared" si="34"/>
        <v>0</v>
      </c>
      <c r="Z92" s="27">
        <f t="shared" si="35"/>
        <v>3</v>
      </c>
    </row>
    <row r="93" spans="2:26" ht="15.6" customHeight="1" x14ac:dyDescent="0.2">
      <c r="B93" s="31"/>
      <c r="C93" s="48" t="s">
        <v>189</v>
      </c>
      <c r="D93" s="68" t="s">
        <v>190</v>
      </c>
      <c r="E93" s="59"/>
      <c r="F93" s="64"/>
      <c r="G93" s="65">
        <v>6</v>
      </c>
      <c r="H93" s="66">
        <v>1</v>
      </c>
      <c r="I93" s="69">
        <v>1</v>
      </c>
      <c r="J93" s="62"/>
      <c r="K93" s="62"/>
      <c r="L93" s="39">
        <f t="shared" si="36"/>
        <v>0.15000000000000002</v>
      </c>
      <c r="M93" s="39">
        <f t="shared" si="23"/>
        <v>1.0499999999999998</v>
      </c>
      <c r="N93" s="39">
        <f t="shared" si="24"/>
        <v>1.2000000000000002</v>
      </c>
      <c r="O93" s="39">
        <f t="shared" si="25"/>
        <v>0.60000000000000009</v>
      </c>
      <c r="P93" s="40">
        <f t="shared" si="37"/>
        <v>2700.0000000000005</v>
      </c>
      <c r="Q93" s="40">
        <f t="shared" si="38"/>
        <v>12757.499999999998</v>
      </c>
      <c r="R93" s="40">
        <f t="shared" si="39"/>
        <v>11640.000000000002</v>
      </c>
      <c r="S93" s="40">
        <f t="shared" si="40"/>
        <v>4290.0000000000009</v>
      </c>
      <c r="U93" s="27">
        <f t="shared" si="30"/>
        <v>0</v>
      </c>
      <c r="V93" s="27">
        <f t="shared" si="31"/>
        <v>0</v>
      </c>
      <c r="W93" s="27">
        <f t="shared" si="32"/>
        <v>0</v>
      </c>
      <c r="X93" s="27">
        <f t="shared" si="33"/>
        <v>0</v>
      </c>
      <c r="Y93" s="27">
        <f t="shared" si="34"/>
        <v>0</v>
      </c>
      <c r="Z93" s="27">
        <f t="shared" si="35"/>
        <v>3</v>
      </c>
    </row>
    <row r="94" spans="2:26" ht="15.6" customHeight="1" x14ac:dyDescent="0.2">
      <c r="B94" s="31"/>
      <c r="C94" s="48" t="s">
        <v>191</v>
      </c>
      <c r="D94" s="68" t="s">
        <v>192</v>
      </c>
      <c r="E94" s="59"/>
      <c r="F94" s="64"/>
      <c r="G94" s="65">
        <v>6</v>
      </c>
      <c r="H94" s="66">
        <v>1</v>
      </c>
      <c r="I94" s="69">
        <v>1</v>
      </c>
      <c r="J94" s="62"/>
      <c r="K94" s="62"/>
      <c r="L94" s="39">
        <f t="shared" si="36"/>
        <v>0.15000000000000002</v>
      </c>
      <c r="M94" s="39">
        <f t="shared" si="23"/>
        <v>1.0499999999999998</v>
      </c>
      <c r="N94" s="39">
        <f t="shared" si="24"/>
        <v>1.2000000000000002</v>
      </c>
      <c r="O94" s="39">
        <f t="shared" si="25"/>
        <v>0.60000000000000009</v>
      </c>
      <c r="P94" s="40">
        <f t="shared" si="37"/>
        <v>2700.0000000000005</v>
      </c>
      <c r="Q94" s="40">
        <f t="shared" si="38"/>
        <v>12757.499999999998</v>
      </c>
      <c r="R94" s="40">
        <f t="shared" si="39"/>
        <v>11640.000000000002</v>
      </c>
      <c r="S94" s="40">
        <f t="shared" si="40"/>
        <v>4290.0000000000009</v>
      </c>
      <c r="U94" s="27">
        <f t="shared" si="30"/>
        <v>0</v>
      </c>
      <c r="V94" s="27">
        <f t="shared" si="31"/>
        <v>0</v>
      </c>
      <c r="W94" s="27">
        <f t="shared" si="32"/>
        <v>0</v>
      </c>
      <c r="X94" s="27">
        <f t="shared" si="33"/>
        <v>0</v>
      </c>
      <c r="Y94" s="27">
        <f t="shared" si="34"/>
        <v>0</v>
      </c>
      <c r="Z94" s="27">
        <f t="shared" si="35"/>
        <v>3</v>
      </c>
    </row>
    <row r="95" spans="2:26" ht="15.6" customHeight="1" x14ac:dyDescent="0.2">
      <c r="B95" s="31"/>
      <c r="C95" s="48" t="s">
        <v>193</v>
      </c>
      <c r="D95" s="68" t="s">
        <v>194</v>
      </c>
      <c r="E95" s="70"/>
      <c r="F95" s="71"/>
      <c r="G95" s="72">
        <v>6</v>
      </c>
      <c r="H95" s="66">
        <v>1</v>
      </c>
      <c r="I95" s="69">
        <v>1</v>
      </c>
      <c r="J95" s="62"/>
      <c r="K95" s="62"/>
      <c r="L95" s="39">
        <f t="shared" si="36"/>
        <v>0.15000000000000002</v>
      </c>
      <c r="M95" s="39">
        <f t="shared" si="23"/>
        <v>1.0499999999999998</v>
      </c>
      <c r="N95" s="39">
        <f t="shared" si="24"/>
        <v>1.2000000000000002</v>
      </c>
      <c r="O95" s="39">
        <f t="shared" si="25"/>
        <v>0.60000000000000009</v>
      </c>
      <c r="P95" s="40">
        <f t="shared" si="37"/>
        <v>2700.0000000000005</v>
      </c>
      <c r="Q95" s="40">
        <f t="shared" si="38"/>
        <v>12757.499999999998</v>
      </c>
      <c r="R95" s="40">
        <f t="shared" si="39"/>
        <v>11640.000000000002</v>
      </c>
      <c r="S95" s="40">
        <f t="shared" si="40"/>
        <v>4290.0000000000009</v>
      </c>
      <c r="U95" s="27">
        <f t="shared" si="30"/>
        <v>0</v>
      </c>
      <c r="V95" s="27">
        <f t="shared" si="31"/>
        <v>0</v>
      </c>
      <c r="W95" s="27">
        <f t="shared" si="32"/>
        <v>0</v>
      </c>
      <c r="X95" s="27">
        <f t="shared" si="33"/>
        <v>0</v>
      </c>
      <c r="Y95" s="27">
        <f t="shared" si="34"/>
        <v>0</v>
      </c>
      <c r="Z95" s="27">
        <f t="shared" si="35"/>
        <v>3</v>
      </c>
    </row>
    <row r="96" spans="2:26" ht="15.6" customHeight="1" x14ac:dyDescent="0.2">
      <c r="B96" s="31"/>
      <c r="C96" s="48" t="s">
        <v>195</v>
      </c>
      <c r="D96" s="68" t="s">
        <v>196</v>
      </c>
      <c r="E96" s="59" t="s">
        <v>197</v>
      </c>
      <c r="F96" s="64"/>
      <c r="G96" s="65">
        <v>6</v>
      </c>
      <c r="H96" s="66">
        <v>2</v>
      </c>
      <c r="I96" s="69">
        <v>1</v>
      </c>
      <c r="J96" s="62"/>
      <c r="K96" s="62"/>
      <c r="L96" s="39">
        <f t="shared" si="36"/>
        <v>0.25</v>
      </c>
      <c r="M96" s="39">
        <f t="shared" si="23"/>
        <v>1.75</v>
      </c>
      <c r="N96" s="39">
        <f t="shared" si="24"/>
        <v>2</v>
      </c>
      <c r="O96" s="39">
        <f t="shared" si="25"/>
        <v>1</v>
      </c>
      <c r="P96" s="40">
        <f t="shared" si="37"/>
        <v>4500</v>
      </c>
      <c r="Q96" s="40">
        <f t="shared" si="38"/>
        <v>21262.5</v>
      </c>
      <c r="R96" s="40">
        <f t="shared" si="39"/>
        <v>19400</v>
      </c>
      <c r="S96" s="40">
        <f t="shared" si="40"/>
        <v>7150</v>
      </c>
      <c r="U96" s="27">
        <f t="shared" si="30"/>
        <v>0</v>
      </c>
      <c r="V96" s="27">
        <f t="shared" si="31"/>
        <v>0</v>
      </c>
      <c r="W96" s="27">
        <f t="shared" si="32"/>
        <v>0</v>
      </c>
      <c r="X96" s="27">
        <f t="shared" si="33"/>
        <v>0</v>
      </c>
      <c r="Y96" s="27">
        <f t="shared" si="34"/>
        <v>5</v>
      </c>
      <c r="Z96" s="27">
        <f t="shared" si="35"/>
        <v>0</v>
      </c>
    </row>
    <row r="97" spans="2:26" ht="15.6" customHeight="1" x14ac:dyDescent="0.2">
      <c r="B97" s="31"/>
      <c r="C97" s="48" t="s">
        <v>198</v>
      </c>
      <c r="D97" s="68" t="s">
        <v>199</v>
      </c>
      <c r="E97" s="70"/>
      <c r="F97" s="71"/>
      <c r="G97" s="72">
        <v>6</v>
      </c>
      <c r="H97" s="66">
        <v>2</v>
      </c>
      <c r="I97" s="69">
        <v>1</v>
      </c>
      <c r="J97" s="62"/>
      <c r="K97" s="62"/>
      <c r="L97" s="39">
        <f t="shared" si="36"/>
        <v>0.25</v>
      </c>
      <c r="M97" s="39">
        <f t="shared" si="23"/>
        <v>1.75</v>
      </c>
      <c r="N97" s="39">
        <f t="shared" si="24"/>
        <v>2</v>
      </c>
      <c r="O97" s="39">
        <f t="shared" si="25"/>
        <v>1</v>
      </c>
      <c r="P97" s="40">
        <f t="shared" si="37"/>
        <v>4500</v>
      </c>
      <c r="Q97" s="40">
        <f t="shared" si="38"/>
        <v>21262.5</v>
      </c>
      <c r="R97" s="40">
        <f t="shared" si="39"/>
        <v>19400</v>
      </c>
      <c r="S97" s="40">
        <f t="shared" si="40"/>
        <v>7150</v>
      </c>
      <c r="U97" s="27">
        <f t="shared" si="30"/>
        <v>0</v>
      </c>
      <c r="V97" s="27">
        <f t="shared" si="31"/>
        <v>0</v>
      </c>
      <c r="W97" s="27">
        <f t="shared" si="32"/>
        <v>0</v>
      </c>
      <c r="X97" s="27">
        <f t="shared" si="33"/>
        <v>0</v>
      </c>
      <c r="Y97" s="27">
        <f t="shared" si="34"/>
        <v>5</v>
      </c>
      <c r="Z97" s="27">
        <f t="shared" si="35"/>
        <v>0</v>
      </c>
    </row>
    <row r="98" spans="2:26" ht="15.6" customHeight="1" x14ac:dyDescent="0.2">
      <c r="B98" s="31"/>
      <c r="C98" s="32"/>
      <c r="D98" s="50"/>
      <c r="E98" s="50"/>
      <c r="F98" s="43"/>
      <c r="G98" s="44"/>
      <c r="H98" s="37"/>
      <c r="I98" s="38"/>
      <c r="J98" s="38"/>
      <c r="K98" s="38"/>
      <c r="L98" s="39">
        <f t="shared" si="22"/>
        <v>0</v>
      </c>
      <c r="M98" s="39">
        <f t="shared" si="23"/>
        <v>0</v>
      </c>
      <c r="N98" s="39">
        <f t="shared" si="24"/>
        <v>0</v>
      </c>
      <c r="O98" s="39">
        <f t="shared" si="25"/>
        <v>0</v>
      </c>
      <c r="P98" s="40">
        <f t="shared" si="37"/>
        <v>0</v>
      </c>
      <c r="Q98" s="40">
        <f t="shared" si="38"/>
        <v>0</v>
      </c>
      <c r="R98" s="40">
        <f t="shared" si="39"/>
        <v>0</v>
      </c>
      <c r="S98" s="40">
        <f t="shared" si="40"/>
        <v>0</v>
      </c>
      <c r="U98" s="27">
        <f t="shared" si="30"/>
        <v>0</v>
      </c>
      <c r="V98" s="27">
        <f t="shared" si="31"/>
        <v>0</v>
      </c>
      <c r="W98" s="27">
        <f t="shared" si="32"/>
        <v>0</v>
      </c>
      <c r="X98" s="27">
        <f t="shared" si="33"/>
        <v>0</v>
      </c>
      <c r="Y98" s="27">
        <f t="shared" si="34"/>
        <v>0</v>
      </c>
      <c r="Z98" s="27">
        <f t="shared" si="35"/>
        <v>0</v>
      </c>
    </row>
    <row r="99" spans="2:26" ht="15.6" customHeight="1" x14ac:dyDescent="0.2">
      <c r="B99" s="17">
        <v>6</v>
      </c>
      <c r="C99" s="18" t="s">
        <v>200</v>
      </c>
      <c r="D99" s="19"/>
      <c r="E99" s="20"/>
      <c r="F99" s="21"/>
      <c r="G99" s="22"/>
      <c r="H99" s="23"/>
      <c r="I99" s="23"/>
      <c r="J99" s="23"/>
      <c r="K99" s="23"/>
      <c r="L99" s="26">
        <f t="shared" si="36"/>
        <v>0</v>
      </c>
      <c r="M99" s="58">
        <f t="shared" si="23"/>
        <v>0</v>
      </c>
      <c r="N99" s="58">
        <f t="shared" si="24"/>
        <v>0</v>
      </c>
      <c r="O99" s="58">
        <f t="shared" si="25"/>
        <v>0</v>
      </c>
      <c r="P99" s="26"/>
      <c r="Q99" s="26"/>
      <c r="R99" s="26"/>
      <c r="S99" s="26"/>
      <c r="U99" s="27">
        <f t="shared" si="30"/>
        <v>0</v>
      </c>
      <c r="V99" s="27">
        <f t="shared" si="31"/>
        <v>0</v>
      </c>
      <c r="W99" s="27">
        <f t="shared" si="32"/>
        <v>0</v>
      </c>
      <c r="X99" s="27">
        <f t="shared" si="33"/>
        <v>0</v>
      </c>
      <c r="Y99" s="27">
        <f t="shared" si="34"/>
        <v>0</v>
      </c>
      <c r="Z99" s="27">
        <f t="shared" si="35"/>
        <v>0</v>
      </c>
    </row>
    <row r="100" spans="2:26" ht="15.6" customHeight="1" x14ac:dyDescent="0.2">
      <c r="B100" s="31"/>
      <c r="C100" s="32">
        <v>6.1</v>
      </c>
      <c r="D100" s="34" t="s">
        <v>177</v>
      </c>
      <c r="E100" s="42" t="s">
        <v>201</v>
      </c>
      <c r="F100" s="43"/>
      <c r="G100" s="44">
        <v>6</v>
      </c>
      <c r="H100" s="37">
        <v>1</v>
      </c>
      <c r="I100" s="60">
        <v>1</v>
      </c>
      <c r="J100" s="61"/>
      <c r="K100" s="62"/>
      <c r="L100" s="39">
        <f t="shared" si="36"/>
        <v>0.15000000000000002</v>
      </c>
      <c r="M100" s="39">
        <f t="shared" si="23"/>
        <v>1.0499999999999998</v>
      </c>
      <c r="N100" s="39">
        <f t="shared" si="24"/>
        <v>1.2000000000000002</v>
      </c>
      <c r="O100" s="39">
        <f t="shared" si="25"/>
        <v>0.60000000000000009</v>
      </c>
      <c r="P100" s="40">
        <f t="shared" ref="P100:P106" si="41">L100*$P$4</f>
        <v>2700.0000000000005</v>
      </c>
      <c r="Q100" s="40">
        <f t="shared" ref="Q100:Q106" si="42">M100*$Q$4</f>
        <v>12757.499999999998</v>
      </c>
      <c r="R100" s="40">
        <f t="shared" ref="R100:R106" si="43">N100*$R$4</f>
        <v>11640.000000000002</v>
      </c>
      <c r="S100" s="40">
        <f t="shared" ref="S100:S106" si="44">O100*$S$4</f>
        <v>4290.0000000000009</v>
      </c>
      <c r="U100" s="27">
        <f t="shared" si="30"/>
        <v>0</v>
      </c>
      <c r="V100" s="27">
        <f t="shared" si="31"/>
        <v>0</v>
      </c>
      <c r="W100" s="27">
        <f t="shared" si="32"/>
        <v>0</v>
      </c>
      <c r="X100" s="27">
        <f t="shared" si="33"/>
        <v>0</v>
      </c>
      <c r="Y100" s="27">
        <f t="shared" si="34"/>
        <v>0</v>
      </c>
      <c r="Z100" s="27">
        <f t="shared" si="35"/>
        <v>3</v>
      </c>
    </row>
    <row r="101" spans="2:26" ht="15.6" customHeight="1" x14ac:dyDescent="0.2">
      <c r="B101" s="31"/>
      <c r="C101" s="32">
        <v>6.1999999999999993</v>
      </c>
      <c r="D101" s="34" t="s">
        <v>180</v>
      </c>
      <c r="E101" s="42"/>
      <c r="F101" s="43"/>
      <c r="G101" s="44">
        <v>6</v>
      </c>
      <c r="H101" s="37">
        <v>0</v>
      </c>
      <c r="I101" s="60">
        <v>1</v>
      </c>
      <c r="J101" s="61"/>
      <c r="K101" s="62"/>
      <c r="L101" s="39">
        <f t="shared" si="36"/>
        <v>0</v>
      </c>
      <c r="M101" s="39">
        <f t="shared" si="23"/>
        <v>0</v>
      </c>
      <c r="N101" s="39">
        <f t="shared" si="24"/>
        <v>0</v>
      </c>
      <c r="O101" s="39">
        <f t="shared" si="25"/>
        <v>0</v>
      </c>
      <c r="P101" s="40">
        <f t="shared" si="41"/>
        <v>0</v>
      </c>
      <c r="Q101" s="40">
        <f t="shared" si="42"/>
        <v>0</v>
      </c>
      <c r="R101" s="40">
        <f t="shared" si="43"/>
        <v>0</v>
      </c>
      <c r="S101" s="40">
        <f t="shared" si="44"/>
        <v>0</v>
      </c>
      <c r="U101" s="27">
        <f t="shared" si="30"/>
        <v>0</v>
      </c>
      <c r="V101" s="27">
        <f t="shared" si="31"/>
        <v>0</v>
      </c>
      <c r="W101" s="27">
        <f t="shared" si="32"/>
        <v>0</v>
      </c>
      <c r="X101" s="27">
        <f t="shared" si="33"/>
        <v>0</v>
      </c>
      <c r="Y101" s="27">
        <f t="shared" si="34"/>
        <v>0</v>
      </c>
      <c r="Z101" s="27">
        <f t="shared" si="35"/>
        <v>0</v>
      </c>
    </row>
    <row r="102" spans="2:26" ht="15.6" customHeight="1" x14ac:dyDescent="0.2">
      <c r="B102" s="31"/>
      <c r="C102" s="32">
        <v>6.2999999999999989</v>
      </c>
      <c r="D102" s="34" t="s">
        <v>183</v>
      </c>
      <c r="E102" s="42" t="s">
        <v>202</v>
      </c>
      <c r="F102" s="43"/>
      <c r="G102" s="44">
        <v>6</v>
      </c>
      <c r="H102" s="37">
        <v>1</v>
      </c>
      <c r="I102" s="60">
        <v>1</v>
      </c>
      <c r="J102" s="61"/>
      <c r="K102" s="62"/>
      <c r="L102" s="39">
        <f t="shared" si="36"/>
        <v>0.15000000000000002</v>
      </c>
      <c r="M102" s="39">
        <f t="shared" si="23"/>
        <v>1.0499999999999998</v>
      </c>
      <c r="N102" s="39">
        <f t="shared" si="24"/>
        <v>1.2000000000000002</v>
      </c>
      <c r="O102" s="39">
        <f t="shared" si="25"/>
        <v>0.60000000000000009</v>
      </c>
      <c r="P102" s="40">
        <f t="shared" si="41"/>
        <v>2700.0000000000005</v>
      </c>
      <c r="Q102" s="40">
        <f t="shared" si="42"/>
        <v>12757.499999999998</v>
      </c>
      <c r="R102" s="40">
        <f t="shared" si="43"/>
        <v>11640.000000000002</v>
      </c>
      <c r="S102" s="40">
        <f t="shared" si="44"/>
        <v>4290.0000000000009</v>
      </c>
      <c r="U102" s="27">
        <f t="shared" si="30"/>
        <v>0</v>
      </c>
      <c r="V102" s="27">
        <f t="shared" si="31"/>
        <v>0</v>
      </c>
      <c r="W102" s="27">
        <f t="shared" si="32"/>
        <v>0</v>
      </c>
      <c r="X102" s="27">
        <f t="shared" si="33"/>
        <v>0</v>
      </c>
      <c r="Y102" s="27">
        <f t="shared" si="34"/>
        <v>0</v>
      </c>
      <c r="Z102" s="27">
        <f t="shared" si="35"/>
        <v>3</v>
      </c>
    </row>
    <row r="103" spans="2:26" ht="15.6" customHeight="1" x14ac:dyDescent="0.2">
      <c r="B103" s="31"/>
      <c r="C103" s="32">
        <v>6.3999999999999986</v>
      </c>
      <c r="D103" s="45" t="s">
        <v>203</v>
      </c>
      <c r="E103" s="42"/>
      <c r="F103" s="43"/>
      <c r="G103" s="44">
        <v>6</v>
      </c>
      <c r="H103" s="37">
        <v>1</v>
      </c>
      <c r="I103" s="60">
        <v>1</v>
      </c>
      <c r="J103" s="61"/>
      <c r="K103" s="62"/>
      <c r="L103" s="39">
        <f t="shared" si="36"/>
        <v>0.15000000000000002</v>
      </c>
      <c r="M103" s="39">
        <f t="shared" si="23"/>
        <v>1.0499999999999998</v>
      </c>
      <c r="N103" s="39">
        <f t="shared" si="24"/>
        <v>1.2000000000000002</v>
      </c>
      <c r="O103" s="39">
        <f t="shared" si="25"/>
        <v>0.60000000000000009</v>
      </c>
      <c r="P103" s="40">
        <f t="shared" si="41"/>
        <v>2700.0000000000005</v>
      </c>
      <c r="Q103" s="40">
        <f t="shared" si="42"/>
        <v>12757.499999999998</v>
      </c>
      <c r="R103" s="40">
        <f t="shared" si="43"/>
        <v>11640.000000000002</v>
      </c>
      <c r="S103" s="40">
        <f t="shared" si="44"/>
        <v>4290.0000000000009</v>
      </c>
      <c r="U103" s="27">
        <f t="shared" si="30"/>
        <v>0</v>
      </c>
      <c r="V103" s="27">
        <f t="shared" si="31"/>
        <v>0</v>
      </c>
      <c r="W103" s="27">
        <f t="shared" si="32"/>
        <v>0</v>
      </c>
      <c r="X103" s="27">
        <f t="shared" si="33"/>
        <v>0</v>
      </c>
      <c r="Y103" s="27">
        <f t="shared" si="34"/>
        <v>0</v>
      </c>
      <c r="Z103" s="27">
        <f t="shared" si="35"/>
        <v>3</v>
      </c>
    </row>
    <row r="104" spans="2:26" ht="15.6" customHeight="1" x14ac:dyDescent="0.2">
      <c r="B104" s="31"/>
      <c r="C104" s="32">
        <v>6.4999999999999982</v>
      </c>
      <c r="D104" s="45" t="s">
        <v>204</v>
      </c>
      <c r="E104" s="42"/>
      <c r="F104" s="43"/>
      <c r="G104" s="44">
        <v>6</v>
      </c>
      <c r="H104" s="37">
        <v>2</v>
      </c>
      <c r="I104" s="38">
        <v>1</v>
      </c>
      <c r="J104" s="62"/>
      <c r="K104" s="62"/>
      <c r="L104" s="39">
        <f t="shared" si="36"/>
        <v>0.25</v>
      </c>
      <c r="M104" s="39">
        <f t="shared" si="23"/>
        <v>1.75</v>
      </c>
      <c r="N104" s="39">
        <f t="shared" si="24"/>
        <v>2</v>
      </c>
      <c r="O104" s="39">
        <f t="shared" si="25"/>
        <v>1</v>
      </c>
      <c r="P104" s="40">
        <f t="shared" si="41"/>
        <v>4500</v>
      </c>
      <c r="Q104" s="40">
        <f t="shared" si="42"/>
        <v>21262.5</v>
      </c>
      <c r="R104" s="40">
        <f t="shared" si="43"/>
        <v>19400</v>
      </c>
      <c r="S104" s="40">
        <f t="shared" si="44"/>
        <v>7150</v>
      </c>
      <c r="U104" s="27">
        <f t="shared" si="30"/>
        <v>0</v>
      </c>
      <c r="V104" s="27">
        <f t="shared" si="31"/>
        <v>0</v>
      </c>
      <c r="W104" s="27">
        <f t="shared" si="32"/>
        <v>0</v>
      </c>
      <c r="X104" s="27">
        <f t="shared" si="33"/>
        <v>0</v>
      </c>
      <c r="Y104" s="27">
        <f t="shared" si="34"/>
        <v>5</v>
      </c>
      <c r="Z104" s="27">
        <f t="shared" si="35"/>
        <v>0</v>
      </c>
    </row>
    <row r="105" spans="2:26" ht="15.6" customHeight="1" x14ac:dyDescent="0.2">
      <c r="B105" s="31"/>
      <c r="C105" s="32">
        <v>6.5999999999999979</v>
      </c>
      <c r="D105" s="45" t="s">
        <v>205</v>
      </c>
      <c r="E105" s="42"/>
      <c r="F105" s="43"/>
      <c r="G105" s="44">
        <v>6</v>
      </c>
      <c r="H105" s="37">
        <v>1</v>
      </c>
      <c r="I105" s="38">
        <v>1</v>
      </c>
      <c r="J105" s="62"/>
      <c r="K105" s="62"/>
      <c r="L105" s="39">
        <f t="shared" si="36"/>
        <v>0.15000000000000002</v>
      </c>
      <c r="M105" s="39">
        <f t="shared" si="23"/>
        <v>1.0499999999999998</v>
      </c>
      <c r="N105" s="39">
        <f t="shared" si="24"/>
        <v>1.2000000000000002</v>
      </c>
      <c r="O105" s="39">
        <f t="shared" si="25"/>
        <v>0.60000000000000009</v>
      </c>
      <c r="P105" s="40">
        <f t="shared" si="41"/>
        <v>2700.0000000000005</v>
      </c>
      <c r="Q105" s="40">
        <f t="shared" si="42"/>
        <v>12757.499999999998</v>
      </c>
      <c r="R105" s="40">
        <f t="shared" si="43"/>
        <v>11640.000000000002</v>
      </c>
      <c r="S105" s="40">
        <f t="shared" si="44"/>
        <v>4290.0000000000009</v>
      </c>
      <c r="U105" s="27">
        <f t="shared" si="30"/>
        <v>0</v>
      </c>
      <c r="V105" s="27">
        <f t="shared" si="31"/>
        <v>0</v>
      </c>
      <c r="W105" s="27">
        <f t="shared" si="32"/>
        <v>0</v>
      </c>
      <c r="X105" s="27">
        <f t="shared" si="33"/>
        <v>0</v>
      </c>
      <c r="Y105" s="27">
        <f t="shared" si="34"/>
        <v>0</v>
      </c>
      <c r="Z105" s="27">
        <f t="shared" si="35"/>
        <v>3</v>
      </c>
    </row>
    <row r="106" spans="2:26" ht="15.6" customHeight="1" x14ac:dyDescent="0.2">
      <c r="B106" s="31"/>
      <c r="C106" s="32">
        <v>6.6999999999999975</v>
      </c>
      <c r="D106" s="45" t="s">
        <v>196</v>
      </c>
      <c r="E106" s="42"/>
      <c r="F106" s="43"/>
      <c r="G106" s="44">
        <v>6</v>
      </c>
      <c r="H106" s="37">
        <v>1</v>
      </c>
      <c r="I106" s="38">
        <v>1</v>
      </c>
      <c r="J106" s="62"/>
      <c r="K106" s="62"/>
      <c r="L106" s="39">
        <f t="shared" si="36"/>
        <v>0.15000000000000002</v>
      </c>
      <c r="M106" s="39">
        <f t="shared" si="23"/>
        <v>1.0499999999999998</v>
      </c>
      <c r="N106" s="39">
        <f t="shared" si="24"/>
        <v>1.2000000000000002</v>
      </c>
      <c r="O106" s="39">
        <f t="shared" si="25"/>
        <v>0.60000000000000009</v>
      </c>
      <c r="P106" s="40">
        <f t="shared" si="41"/>
        <v>2700.0000000000005</v>
      </c>
      <c r="Q106" s="40">
        <f t="shared" si="42"/>
        <v>12757.499999999998</v>
      </c>
      <c r="R106" s="40">
        <f t="shared" si="43"/>
        <v>11640.000000000002</v>
      </c>
      <c r="S106" s="40">
        <f t="shared" si="44"/>
        <v>4290.0000000000009</v>
      </c>
      <c r="U106" s="27">
        <f t="shared" si="30"/>
        <v>0</v>
      </c>
      <c r="V106" s="27">
        <f t="shared" si="31"/>
        <v>0</v>
      </c>
      <c r="W106" s="27">
        <f t="shared" si="32"/>
        <v>0</v>
      </c>
      <c r="X106" s="27">
        <f t="shared" si="33"/>
        <v>0</v>
      </c>
      <c r="Y106" s="27">
        <f t="shared" si="34"/>
        <v>0</v>
      </c>
      <c r="Z106" s="27">
        <f t="shared" si="35"/>
        <v>3</v>
      </c>
    </row>
    <row r="107" spans="2:26" ht="15.6" customHeight="1" x14ac:dyDescent="0.2">
      <c r="B107" s="73"/>
      <c r="C107" s="74">
        <v>6.7999999999999972</v>
      </c>
      <c r="D107" s="75" t="s">
        <v>199</v>
      </c>
      <c r="E107" s="76"/>
      <c r="F107" s="77"/>
      <c r="G107" s="44">
        <v>6</v>
      </c>
      <c r="H107" s="37">
        <v>1</v>
      </c>
      <c r="I107" s="38">
        <v>1</v>
      </c>
      <c r="J107" s="38"/>
      <c r="K107" s="38"/>
      <c r="L107" s="39">
        <f t="shared" si="22"/>
        <v>0.15000000000000002</v>
      </c>
      <c r="M107" s="39">
        <f t="shared" si="23"/>
        <v>1.0499999999999998</v>
      </c>
      <c r="N107" s="39">
        <f t="shared" si="24"/>
        <v>1.2000000000000002</v>
      </c>
      <c r="O107" s="39">
        <f t="shared" si="25"/>
        <v>0.60000000000000009</v>
      </c>
      <c r="P107" s="40">
        <f t="shared" si="26"/>
        <v>2700.0000000000005</v>
      </c>
      <c r="Q107" s="40">
        <f t="shared" si="27"/>
        <v>12757.499999999998</v>
      </c>
      <c r="R107" s="40">
        <f t="shared" si="28"/>
        <v>11640.000000000002</v>
      </c>
      <c r="S107" s="40">
        <f t="shared" si="29"/>
        <v>4290.0000000000009</v>
      </c>
      <c r="U107" s="27">
        <f t="shared" si="30"/>
        <v>0</v>
      </c>
      <c r="V107" s="27">
        <f t="shared" si="31"/>
        <v>0</v>
      </c>
      <c r="W107" s="27">
        <f t="shared" si="32"/>
        <v>0</v>
      </c>
      <c r="X107" s="27">
        <f t="shared" si="33"/>
        <v>0</v>
      </c>
      <c r="Y107" s="27">
        <f t="shared" si="34"/>
        <v>0</v>
      </c>
      <c r="Z107" s="27">
        <f t="shared" si="35"/>
        <v>3</v>
      </c>
    </row>
    <row r="108" spans="2:26" ht="15.6" customHeight="1" thickBot="1" x14ac:dyDescent="0.25">
      <c r="D108" s="79" t="s">
        <v>206</v>
      </c>
      <c r="E108" s="80"/>
      <c r="F108" s="80"/>
    </row>
    <row r="109" spans="2:26" ht="15.6" customHeight="1" thickTop="1" thickBot="1" x14ac:dyDescent="0.25">
      <c r="G109" s="84"/>
      <c r="H109" s="13"/>
      <c r="I109" s="85">
        <f t="shared" ref="I109:S109" si="45">SUM(I5:I108)</f>
        <v>52</v>
      </c>
      <c r="J109" s="85">
        <f t="shared" si="45"/>
        <v>19</v>
      </c>
      <c r="K109" s="85">
        <f t="shared" si="45"/>
        <v>11</v>
      </c>
      <c r="L109" s="86">
        <f t="shared" si="45"/>
        <v>38.199999999999953</v>
      </c>
      <c r="M109" s="86">
        <f t="shared" si="45"/>
        <v>267.40000000000032</v>
      </c>
      <c r="N109" s="86">
        <f t="shared" si="45"/>
        <v>305.59999999999962</v>
      </c>
      <c r="O109" s="86">
        <f t="shared" si="45"/>
        <v>152.79999999999981</v>
      </c>
      <c r="P109" s="87">
        <f t="shared" si="45"/>
        <v>687600</v>
      </c>
      <c r="Q109" s="87">
        <f t="shared" si="45"/>
        <v>3248910</v>
      </c>
      <c r="R109" s="87">
        <f t="shared" si="45"/>
        <v>2964320</v>
      </c>
      <c r="S109" s="87">
        <f t="shared" si="45"/>
        <v>1092520</v>
      </c>
    </row>
    <row r="110" spans="2:26" ht="15.6" customHeight="1" thickTop="1" thickBot="1" x14ac:dyDescent="0.25">
      <c r="P110" s="88">
        <f>SUM(P109:S109)</f>
        <v>7993350</v>
      </c>
      <c r="Q110" s="88"/>
      <c r="R110" s="88"/>
      <c r="S110" s="88"/>
    </row>
    <row r="111" spans="2:26" ht="15.6" customHeight="1" thickTop="1" x14ac:dyDescent="0.2"/>
    <row r="112" spans="2:26" ht="15.6" customHeight="1" x14ac:dyDescent="0.2">
      <c r="M112" s="89">
        <f>SUM(L109:O109)</f>
        <v>763.99999999999966</v>
      </c>
      <c r="N112" s="89">
        <f>(O109+N109)/20</f>
        <v>22.91999999999997</v>
      </c>
      <c r="S112" s="89"/>
    </row>
    <row r="113" spans="13:13" ht="15.6" customHeight="1" x14ac:dyDescent="0.2">
      <c r="M113" s="89">
        <f>M112/20</f>
        <v>38.199999999999982</v>
      </c>
    </row>
    <row r="114" spans="13:13" ht="15.6" customHeight="1" x14ac:dyDescent="0.2">
      <c r="M114" s="89"/>
    </row>
    <row r="115" spans="13:13" ht="15.6" customHeight="1" x14ac:dyDescent="0.2">
      <c r="M115" s="10">
        <f>(M109)/20</f>
        <v>13.370000000000015</v>
      </c>
    </row>
    <row r="116" spans="13:13" ht="15.6" customHeight="1" x14ac:dyDescent="0.2"/>
    <row r="117" spans="13:13" ht="15.6" customHeight="1" x14ac:dyDescent="0.2"/>
    <row r="118" spans="13:13" ht="15.6" customHeight="1" x14ac:dyDescent="0.2"/>
    <row r="119" spans="13:13" ht="15.6" customHeight="1" x14ac:dyDescent="0.2"/>
    <row r="120" spans="13:13" ht="15.6" customHeight="1" x14ac:dyDescent="0.2"/>
    <row r="121" spans="13:13" ht="15.6" customHeight="1" x14ac:dyDescent="0.2"/>
    <row r="122" spans="13:13" ht="15.6" customHeight="1" x14ac:dyDescent="0.2"/>
    <row r="123" spans="13:13" ht="15.6" customHeight="1" x14ac:dyDescent="0.2"/>
    <row r="124" spans="13:13" ht="15.6" customHeight="1" x14ac:dyDescent="0.2"/>
    <row r="125" spans="13:13" ht="15.6" customHeight="1" x14ac:dyDescent="0.2"/>
    <row r="126" spans="13:13" ht="15.6" customHeight="1" x14ac:dyDescent="0.2"/>
    <row r="127" spans="13:13" ht="15.6" customHeight="1" x14ac:dyDescent="0.2"/>
    <row r="128" spans="13:13" ht="15.6" customHeight="1" x14ac:dyDescent="0.2"/>
    <row r="129" ht="15.6" customHeight="1" x14ac:dyDescent="0.2"/>
    <row r="130" ht="15.6" customHeight="1" x14ac:dyDescent="0.2"/>
    <row r="131" ht="15.6" customHeight="1" x14ac:dyDescent="0.2"/>
    <row r="132" ht="15.6" customHeight="1" x14ac:dyDescent="0.2"/>
    <row r="133" ht="15.6" customHeight="1" x14ac:dyDescent="0.2"/>
    <row r="134" ht="15.6" customHeight="1" x14ac:dyDescent="0.2"/>
    <row r="135" ht="15.6" customHeight="1" x14ac:dyDescent="0.2"/>
    <row r="136" ht="15.6" customHeight="1" x14ac:dyDescent="0.2"/>
    <row r="137" ht="15.6" customHeight="1" x14ac:dyDescent="0.2"/>
    <row r="138" ht="15.6" customHeight="1" x14ac:dyDescent="0.2"/>
    <row r="139" ht="15.6" customHeight="1" x14ac:dyDescent="0.2"/>
    <row r="140" ht="15.6" customHeight="1" x14ac:dyDescent="0.2"/>
    <row r="141" ht="15.6" customHeight="1" x14ac:dyDescent="0.2"/>
    <row r="142" ht="15.6" customHeight="1" x14ac:dyDescent="0.2"/>
    <row r="143" ht="15.6" customHeight="1" x14ac:dyDescent="0.2"/>
    <row r="144" ht="15.6" customHeight="1" x14ac:dyDescent="0.2"/>
    <row r="145" ht="15.6" customHeight="1" x14ac:dyDescent="0.2"/>
    <row r="146" ht="15.6" customHeight="1" x14ac:dyDescent="0.2"/>
    <row r="147" ht="15.6" customHeight="1" x14ac:dyDescent="0.2"/>
    <row r="148" ht="15.6" customHeight="1" x14ac:dyDescent="0.2"/>
    <row r="149" ht="15.6" customHeight="1" x14ac:dyDescent="0.2"/>
    <row r="150" ht="15.6" customHeight="1" x14ac:dyDescent="0.2"/>
    <row r="151" ht="15.6" customHeight="1" x14ac:dyDescent="0.2"/>
    <row r="152" ht="15.6" customHeight="1" x14ac:dyDescent="0.2"/>
    <row r="153" ht="15.6" customHeight="1" x14ac:dyDescent="0.2"/>
    <row r="154" ht="15.6" customHeight="1" x14ac:dyDescent="0.2"/>
    <row r="155" ht="15.6" customHeight="1" x14ac:dyDescent="0.2"/>
    <row r="156" ht="15.6" customHeight="1" x14ac:dyDescent="0.2"/>
    <row r="157" ht="15.6" customHeight="1" x14ac:dyDescent="0.2"/>
    <row r="158" ht="15.6" customHeight="1" x14ac:dyDescent="0.2"/>
    <row r="159" ht="15.6" customHeight="1" x14ac:dyDescent="0.2"/>
    <row r="160" ht="15.6" customHeight="1" x14ac:dyDescent="0.2"/>
    <row r="161" ht="15.6" customHeight="1" x14ac:dyDescent="0.2"/>
    <row r="162" ht="15.6" customHeight="1" x14ac:dyDescent="0.2"/>
    <row r="163" ht="15.6" customHeight="1" x14ac:dyDescent="0.2"/>
    <row r="164" ht="15.6" customHeight="1" x14ac:dyDescent="0.2"/>
    <row r="165" ht="15.6" customHeight="1" x14ac:dyDescent="0.2"/>
    <row r="166" ht="15.6" customHeight="1" x14ac:dyDescent="0.2"/>
    <row r="168" ht="15.6" customHeight="1" x14ac:dyDescent="0.2"/>
    <row r="169" ht="15.6" customHeight="1" x14ac:dyDescent="0.2"/>
    <row r="170" ht="15.6" customHeight="1" x14ac:dyDescent="0.2"/>
    <row r="171" ht="15.6" customHeight="1" x14ac:dyDescent="0.2"/>
    <row r="172" ht="15.6" customHeight="1" x14ac:dyDescent="0.2"/>
    <row r="173" ht="15.6" customHeight="1" x14ac:dyDescent="0.2"/>
    <row r="174" ht="15.6" customHeight="1" x14ac:dyDescent="0.2"/>
    <row r="175" ht="15.6" customHeight="1" x14ac:dyDescent="0.2"/>
    <row r="176" ht="15.6" customHeight="1" x14ac:dyDescent="0.2"/>
    <row r="177" ht="15.6" customHeight="1" x14ac:dyDescent="0.2"/>
    <row r="178" ht="15.6" customHeight="1" x14ac:dyDescent="0.2"/>
    <row r="179" ht="15.6" customHeight="1" x14ac:dyDescent="0.2"/>
    <row r="180" ht="15.6" customHeight="1" x14ac:dyDescent="0.2"/>
  </sheetData>
  <autoFilter ref="D5:T5"/>
  <mergeCells count="3">
    <mergeCell ref="L2:O2"/>
    <mergeCell ref="P2:S2"/>
    <mergeCell ref="P110:S110"/>
  </mergeCells>
  <pageMargins left="0.7" right="0.7" top="0.75" bottom="0.75" header="0.3" footer="0.3"/>
  <pageSetup paperSize="8" scale="6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5"/>
  <sheetViews>
    <sheetView workbookViewId="0"/>
  </sheetViews>
  <sheetFormatPr defaultRowHeight="15" x14ac:dyDescent="0.25"/>
  <cols>
    <col min="5" max="5" width="29.28515625" bestFit="1" customWidth="1"/>
  </cols>
  <sheetData>
    <row r="4" spans="4:5" x14ac:dyDescent="0.25">
      <c r="E4" s="1"/>
    </row>
    <row r="5" spans="4:5" x14ac:dyDescent="0.25"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3. Function List</vt:lpstr>
      <vt:lpstr>Sheet1</vt:lpstr>
      <vt:lpstr>'3. Function List'!Print_Area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Suttinee  Pathomnupong</dc:creator>
  <cp:lastModifiedBy>Yanatasphubes, Nadechpong</cp:lastModifiedBy>
  <dcterms:created xsi:type="dcterms:W3CDTF">2018-10-24T02:31:23Z</dcterms:created>
  <dcterms:modified xsi:type="dcterms:W3CDTF">2019-04-29T02:41:27Z</dcterms:modified>
</cp:coreProperties>
</file>