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anhnn6" sheetId="2" r:id="rId3"/>
    <sheet name="Evaluation Warning" sheetId="3" r:id="rId4"/>
  </sheets>
  <externalReferences>
    <externalReference r:id="rId7"/>
  </externalReferences>
  <definedNames>
    <definedName name="_xlnm._FilterDatabase" localSheetId="1" hidden="1">anhnn6!$A$16:$AW$158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<sst xmlns="http://schemas.openxmlformats.org/spreadsheetml/2006/main" count="110" uniqueCount="108">
  <si>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</si>
  <si>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</si>
  <si>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anhnn6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</si>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</sst>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7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G24" sqref="G24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Ngọc Anh</v>
      </c>
      <c r="C11" s="102">
        <f>+VLOOKUP($C$3,[1]Tonghop!$B:$DU,anhnn6!C6,0)</f>
        <v>0.0</v>
      </c>
      <c r="D11" s="103">
        <f>+VLOOKUP($C$3,[1]Tonghop!$B:$DU,anhnn6!D6,0)</f>
        <v>0.0</v>
      </c>
      <c r="E11" s="103">
        <f>+VLOOKUP($C$3,[1]Tonghop!$B:$DU,anhnn6!E6,0)</f>
        <v>0.0</v>
      </c>
      <c r="F11" s="103">
        <f>+VLOOKUP($C$3,[1]Tonghop!$B:$DU,anhnn6!F6,0)</f>
        <v>0.0</v>
      </c>
      <c r="G11" s="103">
        <f>+VLOOKUP($C$3,[1]Tonghop!$B:$DU,anhnn6!G6,0)</f>
        <v>0.0</v>
      </c>
      <c r="H11" s="104">
        <f>+VLOOKUP($C$3,[1]Tonghop!$B:$DU,anhnn6!H6,0)</f>
        <v>0.0</v>
      </c>
      <c r="I11" s="103">
        <f>+VLOOKUP($C$3,[1]Tonghop!$B:$DU,anhnn6!I6,0)</f>
        <v>0.0</v>
      </c>
      <c r="J11" s="103">
        <f>+VLOOKUP($C$3,[1]Tonghop!$B:$DU,anhnn6!J6,0)</f>
        <v>0.0</v>
      </c>
      <c r="K11" s="103">
        <f>+VLOOKUP($C$3,[1]Tonghop!$B:$DU,anhnn6!K6,0)</f>
        <v>0.0</v>
      </c>
      <c r="L11" s="103">
        <f>+VLOOKUP($C$3,[1]Tonghop!$B:$DU,anhnn6!L6,0)</f>
        <v>0.0</v>
      </c>
      <c r="M11" s="103">
        <f>+VLOOKUP($C$3,[1]Tonghop!$B:$DU,anhnn6!M6,0)</f>
        <v>0.0</v>
      </c>
      <c r="N11" s="103">
        <f>+VLOOKUP($C$3,[1]Tonghop!$B:$DU,anhnn6!N6,0)</f>
        <v>0.0</v>
      </c>
      <c r="O11" s="103">
        <f>+VLOOKUP($C$3,[1]Tonghop!$B:$DU,anhnn6!O6,0)</f>
        <v>0.0</v>
      </c>
      <c r="P11" s="103">
        <f>+VLOOKUP($C$3,[1]Tonghop!$B:$DU,anhnn6!P6,0)</f>
        <v>0.0</v>
      </c>
      <c r="Q11" s="103">
        <f>+VLOOKUP($C$3,[1]Tonghop!$B:$DU,anhnn6!Q6,0)</f>
        <v>0.0</v>
      </c>
      <c r="R11" s="103">
        <f>+VLOOKUP($C$3,[1]Tonghop!$B:$DU,anhnn6!R6,0)</f>
        <v>0.0</v>
      </c>
      <c r="S11" s="103" t="str">
        <f>+VLOOKUP($C$3,[1]Tonghop!$B:$DU,anhnn6!S6,0)</f>
        <v/>
      </c>
      <c r="T11" s="103" t="str">
        <f>+VLOOKUP($C$3,[1]Tonghop!$B:$DU,anhnn6!T6,0)</f>
        <v/>
      </c>
      <c r="U11" s="103">
        <f>+VLOOKUP($C$3,[1]Tonghop!$B:$DU,anhnn6!U6,0)</f>
        <v>0.0</v>
      </c>
      <c r="V11" s="103">
        <f>+VLOOKUP($C$3,[1]Tonghop!$B:$DU,anhnn6!V6,0)</f>
        <v>0.0</v>
      </c>
      <c r="W11" s="103">
        <f>+VLOOKUP($C$3,[1]Tonghop!$B:$DU,anhnn6!W6,0)</f>
        <v>0.0</v>
      </c>
      <c r="X11" s="103">
        <f>+VLOOKUP($C$3,[1]Tonghop!$B:$DU,anhnn6!X6,0)</f>
        <v>0.0</v>
      </c>
      <c r="Y11" s="102" t="e">
        <f>+VLOOKUP($C$3,[1]Tonghop!$B:$DU,anhnn6!Y6,0)</f>
        <v>#REF!</v>
      </c>
      <c r="Z11" s="103">
        <f>+VLOOKUP($C$3,[1]Tonghop!$B:$DU,anhnn6!Z6,0)</f>
        <v>0.0</v>
      </c>
      <c r="AA11" s="103">
        <f>+VLOOKUP($C$3,[1]Tonghop!$B:$DU,anhnn6!AA6,0)</f>
        <v>0.0</v>
      </c>
      <c r="AB11" s="103">
        <f>+VLOOKUP($C$3,[1]Tonghop!$B:$DU,anhnn6!AB6,0)</f>
        <v>0.0</v>
      </c>
      <c r="AC11" s="103">
        <f>+VLOOKUP($C$3,[1]Tonghop!$B:$DU,anhnn6!AC6,0)</f>
        <v>0.0</v>
      </c>
      <c r="AD11" s="103">
        <f>+VLOOKUP($C$3,[1]Tonghop!$B:$DU,anhnn6!AD6,0)</f>
        <v>0.0</v>
      </c>
      <c r="AE11" s="102" t="e">
        <f>+VLOOKUP($C$3,[1]Tonghop!$B:$DU,anhnn6!AE6,0)</f>
        <v>#REF!</v>
      </c>
      <c r="AF11" s="90"/>
      <c r="AG11" s="102">
        <f>+VLOOKUP($C$3,[1]Tonghop!$B:$DU,anhnn6!AG6,0)</f>
        <v>3.0</v>
      </c>
      <c r="AH11" s="103">
        <f>+VLOOKUP($C$3,[1]Tonghop!$B:$DU,anhnn6!AH6,0)</f>
        <v>0.0</v>
      </c>
      <c r="AI11" s="103">
        <f>+VLOOKUP($C$3,[1]Tonghop!$B:$DU,anhnn6!AI6,0)</f>
        <v>0.0</v>
      </c>
      <c r="AJ11" s="103">
        <f>+VLOOKUP($C$3,[1]Tonghop!$B:$DU,anhnn6!AJ6,0)</f>
        <v>0.0</v>
      </c>
      <c r="AK11" s="103">
        <f>+VLOOKUP($C$3,[1]Tonghop!$B:$DU,anhnn6!AK6,0)</f>
        <v>0.0</v>
      </c>
      <c r="AL11" s="103">
        <f>+VLOOKUP($C$3,[1]Tonghop!$B:$DU,anhnn6!AL6,0)</f>
        <v>0.0</v>
      </c>
      <c r="AM11" s="103">
        <f>+VLOOKUP($C$3,[1]Tonghop!$B:$DU,anhnn6!AM6,0)</f>
        <v>3.0</v>
      </c>
      <c r="AN11" s="103">
        <f>+VLOOKUP($C$3,[1]Tonghop!$B:$DU,anhnn6!AN6,0)</f>
        <v>0.0</v>
      </c>
      <c r="AO11" s="103">
        <f>+VLOOKUP($C$3,[1]Tonghop!$B:$DU,anhnn6!AO6,0)</f>
        <v>0.0</v>
      </c>
      <c r="AP11" s="103">
        <f>+VLOOKUP($C$3,[1]Tonghop!$B:$DU,anhnn6!AP6,0)</f>
        <v>0.0</v>
      </c>
      <c r="AQ11" s="102">
        <f>+VLOOKUP($C$3,[1]Tonghop!$B:$DU,anhnn6!AQ6,0)</f>
        <v>1.2912E7</v>
      </c>
      <c r="AR11" s="103">
        <f>+VLOOKUP($C$3,[1]Tonghop!$B:$DU,anhnn6!AR6,0)</f>
        <v>0.0</v>
      </c>
      <c r="AS11" s="103">
        <f>+VLOOKUP($C$3,[1]Tonghop!$B:$DU,anhnn6!AS6,0)</f>
        <v>1.2912E7</v>
      </c>
      <c r="AT11" s="103">
        <f>+VLOOKUP($C$3,[1]Tonghop!$B:$DU,anhnn6!AT6,0)</f>
        <v>0.0</v>
      </c>
      <c r="AU11" s="103">
        <f>+VLOOKUP($C$3,[1]Tonghop!$B:$DU,anhnn6!AU6,0)</f>
        <v>0.0</v>
      </c>
      <c r="AV11" s="103">
        <f>+VLOOKUP($C$3,[1]Tonghop!$B:$DU,anhnn6!AV6,0)</f>
        <v>0.0</v>
      </c>
      <c r="AW11" s="103">
        <f>+VLOOKUP($C$3,[1]Tonghop!$B:$DU,anhnn6!AW6,0)</f>
        <v>0.0</v>
      </c>
      <c r="AX11" s="103">
        <f>+VLOOKUP($C$3,[1]Tonghop!$B:$DU,anhnn6!AX6,0)</f>
        <v>0.0</v>
      </c>
      <c r="AY11" s="103">
        <f>+VLOOKUP($C$3,[1]Tonghop!$B:$DU,anhnn6!AY6,0)</f>
        <v>0.0</v>
      </c>
      <c r="AZ11" s="103">
        <f>+VLOOKUP($C$3,[1]Tonghop!$B:$DU,anhnn6!AZ6,0)</f>
        <v>0.0</v>
      </c>
      <c r="BA11" s="90"/>
      <c r="BB11" s="103">
        <f>+VLOOKUP($C$3,[1]Tonghop!$B:$DU,anhnn6!BB6,0)</f>
        <v>0.0</v>
      </c>
      <c r="BC11" s="103">
        <f>+VLOOKUP($C$3,[1]Tonghop!$B:$DU,anhnn6!BC6,0)</f>
        <v>1.2912E7</v>
      </c>
      <c r="BD11" s="103">
        <f>+VLOOKUP($C$3,[1]Tonghop!$B:$DU,anhnn6!BD6,0)</f>
        <v>0.0</v>
      </c>
      <c r="BE11" s="103">
        <f>+VLOOKUP($C$3,[1]Tonghop!$B:$DU,anhnn6!BE6,0)</f>
        <v>0.0</v>
      </c>
      <c r="BF11" s="103" t="e">
        <f>+VLOOKUP($C$3,[1]Tonghop!$B:$DU,anhnn6!BF6,0)</f>
        <v>#REF!</v>
      </c>
      <c r="BG11" s="103">
        <f>+VLOOKUP($C$3,[1]Tonghop!$B:$DU,anhnn6!BG6,0)</f>
        <v>0.0</v>
      </c>
      <c r="BH11" s="103">
        <f>+VLOOKUP($C$3,[1]Tonghop!$B:$DU,anhnn6!BH6,0)</f>
        <v>0.0</v>
      </c>
      <c r="BI11" s="103">
        <f>+VLOOKUP($C$3,[1]Tonghop!$B:$DU,anhnn6!BI6,0)</f>
        <v>0.0</v>
      </c>
      <c r="BJ11" s="103">
        <f>+VLOOKUP($C$3,[1]Tonghop!$B:$DU,anhnn6!BJ6,0)</f>
        <v>1.2912E7</v>
      </c>
      <c r="BK11" s="102">
        <f>+VLOOKUP($C$3,[1]Tonghop!$B:$DU,anhnn6!BK6,0)</f>
        <v>1.2912E7</v>
      </c>
      <c r="BL11" s="103">
        <f>+VLOOKUP($C$3,[1]Tonghop!$B:$DU,anhnn6!BL6,0)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1.2912E7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9672000.0</v>
      </c>
      <c r="M18" s="164">
        <f t="shared" si="0"/>
        <v>3240000.0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1.2912E7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0.0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1.2912E7</v>
      </c>
      <c r="AS18" s="164">
        <f t="shared" si="0"/>
        <v>1.2912E7</v>
      </c>
      <c r="AT18" s="164">
        <f>SUM(AT19:AT1553)</f>
        <v>1.2912E7</v>
      </c>
      <c r="AU18" s="164">
        <f>SUM(AU19:AU1553)</f>
        <v>0.0</v>
      </c>
      <c r="AV18" s="164">
        <f>SUM(AV19:AV1553)</f>
        <v>1.2912E7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02/08/2019</v>
      </c>
      <c r="C19" s="167" t="str">
        <f>+IFERROR(VLOOKUP($C$3&amp;$A19,[1]data!$A:$CH,C$14,0),"")</f>
        <v>spt-phuong-vy.mysapo.vn</v>
      </c>
      <c r="D19" s="168" t="str">
        <f>+IFERROR(VLOOKUP($C$3&amp;$A19,[1]data!$A:$CH,D$14,0),"")</f>
        <v>Gói POS (Sinh nhật 2019) CT1 01 năm+ 01 năm kmTheo HĐ số0054/0819-Sapo</v>
      </c>
      <c r="E19" s="168" t="str">
        <f>+IFERROR(VLOOKUP($C$3&amp;$A19,[1]data!$A:$CH,E$14,0),"")</f>
        <v>spm</v>
      </c>
      <c r="F19" s="169">
        <f>+IFERROR(VLOOKUP($C$3&amp;$A19,[1]data!$A:$CH,F$14,0),0)</f>
        <v>2748000.0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2748000.0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2748000.0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2748000.0</v>
      </c>
      <c r="AS19" s="171">
        <f>+IFERROR(VLOOKUP($C$3&amp;$A19,[1]data!$A:$CH,AS$14,0),0)</f>
        <v>2748000.0</v>
      </c>
      <c r="AT19" s="169">
        <f>+IFERROR(VLOOKUP($C$3&amp;$A19,[1]data!$A:$CH,AT$14,0),0)</f>
        <v>2748000.0</v>
      </c>
      <c r="AU19" s="169">
        <f>+IFERROR(VLOOKUP($C$3&amp;$A19,[1]data!$A:$CH,AU$14,0),0)</f>
        <v>0.0</v>
      </c>
      <c r="AV19" s="169">
        <f>+IFERROR(VLOOKUP($C$3&amp;$A19,[1]data!$A:$CH,AV$14,0),0)</f>
        <v>2748000.0</v>
      </c>
      <c r="AW19" s="169" t="b">
        <f>+IFERROR(VLOOKUP($C$3&amp;$A19,[1]data!$A:$CH,AW$14,0),0)</f>
        <v>1</v>
      </c>
      <c r="AX19" s="99" t="str">
        <f>+IFERROR(VLOOKUP($C$3&amp;$A19,[1]data!$A:$CH,AX$14,0),0)</f>
        <v>0054/0819-Sapo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>
        <f>+IFERROR(VLOOKUP($C$3&amp;$A20,[1]data!$A:$CH,B$14,0),"")</f>
        <v>43701.0</v>
      </c>
      <c r="C20" s="167" t="str">
        <f>+IFERROR(VLOOKUP($C$3&amp;$A20,[1]data!$A:$CH,C$14,0),"")</f>
        <v>sieu-thi-sua-tot.mysapo.vn</v>
      </c>
      <c r="D20" s="168" t="str">
        <f>+IFERROR(VLOOKUP($C$3&amp;$A20,[1]data!$A:$CH,D$14,0),"")</f>
        <v>Gói sapo pos 02 năm+ 01 năm kmTheo HĐ số0998/0819-Sapo</v>
      </c>
      <c r="E20" s="168" t="str">
        <f>+IFERROR(VLOOKUP($C$3&amp;$A20,[1]data!$A:$CH,E$14,0),"")</f>
        <v>spm</v>
      </c>
      <c r="F20" s="169">
        <f>+IFERROR(VLOOKUP($C$3&amp;$A20,[1]data!$A:$CH,F$14,0),0)</f>
        <v>5496000.0</v>
      </c>
      <c r="G20" s="172">
        <f>+IFERROR(VLOOKUP($C$3&amp;$A20,[1]data!$A:$CH,G$14,0)*IF(VLOOKUP($C$3&amp;$A20,[1]data!$A:$CH,G$13,0)&gt;0,VLOOKUP($C$3&amp;$A20,[1]data!$A:$CH,G$13,0)&gt;0,1),"")</f>
        <v>1.0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5496000.0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5496000.0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5496000.0</v>
      </c>
      <c r="AS20" s="171">
        <f>+IFERROR(VLOOKUP($C$3&amp;$A20,[1]data!$A:$CH,AS$14,0),0)</f>
        <v>5496000.0</v>
      </c>
      <c r="AT20" s="169">
        <f>+IFERROR(VLOOKUP($C$3&amp;$A20,[1]data!$A:$CH,AT$14,0),0)</f>
        <v>5496000.0</v>
      </c>
      <c r="AU20" s="169">
        <f>+IFERROR(VLOOKUP($C$3&amp;$A20,[1]data!$A:$CH,AU$14,0),0)</f>
        <v>0.0</v>
      </c>
      <c r="AV20" s="169">
        <f>+IFERROR(VLOOKUP($C$3&amp;$A20,[1]data!$A:$CH,AV$14,0),0)</f>
        <v>5496000.0</v>
      </c>
      <c r="AW20" s="169" t="b">
        <f>+IFERROR(VLOOKUP($C$3&amp;$A20,[1]data!$A:$CH,AW$14,0),0)</f>
        <v>1</v>
      </c>
      <c r="AX20" s="99" t="str">
        <f>+IFERROR(VLOOKUP($C$3&amp;$A20,[1]data!$A:$CH,AX$14,0),0)</f>
        <v>0998/0819-Sapo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43708.0</v>
      </c>
      <c r="C21" s="167" t="str">
        <f>+IFERROR(VLOOKUP($C$3&amp;$A21,[1]data!$A:$CH,C$14,0),"")</f>
        <v>shopngoclanbn.mysapo.vn</v>
      </c>
      <c r="D21" s="168" t="str">
        <f>+IFERROR(VLOOKUP($C$3&amp;$A21,[1]data!$A:$CH,D$14,0),"")</f>
        <v>Gói Start up 01 nămTheo HĐ số1308/0819-Sapo</v>
      </c>
      <c r="E21" s="168" t="str">
        <f>+IFERROR(VLOOKUP($C$3&amp;$A21,[1]data!$A:$CH,E$14,0),"")</f>
        <v>spm</v>
      </c>
      <c r="F21" s="169">
        <f>+IFERROR(VLOOKUP($C$3&amp;$A21,[1]data!$A:$CH,F$14,0),0)</f>
        <v>1428000.0</v>
      </c>
      <c r="G21" s="172">
        <f>+IFERROR(VLOOKUP($C$3&amp;$A21,[1]data!$A:$CH,G$14,0)*IF(VLOOKUP($C$3&amp;$A21,[1]data!$A:$CH,G$13,0)&gt;0,VLOOKUP($C$3&amp;$A21,[1]data!$A:$CH,G$13,0)&gt;0,1),"")</f>
        <v>1.0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1428000.0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1428000.0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1428000.0</v>
      </c>
      <c r="AS21" s="171">
        <f>+IFERROR(VLOOKUP($C$3&amp;$A21,[1]data!$A:$CH,AS$14,0),0)</f>
        <v>1428000.0</v>
      </c>
      <c r="AT21" s="169">
        <f>+IFERROR(VLOOKUP($C$3&amp;$A21,[1]data!$A:$CH,AT$14,0),0)</f>
        <v>1428000.0</v>
      </c>
      <c r="AU21" s="169">
        <f>+IFERROR(VLOOKUP($C$3&amp;$A21,[1]data!$A:$CH,AU$14,0),0)</f>
        <v>0.0</v>
      </c>
      <c r="AV21" s="169">
        <f>+IFERROR(VLOOKUP($C$3&amp;$A21,[1]data!$A:$CH,AV$14,0),0)</f>
        <v>1428000.0</v>
      </c>
      <c r="AW21" s="169" t="b">
        <f>+IFERROR(VLOOKUP($C$3&amp;$A21,[1]data!$A:$CH,AW$14,0),0)</f>
        <v>1</v>
      </c>
      <c r="AX21" s="99" t="str">
        <f>+IFERROR(VLOOKUP($C$3&amp;$A21,[1]data!$A:$CH,AX$14,0),0)</f>
        <v>1308/0819-Sapo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43703.0</v>
      </c>
      <c r="C22" s="167" t="str">
        <f>+IFERROR(VLOOKUP($C$3&amp;$A22,[1]data!$A:$CH,C$14,0),"")</f>
        <v>sieu-thi-sua-tot.mysapo.vn</v>
      </c>
      <c r="D22" s="168" t="str">
        <f>+IFERROR(VLOOKUP($C$3&amp;$A22,[1]data!$A:$CH,D$14,0),"")</f>
        <v>Thêm chi nhánh 1 Chi nhánh / 24 Tháng Theo HĐ số01-PLTN/0998/0819-Sapo</v>
      </c>
      <c r="E22" s="168" t="str">
        <f>+IFERROR(VLOOKUP($C$3&amp;$A22,[1]data!$A:$CH,E$14,0),"")</f>
        <v>spbs</v>
      </c>
      <c r="F22" s="169">
        <f>+IFERROR(VLOOKUP($C$3&amp;$A22,[1]data!$A:$CH,F$14,0),0)</f>
        <v>3240000.0</v>
      </c>
      <c r="G22" s="172">
        <f>+IFERROR(VLOOKUP($C$3&amp;$A22,[1]data!$A:$CH,G$14,0)*IF(VLOOKUP($C$3&amp;$A22,[1]data!$A:$CH,G$13,0)&gt;0,VLOOKUP($C$3&amp;$A22,[1]data!$A:$CH,G$13,0)&gt;0,1),"")</f>
        <v>1.0</v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3240000.0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3240000.0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3240000.0</v>
      </c>
      <c r="AS22" s="171">
        <f>+IFERROR(VLOOKUP($C$3&amp;$A22,[1]data!$A:$CH,AS$14,0),0)</f>
        <v>3240000.0</v>
      </c>
      <c r="AT22" s="169">
        <f>+IFERROR(VLOOKUP($C$3&amp;$A22,[1]data!$A:$CH,AT$14,0),0)</f>
        <v>3240000.0</v>
      </c>
      <c r="AU22" s="169">
        <f>+IFERROR(VLOOKUP($C$3&amp;$A22,[1]data!$A:$CH,AU$14,0),0)</f>
        <v>0.0</v>
      </c>
      <c r="AV22" s="169">
        <f>+IFERROR(VLOOKUP($C$3&amp;$A22,[1]data!$A:$CH,AV$14,0),0)</f>
        <v>3240000.0</v>
      </c>
      <c r="AW22" s="169" t="b">
        <f>+IFERROR(VLOOKUP($C$3&amp;$A22,[1]data!$A:$CH,AW$14,0),0)</f>
        <v>1</v>
      </c>
      <c r="AX22" s="99" t="str">
        <f>+IFERROR(VLOOKUP($C$3&amp;$A22,[1]data!$A:$CH,AX$14,0),0)</f>
        <v>01-PLTN/0998/0819-Sapo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anhnn6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