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dambc" sheetId="2" r:id="rId3"/>
    <sheet name="Evaluation Warning" sheetId="3" r:id="rId4"/>
  </sheets>
  <externalReferences>
    <externalReference r:id="rId7"/>
  </externalReferences>
  <definedNames>
    <definedName name="_xlnm._FilterDatabase" localSheetId="1" hidden="1">dambc!$A$16:$AW$158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<sst xmlns="http://schemas.openxmlformats.org/spreadsheetml/2006/main" count="110" uniqueCount="108">
  <si>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</si>
  <si>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</si>
  <si>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DamBC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</si>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</sst>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C3" sqref="C3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S4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Bùi Công Đam</v>
      </c>
      <c r="C11" s="102">
        <f>+VLOOKUP($C$3,[1]Tonghop!$B:$DU,dambc!C6,0)</f>
        <v>25.0</v>
      </c>
      <c r="D11" s="103">
        <f>+VLOOKUP($C$3,[1]Tonghop!$B:$DU,dambc!D6,0)</f>
        <v>5612244.897959184</v>
      </c>
      <c r="E11" s="103">
        <f>+VLOOKUP($C$3,[1]Tonghop!$B:$DU,dambc!E6,0)</f>
        <v>0.0</v>
      </c>
      <c r="F11" s="103">
        <f>+VLOOKUP($C$3,[1]Tonghop!$B:$DU,dambc!F6,0)</f>
        <v>200000.0</v>
      </c>
      <c r="G11" s="103">
        <f>+VLOOKUP($C$3,[1]Tonghop!$B:$DU,dambc!G6,0)</f>
        <v>0.0</v>
      </c>
      <c r="H11" s="104">
        <f>+VLOOKUP($C$3,[1]Tonghop!$B:$DU,dambc!H6,0)</f>
        <v>0.1</v>
      </c>
      <c r="I11" s="103">
        <f>+VLOOKUP($C$3,[1]Tonghop!$B:$DU,dambc!I6,0)</f>
        <v>4406500.0</v>
      </c>
      <c r="J11" s="103">
        <f>+VLOOKUP($C$3,[1]Tonghop!$B:$DU,dambc!J6,0)</f>
        <v>680454.6</v>
      </c>
      <c r="K11" s="103">
        <f>+VLOOKUP($C$3,[1]Tonghop!$B:$DU,dambc!K6,0)</f>
        <v>250000.0</v>
      </c>
      <c r="L11" s="103">
        <f>+VLOOKUP($C$3,[1]Tonghop!$B:$DU,dambc!L6,0)</f>
        <v>86400.0</v>
      </c>
      <c r="M11" s="103">
        <f>+VLOOKUP($C$3,[1]Tonghop!$B:$DU,dambc!M6,0)</f>
        <v>377350.0</v>
      </c>
      <c r="N11" s="103">
        <f>+VLOOKUP($C$3,[1]Tonghop!$B:$DU,dambc!N6,0)</f>
        <v>0.0</v>
      </c>
      <c r="O11" s="103">
        <f>+VLOOKUP($C$3,[1]Tonghop!$B:$DU,dambc!O6,0)</f>
        <v>0.0</v>
      </c>
      <c r="P11" s="103">
        <f>+VLOOKUP($C$3,[1]Tonghop!$B:$DU,dambc!P6,0)</f>
        <v>0.0</v>
      </c>
      <c r="Q11" s="103">
        <f>+VLOOKUP($C$3,[1]Tonghop!$B:$DU,dambc!Q6,0)</f>
        <v>0.0</v>
      </c>
      <c r="R11" s="103">
        <f>+VLOOKUP($C$3,[1]Tonghop!$B:$DU,dambc!R6,0)</f>
        <v>0.0</v>
      </c>
      <c r="S11" s="103" t="str">
        <f>+VLOOKUP($C$3,[1]Tonghop!$B:$DU,dambc!S6,0)</f>
        <v/>
      </c>
      <c r="T11" s="103" t="str">
        <f>+VLOOKUP($C$3,[1]Tonghop!$B:$DU,dambc!T6,0)</f>
        <v/>
      </c>
      <c r="U11" s="103">
        <f>+VLOOKUP($C$3,[1]Tonghop!$B:$DU,dambc!U6,0)</f>
        <v>0.0</v>
      </c>
      <c r="V11" s="103">
        <f>+VLOOKUP($C$3,[1]Tonghop!$B:$DU,dambc!V6,0)</f>
        <v>0.0</v>
      </c>
      <c r="W11" s="103">
        <f>+VLOOKUP($C$3,[1]Tonghop!$B:$DU,dambc!W6,0)</f>
        <v>0.0</v>
      </c>
      <c r="X11" s="103">
        <f>+VLOOKUP($C$3,[1]Tonghop!$B:$DU,dambc!X6,0)</f>
        <v>0.0</v>
      </c>
      <c r="Y11" s="102" t="e">
        <f>+VLOOKUP($C$3,[1]Tonghop!$B:$DU,dambc!Y6,0)</f>
        <v>#REF!</v>
      </c>
      <c r="Z11" s="103">
        <f>+VLOOKUP($C$3,[1]Tonghop!$B:$DU,dambc!Z6,0)</f>
        <v>469623.0</v>
      </c>
      <c r="AA11" s="103">
        <f>+VLOOKUP($C$3,[1]Tonghop!$B:$DU,dambc!AA6,0)</f>
        <v>0.0</v>
      </c>
      <c r="AB11" s="103">
        <f>+VLOOKUP($C$3,[1]Tonghop!$B:$DU,dambc!AB6,0)</f>
        <v>30000.0</v>
      </c>
      <c r="AC11" s="103">
        <f>+VLOOKUP($C$3,[1]Tonghop!$B:$DU,dambc!AC6,0)</f>
        <v>0.0</v>
      </c>
      <c r="AD11" s="103">
        <f>+VLOOKUP($C$3,[1]Tonghop!$B:$DU,dambc!AD6,0)</f>
        <v>0.0</v>
      </c>
      <c r="AE11" s="102" t="e">
        <f>+VLOOKUP($C$3,[1]Tonghop!$B:$DU,dambc!AE6,0)</f>
        <v>#REF!</v>
      </c>
      <c r="AF11" s="90"/>
      <c r="AG11" s="102">
        <f>+VLOOKUP($C$3,[1]Tonghop!$B:$DU,dambc!AG6,0)</f>
        <v>9.0</v>
      </c>
      <c r="AH11" s="103">
        <f>+VLOOKUP($C$3,[1]Tonghop!$B:$DU,dambc!AH6,0)</f>
        <v>0.0</v>
      </c>
      <c r="AI11" s="103">
        <f>+VLOOKUP($C$3,[1]Tonghop!$B:$DU,dambc!AI6,0)</f>
        <v>0.0</v>
      </c>
      <c r="AJ11" s="103">
        <f>+VLOOKUP($C$3,[1]Tonghop!$B:$DU,dambc!AJ6,0)</f>
        <v>1.0</v>
      </c>
      <c r="AK11" s="103">
        <f>+VLOOKUP($C$3,[1]Tonghop!$B:$DU,dambc!AK6,0)</f>
        <v>0.0</v>
      </c>
      <c r="AL11" s="103">
        <f>+VLOOKUP($C$3,[1]Tonghop!$B:$DU,dambc!AL6,0)</f>
        <v>0.0</v>
      </c>
      <c r="AM11" s="103">
        <f>+VLOOKUP($C$3,[1]Tonghop!$B:$DU,dambc!AM6,0)</f>
        <v>1.5</v>
      </c>
      <c r="AN11" s="103">
        <f>+VLOOKUP($C$3,[1]Tonghop!$B:$DU,dambc!AN6,0)</f>
        <v>1.0</v>
      </c>
      <c r="AO11" s="103">
        <f>+VLOOKUP($C$3,[1]Tonghop!$B:$DU,dambc!AO6,0)</f>
        <v>4.5</v>
      </c>
      <c r="AP11" s="103">
        <f>+VLOOKUP($C$3,[1]Tonghop!$B:$DU,dambc!AP6,0)</f>
        <v>1.0</v>
      </c>
      <c r="AQ11" s="102">
        <f>+VLOOKUP($C$3,[1]Tonghop!$B:$DU,dambc!AQ6,0)</f>
        <v>6.801306E7</v>
      </c>
      <c r="AR11" s="103">
        <f>+VLOOKUP($C$3,[1]Tonghop!$B:$DU,dambc!AR6,0)</f>
        <v>3.287315E7</v>
      </c>
      <c r="AS11" s="103">
        <f>+VLOOKUP($C$3,[1]Tonghop!$B:$DU,dambc!AS6,0)</f>
        <v>7624000.0</v>
      </c>
      <c r="AT11" s="103">
        <f>+VLOOKUP($C$3,[1]Tonghop!$B:$DU,dambc!AT6,0)</f>
        <v>7188000.0</v>
      </c>
      <c r="AU11" s="103">
        <f>+VLOOKUP($C$3,[1]Tonghop!$B:$DU,dambc!AU6,0)</f>
        <v>0.0</v>
      </c>
      <c r="AV11" s="103">
        <f>+VLOOKUP($C$3,[1]Tonghop!$B:$DU,dambc!AV6,0)</f>
        <v>0.0</v>
      </c>
      <c r="AW11" s="103">
        <f>+VLOOKUP($C$3,[1]Tonghop!$B:$DU,dambc!AW6,0)</f>
        <v>7547000.0</v>
      </c>
      <c r="AX11" s="103">
        <f>+VLOOKUP($C$3,[1]Tonghop!$B:$DU,dambc!AX6,0)</f>
        <v>1440000.0</v>
      </c>
      <c r="AY11" s="103">
        <f>+VLOOKUP($C$3,[1]Tonghop!$B:$DU,dambc!AY6,0)</f>
        <v>8090909.0</v>
      </c>
      <c r="AZ11" s="103">
        <f>+VLOOKUP($C$3,[1]Tonghop!$B:$DU,dambc!AZ6,0)</f>
        <v>3250001.0</v>
      </c>
      <c r="BA11" s="90"/>
      <c r="BB11" s="103">
        <f>+VLOOKUP($C$3,[1]Tonghop!$B:$DU,dambc!BB6,0)</f>
        <v>0.0</v>
      </c>
      <c r="BC11" s="103">
        <f>+VLOOKUP($C$3,[1]Tonghop!$B:$DU,dambc!BC6,0)</f>
        <v>4.4065E7</v>
      </c>
      <c r="BD11" s="103">
        <f>+VLOOKUP($C$3,[1]Tonghop!$B:$DU,dambc!BD6,0)</f>
        <v>0.0</v>
      </c>
      <c r="BE11" s="103">
        <f>+VLOOKUP($C$3,[1]Tonghop!$B:$DU,dambc!BE6,0)</f>
        <v>1391250.0</v>
      </c>
      <c r="BF11" s="103" t="e">
        <f>+VLOOKUP($C$3,[1]Tonghop!$B:$DU,dambc!BF6,0)</f>
        <v>#REF!</v>
      </c>
      <c r="BG11" s="103">
        <f>+VLOOKUP($C$3,[1]Tonghop!$B:$DU,dambc!BG6,0)</f>
        <v>2427272.6999999997</v>
      </c>
      <c r="BH11" s="103">
        <f>+VLOOKUP($C$3,[1]Tonghop!$B:$DU,dambc!BH6,0)</f>
        <v>585000.1799999999</v>
      </c>
      <c r="BI11" s="103">
        <f>+VLOOKUP($C$3,[1]Tonghop!$B:$DU,dambc!BI6,0)</f>
        <v>0.0</v>
      </c>
      <c r="BJ11" s="103">
        <f>+VLOOKUP($C$3,[1]Tonghop!$B:$DU,dambc!BJ6,0)</f>
        <v>4.846852288E7</v>
      </c>
      <c r="BK11" s="102">
        <f>+VLOOKUP($C$3,[1]Tonghop!$B:$DU,dambc!BK6,0)</f>
        <v>4.846852288E7</v>
      </c>
      <c r="BL11" s="103">
        <f>+VLOOKUP($C$3,[1]Tonghop!$B:$DU,dambc!BL6,0)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b">
        <f>+IF(J11=0,"",(AX11+AY11)*6%=J11)</f>
        <v>0</v>
      </c>
      <c r="K12" s="110"/>
      <c r="L12" s="110" t="b">
        <f>+IF(L11=0,"",(AW11+AU11)*6%=L11)</f>
        <v>0</v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0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0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0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5.190415E7</v>
      </c>
      <c r="G18" s="164"/>
      <c r="H18" s="164">
        <f>SUM(H19:H1553)</f>
        <v>0.0</v>
      </c>
      <c r="I18" s="164">
        <f t="shared" si="0" ref="I18:AS18">SUM(I19:I1553)</f>
        <v>2.46075E7</v>
      </c>
      <c r="J18" s="164">
        <f t="shared" si="0"/>
        <v>0.0</v>
      </c>
      <c r="K18" s="164">
        <f t="shared" si="0"/>
        <v>5359500.0</v>
      </c>
      <c r="L18" s="164">
        <f t="shared" si="0"/>
        <v>2142000.0</v>
      </c>
      <c r="M18" s="164">
        <f t="shared" si="0"/>
        <v>0.0</v>
      </c>
      <c r="N18" s="164">
        <f t="shared" si="0"/>
        <v>0.0</v>
      </c>
      <c r="O18" s="164">
        <f t="shared" si="0"/>
        <v>7188000.0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259200.0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3.95562E7</v>
      </c>
      <c r="AD18" s="164">
        <f t="shared" si="0"/>
        <v>569400.0000000001</v>
      </c>
      <c r="AE18" s="164">
        <f t="shared" si="0"/>
        <v>562650.0000000001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1132050.0000000002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4.068825E7</v>
      </c>
      <c r="AS18" s="164">
        <f t="shared" si="0"/>
        <v>4.54892E7</v>
      </c>
      <c r="AT18" s="164">
        <f>SUM(AT19:AT1553)</f>
        <v>4.36037E7</v>
      </c>
      <c r="AU18" s="164">
        <f>SUM(AU19:AU1553)</f>
        <v>7547000.0</v>
      </c>
      <c r="AV18" s="164">
        <f>SUM(AV19:AV1553)</f>
        <v>5.11507E7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02/08/2019</v>
      </c>
      <c r="C19" s="167" t="str">
        <f>+IFERROR(VLOOKUP($C$3&amp;$A19,[1]data!$A:$CH,C$14,0),"")</f>
        <v>gashn.bizwebvietnam.net</v>
      </c>
      <c r="D19" s="168" t="str">
        <f>+IFERROR(VLOOKUP($C$3&amp;$A19,[1]data!$A:$CH,D$14,0),"")</f>
        <v>Gói Web (Sinh nhật 2019) CT1 02 năm+ 01 năm km
TT 3229k vcb cty 2/8
nợ 3229kTheo HĐ số0063/0819-Sapo</v>
      </c>
      <c r="E19" s="168" t="str">
        <f>+IFERROR(VLOOKUP($C$3&amp;$A19,[1]data!$A:$CH,E$14,0),"")</f>
        <v>swm</v>
      </c>
      <c r="F19" s="169">
        <f>+IFERROR(VLOOKUP($C$3&amp;$A19,[1]data!$A:$CH,F$14,0),0)</f>
        <v>3229000.0</v>
      </c>
      <c r="G19" s="170">
        <f>+IFERROR(VLOOKUP($C$3&amp;$A19,[1]data!$A:$CH,G$14,0)*IF(VLOOKUP($C$3&amp;$A19,[1]data!$A:$CH,G$13,0)&gt;0,VLOOKUP($C$3&amp;$A19,[1]data!$A:$CH,G$13,0)&gt;0,1),"")</f>
        <v>0.5</v>
      </c>
      <c r="H19" s="169">
        <f>+IFERROR(VLOOKUP($C$3&amp;$A19,[1]data!$A:$CH,H$14,0),0)</f>
        <v>0.0</v>
      </c>
      <c r="I19" s="169">
        <f>+IFERROR(VLOOKUP($C$3&amp;$A19,[1]data!$A:$CH,I$14,0),0)</f>
        <v>1614500.0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1614500.0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1614500.0</v>
      </c>
      <c r="AS19" s="171">
        <f>+IFERROR(VLOOKUP($C$3&amp;$A19,[1]data!$A:$CH,AS$14,0),0)</f>
        <v>3229000.0</v>
      </c>
      <c r="AT19" s="169">
        <f>+IFERROR(VLOOKUP($C$3&amp;$A19,[1]data!$A:$CH,AT$14,0),0)</f>
        <v>3229000.0</v>
      </c>
      <c r="AU19" s="169">
        <f>+IFERROR(VLOOKUP($C$3&amp;$A19,[1]data!$A:$CH,AU$14,0),0)</f>
        <v>0.0</v>
      </c>
      <c r="AV19" s="169">
        <f>+IFERROR(VLOOKUP($C$3&amp;$A19,[1]data!$A:$CH,AV$14,0),0)</f>
        <v>3229000.0</v>
      </c>
      <c r="AW19" s="169" t="b">
        <f>+IFERROR(VLOOKUP($C$3&amp;$A19,[1]data!$A:$CH,AW$14,0),0)</f>
        <v>1</v>
      </c>
      <c r="AX19" s="99" t="str">
        <f>+IFERROR(VLOOKUP($C$3&amp;$A19,[1]data!$A:$CH,AX$14,0),0)</f>
        <v>0063/0819-Sapo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17/08/2019</v>
      </c>
      <c r="C20" s="167" t="str">
        <f>+IFERROR(VLOOKUP($C$3&amp;$A20,[1]data!$A:$CH,C$14,0),"")</f>
        <v>phukienxachtaychinhhang.bizwebvietnam.net</v>
      </c>
      <c r="D20" s="168" t="str">
        <f>+IFERROR(VLOOKUP($C$3&amp;$A20,[1]data!$A:$CH,D$14,0),"")</f>
        <v>Thanh toán online theme: AmomoTheo HĐ số01-PLTN/A242/0315-Bizweb</v>
      </c>
      <c r="E20" s="168" t="str">
        <f>+IFERROR(VLOOKUP($C$3&amp;$A20,[1]data!$A:$CH,E$14,0),"")</f>
        <v>Theme/App</v>
      </c>
      <c r="F20" s="169">
        <f>+IFERROR(VLOOKUP($C$3&amp;$A20,[1]data!$A:$CH,F$14,0),0)</f>
        <v>500000.0</v>
      </c>
      <c r="G20" s="172">
        <f>+IFERROR(VLOOKUP($C$3&amp;$A20,[1]data!$A:$CH,G$14,0)*IF(VLOOKUP($C$3&amp;$A20,[1]data!$A:$CH,G$13,0)&gt;0,VLOOKUP($C$3&amp;$A20,[1]data!$A:$CH,G$13,0)&gt;0,1),"")</f>
        <v>0.15000000000000002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75000.00000000001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75000.00000000001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75000.00000000001</v>
      </c>
      <c r="AS20" s="171">
        <f>+IFERROR(VLOOKUP($C$3&amp;$A20,[1]data!$A:$CH,AS$14,0),0)</f>
        <v>75000.00000000001</v>
      </c>
      <c r="AT20" s="169">
        <f>+IFERROR(VLOOKUP($C$3&amp;$A20,[1]data!$A:$CH,AT$14,0),0)</f>
        <v>0.0</v>
      </c>
      <c r="AU20" s="169">
        <f>+IFERROR(VLOOKUP($C$3&amp;$A20,[1]data!$A:$CH,AU$14,0),0)</f>
        <v>500000.0</v>
      </c>
      <c r="AV20" s="169">
        <f>+IFERROR(VLOOKUP($C$3&amp;$A20,[1]data!$A:$CH,AV$14,0),0)</f>
        <v>500000.0</v>
      </c>
      <c r="AW20" s="169" t="b">
        <f>+IFERROR(VLOOKUP($C$3&amp;$A20,[1]data!$A:$CH,AW$14,0),0)</f>
        <v>1</v>
      </c>
      <c r="AX20" s="99" t="str">
        <f>+IFERROR(VLOOKUP($C$3&amp;$A20,[1]data!$A:$CH,AX$14,0),0)</f>
        <v>01-PLTN/A242/0315-Bizweb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43697.0</v>
      </c>
      <c r="C21" s="167" t="str">
        <f>+IFERROR(VLOOKUP($C$3&amp;$A21,[1]data!$A:$CH,C$14,0),"")</f>
        <v>denquatgianguyen.vn</v>
      </c>
      <c r="D21" s="168" t="str">
        <f>+IFERROR(VLOOKUP($C$3&amp;$A21,[1]data!$A:$CH,D$14,0),"")</f>
        <v>Đăng ký tên miền 02 nămTheo HĐ số0162/0819-Domain</v>
      </c>
      <c r="E21" s="168" t="str">
        <f>+IFERROR(VLOOKUP($C$3&amp;$A21,[1]data!$A:$CH,E$14,0),"")</f>
        <v>d</v>
      </c>
      <c r="F21" s="169">
        <f>+IFERROR(VLOOKUP($C$3&amp;$A21,[1]data!$A:$CH,F$14,0),0)</f>
        <v>1220000.0</v>
      </c>
      <c r="G21" s="172">
        <f>+IFERROR(VLOOKUP($C$3&amp;$A21,[1]data!$A:$CH,G$14,0)*IF(VLOOKUP($C$3&amp;$A21,[1]data!$A:$CH,G$13,0)&gt;0,VLOOKUP($C$3&amp;$A21,[1]data!$A:$CH,G$13,0)&gt;0,1),"")</f>
        <v>0.15000000000000002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183000.00000000003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183000.00000000003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183000.00000000003</v>
      </c>
      <c r="AS21" s="171">
        <f>+IFERROR(VLOOKUP($C$3&amp;$A21,[1]data!$A:$CH,AS$14,0),0)</f>
        <v>183000.00000000003</v>
      </c>
      <c r="AT21" s="169">
        <f>+IFERROR(VLOOKUP($C$3&amp;$A21,[1]data!$A:$CH,AT$14,0),0)</f>
        <v>0.0</v>
      </c>
      <c r="AU21" s="169">
        <f>+IFERROR(VLOOKUP($C$3&amp;$A21,[1]data!$A:$CH,AU$14,0),0)</f>
        <v>1220000.0</v>
      </c>
      <c r="AV21" s="169">
        <f>+IFERROR(VLOOKUP($C$3&amp;$A21,[1]data!$A:$CH,AV$14,0),0)</f>
        <v>1220000.0</v>
      </c>
      <c r="AW21" s="169" t="b">
        <f>+IFERROR(VLOOKUP($C$3&amp;$A21,[1]data!$A:$CH,AW$14,0),0)</f>
        <v>1</v>
      </c>
      <c r="AX21" s="99" t="str">
        <f>+IFERROR(VLOOKUP($C$3&amp;$A21,[1]data!$A:$CH,AX$14,0),0)</f>
        <v>0162/0819-Domain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43697.0</v>
      </c>
      <c r="C22" s="167" t="str">
        <f>+IFERROR(VLOOKUP($C$3&amp;$A22,[1]data!$A:$CH,C$14,0),"")</f>
        <v>denquatgianguyen-vn.bizwebvietnam.net</v>
      </c>
      <c r="D22" s="168" t="str">
        <f>+IFERROR(VLOOKUP($C$3&amp;$A22,[1]data!$A:$CH,D$14,0),"")</f>
        <v>Gói sapo web 02 nămTheo HĐ số0883/0819-Sapo</v>
      </c>
      <c r="E22" s="168" t="str">
        <f>+IFERROR(VLOOKUP($C$3&amp;$A22,[1]data!$A:$CH,E$14,0),"")</f>
        <v>swm</v>
      </c>
      <c r="F22" s="169">
        <f>+IFERROR(VLOOKUP($C$3&amp;$A22,[1]data!$A:$CH,F$14,0),0)</f>
        <v>6458000.0</v>
      </c>
      <c r="G22" s="172">
        <f>+IFERROR(VLOOKUP($C$3&amp;$A22,[1]data!$A:$CH,G$14,0)*IF(VLOOKUP($C$3&amp;$A22,[1]data!$A:$CH,G$13,0)&gt;0,VLOOKUP($C$3&amp;$A22,[1]data!$A:$CH,G$13,0)&gt;0,1),"")</f>
        <v>1.0</v>
      </c>
      <c r="H22" s="169">
        <f>+IFERROR(VLOOKUP($C$3&amp;$A22,[1]data!$A:$CH,H$14,0),0)</f>
        <v>0.0</v>
      </c>
      <c r="I22" s="169">
        <f>+IFERROR(VLOOKUP($C$3&amp;$A22,[1]data!$A:$CH,I$14,0),0)</f>
        <v>6458000.0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6458000.0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6458000.0</v>
      </c>
      <c r="AS22" s="171">
        <f>+IFERROR(VLOOKUP($C$3&amp;$A22,[1]data!$A:$CH,AS$14,0),0)</f>
        <v>6458000.0</v>
      </c>
      <c r="AT22" s="169">
        <f>+IFERROR(VLOOKUP($C$3&amp;$A22,[1]data!$A:$CH,AT$14,0),0)</f>
        <v>6458000.0</v>
      </c>
      <c r="AU22" s="169">
        <f>+IFERROR(VLOOKUP($C$3&amp;$A22,[1]data!$A:$CH,AU$14,0),0)</f>
        <v>0.0</v>
      </c>
      <c r="AV22" s="169">
        <f>+IFERROR(VLOOKUP($C$3&amp;$A22,[1]data!$A:$CH,AV$14,0),0)</f>
        <v>6458000.0</v>
      </c>
      <c r="AW22" s="169" t="b">
        <f>+IFERROR(VLOOKUP($C$3&amp;$A22,[1]data!$A:$CH,AW$14,0),0)</f>
        <v>1</v>
      </c>
      <c r="AX22" s="99" t="str">
        <f>+IFERROR(VLOOKUP($C$3&amp;$A22,[1]data!$A:$CH,AX$14,0),0)</f>
        <v>0883/0819-Sapo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>
        <f>+IFERROR(VLOOKUP($C$3&amp;$A23,[1]data!$A:$CH,B$14,0),"")</f>
        <v>43707.0</v>
      </c>
      <c r="C23" s="167" t="str">
        <f>+IFERROR(VLOOKUP($C$3&amp;$A23,[1]data!$A:$CH,C$14,0),"")</f>
        <v>beecoolvn.mysapo.vn</v>
      </c>
      <c r="D23" s="168" t="str">
        <f>+IFERROR(VLOOKUP($C$3&amp;$A23,[1]data!$A:$CH,D$14,0),"")</f>
        <v>Gói Sapo GO 01 nămTheo HĐ số1245/0819-Sapo</v>
      </c>
      <c r="E23" s="168" t="str">
        <f>+IFERROR(VLOOKUP($C$3&amp;$A23,[1]data!$A:$CH,E$14,0),"")</f>
        <v>spm</v>
      </c>
      <c r="F23" s="169">
        <f>+IFERROR(VLOOKUP($C$3&amp;$A23,[1]data!$A:$CH,F$14,0),0)</f>
        <v>714000.0</v>
      </c>
      <c r="G23" s="172">
        <f>+IFERROR(VLOOKUP($C$3&amp;$A23,[1]data!$A:$CH,G$14,0)*IF(VLOOKUP($C$3&amp;$A23,[1]data!$A:$CH,G$13,0)&gt;0,VLOOKUP($C$3&amp;$A23,[1]data!$A:$CH,G$13,0)&gt;0,1),"")</f>
        <v>0.5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357000.0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357000.0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357000.0</v>
      </c>
      <c r="AS23" s="171">
        <f>+IFERROR(VLOOKUP($C$3&amp;$A23,[1]data!$A:$CH,AS$14,0),0)</f>
        <v>714000.0</v>
      </c>
      <c r="AT23" s="169">
        <f>+IFERROR(VLOOKUP($C$3&amp;$A23,[1]data!$A:$CH,AT$14,0),0)</f>
        <v>714000.0</v>
      </c>
      <c r="AU23" s="169">
        <f>+IFERROR(VLOOKUP($C$3&amp;$A23,[1]data!$A:$CH,AU$14,0),0)</f>
        <v>0.0</v>
      </c>
      <c r="AV23" s="169">
        <f>+IFERROR(VLOOKUP($C$3&amp;$A23,[1]data!$A:$CH,AV$14,0),0)</f>
        <v>714000.0</v>
      </c>
      <c r="AW23" s="169" t="b">
        <f>+IFERROR(VLOOKUP($C$3&amp;$A23,[1]data!$A:$CH,AW$14,0),0)</f>
        <v>1</v>
      </c>
      <c r="AX23" s="99" t="str">
        <f>+IFERROR(VLOOKUP($C$3&amp;$A23,[1]data!$A:$CH,AX$14,0),0)</f>
        <v>1245/0819-Sapo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05/08/2019</v>
      </c>
      <c r="C24" s="167" t="str">
        <f>+IFERROR(VLOOKUP($C$3&amp;$A24,[1]data!$A:$CH,C$14,0),"")</f>
        <v>lolvabeauty.bizwebvietnam.net</v>
      </c>
      <c r="D24" s="168" t="str">
        <f>+IFERROR(VLOOKUP($C$3&amp;$A24,[1]data!$A:$CH,D$14,0),"")</f>
        <v>Gói Web (Sinh nhật 2019) CT1 02 năm+ 01 năm km
share huongltx-dambcTheo HĐ số0075/0819-Sapo</v>
      </c>
      <c r="E24" s="168" t="str">
        <f>+IFERROR(VLOOKUP($C$3&amp;$A24,[1]data!$A:$CH,E$14,0),"")</f>
        <v>swm</v>
      </c>
      <c r="F24" s="169">
        <f>+IFERROR(VLOOKUP($C$3&amp;$A24,[1]data!$A:$CH,F$14,0),0)</f>
        <v>3229000.0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3229000.0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3229000.0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3229000.0</v>
      </c>
      <c r="AS24" s="171">
        <f>+IFERROR(VLOOKUP($C$3&amp;$A24,[1]data!$A:$CH,AS$14,0),0)</f>
        <v>3229000.0</v>
      </c>
      <c r="AT24" s="169">
        <f>+IFERROR(VLOOKUP($C$3&amp;$A24,[1]data!$A:$CH,AT$14,0),0)</f>
        <v>3229000.0</v>
      </c>
      <c r="AU24" s="169">
        <f>+IFERROR(VLOOKUP($C$3&amp;$A24,[1]data!$A:$CH,AU$14,0),0)</f>
        <v>0.0</v>
      </c>
      <c r="AV24" s="169">
        <f>+IFERROR(VLOOKUP($C$3&amp;$A24,[1]data!$A:$CH,AV$14,0),0)</f>
        <v>3229000.0</v>
      </c>
      <c r="AW24" s="169" t="b">
        <f>+IFERROR(VLOOKUP($C$3&amp;$A24,[1]data!$A:$CH,AW$14,0),0)</f>
        <v>1</v>
      </c>
      <c r="AX24" s="99" t="str">
        <f>+IFERROR(VLOOKUP($C$3&amp;$A24,[1]data!$A:$CH,AX$14,0),0)</f>
        <v>0075/0819-Sapo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>13/08/2019</v>
      </c>
      <c r="C25" s="167" t="str">
        <f>+IFERROR(VLOOKUP($C$3&amp;$A25,[1]data!$A:$CH,C$14,0),"")</f>
        <v>thienphuclc.mysapo.vn</v>
      </c>
      <c r="D25" s="168" t="str">
        <f>+IFERROR(VLOOKUP($C$3&amp;$A25,[1]data!$A:$CH,D$14,0),"")</f>
        <v>Gói Omnichannel (Sinh nhật 2019) CT1 01 năm+ 01 năm kmTheo HĐ số0238/0819-Sapo</v>
      </c>
      <c r="E25" s="168" t="str">
        <f>+IFERROR(VLOOKUP($C$3&amp;$A25,[1]data!$A:$CH,E$14,0),"")</f>
        <v>som</v>
      </c>
      <c r="F25" s="169">
        <f>+IFERROR(VLOOKUP($C$3&amp;$A25,[1]data!$A:$CH,F$14,0),0)</f>
        <v>7188000.0</v>
      </c>
      <c r="G25" s="172">
        <f>+IFERROR(VLOOKUP($C$3&amp;$A25,[1]data!$A:$CH,G$14,0)*IF(VLOOKUP($C$3&amp;$A25,[1]data!$A:$CH,G$13,0)&gt;0,VLOOKUP($C$3&amp;$A25,[1]data!$A:$CH,G$13,0)&gt;0,1),"")</f>
        <v>1.0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7188000.0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7188000.0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7188000.0</v>
      </c>
      <c r="AS25" s="171">
        <f>+IFERROR(VLOOKUP($C$3&amp;$A25,[1]data!$A:$CH,AS$14,0),0)</f>
        <v>7188000.0</v>
      </c>
      <c r="AT25" s="169">
        <f>+IFERROR(VLOOKUP($C$3&amp;$A25,[1]data!$A:$CH,AT$14,0),0)</f>
        <v>7188000.0</v>
      </c>
      <c r="AU25" s="169">
        <f>+IFERROR(VLOOKUP($C$3&amp;$A25,[1]data!$A:$CH,AU$14,0),0)</f>
        <v>0.0</v>
      </c>
      <c r="AV25" s="169">
        <f>+IFERROR(VLOOKUP($C$3&amp;$A25,[1]data!$A:$CH,AV$14,0),0)</f>
        <v>7188000.0</v>
      </c>
      <c r="AW25" s="169" t="b">
        <f>+IFERROR(VLOOKUP($C$3&amp;$A25,[1]data!$A:$CH,AW$14,0),0)</f>
        <v>1</v>
      </c>
      <c r="AX25" s="99" t="str">
        <f>+IFERROR(VLOOKUP($C$3&amp;$A25,[1]data!$A:$CH,AX$14,0),0)</f>
        <v>0238/0819-Sapo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>13/08/2019</v>
      </c>
      <c r="C26" s="167" t="str">
        <f>+IFERROR(VLOOKUP($C$3&amp;$A26,[1]data!$A:$CH,C$14,0),"")</f>
        <v>thienphuclc.mysapo.vn</v>
      </c>
      <c r="D26" s="168" t="str">
        <f>+IFERROR(VLOOKUP($C$3&amp;$A26,[1]data!$A:$CH,D$14,0),"")</f>
        <v>Thanh toán online theme: Cool OrganicTheo HĐ số01-PLTN/0238/0819-Sapo</v>
      </c>
      <c r="E26" s="168" t="str">
        <f>+IFERROR(VLOOKUP($C$3&amp;$A26,[1]data!$A:$CH,E$14,0),"")</f>
        <v>Theme/App</v>
      </c>
      <c r="F26" s="169">
        <f>+IFERROR(VLOOKUP($C$3&amp;$A26,[1]data!$A:$CH,F$14,0),0)</f>
        <v>750000.0</v>
      </c>
      <c r="G26" s="172">
        <f>+IFERROR(VLOOKUP($C$3&amp;$A26,[1]data!$A:$CH,G$14,0)*IF(VLOOKUP($C$3&amp;$A26,[1]data!$A:$CH,G$13,0)&gt;0,VLOOKUP($C$3&amp;$A26,[1]data!$A:$CH,G$13,0)&gt;0,1),"")</f>
        <v>0.15000000000000002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112500.00000000001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112500.00000000001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112500.00000000001</v>
      </c>
      <c r="AS26" s="171">
        <f>+IFERROR(VLOOKUP($C$3&amp;$A26,[1]data!$A:$CH,AS$14,0),0)</f>
        <v>112500.00000000001</v>
      </c>
      <c r="AT26" s="169">
        <f>+IFERROR(VLOOKUP($C$3&amp;$A26,[1]data!$A:$CH,AT$14,0),0)</f>
        <v>0.0</v>
      </c>
      <c r="AU26" s="169">
        <f>+IFERROR(VLOOKUP($C$3&amp;$A26,[1]data!$A:$CH,AU$14,0),0)</f>
        <v>750000.0</v>
      </c>
      <c r="AV26" s="169">
        <f>+IFERROR(VLOOKUP($C$3&amp;$A26,[1]data!$A:$CH,AV$14,0),0)</f>
        <v>750000.0</v>
      </c>
      <c r="AW26" s="169" t="b">
        <f>+IFERROR(VLOOKUP($C$3&amp;$A26,[1]data!$A:$CH,AW$14,0),0)</f>
        <v>1</v>
      </c>
      <c r="AX26" s="99" t="str">
        <f>+IFERROR(VLOOKUP($C$3&amp;$A26,[1]data!$A:$CH,AX$14,0),0)</f>
        <v>01-PLTN/0238/0819-Sapo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>13/08/2019</v>
      </c>
      <c r="C27" s="167" t="str">
        <f>+IFERROR(VLOOKUP($C$3&amp;$A27,[1]data!$A:$CH,C$14,0),"")</f>
        <v>lannhiftu.bizwebvietnam.net</v>
      </c>
      <c r="D27" s="168" t="str">
        <f>+IFERROR(VLOOKUP($C$3&amp;$A27,[1]data!$A:$CH,D$14,0),"")</f>
        <v>Nâng cấp dung lượng 1 GB / 12 Tháng Theo HĐ số01-PLTN/A028/0314-Bizweb</v>
      </c>
      <c r="E27" s="168" t="str">
        <f>+IFERROR(VLOOKUP($C$3&amp;$A27,[1]data!$A:$CH,E$14,0),"")</f>
        <v>spdl</v>
      </c>
      <c r="F27" s="169">
        <f>+IFERROR(VLOOKUP($C$3&amp;$A27,[1]data!$A:$CH,F$14,0),0)</f>
        <v>1440000.0</v>
      </c>
      <c r="G27" s="172">
        <f>+IFERROR(VLOOKUP($C$3&amp;$A27,[1]data!$A:$CH,G$14,0)*IF(VLOOKUP($C$3&amp;$A27,[1]data!$A:$CH,G$13,0)&gt;0,VLOOKUP($C$3&amp;$A27,[1]data!$A:$CH,G$13,0)&gt;0,1),"")</f>
        <v>0.18</v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259200.0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259200.0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259200.0</v>
      </c>
      <c r="AS27" s="171">
        <f>+IFERROR(VLOOKUP($C$3&amp;$A27,[1]data!$A:$CH,AS$14,0),0)</f>
        <v>1440000.0</v>
      </c>
      <c r="AT27" s="169">
        <f>+IFERROR(VLOOKUP($C$3&amp;$A27,[1]data!$A:$CH,AT$14,0),0)</f>
        <v>1440000.0</v>
      </c>
      <c r="AU27" s="169">
        <f>+IFERROR(VLOOKUP($C$3&amp;$A27,[1]data!$A:$CH,AU$14,0),0)</f>
        <v>0.0</v>
      </c>
      <c r="AV27" s="169">
        <f>+IFERROR(VLOOKUP($C$3&amp;$A27,[1]data!$A:$CH,AV$14,0),0)</f>
        <v>1440000.0</v>
      </c>
      <c r="AW27" s="169" t="b">
        <f>+IFERROR(VLOOKUP($C$3&amp;$A27,[1]data!$A:$CH,AW$14,0),0)</f>
        <v>1</v>
      </c>
      <c r="AX27" s="99" t="str">
        <f>+IFERROR(VLOOKUP($C$3&amp;$A27,[1]data!$A:$CH,AX$14,0),0)</f>
        <v>01-PLTN/A028/0314-Bizweb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>15/08/2019</v>
      </c>
      <c r="C28" s="167" t="str">
        <f>+IFERROR(VLOOKUP($C$3&amp;$A28,[1]data!$A:$CH,C$14,0),"")</f>
        <v>thoi-trang-banana.bizwebvietnam.net</v>
      </c>
      <c r="D28" s="168" t="str">
        <f>+IFERROR(VLOOKUP($C$3&amp;$A28,[1]data!$A:$CH,D$14,0),"")</f>
        <v>Gia hạn gói Web (Sinh nhật 2019) CT1 02 năm+ 01 năm kmTheo HĐ số04-PLGH-Sapo/0551/1215-Bizweb</v>
      </c>
      <c r="E28" s="168" t="str">
        <f>+IFERROR(VLOOKUP($C$3&amp;$A28,[1]data!$A:$CH,E$14,0),"")</f>
        <v>swg</v>
      </c>
      <c r="F28" s="169">
        <f>+IFERROR(VLOOKUP($C$3&amp;$A28,[1]data!$A:$CH,F$14,0),0)</f>
        <v>1937400.0</v>
      </c>
      <c r="G28" s="172">
        <f>+IFERROR(VLOOKUP($C$3&amp;$A28,[1]data!$A:$CH,G$14,0)*IF(VLOOKUP($C$3&amp;$A28,[1]data!$A:$CH,G$13,0)&gt;0,VLOOKUP($C$3&amp;$A28,[1]data!$A:$CH,G$13,0)&gt;0,1),"")</f>
        <v>1.0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1937400.0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1937400.0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1937400.0</v>
      </c>
      <c r="AS28" s="171">
        <f>+IFERROR(VLOOKUP($C$3&amp;$A28,[1]data!$A:$CH,AS$14,0),0)</f>
        <v>1937400.0</v>
      </c>
      <c r="AT28" s="169">
        <f>+IFERROR(VLOOKUP($C$3&amp;$A28,[1]data!$A:$CH,AT$14,0),0)</f>
        <v>1937400.0</v>
      </c>
      <c r="AU28" s="169">
        <f>+IFERROR(VLOOKUP($C$3&amp;$A28,[1]data!$A:$CH,AU$14,0),0)</f>
        <v>0.0</v>
      </c>
      <c r="AV28" s="169">
        <f>+IFERROR(VLOOKUP($C$3&amp;$A28,[1]data!$A:$CH,AV$14,0),0)</f>
        <v>1937400.0</v>
      </c>
      <c r="AW28" s="169" t="b">
        <f>+IFERROR(VLOOKUP($C$3&amp;$A28,[1]data!$A:$CH,AW$14,0),0)</f>
        <v>1</v>
      </c>
      <c r="AX28" s="99" t="str">
        <f>+IFERROR(VLOOKUP($C$3&amp;$A28,[1]data!$A:$CH,AX$14,0),0)</f>
        <v>04-PLGH-Sapo/0551/1215-Bizweb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>15/08/2019</v>
      </c>
      <c r="C29" s="167" t="str">
        <f>+IFERROR(VLOOKUP($C$3&amp;$A29,[1]data!$A:$CH,C$14,0),"")</f>
        <v>thoi-trang-banana.bizwebvietnam.net</v>
      </c>
      <c r="D29" s="168" t="str">
        <f>+IFERROR(VLOOKUP($C$3&amp;$A29,[1]data!$A:$CH,D$14,0),"")</f>
        <v>Gói ngôn ngữ Anh 36 thángTheo HĐ số01-PLTN/04-PLGH-Sapo/0551/1215-Bizweb</v>
      </c>
      <c r="E29" s="168" t="str">
        <f>+IFERROR(VLOOKUP($C$3&amp;$A29,[1]data!$A:$CH,E$14,0),"")</f>
        <v>swg</v>
      </c>
      <c r="F29" s="169">
        <f>+IFERROR(VLOOKUP($C$3&amp;$A29,[1]data!$A:$CH,F$14,0),0)</f>
        <v>1377000.0</v>
      </c>
      <c r="G29" s="172">
        <f>+IFERROR(VLOOKUP($C$3&amp;$A29,[1]data!$A:$CH,G$14,0)*IF(VLOOKUP($C$3&amp;$A29,[1]data!$A:$CH,G$13,0)&gt;0,VLOOKUP($C$3&amp;$A29,[1]data!$A:$CH,G$13,0)&gt;0,1),"")</f>
        <v>1.0</v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1377000.0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1377000.0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1377000.0</v>
      </c>
      <c r="AS29" s="171">
        <f>+IFERROR(VLOOKUP($C$3&amp;$A29,[1]data!$A:$CH,AS$14,0),0)</f>
        <v>1377000.0</v>
      </c>
      <c r="AT29" s="169">
        <f>+IFERROR(VLOOKUP($C$3&amp;$A29,[1]data!$A:$CH,AT$14,0),0)</f>
        <v>1377000.0</v>
      </c>
      <c r="AU29" s="169">
        <f>+IFERROR(VLOOKUP($C$3&amp;$A29,[1]data!$A:$CH,AU$14,0),0)</f>
        <v>0.0</v>
      </c>
      <c r="AV29" s="169">
        <f>+IFERROR(VLOOKUP($C$3&amp;$A29,[1]data!$A:$CH,AV$14,0),0)</f>
        <v>1377000.0</v>
      </c>
      <c r="AW29" s="169" t="b">
        <f>+IFERROR(VLOOKUP($C$3&amp;$A29,[1]data!$A:$CH,AW$14,0),0)</f>
        <v>1</v>
      </c>
      <c r="AX29" s="99" t="str">
        <f>+IFERROR(VLOOKUP($C$3&amp;$A29,[1]data!$A:$CH,AX$14,0),0)</f>
        <v>01-PLTN/04-PLGH-Sapo/0551/1215-Bizweb</v>
      </c>
      <c r="AY29" s="99">
        <f>+IFERROR(VLOOKUP($C$3&amp;$A29,[1]data!$A:$CH,AY$14,0),0)</f>
        <v>0.0</v>
      </c>
    </row>
    <row r="30" spans="1:51" ht="12.75">
      <c r="A30" s="30">
        <v>12.0</v>
      </c>
      <c r="B30" s="166">
        <f>+IFERROR(VLOOKUP($C$3&amp;$A30,[1]data!$A:$CH,B$14,0),"")</f>
        <v>43696.0</v>
      </c>
      <c r="C30" s="167" t="str">
        <f>+IFERROR(VLOOKUP($C$3&amp;$A30,[1]data!$A:$CH,C$14,0),"")</f>
        <v>fujibin.bizwebvietnam.net</v>
      </c>
      <c r="D30" s="168" t="str">
        <f>+IFERROR(VLOOKUP($C$3&amp;$A30,[1]data!$A:$CH,D$14,0),"")</f>
        <v>Gói Web (Sinh nhật 2019) CT1 02 năm+ 01 năm kmTheo HĐ số0643/0819-Sapo</v>
      </c>
      <c r="E30" s="168" t="str">
        <f>+IFERROR(VLOOKUP($C$3&amp;$A30,[1]data!$A:$CH,E$14,0),"")</f>
        <v>swm</v>
      </c>
      <c r="F30" s="169">
        <f>+IFERROR(VLOOKUP($C$3&amp;$A30,[1]data!$A:$CH,F$14,0),0)</f>
        <v>6458000.0</v>
      </c>
      <c r="G30" s="172">
        <f>+IFERROR(VLOOKUP($C$3&amp;$A30,[1]data!$A:$CH,G$14,0)*IF(VLOOKUP($C$3&amp;$A30,[1]data!$A:$CH,G$13,0)&gt;0,VLOOKUP($C$3&amp;$A30,[1]data!$A:$CH,G$13,0)&gt;0,1),"")</f>
        <v>1.0</v>
      </c>
      <c r="H30" s="169">
        <f>+IFERROR(VLOOKUP($C$3&amp;$A30,[1]data!$A:$CH,H$14,0),0)</f>
        <v>0.0</v>
      </c>
      <c r="I30" s="169">
        <f>+IFERROR(VLOOKUP($C$3&amp;$A30,[1]data!$A:$CH,I$14,0),0)</f>
        <v>6458000.0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6458000.0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6458000.0</v>
      </c>
      <c r="AS30" s="171">
        <f>+IFERROR(VLOOKUP($C$3&amp;$A30,[1]data!$A:$CH,AS$14,0),0)</f>
        <v>6458000.0</v>
      </c>
      <c r="AT30" s="169">
        <f>+IFERROR(VLOOKUP($C$3&amp;$A30,[1]data!$A:$CH,AT$14,0),0)</f>
        <v>6458000.0</v>
      </c>
      <c r="AU30" s="169">
        <f>+IFERROR(VLOOKUP($C$3&amp;$A30,[1]data!$A:$CH,AU$14,0),0)</f>
        <v>0.0</v>
      </c>
      <c r="AV30" s="169">
        <f>+IFERROR(VLOOKUP($C$3&amp;$A30,[1]data!$A:$CH,AV$14,0),0)</f>
        <v>6458000.0</v>
      </c>
      <c r="AW30" s="169" t="b">
        <f>+IFERROR(VLOOKUP($C$3&amp;$A30,[1]data!$A:$CH,AW$14,0),0)</f>
        <v>1</v>
      </c>
      <c r="AX30" s="99" t="str">
        <f>+IFERROR(VLOOKUP($C$3&amp;$A30,[1]data!$A:$CH,AX$14,0),0)</f>
        <v>0643/0819-Sapo</v>
      </c>
      <c r="AY30" s="99">
        <f>+IFERROR(VLOOKUP($C$3&amp;$A30,[1]data!$A:$CH,AY$14,0),0)</f>
        <v>0.0</v>
      </c>
    </row>
    <row r="31" spans="1:51" ht="12.75">
      <c r="A31" s="30">
        <v>13.0</v>
      </c>
      <c r="B31" s="166">
        <f>+IFERROR(VLOOKUP($C$3&amp;$A31,[1]data!$A:$CH,B$14,0),"")</f>
        <v>43696.0</v>
      </c>
      <c r="C31" s="167" t="str">
        <f>+IFERROR(VLOOKUP($C$3&amp;$A31,[1]data!$A:$CH,C$14,0),"")</f>
        <v>fujibin.bizwebvietnam.net</v>
      </c>
      <c r="D31" s="168" t="str">
        <f>+IFERROR(VLOOKUP($C$3&amp;$A31,[1]data!$A:$CH,D$14,0),"")</f>
        <v>Thanh toán gói supportTheo HĐ số0643/0819-Sapo</v>
      </c>
      <c r="E31" s="168" t="str">
        <f>+IFERROR(VLOOKUP($C$3&amp;$A31,[1]data!$A:$CH,E$14,0),"")</f>
        <v>swm</v>
      </c>
      <c r="F31" s="169">
        <f>+IFERROR(VLOOKUP($C$3&amp;$A31,[1]data!$A:$CH,F$14,0),0)</f>
        <v>390000.0</v>
      </c>
      <c r="G31" s="172">
        <f>+IFERROR(VLOOKUP($C$3&amp;$A31,[1]data!$A:$CH,G$14,0)*IF(VLOOKUP($C$3&amp;$A31,[1]data!$A:$CH,G$13,0)&gt;0,VLOOKUP($C$3&amp;$A31,[1]data!$A:$CH,G$13,0)&gt;0,1),"")</f>
        <v>1.0</v>
      </c>
      <c r="H31" s="169">
        <f>+IFERROR(VLOOKUP($C$3&amp;$A31,[1]data!$A:$CH,H$14,0),0)</f>
        <v>0.0</v>
      </c>
      <c r="I31" s="169">
        <f>+IFERROR(VLOOKUP($C$3&amp;$A31,[1]data!$A:$CH,I$14,0),0)</f>
        <v>390000.0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390000.0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390000.0</v>
      </c>
      <c r="AS31" s="171">
        <f>+IFERROR(VLOOKUP($C$3&amp;$A31,[1]data!$A:$CH,AS$14,0),0)</f>
        <v>390000.0</v>
      </c>
      <c r="AT31" s="169">
        <f>+IFERROR(VLOOKUP($C$3&amp;$A31,[1]data!$A:$CH,AT$14,0),0)</f>
        <v>390000.0</v>
      </c>
      <c r="AU31" s="169">
        <f>+IFERROR(VLOOKUP($C$3&amp;$A31,[1]data!$A:$CH,AU$14,0),0)</f>
        <v>0.0</v>
      </c>
      <c r="AV31" s="169">
        <f>+IFERROR(VLOOKUP($C$3&amp;$A31,[1]data!$A:$CH,AV$14,0),0)</f>
        <v>390000.0</v>
      </c>
      <c r="AW31" s="169" t="b">
        <f>+IFERROR(VLOOKUP($C$3&amp;$A31,[1]data!$A:$CH,AW$14,0),0)</f>
        <v>1</v>
      </c>
      <c r="AX31" s="99" t="str">
        <f>+IFERROR(VLOOKUP($C$3&amp;$A31,[1]data!$A:$CH,AX$14,0),0)</f>
        <v>0643/0819-Sapo</v>
      </c>
      <c r="AY31" s="99">
        <f>+IFERROR(VLOOKUP($C$3&amp;$A31,[1]data!$A:$CH,AY$14,0),0)</f>
        <v>0.0</v>
      </c>
    </row>
    <row r="32" spans="1:51" ht="12.75">
      <c r="A32" s="30">
        <v>14.0</v>
      </c>
      <c r="B32" s="166">
        <f>+IFERROR(VLOOKUP($C$3&amp;$A32,[1]data!$A:$CH,B$14,0),"")</f>
        <v>43696.0</v>
      </c>
      <c r="C32" s="167" t="str">
        <f>+IFERROR(VLOOKUP($C$3&amp;$A32,[1]data!$A:$CH,C$14,0),"")</f>
        <v>dmec-viet-nam.bizwebvietnam.net</v>
      </c>
      <c r="D32" s="168" t="str">
        <f>+IFERROR(VLOOKUP($C$3&amp;$A32,[1]data!$A:$CH,D$14,0),"")</f>
        <v>Gia hạn gói Web (Sinh nhật 2019) CT1 02 năm+ 01 năm kmTheo HĐ số02-PLGH-Sapo/0792/1216-Bizweb</v>
      </c>
      <c r="E32" s="168" t="str">
        <f>+IFERROR(VLOOKUP($C$3&amp;$A32,[1]data!$A:$CH,E$14,0),"")</f>
        <v>swg</v>
      </c>
      <c r="F32" s="169">
        <f>+IFERROR(VLOOKUP($C$3&amp;$A32,[1]data!$A:$CH,F$14,0),0)</f>
        <v>1506900.0</v>
      </c>
      <c r="G32" s="172">
        <f>+IFERROR(VLOOKUP($C$3&amp;$A32,[1]data!$A:$CH,G$14,0)*IF(VLOOKUP($C$3&amp;$A32,[1]data!$A:$CH,G$13,0)&gt;0,VLOOKUP($C$3&amp;$A32,[1]data!$A:$CH,G$13,0)&gt;0,1),"")</f>
        <v>0.5</v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753450.0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753450.0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753450.0</v>
      </c>
      <c r="AS32" s="171">
        <f>+IFERROR(VLOOKUP($C$3&amp;$A32,[1]data!$A:$CH,AS$14,0),0)</f>
        <v>1506900.0</v>
      </c>
      <c r="AT32" s="169">
        <f>+IFERROR(VLOOKUP($C$3&amp;$A32,[1]data!$A:$CH,AT$14,0),0)</f>
        <v>1506900.0</v>
      </c>
      <c r="AU32" s="169">
        <f>+IFERROR(VLOOKUP($C$3&amp;$A32,[1]data!$A:$CH,AU$14,0),0)</f>
        <v>0.0</v>
      </c>
      <c r="AV32" s="169">
        <f>+IFERROR(VLOOKUP($C$3&amp;$A32,[1]data!$A:$CH,AV$14,0),0)</f>
        <v>1506900.0</v>
      </c>
      <c r="AW32" s="169" t="b">
        <f>+IFERROR(VLOOKUP($C$3&amp;$A32,[1]data!$A:$CH,AW$14,0),0)</f>
        <v>1</v>
      </c>
      <c r="AX32" s="99" t="str">
        <f>+IFERROR(VLOOKUP($C$3&amp;$A32,[1]data!$A:$CH,AX$14,0),0)</f>
        <v>02-PLGH-Sapo/0792/1216-Bizweb</v>
      </c>
      <c r="AY32" s="99">
        <f>+IFERROR(VLOOKUP($C$3&amp;$A32,[1]data!$A:$CH,AY$14,0),0)</f>
        <v>0.0</v>
      </c>
    </row>
    <row r="33" spans="1:51" ht="12.75">
      <c r="A33" s="30">
        <v>15.0</v>
      </c>
      <c r="B33" s="166">
        <f>+IFERROR(VLOOKUP($C$3&amp;$A33,[1]data!$A:$CH,B$14,0),"")</f>
        <v>43698.0</v>
      </c>
      <c r="C33" s="167" t="str">
        <f>+IFERROR(VLOOKUP($C$3&amp;$A33,[1]data!$A:$CH,C$14,0),"")</f>
        <v>Phongladonhatban.com</v>
      </c>
      <c r="D33" s="168" t="str">
        <f>+IFERROR(VLOOKUP($C$3&amp;$A33,[1]data!$A:$CH,D$14,0),"")</f>
        <v>Đăng ký tên miền 01 nămTheo HĐ số0166/0819-Domain</v>
      </c>
      <c r="E33" s="168" t="str">
        <f>+IFERROR(VLOOKUP($C$3&amp;$A33,[1]data!$A:$CH,E$14,0),"")</f>
        <v>d</v>
      </c>
      <c r="F33" s="169">
        <f>+IFERROR(VLOOKUP($C$3&amp;$A33,[1]data!$A:$CH,F$14,0),0)</f>
        <v>897000.0</v>
      </c>
      <c r="G33" s="172">
        <f>+IFERROR(VLOOKUP($C$3&amp;$A33,[1]data!$A:$CH,G$14,0)*IF(VLOOKUP($C$3&amp;$A33,[1]data!$A:$CH,G$13,0)&gt;0,VLOOKUP($C$3&amp;$A33,[1]data!$A:$CH,G$13,0)&gt;0,1),"")</f>
        <v>0.15000000000000002</v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134550.00000000003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134550.00000000003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134550.00000000003</v>
      </c>
      <c r="AS33" s="171">
        <f>+IFERROR(VLOOKUP($C$3&amp;$A33,[1]data!$A:$CH,AS$14,0),0)</f>
        <v>134550.00000000003</v>
      </c>
      <c r="AT33" s="169">
        <f>+IFERROR(VLOOKUP($C$3&amp;$A33,[1]data!$A:$CH,AT$14,0),0)</f>
        <v>0.0</v>
      </c>
      <c r="AU33" s="169">
        <f>+IFERROR(VLOOKUP($C$3&amp;$A33,[1]data!$A:$CH,AU$14,0),0)</f>
        <v>897000.0000000001</v>
      </c>
      <c r="AV33" s="169">
        <f>+IFERROR(VLOOKUP($C$3&amp;$A33,[1]data!$A:$CH,AV$14,0),0)</f>
        <v>897000.0000000001</v>
      </c>
      <c r="AW33" s="169" t="b">
        <f>+IFERROR(VLOOKUP($C$3&amp;$A33,[1]data!$A:$CH,AW$14,0),0)</f>
        <v>1</v>
      </c>
      <c r="AX33" s="99" t="str">
        <f>+IFERROR(VLOOKUP($C$3&amp;$A33,[1]data!$A:$CH,AX$14,0),0)</f>
        <v>0166/0819-Domain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>
        <f>+IFERROR(VLOOKUP($C$3&amp;$A36,[1]data!$A:$CH,B$14,0),"")</f>
        <v>43703.0</v>
      </c>
      <c r="C36" s="167" t="str">
        <f>+IFERROR(VLOOKUP($C$3&amp;$A36,[1]data!$A:$CH,C$14,0),"")</f>
        <v>vva.bizwebvietnam.net</v>
      </c>
      <c r="D36" s="168" t="str">
        <f>+IFERROR(VLOOKUP($C$3&amp;$A36,[1]data!$A:$CH,D$14,0),"")</f>
        <v>Gói sapo web 02 nămTheo HĐ số0946/0819-Sapo</v>
      </c>
      <c r="E36" s="168" t="str">
        <f>+IFERROR(VLOOKUP($C$3&amp;$A36,[1]data!$A:$CH,E$14,0),"")</f>
        <v>swm</v>
      </c>
      <c r="F36" s="169">
        <f>+IFERROR(VLOOKUP($C$3&amp;$A36,[1]data!$A:$CH,F$14,0),0)</f>
        <v>6458000.0</v>
      </c>
      <c r="G36" s="172">
        <f>+IFERROR(VLOOKUP($C$3&amp;$A36,[1]data!$A:$CH,G$14,0)*IF(VLOOKUP($C$3&amp;$A36,[1]data!$A:$CH,G$13,0)&gt;0,VLOOKUP($C$3&amp;$A36,[1]data!$A:$CH,G$13,0)&gt;0,1),"")</f>
        <v>1.0</v>
      </c>
      <c r="H36" s="169">
        <f>+IFERROR(VLOOKUP($C$3&amp;$A36,[1]data!$A:$CH,H$14,0),0)</f>
        <v>0.0</v>
      </c>
      <c r="I36" s="169">
        <f>+IFERROR(VLOOKUP($C$3&amp;$A36,[1]data!$A:$CH,I$14,0),0)</f>
        <v>6458000.0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6458000.0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6458000.0</v>
      </c>
      <c r="AS36" s="171">
        <f>+IFERROR(VLOOKUP($C$3&amp;$A36,[1]data!$A:$CH,AS$14,0),0)</f>
        <v>6458000.0</v>
      </c>
      <c r="AT36" s="169">
        <f>+IFERROR(VLOOKUP($C$3&amp;$A36,[1]data!$A:$CH,AT$14,0),0)</f>
        <v>6458000.0</v>
      </c>
      <c r="AU36" s="169">
        <f>+IFERROR(VLOOKUP($C$3&amp;$A36,[1]data!$A:$CH,AU$14,0),0)</f>
        <v>0.0</v>
      </c>
      <c r="AV36" s="169">
        <f>+IFERROR(VLOOKUP($C$3&amp;$A36,[1]data!$A:$CH,AV$14,0),0)</f>
        <v>6458000.0</v>
      </c>
      <c r="AW36" s="169" t="b">
        <f>+IFERROR(VLOOKUP($C$3&amp;$A36,[1]data!$A:$CH,AW$14,0),0)</f>
        <v>1</v>
      </c>
      <c r="AX36" s="99" t="str">
        <f>+IFERROR(VLOOKUP($C$3&amp;$A36,[1]data!$A:$CH,AX$14,0),0)</f>
        <v>0946/0819-Sapo</v>
      </c>
      <c r="AY36" s="99">
        <f>+IFERROR(VLOOKUP($C$3&amp;$A36,[1]data!$A:$CH,AY$14,0),0)</f>
        <v>0.0</v>
      </c>
    </row>
    <row r="37" spans="1:51" ht="12.75">
      <c r="A37" s="30">
        <v>19.0</v>
      </c>
      <c r="B37" s="166">
        <f>+IFERROR(VLOOKUP($C$3&amp;$A37,[1]data!$A:$CH,B$14,0),"")</f>
        <v>43703.0</v>
      </c>
      <c r="C37" s="167" t="str">
        <f>+IFERROR(VLOOKUP($C$3&amp;$A37,[1]data!$A:$CH,C$14,0),"")</f>
        <v>club-viviamavi.com</v>
      </c>
      <c r="D37" s="168" t="str">
        <f>+IFERROR(VLOOKUP($C$3&amp;$A37,[1]data!$A:$CH,D$14,0),"")</f>
        <v>Đăng ký tên miền 01 nămTheo HĐ số0201/0819-Domain</v>
      </c>
      <c r="E37" s="168" t="str">
        <f>+IFERROR(VLOOKUP($C$3&amp;$A37,[1]data!$A:$CH,E$14,0),"")</f>
        <v>d</v>
      </c>
      <c r="F37" s="169">
        <f>+IFERROR(VLOOKUP($C$3&amp;$A37,[1]data!$A:$CH,F$14,0),0)</f>
        <v>299000.0</v>
      </c>
      <c r="G37" s="172">
        <f>+IFERROR(VLOOKUP($C$3&amp;$A37,[1]data!$A:$CH,G$14,0)*IF(VLOOKUP($C$3&amp;$A37,[1]data!$A:$CH,G$13,0)&gt;0,VLOOKUP($C$3&amp;$A37,[1]data!$A:$CH,G$13,0)&gt;0,1),"")</f>
        <v>0.15000000000000002</v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44850.00000000001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44850.00000000001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44850.00000000001</v>
      </c>
      <c r="AS37" s="171">
        <f>+IFERROR(VLOOKUP($C$3&amp;$A37,[1]data!$A:$CH,AS$14,0),0)</f>
        <v>44850.00000000001</v>
      </c>
      <c r="AT37" s="169">
        <f>+IFERROR(VLOOKUP($C$3&amp;$A37,[1]data!$A:$CH,AT$14,0),0)</f>
        <v>0.0</v>
      </c>
      <c r="AU37" s="169">
        <f>+IFERROR(VLOOKUP($C$3&amp;$A37,[1]data!$A:$CH,AU$14,0),0)</f>
        <v>299000.0</v>
      </c>
      <c r="AV37" s="169">
        <f>+IFERROR(VLOOKUP($C$3&amp;$A37,[1]data!$A:$CH,AV$14,0),0)</f>
        <v>299000.0</v>
      </c>
      <c r="AW37" s="169" t="b">
        <f>+IFERROR(VLOOKUP($C$3&amp;$A37,[1]data!$A:$CH,AW$14,0),0)</f>
        <v>1</v>
      </c>
      <c r="AX37" s="99" t="str">
        <f>+IFERROR(VLOOKUP($C$3&amp;$A37,[1]data!$A:$CH,AX$14,0),0)</f>
        <v>0201/0819-Domain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>
        <f>+IFERROR(VLOOKUP($C$3&amp;$A40,[1]data!$A:$CH,B$14,0),"")</f>
        <v>43703.0</v>
      </c>
      <c r="C40" s="167" t="str">
        <f>+IFERROR(VLOOKUP($C$3&amp;$A40,[1]data!$A:$CH,C$14,0),"")</f>
        <v>club-viviamavi.vn</v>
      </c>
      <c r="D40" s="168" t="str">
        <f>+IFERROR(VLOOKUP($C$3&amp;$A40,[1]data!$A:$CH,D$14,0),"")</f>
        <v>Đăng ký tên miền 01 nămTheo HĐ số0201/0819-Domain</v>
      </c>
      <c r="E40" s="168" t="str">
        <f>+IFERROR(VLOOKUP($C$3&amp;$A40,[1]data!$A:$CH,E$14,0),"")</f>
        <v>d</v>
      </c>
      <c r="F40" s="169">
        <f>+IFERROR(VLOOKUP($C$3&amp;$A40,[1]data!$A:$CH,F$14,0),0)</f>
        <v>750000.0</v>
      </c>
      <c r="G40" s="172">
        <f>+IFERROR(VLOOKUP($C$3&amp;$A40,[1]data!$A:$CH,G$14,0)*IF(VLOOKUP($C$3&amp;$A40,[1]data!$A:$CH,G$13,0)&gt;0,VLOOKUP($C$3&amp;$A40,[1]data!$A:$CH,G$13,0)&gt;0,1),"")</f>
        <v>0.15000000000000002</v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112500.00000000001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112500.00000000001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112500.00000000001</v>
      </c>
      <c r="AS40" s="171">
        <f>+IFERROR(VLOOKUP($C$3&amp;$A40,[1]data!$A:$CH,AS$14,0),0)</f>
        <v>112500.00000000001</v>
      </c>
      <c r="AT40" s="169">
        <f>+IFERROR(VLOOKUP($C$3&amp;$A40,[1]data!$A:$CH,AT$14,0),0)</f>
        <v>0.0</v>
      </c>
      <c r="AU40" s="169">
        <f>+IFERROR(VLOOKUP($C$3&amp;$A40,[1]data!$A:$CH,AU$14,0),0)</f>
        <v>750000.0</v>
      </c>
      <c r="AV40" s="169">
        <f>+IFERROR(VLOOKUP($C$3&amp;$A40,[1]data!$A:$CH,AV$14,0),0)</f>
        <v>750000.0</v>
      </c>
      <c r="AW40" s="169" t="b">
        <f>+IFERROR(VLOOKUP($C$3&amp;$A40,[1]data!$A:$CH,AW$14,0),0)</f>
        <v>1</v>
      </c>
      <c r="AX40" s="99" t="str">
        <f>+IFERROR(VLOOKUP($C$3&amp;$A40,[1]data!$A:$CH,AX$14,0),0)</f>
        <v>0201/0819-Domain</v>
      </c>
      <c r="AY40" s="99">
        <f>+IFERROR(VLOOKUP($C$3&amp;$A40,[1]data!$A:$CH,AY$14,0),0)</f>
        <v>0.0</v>
      </c>
    </row>
    <row r="41" spans="1:51" ht="12.75">
      <c r="A41" s="30">
        <v>23.0</v>
      </c>
      <c r="B41" s="166">
        <f>+IFERROR(VLOOKUP($C$3&amp;$A41,[1]data!$A:$CH,B$14,0),"")</f>
        <v>43703.0</v>
      </c>
      <c r="C41" s="167" t="str">
        <f>+IFERROR(VLOOKUP($C$3&amp;$A41,[1]data!$A:$CH,C$14,0),"")</f>
        <v>vva.bizwebvietnam.net</v>
      </c>
      <c r="D41" s="168" t="str">
        <f>+IFERROR(VLOOKUP($C$3&amp;$A41,[1]data!$A:$CH,D$14,0),"")</f>
        <v>Thanh toán online theme: Vichy Landing PageTheo HĐ số01-PLTN/0946/0819-Sapo</v>
      </c>
      <c r="E41" s="168" t="str">
        <f>+IFERROR(VLOOKUP($C$3&amp;$A41,[1]data!$A:$CH,E$14,0),"")</f>
        <v>Theme/App</v>
      </c>
      <c r="F41" s="169">
        <f>+IFERROR(VLOOKUP($C$3&amp;$A41,[1]data!$A:$CH,F$14,0),0)</f>
        <v>991000.0</v>
      </c>
      <c r="G41" s="172">
        <f>+IFERROR(VLOOKUP($C$3&amp;$A41,[1]data!$A:$CH,G$14,0)*IF(VLOOKUP($C$3&amp;$A41,[1]data!$A:$CH,G$13,0)&gt;0,VLOOKUP($C$3&amp;$A41,[1]data!$A:$CH,G$13,0)&gt;0,1),"")</f>
        <v>0.15000000000000002</v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148650.00000000003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148650.00000000003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148650.00000000003</v>
      </c>
      <c r="AS41" s="171">
        <f>+IFERROR(VLOOKUP($C$3&amp;$A41,[1]data!$A:$CH,AS$14,0),0)</f>
        <v>148650.00000000003</v>
      </c>
      <c r="AT41" s="169">
        <f>+IFERROR(VLOOKUP($C$3&amp;$A41,[1]data!$A:$CH,AT$14,0),0)</f>
        <v>0.0</v>
      </c>
      <c r="AU41" s="169">
        <f>+IFERROR(VLOOKUP($C$3&amp;$A41,[1]data!$A:$CH,AU$14,0),0)</f>
        <v>991000.0</v>
      </c>
      <c r="AV41" s="169">
        <f>+IFERROR(VLOOKUP($C$3&amp;$A41,[1]data!$A:$CH,AV$14,0),0)</f>
        <v>991000.0</v>
      </c>
      <c r="AW41" s="169" t="b">
        <f>+IFERROR(VLOOKUP($C$3&amp;$A41,[1]data!$A:$CH,AW$14,0),0)</f>
        <v>1</v>
      </c>
      <c r="AX41" s="99" t="str">
        <f>+IFERROR(VLOOKUP($C$3&amp;$A41,[1]data!$A:$CH,AX$14,0),0)</f>
        <v>01-PLTN/0946/0819-Sapo</v>
      </c>
      <c r="AY41" s="99">
        <f>+IFERROR(VLOOKUP($C$3&amp;$A41,[1]data!$A:$CH,AY$14,0),0)</f>
        <v>0.0</v>
      </c>
    </row>
    <row r="42" spans="1:51" ht="12.75">
      <c r="A42" s="30">
        <v>24.0</v>
      </c>
      <c r="B42" s="166">
        <f>+IFERROR(VLOOKUP($C$3&amp;$A42,[1]data!$A:$CH,B$14,0),"")</f>
        <v>43704.0</v>
      </c>
      <c r="C42" s="167" t="str">
        <f>+IFERROR(VLOOKUP($C$3&amp;$A42,[1]data!$A:$CH,C$14,0),"")</f>
        <v>thephinhankhanh.bizwebvietnam.net</v>
      </c>
      <c r="D42" s="168" t="str">
        <f>+IFERROR(VLOOKUP($C$3&amp;$A42,[1]data!$A:$CH,D$14,0),"")</f>
        <v>Gia hạn gói sapo web 01 năm+ 03 tháng kmTheo HĐ số01-PLGH-Sapo/0343/1016-Bizweb</v>
      </c>
      <c r="E42" s="168" t="str">
        <f>+IFERROR(VLOOKUP($C$3&amp;$A42,[1]data!$A:$CH,E$14,0),"")</f>
        <v>swg</v>
      </c>
      <c r="F42" s="169">
        <f>+IFERROR(VLOOKUP($C$3&amp;$A42,[1]data!$A:$CH,F$14,0),0)</f>
        <v>1076400.0</v>
      </c>
      <c r="G42" s="172">
        <f>+IFERROR(VLOOKUP($C$3&amp;$A42,[1]data!$A:$CH,G$14,0)*IF(VLOOKUP($C$3&amp;$A42,[1]data!$A:$CH,G$13,0)&gt;0,VLOOKUP($C$3&amp;$A42,[1]data!$A:$CH,G$13,0)&gt;0,1),"")</f>
        <v>0.5</v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538200.0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538200.0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538200.0</v>
      </c>
      <c r="AS42" s="171">
        <f>+IFERROR(VLOOKUP($C$3&amp;$A42,[1]data!$A:$CH,AS$14,0),0)</f>
        <v>1076400.0</v>
      </c>
      <c r="AT42" s="169">
        <f>+IFERROR(VLOOKUP($C$3&amp;$A42,[1]data!$A:$CH,AT$14,0),0)</f>
        <v>1076400.0</v>
      </c>
      <c r="AU42" s="169">
        <f>+IFERROR(VLOOKUP($C$3&amp;$A42,[1]data!$A:$CH,AU$14,0),0)</f>
        <v>0.0</v>
      </c>
      <c r="AV42" s="169">
        <f>+IFERROR(VLOOKUP($C$3&amp;$A42,[1]data!$A:$CH,AV$14,0),0)</f>
        <v>1076400.0</v>
      </c>
      <c r="AW42" s="169" t="b">
        <f>+IFERROR(VLOOKUP($C$3&amp;$A42,[1]data!$A:$CH,AW$14,0),0)</f>
        <v>1</v>
      </c>
      <c r="AX42" s="99" t="str">
        <f>+IFERROR(VLOOKUP($C$3&amp;$A42,[1]data!$A:$CH,AX$14,0),0)</f>
        <v>01-PLGH-Sapo/0343/1016-Bizweb</v>
      </c>
      <c r="AY42" s="99">
        <f>+IFERROR(VLOOKUP($C$3&amp;$A42,[1]data!$A:$CH,AY$14,0),0)</f>
        <v>0.0</v>
      </c>
    </row>
    <row r="43" spans="1:51" ht="12.75">
      <c r="A43" s="30">
        <v>25.0</v>
      </c>
      <c r="B43" s="166">
        <f>+IFERROR(VLOOKUP($C$3&amp;$A43,[1]data!$A:$CH,B$14,0),"")</f>
        <v>43707.0</v>
      </c>
      <c r="C43" s="167" t="str">
        <f>+IFERROR(VLOOKUP($C$3&amp;$A43,[1]data!$A:$CH,C$14,0),"")</f>
        <v>lacicompany.mysapo.vn</v>
      </c>
      <c r="D43" s="168" t="str">
        <f>+IFERROR(VLOOKUP($C$3&amp;$A43,[1]data!$A:$CH,D$14,0),"")</f>
        <v>Gói Sapo GO 01 nămTheo HĐ số1201/0819-Sapo</v>
      </c>
      <c r="E43" s="168" t="str">
        <f>+IFERROR(VLOOKUP($C$3&amp;$A43,[1]data!$A:$CH,E$14,0),"")</f>
        <v>spm</v>
      </c>
      <c r="F43" s="169">
        <f>+IFERROR(VLOOKUP($C$3&amp;$A43,[1]data!$A:$CH,F$14,0),0)</f>
        <v>714000.0</v>
      </c>
      <c r="G43" s="172">
        <f>+IFERROR(VLOOKUP($C$3&amp;$A43,[1]data!$A:$CH,G$14,0)*IF(VLOOKUP($C$3&amp;$A43,[1]data!$A:$CH,G$13,0)&gt;0,VLOOKUP($C$3&amp;$A43,[1]data!$A:$CH,G$13,0)&gt;0,1),"")</f>
        <v>0.5</v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357000.0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357000.0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357000.0</v>
      </c>
      <c r="AS43" s="171">
        <f>+IFERROR(VLOOKUP($C$3&amp;$A43,[1]data!$A:$CH,AS$14,0),0)</f>
        <v>714000.0</v>
      </c>
      <c r="AT43" s="169">
        <f>+IFERROR(VLOOKUP($C$3&amp;$A43,[1]data!$A:$CH,AT$14,0),0)</f>
        <v>714000.0</v>
      </c>
      <c r="AU43" s="169">
        <f>+IFERROR(VLOOKUP($C$3&amp;$A43,[1]data!$A:$CH,AU$14,0),0)</f>
        <v>0.0</v>
      </c>
      <c r="AV43" s="169">
        <f>+IFERROR(VLOOKUP($C$3&amp;$A43,[1]data!$A:$CH,AV$14,0),0)</f>
        <v>714000.0</v>
      </c>
      <c r="AW43" s="169" t="b">
        <f>+IFERROR(VLOOKUP($C$3&amp;$A43,[1]data!$A:$CH,AW$14,0),0)</f>
        <v>1</v>
      </c>
      <c r="AX43" s="99" t="str">
        <f>+IFERROR(VLOOKUP($C$3&amp;$A43,[1]data!$A:$CH,AX$14,0),0)</f>
        <v>1201/0819-Sapo</v>
      </c>
      <c r="AY43" s="99">
        <f>+IFERROR(VLOOKUP($C$3&amp;$A43,[1]data!$A:$CH,AY$14,0),0)</f>
        <v>0.0</v>
      </c>
    </row>
    <row r="44" spans="1:51" ht="12.75">
      <c r="A44" s="30">
        <v>26.0</v>
      </c>
      <c r="B44" s="166">
        <f>+IFERROR(VLOOKUP($C$3&amp;$A44,[1]data!$A:$CH,B$14,0),"")</f>
        <v>43703.0</v>
      </c>
      <c r="C44" s="167" t="str">
        <f>+IFERROR(VLOOKUP($C$3&amp;$A44,[1]data!$A:$CH,C$14,0),"")</f>
        <v>kid-s-st0re.mysapo.vn</v>
      </c>
      <c r="D44" s="168" t="str">
        <f>+IFERROR(VLOOKUP($C$3&amp;$A44,[1]data!$A:$CH,D$14,0),"")</f>
        <v>Gói Sapo - Start up 01 năm Theo HĐ số1042/0819-Sapo</v>
      </c>
      <c r="E44" s="168" t="str">
        <f>+IFERROR(VLOOKUP($C$3&amp;$A44,[1]data!$A:$CH,E$14,0),"")</f>
        <v>spm</v>
      </c>
      <c r="F44" s="169">
        <f>+IFERROR(VLOOKUP($C$3&amp;$A44,[1]data!$A:$CH,F$14,0),0)</f>
        <v>1428000.0</v>
      </c>
      <c r="G44" s="172">
        <f>+IFERROR(VLOOKUP($C$3&amp;$A44,[1]data!$A:$CH,G$14,0)*IF(VLOOKUP($C$3&amp;$A44,[1]data!$A:$CH,G$13,0)&gt;0,VLOOKUP($C$3&amp;$A44,[1]data!$A:$CH,G$13,0)&gt;0,1),"")</f>
        <v>1.0</v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1428000.0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1428000.0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1428000.0</v>
      </c>
      <c r="AS44" s="171">
        <f>+IFERROR(VLOOKUP($C$3&amp;$A44,[1]data!$A:$CH,AS$14,0),0)</f>
        <v>1428000.0</v>
      </c>
      <c r="AT44" s="169">
        <f>+IFERROR(VLOOKUP($C$3&amp;$A44,[1]data!$A:$CH,AT$14,0),0)</f>
        <v>1428000.0</v>
      </c>
      <c r="AU44" s="169">
        <f>+IFERROR(VLOOKUP($C$3&amp;$A44,[1]data!$A:$CH,AU$14,0),0)</f>
        <v>0.0</v>
      </c>
      <c r="AV44" s="169">
        <f>+IFERROR(VLOOKUP($C$3&amp;$A44,[1]data!$A:$CH,AV$14,0),0)</f>
        <v>1428000.0</v>
      </c>
      <c r="AW44" s="169" t="b">
        <f>+IFERROR(VLOOKUP($C$3&amp;$A44,[1]data!$A:$CH,AW$14,0),0)</f>
        <v>1</v>
      </c>
      <c r="AX44" s="99" t="str">
        <f>+IFERROR(VLOOKUP($C$3&amp;$A44,[1]data!$A:$CH,AX$14,0),0)</f>
        <v>1042/0819-Sapo</v>
      </c>
      <c r="AY44" s="99">
        <f>+IFERROR(VLOOKUP($C$3&amp;$A44,[1]data!$A:$CH,AY$14,0),0)</f>
        <v>0.0</v>
      </c>
    </row>
    <row r="45" spans="1:51" ht="12.75">
      <c r="A45" s="30">
        <v>27.0</v>
      </c>
      <c r="B45" s="166">
        <f>+IFERROR(VLOOKUP($C$3&amp;$A45,[1]data!$A:$CH,B$14,0),"")</f>
        <v>43703.0</v>
      </c>
      <c r="C45" s="167" t="str">
        <f>+IFERROR(VLOOKUP($C$3&amp;$A45,[1]data!$A:$CH,C$14,0),"")</f>
        <v>vva.bizwebvietnam.net</v>
      </c>
      <c r="D45" s="168" t="str">
        <f>+IFERROR(VLOOKUP($C$3&amp;$A45,[1]data!$A:$CH,D$14,0),"")</f>
        <v>Thanh toán online theme: Vichy Landing PageTheo HĐ số01-PLTN/0946/0819-Sapo</v>
      </c>
      <c r="E45" s="168" t="str">
        <f>+IFERROR(VLOOKUP($C$3&amp;$A45,[1]data!$A:$CH,E$14,0),"")</f>
        <v>Theme/App</v>
      </c>
      <c r="F45" s="169">
        <f>+IFERROR(VLOOKUP($C$3&amp;$A45,[1]data!$A:$CH,F$14,0),0)</f>
        <v>10000.0</v>
      </c>
      <c r="G45" s="172">
        <f>+IFERROR(VLOOKUP($C$3&amp;$A45,[1]data!$A:$CH,G$14,0)*IF(VLOOKUP($C$3&amp;$A45,[1]data!$A:$CH,G$13,0)&gt;0,VLOOKUP($C$3&amp;$A45,[1]data!$A:$CH,G$13,0)&gt;0,1),"")</f>
        <v>0.15000000000000002</v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1500.0000000000002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1500.0000000000002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1500.0000000000002</v>
      </c>
      <c r="AS45" s="171">
        <f>+IFERROR(VLOOKUP($C$3&amp;$A45,[1]data!$A:$CH,AS$14,0),0)</f>
        <v>1500.0000000000002</v>
      </c>
      <c r="AT45" s="169">
        <f>+IFERROR(VLOOKUP($C$3&amp;$A45,[1]data!$A:$CH,AT$14,0),0)</f>
        <v>0.0</v>
      </c>
      <c r="AU45" s="169">
        <f>+IFERROR(VLOOKUP($C$3&amp;$A45,[1]data!$A:$CH,AU$14,0),0)</f>
        <v>10000.0</v>
      </c>
      <c r="AV45" s="169">
        <f>+IFERROR(VLOOKUP($C$3&amp;$A45,[1]data!$A:$CH,AV$14,0),0)</f>
        <v>10000.0</v>
      </c>
      <c r="AW45" s="169" t="b">
        <f>+IFERROR(VLOOKUP($C$3&amp;$A45,[1]data!$A:$CH,AW$14,0),0)</f>
        <v>1</v>
      </c>
      <c r="AX45" s="99" t="str">
        <f>+IFERROR(VLOOKUP($C$3&amp;$A45,[1]data!$A:$CH,AX$14,0),0)</f>
        <v>01-PLTN/0946/0819-Sapo</v>
      </c>
      <c r="AY45" s="99">
        <f>+IFERROR(VLOOKUP($C$3&amp;$A45,[1]data!$A:$CH,AY$14,0),0)</f>
        <v>0.0</v>
      </c>
    </row>
    <row r="46" spans="1:51" ht="12.75">
      <c r="A46" s="30">
        <v>28.0</v>
      </c>
      <c r="B46" s="166">
        <f>+IFERROR(VLOOKUP($C$3&amp;$A46,[1]data!$A:$CH,B$14,0),"")</f>
        <v>43704.0</v>
      </c>
      <c r="C46" s="167" t="str">
        <f>+IFERROR(VLOOKUP($C$3&amp;$A46,[1]data!$A:$CH,C$14,0),"")</f>
        <v>gashn.bizwebvietnam.net</v>
      </c>
      <c r="D46" s="168" t="str">
        <f>+IFERROR(VLOOKUP($C$3&amp;$A46,[1]data!$A:$CH,D$14,0),"")</f>
        <v>Thanh toán online theme: NST MallTheo HĐ số02-PLTN/0063/0819-Sapo</v>
      </c>
      <c r="E46" s="168" t="str">
        <f>+IFERROR(VLOOKUP($C$3&amp;$A46,[1]data!$A:$CH,E$14,0),"")</f>
        <v>Theme/App</v>
      </c>
      <c r="F46" s="169">
        <f>+IFERROR(VLOOKUP($C$3&amp;$A46,[1]data!$A:$CH,F$14,0),0)</f>
        <v>1500000.0</v>
      </c>
      <c r="G46" s="172">
        <f>+IFERROR(VLOOKUP($C$3&amp;$A46,[1]data!$A:$CH,G$14,0)*IF(VLOOKUP($C$3&amp;$A46,[1]data!$A:$CH,G$13,0)&gt;0,VLOOKUP($C$3&amp;$A46,[1]data!$A:$CH,G$13,0)&gt;0,1),"")</f>
        <v>0.15000000000000002</v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225000.00000000003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225000.00000000003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225000.00000000003</v>
      </c>
      <c r="AS46" s="171">
        <f>+IFERROR(VLOOKUP($C$3&amp;$A46,[1]data!$A:$CH,AS$14,0),0)</f>
        <v>225000.00000000003</v>
      </c>
      <c r="AT46" s="169">
        <f>+IFERROR(VLOOKUP($C$3&amp;$A46,[1]data!$A:$CH,AT$14,0),0)</f>
        <v>0.0</v>
      </c>
      <c r="AU46" s="169">
        <f>+IFERROR(VLOOKUP($C$3&amp;$A46,[1]data!$A:$CH,AU$14,0),0)</f>
        <v>1500000.0</v>
      </c>
      <c r="AV46" s="169">
        <f>+IFERROR(VLOOKUP($C$3&amp;$A46,[1]data!$A:$CH,AV$14,0),0)</f>
        <v>1500000.0</v>
      </c>
      <c r="AW46" s="169" t="b">
        <f>+IFERROR(VLOOKUP($C$3&amp;$A46,[1]data!$A:$CH,AW$14,0),0)</f>
        <v>1</v>
      </c>
      <c r="AX46" s="99" t="str">
        <f>+IFERROR(VLOOKUP($C$3&amp;$A46,[1]data!$A:$CH,AX$14,0),0)</f>
        <v>02-PLTN/0063/0819-Sapo</v>
      </c>
      <c r="AY46" s="99">
        <f>+IFERROR(VLOOKUP($C$3&amp;$A46,[1]data!$A:$CH,AY$14,0),0)</f>
        <v>0.0</v>
      </c>
    </row>
    <row r="47" spans="1:51" ht="12.75">
      <c r="A47" s="30">
        <v>29.0</v>
      </c>
      <c r="B47" s="166">
        <f>+IFERROR(VLOOKUP($C$3&amp;$A47,[1]data!$A:$CH,B$14,0),"")</f>
        <v>43704.0</v>
      </c>
      <c r="C47" s="167" t="str">
        <f>+IFERROR(VLOOKUP($C$3&amp;$A47,[1]data!$A:$CH,C$14,0),"")</f>
        <v>moncheri.com.vn</v>
      </c>
      <c r="D47" s="168" t="str">
        <f>+IFERROR(VLOOKUP($C$3&amp;$A47,[1]data!$A:$CH,D$14,0),"")</f>
        <v>Đăng ký tên miền 01 nămTheo HĐ số0218/0819-Domain</v>
      </c>
      <c r="E47" s="168" t="str">
        <f>+IFERROR(VLOOKUP($C$3&amp;$A47,[1]data!$A:$CH,E$14,0),"")</f>
        <v>d</v>
      </c>
      <c r="F47" s="169">
        <f>+IFERROR(VLOOKUP($C$3&amp;$A47,[1]data!$A:$CH,F$14,0),0)</f>
        <v>630000.0</v>
      </c>
      <c r="G47" s="172">
        <f>+IFERROR(VLOOKUP($C$3&amp;$A47,[1]data!$A:$CH,G$14,0)*IF(VLOOKUP($C$3&amp;$A47,[1]data!$A:$CH,G$13,0)&gt;0,VLOOKUP($C$3&amp;$A47,[1]data!$A:$CH,G$13,0)&gt;0,1),"")</f>
        <v>0.15000000000000002</v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94500.00000000001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94500.00000000001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94500.00000000001</v>
      </c>
      <c r="AS47" s="171">
        <f>+IFERROR(VLOOKUP($C$3&amp;$A47,[1]data!$A:$CH,AS$14,0),0)</f>
        <v>94500.00000000001</v>
      </c>
      <c r="AT47" s="169">
        <f>+IFERROR(VLOOKUP($C$3&amp;$A47,[1]data!$A:$CH,AT$14,0),0)</f>
        <v>0.0</v>
      </c>
      <c r="AU47" s="169">
        <f>+IFERROR(VLOOKUP($C$3&amp;$A47,[1]data!$A:$CH,AU$14,0),0)</f>
        <v>630000.0</v>
      </c>
      <c r="AV47" s="169">
        <f>+IFERROR(VLOOKUP($C$3&amp;$A47,[1]data!$A:$CH,AV$14,0),0)</f>
        <v>630000.0</v>
      </c>
      <c r="AW47" s="169" t="b">
        <f>+IFERROR(VLOOKUP($C$3&amp;$A47,[1]data!$A:$CH,AW$14,0),0)</f>
        <v>1</v>
      </c>
      <c r="AX47" s="99" t="str">
        <f>+IFERROR(VLOOKUP($C$3&amp;$A47,[1]data!$A:$CH,AX$14,0),0)</f>
        <v>0218/0819-Domain</v>
      </c>
      <c r="AY47" s="99">
        <f>+IFERROR(VLOOKUP($C$3&amp;$A47,[1]data!$A:$CH,AY$14,0),0)</f>
        <v>0.0</v>
      </c>
    </row>
    <row r="48" spans="1:51" ht="12.75">
      <c r="A48" s="30">
        <v>30.0</v>
      </c>
      <c r="B48" s="166">
        <f>+IFERROR(VLOOKUP($C$3&amp;$A48,[1]data!$A:$CH,B$14,0),"")</f>
        <v>43708.0</v>
      </c>
      <c r="C48" s="167" t="str">
        <f>+IFERROR(VLOOKUP($C$3&amp;$A48,[1]data!$A:$CH,C$14,0),"")</f>
        <v>duocthaominhduc.bizwebvietnam.net</v>
      </c>
      <c r="D48" s="168" t="str">
        <f>+IFERROR(VLOOKUP($C$3&amp;$A48,[1]data!$A:$CH,D$14,0),"")</f>
        <v>Thanh toánGia hạn gói Web (Sinh nhật 2019) CT1 02 năm+ 01 năm km 
share hiennt8-dambctheo HĐ số01-PLGH-Sapo/0291/1117-Bizweb</v>
      </c>
      <c r="E48" s="168" t="str">
        <f>+IFERROR(VLOOKUP($C$3&amp;$A48,[1]data!$A:$CH,E$14,0),"")</f>
        <v>swg</v>
      </c>
      <c r="F48" s="169">
        <f>+IFERROR(VLOOKUP($C$3&amp;$A48,[1]data!$A:$CH,F$14,0),0)</f>
        <v>753450.0</v>
      </c>
      <c r="G48" s="172">
        <f>+IFERROR(VLOOKUP($C$3&amp;$A48,[1]data!$A:$CH,G$14,0)*IF(VLOOKUP($C$3&amp;$A48,[1]data!$A:$CH,G$13,0)&gt;0,VLOOKUP($C$3&amp;$A48,[1]data!$A:$CH,G$13,0)&gt;0,1),"")</f>
        <v>1.0</v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753450.0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753450.0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753450.0</v>
      </c>
      <c r="AS48" s="171">
        <f>+IFERROR(VLOOKUP($C$3&amp;$A48,[1]data!$A:$CH,AS$14,0),0)</f>
        <v>753450.0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 t="b">
        <f>+IFERROR(VLOOKUP($C$3&amp;$A48,[1]data!$A:$CH,AW$14,0),0)</f>
        <v>1</v>
      </c>
      <c r="AX48" s="99" t="str">
        <f>+IFERROR(VLOOKUP($C$3&amp;$A48,[1]data!$A:$CH,AX$14,0),0)</f>
        <v>BS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dambc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