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xuanntl" sheetId="2" r:id="rId3"/>
    <sheet name="Evaluation Warning" sheetId="3" r:id="rId4"/>
  </sheets>
  <externalReferences>
    <externalReference r:id="rId7"/>
  </externalReferences>
  <definedNames>
    <definedName name="_xlnm._FilterDatabase" localSheetId="1" hidden="1">xuanntl!$A$16:$AW$158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<sst xmlns="http://schemas.openxmlformats.org/spreadsheetml/2006/main" count="110" uniqueCount="108">
  <si>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</si>
  <si>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</si>
  <si>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xuanntl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</si>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</sst>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4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 codeName="Sheet5">
    <tabColor rgb="FFFF0000"/>
    <pageSetUpPr fitToPage="1"/>
  </sheetPr>
  <dimension ref="A1:BV158"/>
  <sheetViews>
    <sheetView workbookViewId="0" topLeftCell="A1">
      <pane xSplit="3" ySplit="18" topLeftCell="D41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D45" sqref="D45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TP</v>
      </c>
      <c r="D4" s="13" t="s">
        <v>5</v>
      </c>
      <c r="E4" s="14">
        <f>+VLOOKUP(C3,[1]Tonghop!B:K,[1]Tonghop!$G$5,0)</f>
        <v>0.0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Nguyễn Thị Lệ Xuân</v>
      </c>
      <c r="C11" s="102">
        <f>+VLOOKUP($C$3,[1]Tonghop!$B:$DU,xuanntl!C6,0)</f>
        <v>25.0</v>
      </c>
      <c r="D11" s="103">
        <f>+VLOOKUP($C$3,[1]Tonghop!$B:$DU,xuanntl!D6,0)</f>
        <v>1.2244897959183674E7</v>
      </c>
      <c r="E11" s="103">
        <f>+VLOOKUP($C$3,[1]Tonghop!$B:$DU,xuanntl!E6,0)</f>
        <v>0.0</v>
      </c>
      <c r="F11" s="103">
        <f>+VLOOKUP($C$3,[1]Tonghop!$B:$DU,xuanntl!F6,0)</f>
        <v>200000.0</v>
      </c>
      <c r="G11" s="103">
        <f>+VLOOKUP($C$3,[1]Tonghop!$B:$DU,xuanntl!G6,0)</f>
        <v>0.0</v>
      </c>
      <c r="H11" s="104">
        <f>+VLOOKUP($C$3,[1]Tonghop!$B:$DU,xuanntl!H6,0)</f>
        <v>0.0</v>
      </c>
      <c r="I11" s="103">
        <f>+VLOOKUP($C$3,[1]Tonghop!$B:$DU,xuanntl!I6,0)</f>
        <v>0.0</v>
      </c>
      <c r="J11" s="103">
        <f>+VLOOKUP($C$3,[1]Tonghop!$B:$DU,xuanntl!J6,0)</f>
        <v>0.0</v>
      </c>
      <c r="K11" s="103">
        <f>+VLOOKUP($C$3,[1]Tonghop!$B:$DU,xuanntl!K6,0)</f>
        <v>0.0</v>
      </c>
      <c r="L11" s="103">
        <f>+VLOOKUP($C$3,[1]Tonghop!$B:$DU,xuanntl!L6,0)</f>
        <v>0.0</v>
      </c>
      <c r="M11" s="103">
        <f>+VLOOKUP($C$3,[1]Tonghop!$B:$DU,xuanntl!M6,0)</f>
        <v>0.0</v>
      </c>
      <c r="N11" s="103">
        <f>+VLOOKUP($C$3,[1]Tonghop!$B:$DU,xuanntl!N6,0)</f>
        <v>0.0</v>
      </c>
      <c r="O11" s="103">
        <f>+VLOOKUP($C$3,[1]Tonghop!$B:$DU,xuanntl!O6,0)</f>
        <v>0.0</v>
      </c>
      <c r="P11" s="103">
        <f>+VLOOKUP($C$3,[1]Tonghop!$B:$DU,xuanntl!P6,0)</f>
        <v>0.0</v>
      </c>
      <c r="Q11" s="103">
        <f>+VLOOKUP($C$3,[1]Tonghop!$B:$DU,xuanntl!Q6,0)</f>
        <v>0.0</v>
      </c>
      <c r="R11" s="103">
        <f>+VLOOKUP($C$3,[1]Tonghop!$B:$DU,xuanntl!R6,0)</f>
        <v>0.0</v>
      </c>
      <c r="S11" s="103" t="e">
        <f>+VLOOKUP($C$3,[1]Tonghop!$B:$DU,xuanntl!S6,0)</f>
        <v>#VALUE!</v>
      </c>
      <c r="T11" s="103" t="e">
        <f>+VLOOKUP($C$3,[1]Tonghop!$B:$DU,xuanntl!T6,0)</f>
        <v>#VALUE!</v>
      </c>
      <c r="U11" s="103">
        <f>+VLOOKUP($C$3,[1]Tonghop!$B:$DU,xuanntl!U6,0)</f>
        <v>0.0</v>
      </c>
      <c r="V11" s="103">
        <f>+VLOOKUP($C$3,[1]Tonghop!$B:$DU,xuanntl!V6,0)</f>
        <v>0.0</v>
      </c>
      <c r="W11" s="103">
        <f>+VLOOKUP($C$3,[1]Tonghop!$B:$DU,xuanntl!W6,0)</f>
        <v>0.0</v>
      </c>
      <c r="X11" s="103">
        <f>+VLOOKUP($C$3,[1]Tonghop!$B:$DU,xuanntl!X6,0)</f>
        <v>0.0</v>
      </c>
      <c r="Y11" s="102" t="e">
        <f>+VLOOKUP($C$3,[1]Tonghop!$B:$DU,xuanntl!Y6,0)</f>
        <v>#REF!</v>
      </c>
      <c r="Z11" s="103">
        <f>+VLOOKUP($C$3,[1]Tonghop!$B:$DU,xuanntl!Z6,0)</f>
        <v>469623.0</v>
      </c>
      <c r="AA11" s="103">
        <f>+VLOOKUP($C$3,[1]Tonghop!$B:$DU,xuanntl!AA6,0)</f>
        <v>0.0</v>
      </c>
      <c r="AB11" s="103">
        <f>+VLOOKUP($C$3,[1]Tonghop!$B:$DU,xuanntl!AB6,0)</f>
        <v>30000.0</v>
      </c>
      <c r="AC11" s="103" t="str">
        <f>+VLOOKUP($C$3,[1]Tonghop!$B:$DU,xuanntl!AC6,0)</f>
        <v/>
      </c>
      <c r="AD11" s="103" t="str">
        <f>+VLOOKUP($C$3,[1]Tonghop!$B:$DU,xuanntl!AD6,0)</f>
        <v/>
      </c>
      <c r="AE11" s="102" t="e">
        <f>+VLOOKUP($C$3,[1]Tonghop!$B:$DU,xuanntl!AE6,0)</f>
        <v>#REF!</v>
      </c>
      <c r="AF11" s="90"/>
      <c r="AG11" s="102">
        <f>+VLOOKUP($C$3,[1]Tonghop!$B:$DU,xuanntl!AG6,0)</f>
        <v>0.0</v>
      </c>
      <c r="AH11" s="103">
        <f>+VLOOKUP($C$3,[1]Tonghop!$B:$DU,xuanntl!AH6,0)</f>
        <v>0.0</v>
      </c>
      <c r="AI11" s="103">
        <f>+VLOOKUP($C$3,[1]Tonghop!$B:$DU,xuanntl!AI6,0)</f>
        <v>0.0</v>
      </c>
      <c r="AJ11" s="103">
        <f>+VLOOKUP($C$3,[1]Tonghop!$B:$DU,xuanntl!AJ6,0)</f>
        <v>0.0</v>
      </c>
      <c r="AK11" s="103">
        <f>+VLOOKUP($C$3,[1]Tonghop!$B:$DU,xuanntl!AK6,0)</f>
        <v>0.0</v>
      </c>
      <c r="AL11" s="103">
        <f>+VLOOKUP($C$3,[1]Tonghop!$B:$DU,xuanntl!AL6,0)</f>
        <v>0.0</v>
      </c>
      <c r="AM11" s="103">
        <f>+VLOOKUP($C$3,[1]Tonghop!$B:$DU,xuanntl!AM6,0)</f>
        <v>0.0</v>
      </c>
      <c r="AN11" s="103">
        <f>+VLOOKUP($C$3,[1]Tonghop!$B:$DU,xuanntl!AN6,0)</f>
        <v>0.0</v>
      </c>
      <c r="AO11" s="103">
        <f>+VLOOKUP($C$3,[1]Tonghop!$B:$DU,xuanntl!AO6,0)</f>
        <v>0.0</v>
      </c>
      <c r="AP11" s="103">
        <f>+VLOOKUP($C$3,[1]Tonghop!$B:$DU,xuanntl!AP6,0)</f>
        <v>0.0</v>
      </c>
      <c r="AQ11" s="102">
        <f>+VLOOKUP($C$3,[1]Tonghop!$B:$DU,xuanntl!AQ6,0)</f>
        <v>1.584142E7</v>
      </c>
      <c r="AR11" s="103">
        <f>+VLOOKUP($C$3,[1]Tonghop!$B:$DU,xuanntl!AR6,0)</f>
        <v>1.584142E7</v>
      </c>
      <c r="AS11" s="103">
        <f>+VLOOKUP($C$3,[1]Tonghop!$B:$DU,xuanntl!AS6,0)</f>
        <v>0.0</v>
      </c>
      <c r="AT11" s="103">
        <f>+VLOOKUP($C$3,[1]Tonghop!$B:$DU,xuanntl!AT6,0)</f>
        <v>0.0</v>
      </c>
      <c r="AU11" s="103">
        <f>+VLOOKUP($C$3,[1]Tonghop!$B:$DU,xuanntl!AU6,0)</f>
        <v>0.0</v>
      </c>
      <c r="AV11" s="103">
        <f>+VLOOKUP($C$3,[1]Tonghop!$B:$DU,xuanntl!AV6,0)</f>
        <v>0.0</v>
      </c>
      <c r="AW11" s="103">
        <f>+VLOOKUP($C$3,[1]Tonghop!$B:$DU,xuanntl!AW6,0)</f>
        <v>0.0</v>
      </c>
      <c r="AX11" s="103">
        <f>+VLOOKUP($C$3,[1]Tonghop!$B:$DU,xuanntl!AX6,0)</f>
        <v>0.0</v>
      </c>
      <c r="AY11" s="103">
        <f>+VLOOKUP($C$3,[1]Tonghop!$B:$DU,xuanntl!AY6,0)</f>
        <v>0.0</v>
      </c>
      <c r="AZ11" s="103">
        <f>+VLOOKUP($C$3,[1]Tonghop!$B:$DU,xuanntl!AZ6,0)</f>
        <v>0.0</v>
      </c>
      <c r="BA11" s="90"/>
      <c r="BB11" s="103">
        <f>+VLOOKUP($C$3,[1]Tonghop!$B:$DU,xuanntl!BB6,0)</f>
        <v>0.0</v>
      </c>
      <c r="BC11" s="103">
        <f>+VLOOKUP($C$3,[1]Tonghop!$B:$DU,xuanntl!BC6,0)</f>
        <v>1.301587E7</v>
      </c>
      <c r="BD11" s="103">
        <f>+VLOOKUP($C$3,[1]Tonghop!$B:$DU,xuanntl!BD6,0)</f>
        <v>0.0</v>
      </c>
      <c r="BE11" s="103">
        <f>+VLOOKUP($C$3,[1]Tonghop!$B:$DU,xuanntl!BE6,0)</f>
        <v>0.0</v>
      </c>
      <c r="BF11" s="103" t="e">
        <f>+VLOOKUP($C$3,[1]Tonghop!$B:$DU,xuanntl!BF6,0)</f>
        <v>#REF!</v>
      </c>
      <c r="BG11" s="103">
        <f>+VLOOKUP($C$3,[1]Tonghop!$B:$DU,xuanntl!BG6,0)</f>
        <v>0.0</v>
      </c>
      <c r="BH11" s="103">
        <f>+VLOOKUP($C$3,[1]Tonghop!$B:$DU,xuanntl!BH6,0)</f>
        <v>0.0</v>
      </c>
      <c r="BI11" s="103">
        <f>+VLOOKUP($C$3,[1]Tonghop!$B:$DU,xuanntl!BI6,0)</f>
        <v>0.0</v>
      </c>
      <c r="BJ11" s="103">
        <f>+VLOOKUP($C$3,[1]Tonghop!$B:$DU,xuanntl!BJ6,0)</f>
        <v>1.301587E7</v>
      </c>
      <c r="BK11" s="102">
        <f>+VLOOKUP($C$3,[1]Tonghop!$B:$DU,xuanntl!BK6,0)</f>
        <v>1.301587E7</v>
      </c>
      <c r="BL11" s="103">
        <f>+VLOOKUP($C$3,[1]Tonghop!$B:$DU,xuanntl!BL6,0)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1.584142E7</v>
      </c>
      <c r="G18" s="164"/>
      <c r="H18" s="164">
        <f>SUM(H19:H1553)</f>
        <v>0.0</v>
      </c>
      <c r="I18" s="164">
        <f t="shared" si="0" ref="I18:AQ18">SUM(I19:I1553)</f>
        <v>0.0</v>
      </c>
      <c r="J18" s="164">
        <f t="shared" si="0"/>
        <v>2440000.0</v>
      </c>
      <c r="K18" s="164">
        <f t="shared" si="0"/>
        <v>1.057587E7</v>
      </c>
      <c r="L18" s="164">
        <f t="shared" si="0"/>
        <v>0.0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1.301587E7</v>
      </c>
      <c r="AD18" s="164">
        <f t="shared" si="0"/>
        <v>0.0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0.0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1" ref="AR18:AS18">SUM(AR19:AR1553)</f>
        <v>1.301587E7</v>
      </c>
      <c r="AS18" s="164">
        <f t="shared" si="1"/>
        <v>1.584142E7</v>
      </c>
      <c r="AT18" s="164">
        <f>SUM(AT19:AT1553)</f>
        <v>1.503412E7</v>
      </c>
      <c r="AU18" s="164">
        <f>SUM(AU19:AU1553)</f>
        <v>0.0</v>
      </c>
      <c r="AV18" s="164">
        <f>SUM(AV19:AV1553)</f>
        <v>1.503412E7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>09/08/2019</v>
      </c>
      <c r="C19" s="167" t="str">
        <f>+IFERROR(VLOOKUP($C$3&amp;$A19,[1]data!$A:$CH,C$14,0),"")</f>
        <v>mgtravel.bizwebvietnam.net</v>
      </c>
      <c r="D19" s="168" t="str">
        <f>+IFERROR(VLOOKUP($C$3&amp;$A19,[1]data!$A:$CH,D$14,0),"")</f>
        <v>Gia hạn gói Web (Sinh nhật 2019) CT1 01 năm+03 tháng kmTheo HĐ số01-PLGH-Sapo/0058/0917-Bizweb</v>
      </c>
      <c r="E19" s="168" t="str">
        <f>+IFERROR(VLOOKUP($C$3&amp;$A19,[1]data!$A:$CH,E$14,0),"")</f>
        <v>swg</v>
      </c>
      <c r="F19" s="169">
        <f>+IFERROR(VLOOKUP($C$3&amp;$A19,[1]data!$A:$CH,F$14,0),0)</f>
        <v>861120.0000000002</v>
      </c>
      <c r="G19" s="170">
        <f>+IFERROR(VLOOKUP($C$3&amp;$A19,[1]data!$A:$CH,G$14,0)*IF(VLOOKUP($C$3&amp;$A19,[1]data!$A:$CH,G$13,0)&gt;0,VLOOKUP($C$3&amp;$A19,[1]data!$A:$CH,G$13,0)&gt;0,1),"")</f>
        <v>1.0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861120.0000000002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861120.0000000002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861120.0000000002</v>
      </c>
      <c r="AS19" s="171">
        <f>+IFERROR(VLOOKUP($C$3&amp;$A19,[1]data!$A:$CH,AS$14,0),0)</f>
        <v>861120.0000000002</v>
      </c>
      <c r="AT19" s="169">
        <f>+IFERROR(VLOOKUP($C$3&amp;$A19,[1]data!$A:$CH,AT$14,0),0)</f>
        <v>861120.0000000002</v>
      </c>
      <c r="AU19" s="169">
        <f>+IFERROR(VLOOKUP($C$3&amp;$A19,[1]data!$A:$CH,AU$14,0),0)</f>
        <v>0.0</v>
      </c>
      <c r="AV19" s="169">
        <f>+IFERROR(VLOOKUP($C$3&amp;$A19,[1]data!$A:$CH,AV$14,0),0)</f>
        <v>861120.0000000002</v>
      </c>
      <c r="AW19" s="169" t="b">
        <f>+IFERROR(VLOOKUP($C$3&amp;$A19,[1]data!$A:$CH,AW$14,0),0)</f>
        <v>1</v>
      </c>
      <c r="AX19" s="99" t="str">
        <f>+IFERROR(VLOOKUP($C$3&amp;$A19,[1]data!$A:$CH,AX$14,0),0)</f>
        <v>01-PLGH-Sapo/0058/0917-Bizweb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>16/08/2019</v>
      </c>
      <c r="C20" s="167" t="str">
        <f>+IFERROR(VLOOKUP($C$3&amp;$A20,[1]data!$A:$CH,C$14,0),"")</f>
        <v>mgtravel.bizwebvietnam.net</v>
      </c>
      <c r="D20" s="168" t="str">
        <f>+IFERROR(VLOOKUP($C$3&amp;$A20,[1]data!$A:$CH,D$14,0),"")</f>
        <v>Gia hạn gói Web (Sinh nhật 2019) CT1 01 năm+03 tháng kmTheo HĐ số01-PLGH-Sapo/0058/0917-Bizweb</v>
      </c>
      <c r="E20" s="168" t="str">
        <f>+IFERROR(VLOOKUP($C$3&amp;$A20,[1]data!$A:$CH,E$14,0),"")</f>
        <v>swg</v>
      </c>
      <c r="F20" s="169">
        <f>+IFERROR(VLOOKUP($C$3&amp;$A20,[1]data!$A:$CH,F$14,0),0)</f>
        <v>54000.000000000015</v>
      </c>
      <c r="G20" s="172">
        <f>+IFERROR(VLOOKUP($C$3&amp;$A20,[1]data!$A:$CH,G$14,0)*IF(VLOOKUP($C$3&amp;$A20,[1]data!$A:$CH,G$13,0)&gt;0,VLOOKUP($C$3&amp;$A20,[1]data!$A:$CH,G$13,0)&gt;0,1),"")</f>
        <v>1.0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54000.000000000015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54000.000000000015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54000.000000000015</v>
      </c>
      <c r="AS20" s="171">
        <f>+IFERROR(VLOOKUP($C$3&amp;$A20,[1]data!$A:$CH,AS$14,0),0)</f>
        <v>54000.000000000015</v>
      </c>
      <c r="AT20" s="169">
        <f>+IFERROR(VLOOKUP($C$3&amp;$A20,[1]data!$A:$CH,AT$14,0),0)</f>
        <v>54000.000000000015</v>
      </c>
      <c r="AU20" s="169">
        <f>+IFERROR(VLOOKUP($C$3&amp;$A20,[1]data!$A:$CH,AU$14,0),0)</f>
        <v>0.0</v>
      </c>
      <c r="AV20" s="169">
        <f>+IFERROR(VLOOKUP($C$3&amp;$A20,[1]data!$A:$CH,AV$14,0),0)</f>
        <v>54000.000000000015</v>
      </c>
      <c r="AW20" s="169" t="b">
        <f>+IFERROR(VLOOKUP($C$3&amp;$A20,[1]data!$A:$CH,AW$14,0),0)</f>
        <v>1</v>
      </c>
      <c r="AX20" s="99" t="str">
        <f>+IFERROR(VLOOKUP($C$3&amp;$A20,[1]data!$A:$CH,AX$14,0),0)</f>
        <v>01-PLGH-Sapo/0058/0917-Bizweb</v>
      </c>
      <c r="AY20" s="99">
        <f>+IFERROR(VLOOKUP($C$3&amp;$A20,[1]data!$A:$CH,AY$14,0),0)</f>
        <v>0.0</v>
      </c>
    </row>
    <row r="21" spans="1:51" ht="12.75">
      <c r="A21" s="30">
        <v>3.0</v>
      </c>
      <c r="B21" s="166">
        <f>+IFERROR(VLOOKUP($C$3&amp;$A21,[1]data!$A:$CH,B$14,0),"")</f>
        <v>43696.0</v>
      </c>
      <c r="C21" s="167" t="str">
        <f>+IFERROR(VLOOKUP($C$3&amp;$A21,[1]data!$A:$CH,C$14,0),"")</f>
        <v>event-gift.bizwebvietnam.net</v>
      </c>
      <c r="D21" s="168" t="str">
        <f>+IFERROR(VLOOKUP($C$3&amp;$A21,[1]data!$A:$CH,D$14,0),"")</f>
        <v>Gia hạn gói Web (Sinh nhật 2019) CT1 03 năm+ 01 năm kmTheo HĐ số01-PLGH-Sapo/0696/1015-Bizweb</v>
      </c>
      <c r="E21" s="168" t="str">
        <f>+IFERROR(VLOOKUP($C$3&amp;$A21,[1]data!$A:$CH,E$14,0),"")</f>
        <v>swg</v>
      </c>
      <c r="F21" s="169">
        <f>+IFERROR(VLOOKUP($C$3&amp;$A21,[1]data!$A:$CH,F$14,0),0)</f>
        <v>2260500.0</v>
      </c>
      <c r="G21" s="172">
        <f>+IFERROR(VLOOKUP($C$3&amp;$A21,[1]data!$A:$CH,G$14,0)*IF(VLOOKUP($C$3&amp;$A21,[1]data!$A:$CH,G$13,0)&gt;0,VLOOKUP($C$3&amp;$A21,[1]data!$A:$CH,G$13,0)&gt;0,1),"")</f>
        <v>0.9999999999999999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2260499.9999999995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2260499.9999999995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2260499.9999999995</v>
      </c>
      <c r="AS21" s="171">
        <f>+IFERROR(VLOOKUP($C$3&amp;$A21,[1]data!$A:$CH,AS$14,0),0)</f>
        <v>2260500.0</v>
      </c>
      <c r="AT21" s="169">
        <f>+IFERROR(VLOOKUP($C$3&amp;$A21,[1]data!$A:$CH,AT$14,0),0)</f>
        <v>2260500.0</v>
      </c>
      <c r="AU21" s="169">
        <f>+IFERROR(VLOOKUP($C$3&amp;$A21,[1]data!$A:$CH,AU$14,0),0)</f>
        <v>0.0</v>
      </c>
      <c r="AV21" s="169">
        <f>+IFERROR(VLOOKUP($C$3&amp;$A21,[1]data!$A:$CH,AV$14,0),0)</f>
        <v>2260500.0</v>
      </c>
      <c r="AW21" s="169" t="b">
        <f>+IFERROR(VLOOKUP($C$3&amp;$A21,[1]data!$A:$CH,AW$14,0),0)</f>
        <v>1</v>
      </c>
      <c r="AX21" s="99" t="str">
        <f>+IFERROR(VLOOKUP($C$3&amp;$A21,[1]data!$A:$CH,AX$14,0),0)</f>
        <v>01-PLGH-Sapo/0696/1015-Bizweb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>08/08/2019</v>
      </c>
      <c r="C22" s="167" t="str">
        <f>+IFERROR(VLOOKUP($C$3&amp;$A22,[1]data!$A:$CH,C$14,0),"")</f>
        <v>latinovietnam.bizwebvietnam.net</v>
      </c>
      <c r="D22" s="168" t="str">
        <f>+IFERROR(VLOOKUP($C$3&amp;$A22,[1]data!$A:$CH,D$14,0),"")</f>
        <v>Gia hạn gói Web (Sinh nhật 2019) CT1 02 năm+ 01 năm kmTheo HĐ số01-PLGH-Sapo/0265/1116-Bizweb</v>
      </c>
      <c r="E22" s="168" t="str">
        <f>+IFERROR(VLOOKUP($C$3&amp;$A22,[1]data!$A:$CH,E$14,0),"")</f>
        <v>swg</v>
      </c>
      <c r="F22" s="169">
        <f>+IFERROR(VLOOKUP($C$3&amp;$A22,[1]data!$A:$CH,F$14,0),0)</f>
        <v>1614600.0000000005</v>
      </c>
      <c r="G22" s="172">
        <f>+IFERROR(VLOOKUP($C$3&amp;$A22,[1]data!$A:$CH,G$14,0)*IF(VLOOKUP($C$3&amp;$A22,[1]data!$A:$CH,G$13,0)&gt;0,VLOOKUP($C$3&amp;$A22,[1]data!$A:$CH,G$13,0)&gt;0,1),"")</f>
        <v>0.5</v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807300.0000000002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807300.0000000002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807300.0000000002</v>
      </c>
      <c r="AS22" s="171">
        <f>+IFERROR(VLOOKUP($C$3&amp;$A22,[1]data!$A:$CH,AS$14,0),0)</f>
        <v>1614600.0000000005</v>
      </c>
      <c r="AT22" s="169">
        <f>+IFERROR(VLOOKUP($C$3&amp;$A22,[1]data!$A:$CH,AT$14,0),0)</f>
        <v>1614600.0000000005</v>
      </c>
      <c r="AU22" s="169">
        <f>+IFERROR(VLOOKUP($C$3&amp;$A22,[1]data!$A:$CH,AU$14,0),0)</f>
        <v>0.0</v>
      </c>
      <c r="AV22" s="169">
        <f>+IFERROR(VLOOKUP($C$3&amp;$A22,[1]data!$A:$CH,AV$14,0),0)</f>
        <v>1614600.0000000005</v>
      </c>
      <c r="AW22" s="169" t="b">
        <f>+IFERROR(VLOOKUP($C$3&amp;$A22,[1]data!$A:$CH,AW$14,0),0)</f>
        <v>1</v>
      </c>
      <c r="AX22" s="99" t="str">
        <f>+IFERROR(VLOOKUP($C$3&amp;$A22,[1]data!$A:$CH,AX$14,0),0)</f>
        <v>01-PLGH-Sapo/0265/1116-Bizweb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>12/08/2019</v>
      </c>
      <c r="C23" s="167" t="str">
        <f>+IFERROR(VLOOKUP($C$3&amp;$A23,[1]data!$A:$CH,C$14,0),"")</f>
        <v>cong-ty-nam-phat.bizwebvietnam.net</v>
      </c>
      <c r="D23" s="168" t="str">
        <f>+IFERROR(VLOOKUP($C$3&amp;$A23,[1]data!$A:$CH,D$14,0),"")</f>
        <v>Thanh toán gói supportTheo HĐ số01-PLTN/0559/1215-Bizweb</v>
      </c>
      <c r="E23" s="168" t="str">
        <f>+IFERROR(VLOOKUP($C$3&amp;$A23,[1]data!$A:$CH,E$14,0),"")</f>
        <v>swbs</v>
      </c>
      <c r="F23" s="169">
        <f>+IFERROR(VLOOKUP($C$3&amp;$A23,[1]data!$A:$CH,F$14,0),0)</f>
        <v>2440000.0</v>
      </c>
      <c r="G23" s="172">
        <f>+IFERROR(VLOOKUP($C$3&amp;$A23,[1]data!$A:$CH,G$14,0)*IF(VLOOKUP($C$3&amp;$A23,[1]data!$A:$CH,G$13,0)&gt;0,VLOOKUP($C$3&amp;$A23,[1]data!$A:$CH,G$13,0)&gt;0,1),"")</f>
        <v>1.0</v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2440000.0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2440000.0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2440000.0</v>
      </c>
      <c r="AS23" s="171">
        <f>+IFERROR(VLOOKUP($C$3&amp;$A23,[1]data!$A:$CH,AS$14,0),0)</f>
        <v>2440000.0</v>
      </c>
      <c r="AT23" s="169">
        <f>+IFERROR(VLOOKUP($C$3&amp;$A23,[1]data!$A:$CH,AT$14,0),0)</f>
        <v>2440000.0</v>
      </c>
      <c r="AU23" s="169">
        <f>+IFERROR(VLOOKUP($C$3&amp;$A23,[1]data!$A:$CH,AU$14,0),0)</f>
        <v>0.0</v>
      </c>
      <c r="AV23" s="169">
        <f>+IFERROR(VLOOKUP($C$3&amp;$A23,[1]data!$A:$CH,AV$14,0),0)</f>
        <v>2440000.0</v>
      </c>
      <c r="AW23" s="169" t="b">
        <f>+IFERROR(VLOOKUP($C$3&amp;$A23,[1]data!$A:$CH,AW$14,0),0)</f>
        <v>1</v>
      </c>
      <c r="AX23" s="99" t="str">
        <f>+IFERROR(VLOOKUP($C$3&amp;$A23,[1]data!$A:$CH,AX$14,0),0)</f>
        <v>01-PLTN/0559/1215-Bizweb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>14/08/2019</v>
      </c>
      <c r="C24" s="167" t="str">
        <f>+IFERROR(VLOOKUP($C$3&amp;$A24,[1]data!$A:$CH,C$14,0),"")</f>
        <v>khayinox.bizwebvietnam.net</v>
      </c>
      <c r="D24" s="168" t="str">
        <f>+IFERROR(VLOOKUP($C$3&amp;$A24,[1]data!$A:$CH,D$14,0),"")</f>
        <v>Gia hạn gói Web (Sinh nhật 2019) CT1 03 năm+ 01 năm kmTheo HĐ số01-PLGH-Sapo/0300/1216-Bizweb</v>
      </c>
      <c r="E24" s="168" t="str">
        <f>+IFERROR(VLOOKUP($C$3&amp;$A24,[1]data!$A:$CH,E$14,0),"")</f>
        <v>swg</v>
      </c>
      <c r="F24" s="169">
        <f>+IFERROR(VLOOKUP($C$3&amp;$A24,[1]data!$A:$CH,F$14,0),0)</f>
        <v>2260500.0</v>
      </c>
      <c r="G24" s="172">
        <f>+IFERROR(VLOOKUP($C$3&amp;$A24,[1]data!$A:$CH,G$14,0)*IF(VLOOKUP($C$3&amp;$A24,[1]data!$A:$CH,G$13,0)&gt;0,VLOOKUP($C$3&amp;$A24,[1]data!$A:$CH,G$13,0)&gt;0,1),"")</f>
        <v>1.0</v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2260500.0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2260500.0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2260500.0</v>
      </c>
      <c r="AS24" s="171">
        <f>+IFERROR(VLOOKUP($C$3&amp;$A24,[1]data!$A:$CH,AS$14,0),0)</f>
        <v>2260500.0</v>
      </c>
      <c r="AT24" s="169">
        <f>+IFERROR(VLOOKUP($C$3&amp;$A24,[1]data!$A:$CH,AT$14,0),0)</f>
        <v>2260500.0</v>
      </c>
      <c r="AU24" s="169">
        <f>+IFERROR(VLOOKUP($C$3&amp;$A24,[1]data!$A:$CH,AU$14,0),0)</f>
        <v>0.0</v>
      </c>
      <c r="AV24" s="169">
        <f>+IFERROR(VLOOKUP($C$3&amp;$A24,[1]data!$A:$CH,AV$14,0),0)</f>
        <v>2260500.0</v>
      </c>
      <c r="AW24" s="169" t="b">
        <f>+IFERROR(VLOOKUP($C$3&amp;$A24,[1]data!$A:$CH,AW$14,0),0)</f>
        <v>1</v>
      </c>
      <c r="AX24" s="99" t="str">
        <f>+IFERROR(VLOOKUP($C$3&amp;$A24,[1]data!$A:$CH,AX$14,0),0)</f>
        <v>01-PLGH-Sapo/0300/1216-Bizweb</v>
      </c>
      <c r="AY24" s="99">
        <f>+IFERROR(VLOOKUP($C$3&amp;$A24,[1]data!$A:$CH,AY$14,0),0)</f>
        <v>0.0</v>
      </c>
    </row>
    <row r="25" spans="1:51" ht="12.75">
      <c r="A25" s="30">
        <v>7.0</v>
      </c>
      <c r="B25" s="166">
        <f>+IFERROR(VLOOKUP($C$3&amp;$A25,[1]data!$A:$CH,B$14,0),"")</f>
        <v>43696.0</v>
      </c>
      <c r="C25" s="167" t="str">
        <f>+IFERROR(VLOOKUP($C$3&amp;$A25,[1]data!$A:$CH,C$14,0),"")</f>
        <v>donghotuandat.bizwebvietnam.net</v>
      </c>
      <c r="D25" s="168" t="str">
        <f>+IFERROR(VLOOKUP($C$3&amp;$A25,[1]data!$A:$CH,D$14,0),"")</f>
        <v>Gia hạn gói Web (Sinh nhật 2019) CT1 05 năm+ 02 năm kmTheo HĐ số03-PLGH-Sapo/0310/0316-Bizweb</v>
      </c>
      <c r="E25" s="168" t="str">
        <f>+IFERROR(VLOOKUP($C$3&amp;$A25,[1]data!$A:$CH,E$14,0),"")</f>
        <v>swg</v>
      </c>
      <c r="F25" s="169">
        <f>+IFERROR(VLOOKUP($C$3&amp;$A25,[1]data!$A:$CH,F$14,0),0)</f>
        <v>2421900.0</v>
      </c>
      <c r="G25" s="172">
        <f>+IFERROR(VLOOKUP($C$3&amp;$A25,[1]data!$A:$CH,G$14,0)*IF(VLOOKUP($C$3&amp;$A25,[1]data!$A:$CH,G$13,0)&gt;0,VLOOKUP($C$3&amp;$A25,[1]data!$A:$CH,G$13,0)&gt;0,1),"")</f>
        <v>0.5</v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1210950.0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1210950.0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1210950.0</v>
      </c>
      <c r="AS25" s="171">
        <f>+IFERROR(VLOOKUP($C$3&amp;$A25,[1]data!$A:$CH,AS$14,0),0)</f>
        <v>2421900.0</v>
      </c>
      <c r="AT25" s="169">
        <f>+IFERROR(VLOOKUP($C$3&amp;$A25,[1]data!$A:$CH,AT$14,0),0)</f>
        <v>2421900.0</v>
      </c>
      <c r="AU25" s="169">
        <f>+IFERROR(VLOOKUP($C$3&amp;$A25,[1]data!$A:$CH,AU$14,0),0)</f>
        <v>0.0</v>
      </c>
      <c r="AV25" s="169">
        <f>+IFERROR(VLOOKUP($C$3&amp;$A25,[1]data!$A:$CH,AV$14,0),0)</f>
        <v>2421900.0</v>
      </c>
      <c r="AW25" s="169" t="b">
        <f>+IFERROR(VLOOKUP($C$3&amp;$A25,[1]data!$A:$CH,AW$14,0),0)</f>
        <v>1</v>
      </c>
      <c r="AX25" s="99" t="str">
        <f>+IFERROR(VLOOKUP($C$3&amp;$A25,[1]data!$A:$CH,AX$14,0),0)</f>
        <v>03-PLGH-Sapo/0310/0316-Bizweb</v>
      </c>
      <c r="AY25" s="99">
        <f>+IFERROR(VLOOKUP($C$3&amp;$A25,[1]data!$A:$CH,AY$14,0),0)</f>
        <v>0.0</v>
      </c>
    </row>
    <row r="26" spans="1:51" ht="12.75">
      <c r="A26" s="30">
        <v>8.0</v>
      </c>
      <c r="B26" s="166">
        <f>+IFERROR(VLOOKUP($C$3&amp;$A26,[1]data!$A:$CH,B$14,0),"")</f>
        <v>43696.0</v>
      </c>
      <c r="C26" s="167" t="str">
        <f>+IFERROR(VLOOKUP($C$3&amp;$A26,[1]data!$A:$CH,C$14,0),"")</f>
        <v>thangmaythanhlong.bizwebvietnam.net</v>
      </c>
      <c r="D26" s="168" t="str">
        <f>+IFERROR(VLOOKUP($C$3&amp;$A26,[1]data!$A:$CH,D$14,0),"")</f>
        <v>Gia hạn gói Web (Sinh nhật 2019) CT1 02 năm+ 01 năm kmTheo HĐ số01-PLGH-Sapo/A028/1114-Bizweb</v>
      </c>
      <c r="E26" s="168" t="str">
        <f>+IFERROR(VLOOKUP($C$3&amp;$A26,[1]data!$A:$CH,E$14,0),"")</f>
        <v>swg</v>
      </c>
      <c r="F26" s="169">
        <f>+IFERROR(VLOOKUP($C$3&amp;$A26,[1]data!$A:$CH,F$14,0),0)</f>
        <v>1614600.0000000005</v>
      </c>
      <c r="G26" s="172">
        <f>+IFERROR(VLOOKUP($C$3&amp;$A26,[1]data!$A:$CH,G$14,0)*IF(VLOOKUP($C$3&amp;$A26,[1]data!$A:$CH,G$13,0)&gt;0,VLOOKUP($C$3&amp;$A26,[1]data!$A:$CH,G$13,0)&gt;0,1),"")</f>
        <v>0.5</v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807300.0000000002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807300.0000000002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807300.0000000002</v>
      </c>
      <c r="AS26" s="171">
        <f>+IFERROR(VLOOKUP($C$3&amp;$A26,[1]data!$A:$CH,AS$14,0),0)</f>
        <v>1614600.0000000005</v>
      </c>
      <c r="AT26" s="169">
        <f>+IFERROR(VLOOKUP($C$3&amp;$A26,[1]data!$A:$CH,AT$14,0),0)</f>
        <v>1614600.0000000005</v>
      </c>
      <c r="AU26" s="169">
        <f>+IFERROR(VLOOKUP($C$3&amp;$A26,[1]data!$A:$CH,AU$14,0),0)</f>
        <v>0.0</v>
      </c>
      <c r="AV26" s="169">
        <f>+IFERROR(VLOOKUP($C$3&amp;$A26,[1]data!$A:$CH,AV$14,0),0)</f>
        <v>1614600.0000000005</v>
      </c>
      <c r="AW26" s="169" t="b">
        <f>+IFERROR(VLOOKUP($C$3&amp;$A26,[1]data!$A:$CH,AW$14,0),0)</f>
        <v>1</v>
      </c>
      <c r="AX26" s="99" t="str">
        <f>+IFERROR(VLOOKUP($C$3&amp;$A26,[1]data!$A:$CH,AX$14,0),0)</f>
        <v>01-PLGH-Sapo/A028/1114-Bizweb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>13/08/2019</v>
      </c>
      <c r="C27" s="167" t="str">
        <f>+IFERROR(VLOOKUP($C$3&amp;$A27,[1]data!$A:$CH,C$14,0),"")</f>
        <v>amapharmacy.bizwebvietnam.net</v>
      </c>
      <c r="D27" s="168" t="str">
        <f>+IFERROR(VLOOKUP($C$3&amp;$A27,[1]data!$A:$CH,D$14,0),"")</f>
        <v>Gia hạn gói Web (Sinh nhật 2019) CT1 02 năm+ 01 năm kmTheo HĐ số01-PLGH-Sapo/0447/0917-Bizweb</v>
      </c>
      <c r="E27" s="168" t="str">
        <f>+IFERROR(VLOOKUP($C$3&amp;$A27,[1]data!$A:$CH,E$14,0),"")</f>
        <v>swg</v>
      </c>
      <c r="F27" s="169">
        <f>+IFERROR(VLOOKUP($C$3&amp;$A27,[1]data!$A:$CH,F$14,0),0)</f>
        <v>1506900.0</v>
      </c>
      <c r="G27" s="172">
        <f>+IFERROR(VLOOKUP($C$3&amp;$A27,[1]data!$A:$CH,G$14,0)*IF(VLOOKUP($C$3&amp;$A27,[1]data!$A:$CH,G$13,0)&gt;0,VLOOKUP($C$3&amp;$A27,[1]data!$A:$CH,G$13,0)&gt;0,1),"")</f>
        <v>1.0</v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1506900.0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1506900.0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1506900.0</v>
      </c>
      <c r="AS27" s="171">
        <f>+IFERROR(VLOOKUP($C$3&amp;$A27,[1]data!$A:$CH,AS$14,0),0)</f>
        <v>1506900.0</v>
      </c>
      <c r="AT27" s="169">
        <f>+IFERROR(VLOOKUP($C$3&amp;$A27,[1]data!$A:$CH,AT$14,0),0)</f>
        <v>1506900.0</v>
      </c>
      <c r="AU27" s="169">
        <f>+IFERROR(VLOOKUP($C$3&amp;$A27,[1]data!$A:$CH,AU$14,0),0)</f>
        <v>0.0</v>
      </c>
      <c r="AV27" s="169">
        <f>+IFERROR(VLOOKUP($C$3&amp;$A27,[1]data!$A:$CH,AV$14,0),0)</f>
        <v>1506900.0</v>
      </c>
      <c r="AW27" s="169" t="b">
        <f>+IFERROR(VLOOKUP($C$3&amp;$A27,[1]data!$A:$CH,AW$14,0),0)</f>
        <v>1</v>
      </c>
      <c r="AX27" s="99" t="str">
        <f>+IFERROR(VLOOKUP($C$3&amp;$A27,[1]data!$A:$CH,AX$14,0),0)</f>
        <v>01-PLGH-Sapo/0447/0917-Bizweb</v>
      </c>
      <c r="AY27" s="99">
        <f>+IFERROR(VLOOKUP($C$3&amp;$A27,[1]data!$A:$CH,AY$14,0),0)</f>
        <v>0.0</v>
      </c>
    </row>
    <row r="28" spans="1:51" ht="12.75">
      <c r="A28" s="30">
        <v>10.0</v>
      </c>
      <c r="B28" s="166">
        <f>+IFERROR(VLOOKUP($C$3&amp;$A28,[1]data!$A:$CH,B$14,0),"")</f>
        <v>43708.0</v>
      </c>
      <c r="C28" s="167" t="str">
        <f>+IFERROR(VLOOKUP($C$3&amp;$A28,[1]data!$A:$CH,C$14,0),"")</f>
        <v>xuatnhapkhauhanviet.bizwebvietnam.net</v>
      </c>
      <c r="D28" s="168" t="str">
        <f>+IFERROR(VLOOKUP($C$3&amp;$A28,[1]data!$A:$CH,D$14,0),"")</f>
        <v>Thanh toánGia hạn gói sapo web 02 năm+ 06 tháng kmtheo HĐ số01-PLGH-Sapo/0692/0916-Bizweb</v>
      </c>
      <c r="E28" s="168" t="str">
        <f>+IFERROR(VLOOKUP($C$3&amp;$A28,[1]data!$A:$CH,E$14,0),"")</f>
        <v>swg</v>
      </c>
      <c r="F28" s="169">
        <f>+IFERROR(VLOOKUP($C$3&amp;$A28,[1]data!$A:$CH,F$14,0),0)</f>
        <v>807300.0000000002</v>
      </c>
      <c r="G28" s="172">
        <f>+IFERROR(VLOOKUP($C$3&amp;$A28,[1]data!$A:$CH,G$14,0)*IF(VLOOKUP($C$3&amp;$A28,[1]data!$A:$CH,G$13,0)&gt;0,VLOOKUP($C$3&amp;$A28,[1]data!$A:$CH,G$13,0)&gt;0,1),"")</f>
        <v>1.0</v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807300.0000000002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807300.0000000002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807300.0000000002</v>
      </c>
      <c r="AS28" s="171">
        <f>+IFERROR(VLOOKUP($C$3&amp;$A28,[1]data!$A:$CH,AS$14,0),0)</f>
        <v>807300.0000000002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 t="b">
        <f>+IFERROR(VLOOKUP($C$3&amp;$A28,[1]data!$A:$CH,AW$14,0),0)</f>
        <v>1</v>
      </c>
      <c r="AX28" s="99" t="str">
        <f>+IFERROR(VLOOKUP($C$3&amp;$A28,[1]data!$A:$CH,AX$14,0),0)</f>
        <v>BS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W15:AW17"/>
    <mergeCell ref="AR15:AV15"/>
    <mergeCell ref="AY15:AY17"/>
    <mergeCell ref="AL15:AL16"/>
    <mergeCell ref="AD15:AK15"/>
    <mergeCell ref="AM15:AQ15"/>
    <mergeCell ref="H15:AB15"/>
    <mergeCell ref="AC15:AC16"/>
    <mergeCell ref="AG7:AG10"/>
    <mergeCell ref="H7:U7"/>
    <mergeCell ref="AC9:AC10"/>
    <mergeCell ref="AD9:AD10"/>
    <mergeCell ref="AE7:AE10"/>
    <mergeCell ref="V7:X8"/>
    <mergeCell ref="Y7:Y10"/>
    <mergeCell ref="Z7:AD8"/>
    <mergeCell ref="AB9:AB10"/>
    <mergeCell ref="H8:I9"/>
    <mergeCell ref="J8:K9"/>
    <mergeCell ref="AA9:AA10"/>
    <mergeCell ref="X9:X10"/>
    <mergeCell ref="G15:G16"/>
    <mergeCell ref="B15:B16"/>
    <mergeCell ref="C15:C16"/>
    <mergeCell ref="D15:D16"/>
    <mergeCell ref="E15:E16"/>
    <mergeCell ref="F15:F16"/>
    <mergeCell ref="AQ7:AQ10"/>
    <mergeCell ref="AH7:AP9"/>
    <mergeCell ref="Z9:Z10"/>
    <mergeCell ref="B7:B10"/>
    <mergeCell ref="L8:N9"/>
    <mergeCell ref="O8:Q9"/>
    <mergeCell ref="R8:R10"/>
    <mergeCell ref="S8:U9"/>
    <mergeCell ref="V9:V10"/>
    <mergeCell ref="W9:W10"/>
    <mergeCell ref="C7:C10"/>
    <mergeCell ref="D7:G7"/>
    <mergeCell ref="D8:D10"/>
    <mergeCell ref="E8:E10"/>
    <mergeCell ref="F8:F10"/>
    <mergeCell ref="G8:G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xuanntl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