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9320" yWindow="-120" windowWidth="19440" windowHeight="14880" tabRatio="794" firstSheet="2" activeTab="2" autoFilterDateGrouping="1"/>
  </bookViews>
  <sheets>
    <sheet name="IK" sheetId="1" state="hidden" r:id="rId1"/>
    <sheet name="LotQtyF1" sheetId="2" state="hidden" r:id="rId2"/>
    <sheet name="TEMP" sheetId="3" state="visible" r:id="rId3"/>
    <sheet name="MASTER" sheetId="4" state="visible" r:id="rId4"/>
    <sheet name="Lot Splits" sheetId="5" state="visible" r:id="rId5"/>
  </sheets>
  <definedNames>
    <definedName name="_xlnm._FilterDatabase" localSheetId="0" hidden="1">'IK'!$A$15:$X$208</definedName>
    <definedName name="_xlnm.Print_Titles" localSheetId="0">'IK'!$15:$15</definedName>
    <definedName name="_xlnm._FilterDatabase" localSheetId="1" hidden="1">'LotQtyF1'!$A$2:$Q$952</definedName>
    <definedName name="_xlnm._FilterDatabase" localSheetId="3" hidden="1">'MASTER'!$A$1:$U$284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_-;\-* #,##0_-;_-* &quot;-&quot;_-;_-@_-"/>
    <numFmt numFmtId="165" formatCode="0.000"/>
    <numFmt numFmtId="166" formatCode="_-* #,##0.00_-;\-* #,##0.00_-;_-* &quot;-&quot;_-;_-@_-"/>
    <numFmt numFmtId="167" formatCode="[$-409]dd/mmm/yy;@"/>
    <numFmt numFmtId="168" formatCode="_(* #,##0_);_(* \(#,##0\);_(* &quot;-&quot;??_);_(@_)"/>
    <numFmt numFmtId="169" formatCode="##,###,##0.0########"/>
    <numFmt numFmtId="170" formatCode="_(&quot;$&quot;\ * #,##0.00_);_(&quot;$&quot;\ * \(#,##0.00\);_(&quot;$&quot;\ * &quot;-&quot;??_);_(@_)"/>
  </numFmts>
  <fonts count="58">
    <font>
      <name val="Arial"/>
      <family val="2"/>
      <sz val="10"/>
    </font>
    <font>
      <name val="Calibri"/>
      <family val="2"/>
      <color theme="1"/>
      <sz val="11"/>
      <scheme val="minor"/>
    </font>
    <font>
      <name val="Times New Roman"/>
      <family val="1"/>
      <b val="1"/>
      <sz val="12"/>
    </font>
    <font>
      <name val="Times New Roman"/>
      <family val="1"/>
      <b val="1"/>
      <sz val="13"/>
    </font>
    <font>
      <name val="ＭＳ Ｐゴシック"/>
      <charset val="128"/>
      <family val="3"/>
      <sz val="11"/>
    </font>
    <font>
      <name val="Arial"/>
      <family val="2"/>
      <sz val="10"/>
    </font>
    <font>
      <name val="ＭＳ Ｐゴシック"/>
      <charset val="128"/>
      <family val="3"/>
      <sz val="10"/>
    </font>
    <font>
      <name val="Tahoma"/>
      <family val="2"/>
      <color indexed="8"/>
      <sz val="12"/>
    </font>
    <font>
      <name val="Calibri"/>
      <family val="2"/>
      <color indexed="8"/>
      <sz val="11"/>
    </font>
    <font>
      <name val="Tahoma"/>
      <family val="2"/>
      <color indexed="9"/>
      <sz val="12"/>
    </font>
    <font>
      <name val="Calibri"/>
      <family val="2"/>
      <color indexed="9"/>
      <sz val="11"/>
    </font>
    <font>
      <name val="Tahoma"/>
      <family val="2"/>
      <color indexed="17"/>
      <sz val="12"/>
    </font>
    <font>
      <name val="Tahoma"/>
      <family val="2"/>
      <b val="1"/>
      <color indexed="52"/>
      <sz val="12"/>
    </font>
    <font>
      <name val="Tahoma"/>
      <family val="2"/>
      <b val="1"/>
      <color indexed="9"/>
      <sz val="12"/>
    </font>
    <font>
      <name val="Tahoma"/>
      <family val="2"/>
      <color indexed="52"/>
      <sz val="12"/>
    </font>
    <font>
      <name val="Tahoma"/>
      <family val="2"/>
      <b val="1"/>
      <color indexed="56"/>
      <sz val="11"/>
    </font>
    <font>
      <name val="Tahoma"/>
      <family val="2"/>
      <color indexed="62"/>
      <sz val="12"/>
    </font>
    <font>
      <name val="Tahoma"/>
      <family val="2"/>
      <color indexed="20"/>
      <sz val="12"/>
    </font>
    <font>
      <name val="Tahoma"/>
      <family val="2"/>
      <b val="1"/>
      <color indexed="63"/>
      <sz val="12"/>
    </font>
    <font>
      <name val="Tahoma"/>
      <family val="2"/>
      <color indexed="10"/>
      <sz val="12"/>
    </font>
    <font>
      <name val="Tahoma"/>
      <family val="2"/>
      <i val="1"/>
      <color indexed="23"/>
      <sz val="12"/>
    </font>
    <font>
      <name val="Cambria"/>
      <family val="1"/>
      <b val="1"/>
      <color indexed="56"/>
      <sz val="18"/>
    </font>
    <font>
      <name val="Tahoma"/>
      <family val="2"/>
      <b val="1"/>
      <color indexed="56"/>
      <sz val="15"/>
    </font>
    <font>
      <name val="Tahoma"/>
      <family val="2"/>
      <b val="1"/>
      <color indexed="56"/>
      <sz val="13"/>
    </font>
    <font>
      <name val="Cambria"/>
      <family val="1"/>
      <b val="1"/>
      <color indexed="62"/>
      <sz val="18"/>
    </font>
    <font>
      <name val="Calibri"/>
      <family val="2"/>
      <b val="1"/>
      <color indexed="9"/>
      <sz val="11"/>
    </font>
    <font>
      <name val="Tahoma"/>
      <family val="2"/>
      <color indexed="60"/>
      <sz val="12"/>
    </font>
    <font>
      <name val="Calibri"/>
      <family val="2"/>
      <color indexed="10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color indexed="20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b val="1"/>
      <color indexed="10"/>
      <sz val="11"/>
    </font>
    <font>
      <name val="Calibri"/>
      <family val="2"/>
      <i val="1"/>
      <color indexed="23"/>
      <sz val="11"/>
    </font>
    <font>
      <name val="Tahoma"/>
      <family val="2"/>
      <b val="1"/>
      <color indexed="8"/>
      <sz val="12"/>
    </font>
    <font>
      <name val="Times New Roman"/>
      <family val="1"/>
      <color theme="1"/>
      <sz val="11"/>
    </font>
    <font>
      <name val="Times New Roman"/>
      <family val="1"/>
      <b val="1"/>
      <sz val="18"/>
    </font>
    <font>
      <name val="MS Mincho"/>
      <family val="3"/>
      <b val="1"/>
      <sz val="18"/>
    </font>
    <font>
      <name val="Times New Roman"/>
      <family val="1"/>
      <b val="1"/>
      <sz val="20"/>
    </font>
    <font>
      <name val="Times New Roman"/>
      <family val="1"/>
      <b val="1"/>
      <color rgb="FFFF0000"/>
      <sz val="13"/>
    </font>
    <font>
      <name val="Arial"/>
      <family val="2"/>
      <color rgb="FFFF0000"/>
      <sz val="10"/>
    </font>
    <font>
      <name val="Calibri"/>
      <charset val="128"/>
      <family val="3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charset val="128"/>
      <family val="3"/>
      <sz val="11"/>
      <scheme val="minor"/>
    </font>
    <font>
      <name val="Times New Roman"/>
      <family val="2"/>
      <color theme="1"/>
      <sz val="8"/>
    </font>
    <font>
      <name val="Calibri"/>
      <charset val="128"/>
      <family val="3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5"/>
      <scheme val="minor"/>
    </font>
    <font>
      <name val="Times New Roman"/>
      <family val="1"/>
      <sz val="12"/>
    </font>
    <font>
      <name val="宋体"/>
      <charset val="134"/>
      <sz val="12"/>
    </font>
    <font>
      <name val="Times New Roman"/>
      <family val="1"/>
      <b val="1"/>
      <sz val="10"/>
    </font>
    <font>
      <name val="Times New Roman"/>
      <family val="1"/>
      <sz val="10"/>
    </font>
    <font>
      <name val="Arial"/>
      <b val="1"/>
      <sz val="10"/>
    </font>
    <font>
      <b val="1"/>
    </font>
  </fonts>
  <fills count="34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theme="0"/>
        <bgColor indexed="64"/>
      </patternFill>
    </fill>
    <fill>
      <patternFill patternType="solid">
        <fgColor rgb="FFF975F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799981688894314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26">
    <xf numFmtId="0" fontId="5" fillId="0" borderId="0"/>
    <xf numFmtId="0" fontId="1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1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/>
    <xf numFmtId="0" fontId="1" fillId="0" borderId="0"/>
    <xf numFmtId="0" fontId="7" fillId="2" borderId="0"/>
    <xf numFmtId="0" fontId="7" fillId="3" borderId="0"/>
    <xf numFmtId="0" fontId="7" fillId="4" borderId="0"/>
    <xf numFmtId="0" fontId="7" fillId="5" borderId="0"/>
    <xf numFmtId="0" fontId="7" fillId="6" borderId="0"/>
    <xf numFmtId="0" fontId="7" fillId="7" borderId="0"/>
    <xf numFmtId="0" fontId="8" fillId="8" borderId="0"/>
    <xf numFmtId="0" fontId="8" fillId="7" borderId="0"/>
    <xf numFmtId="0" fontId="8" fillId="9" borderId="0"/>
    <xf numFmtId="0" fontId="8" fillId="10" borderId="0"/>
    <xf numFmtId="0" fontId="8" fillId="6" borderId="0"/>
    <xf numFmtId="0" fontId="8" fillId="7" borderId="0"/>
    <xf numFmtId="0" fontId="7" fillId="8" borderId="0"/>
    <xf numFmtId="0" fontId="7" fillId="11" borderId="0"/>
    <xf numFmtId="0" fontId="7" fillId="12" borderId="0"/>
    <xf numFmtId="0" fontId="7" fillId="5" borderId="0"/>
    <xf numFmtId="0" fontId="7" fillId="8" borderId="0"/>
    <xf numFmtId="0" fontId="7" fillId="13" borderId="0"/>
    <xf numFmtId="0" fontId="8" fillId="6" borderId="0"/>
    <xf numFmtId="0" fontId="8" fillId="11" borderId="0"/>
    <xf numFmtId="0" fontId="8" fillId="14" borderId="0"/>
    <xf numFmtId="0" fontId="8" fillId="15" borderId="0"/>
    <xf numFmtId="0" fontId="8" fillId="6" borderId="0"/>
    <xf numFmtId="0" fontId="8" fillId="7" borderId="0"/>
    <xf numFmtId="0" fontId="9" fillId="16" borderId="0"/>
    <xf numFmtId="0" fontId="9" fillId="11" borderId="0"/>
    <xf numFmtId="0" fontId="9" fillId="12" borderId="0"/>
    <xf numFmtId="0" fontId="9" fillId="17" borderId="0"/>
    <xf numFmtId="0" fontId="9" fillId="18" borderId="0"/>
    <xf numFmtId="0" fontId="9" fillId="19" borderId="0"/>
    <xf numFmtId="0" fontId="10" fillId="6" borderId="0"/>
    <xf numFmtId="0" fontId="10" fillId="20" borderId="0"/>
    <xf numFmtId="0" fontId="10" fillId="13" borderId="0"/>
    <xf numFmtId="0" fontId="10" fillId="15" borderId="0"/>
    <xf numFmtId="0" fontId="10" fillId="6" borderId="0"/>
    <xf numFmtId="0" fontId="10" fillId="7" borderId="0"/>
    <xf numFmtId="0" fontId="11" fillId="4" borderId="0"/>
    <xf numFmtId="0" fontId="12" fillId="15" borderId="3"/>
    <xf numFmtId="0" fontId="13" fillId="21" borderId="4"/>
    <xf numFmtId="0" fontId="14" fillId="0" borderId="5"/>
    <xf numFmtId="0" fontId="15" fillId="0" borderId="0"/>
    <xf numFmtId="0" fontId="9" fillId="22" borderId="0"/>
    <xf numFmtId="0" fontId="9" fillId="23" borderId="0"/>
    <xf numFmtId="0" fontId="9" fillId="24" borderId="0"/>
    <xf numFmtId="0" fontId="9" fillId="17" borderId="0"/>
    <xf numFmtId="0" fontId="9" fillId="18" borderId="0"/>
    <xf numFmtId="0" fontId="9" fillId="20" borderId="0"/>
    <xf numFmtId="0" fontId="16" fillId="7" borderId="3"/>
    <xf numFmtId="0" fontId="17" fillId="3" borderId="0"/>
    <xf numFmtId="170" fontId="5" fillId="0" borderId="0"/>
    <xf numFmtId="0" fontId="5" fillId="9" borderId="6"/>
    <xf numFmtId="0" fontId="18" fillId="15" borderId="7"/>
    <xf numFmtId="0" fontId="19" fillId="0" borderId="0"/>
    <xf numFmtId="0" fontId="20" fillId="0" borderId="0"/>
    <xf numFmtId="0" fontId="21" fillId="0" borderId="0"/>
    <xf numFmtId="0" fontId="22" fillId="0" borderId="8"/>
    <xf numFmtId="0" fontId="23" fillId="0" borderId="9"/>
    <xf numFmtId="0" fontId="15" fillId="0" borderId="10"/>
    <xf numFmtId="0" fontId="10" fillId="25" borderId="0"/>
    <xf numFmtId="0" fontId="10" fillId="20" borderId="0"/>
    <xf numFmtId="0" fontId="10" fillId="13" borderId="0"/>
    <xf numFmtId="0" fontId="10" fillId="26" borderId="0"/>
    <xf numFmtId="0" fontId="10" fillId="18" borderId="0"/>
    <xf numFmtId="0" fontId="10" fillId="23" borderId="0"/>
    <xf numFmtId="0" fontId="24" fillId="0" borderId="0"/>
    <xf numFmtId="0" fontId="25" fillId="21" borderId="4"/>
    <xf numFmtId="0" fontId="26" fillId="14" borderId="0"/>
    <xf numFmtId="0" fontId="6" fillId="9" borderId="6"/>
    <xf numFmtId="0" fontId="27" fillId="0" borderId="11"/>
    <xf numFmtId="0" fontId="28" fillId="7" borderId="3"/>
    <xf numFmtId="0" fontId="29" fillId="10" borderId="7"/>
    <xf numFmtId="0" fontId="30" fillId="3" borderId="0"/>
    <xf numFmtId="0" fontId="31" fillId="6" borderId="0"/>
    <xf numFmtId="0" fontId="32" fillId="0" borderId="12"/>
    <xf numFmtId="0" fontId="33" fillId="0" borderId="13"/>
    <xf numFmtId="0" fontId="34" fillId="0" borderId="14"/>
    <xf numFmtId="0" fontId="34" fillId="0" borderId="0"/>
    <xf numFmtId="0" fontId="35" fillId="10" borderId="3"/>
    <xf numFmtId="0" fontId="36" fillId="0" borderId="0"/>
    <xf numFmtId="0" fontId="27" fillId="0" borderId="0"/>
    <xf numFmtId="0" fontId="37" fillId="0" borderId="15"/>
    <xf numFmtId="43" fontId="1" fillId="0" borderId="0"/>
    <xf numFmtId="41" fontId="5" fillId="0" borderId="0"/>
    <xf numFmtId="0" fontId="1" fillId="0" borderId="0"/>
    <xf numFmtId="43" fontId="5" fillId="0" borderId="0"/>
    <xf numFmtId="0" fontId="44" fillId="0" borderId="0" applyAlignment="1">
      <alignment vertical="center"/>
    </xf>
    <xf numFmtId="43" fontId="44" fillId="0" borderId="0"/>
    <xf numFmtId="0" fontId="48" fillId="0" borderId="0"/>
    <xf numFmtId="0" fontId="1" fillId="0" borderId="0"/>
    <xf numFmtId="41" fontId="5" fillId="0" borderId="0"/>
    <xf numFmtId="0" fontId="1" fillId="0" borderId="0"/>
    <xf numFmtId="0" fontId="1" fillId="0" borderId="0"/>
    <xf numFmtId="0" fontId="53" fillId="0" borderId="0"/>
    <xf numFmtId="0" fontId="6" fillId="0" borderId="0"/>
  </cellStyleXfs>
  <cellXfs count="117">
    <xf numFmtId="0" fontId="0" fillId="0" borderId="0" pivotButton="0" quotePrefix="0" xfId="0"/>
    <xf numFmtId="0" fontId="2" fillId="27" borderId="1" applyAlignment="1" pivotButton="0" quotePrefix="0" xfId="1">
      <alignment horizontal="center" vertical="center" wrapText="1"/>
    </xf>
    <xf numFmtId="0" fontId="3" fillId="27" borderId="2" applyAlignment="1" pivotButton="0" quotePrefix="0" xfId="0">
      <alignment horizontal="center" vertical="center"/>
    </xf>
    <xf numFmtId="0" fontId="0" fillId="27" borderId="0" pivotButton="0" quotePrefix="0" xfId="0"/>
    <xf numFmtId="164" fontId="3" fillId="27" borderId="2" applyAlignment="1" pivotButton="0" quotePrefix="0" xfId="114">
      <alignment horizontal="center" vertical="center"/>
    </xf>
    <xf numFmtId="164" fontId="38" fillId="27" borderId="2" applyAlignment="1" pivotButton="0" quotePrefix="0" xfId="114">
      <alignment horizontal="center" vertical="center"/>
    </xf>
    <xf numFmtId="165" fontId="3" fillId="27" borderId="2" applyAlignment="1" pivotButton="0" quotePrefix="0" xfId="0">
      <alignment horizontal="center" vertical="center"/>
    </xf>
    <xf numFmtId="164" fontId="3" fillId="27" borderId="2" applyAlignment="1" pivotButton="0" quotePrefix="0" xfId="114">
      <alignment horizontal="left" vertical="center"/>
    </xf>
    <xf numFmtId="0" fontId="0" fillId="27" borderId="0" applyAlignment="1" pivotButton="0" quotePrefix="0" xfId="0">
      <alignment horizontal="left"/>
    </xf>
    <xf numFmtId="0" fontId="39" fillId="27" borderId="0" pivotButton="0" quotePrefix="0" xfId="0"/>
    <xf numFmtId="0" fontId="2" fillId="27" borderId="2" applyAlignment="1" pivotButton="0" quotePrefix="0" xfId="115">
      <alignment horizontal="center" vertical="center" wrapText="1"/>
    </xf>
    <xf numFmtId="0" fontId="0" fillId="0" borderId="2" pivotButton="0" quotePrefix="0" xfId="0"/>
    <xf numFmtId="0" fontId="0" fillId="0" borderId="2" pivotButton="0" quotePrefix="1" xfId="0"/>
    <xf numFmtId="0" fontId="40" fillId="27" borderId="0" pivotButton="0" quotePrefix="0" xfId="0"/>
    <xf numFmtId="0" fontId="41" fillId="27" borderId="0" pivotButton="0" quotePrefix="0" xfId="0"/>
    <xf numFmtId="0" fontId="3" fillId="27" borderId="0" applyAlignment="1" pivotButton="0" quotePrefix="0" xfId="115">
      <alignment horizontal="left" vertical="center"/>
    </xf>
    <xf numFmtId="0" fontId="0" fillId="27" borderId="0" applyAlignment="1" pivotButton="0" quotePrefix="0" xfId="0">
      <alignment horizontal="left" wrapText="1"/>
    </xf>
    <xf numFmtId="0" fontId="0" fillId="27" borderId="0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2" fillId="28" borderId="1" applyAlignment="1" pivotButton="0" quotePrefix="0" xfId="1">
      <alignment horizontal="center" vertical="center" wrapText="1"/>
    </xf>
    <xf numFmtId="0" fontId="42" fillId="27" borderId="2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/>
    </xf>
    <xf numFmtId="167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2" fillId="29" borderId="16" applyAlignment="1" pivotButton="0" quotePrefix="0" xfId="115">
      <alignment horizontal="center" vertical="center" wrapText="1"/>
    </xf>
    <xf numFmtId="0" fontId="43" fillId="0" borderId="0" applyAlignment="1" pivotButton="0" quotePrefix="0" xfId="0">
      <alignment horizontal="left"/>
    </xf>
    <xf numFmtId="0" fontId="45" fillId="27" borderId="0" applyAlignment="1" pivotButton="0" quotePrefix="0" xfId="117">
      <alignment vertical="center"/>
    </xf>
    <xf numFmtId="0" fontId="47" fillId="0" borderId="0" applyAlignment="1" pivotButton="0" quotePrefix="0" xfId="117">
      <alignment vertical="center"/>
    </xf>
    <xf numFmtId="0" fontId="47" fillId="27" borderId="0" applyAlignment="1" pivotButton="0" quotePrefix="0" xfId="117">
      <alignment vertical="center"/>
    </xf>
    <xf numFmtId="1" fontId="45" fillId="0" borderId="2" applyAlignment="1" pivotButton="0" quotePrefix="0" xfId="117">
      <alignment horizontal="center" vertical="center"/>
    </xf>
    <xf numFmtId="1" fontId="44" fillId="0" borderId="19" applyAlignment="1" pivotButton="0" quotePrefix="0" xfId="117">
      <alignment vertical="center"/>
    </xf>
    <xf numFmtId="1" fontId="44" fillId="0" borderId="20" applyAlignment="1" pivotButton="0" quotePrefix="0" xfId="117">
      <alignment vertical="center"/>
    </xf>
    <xf numFmtId="1" fontId="44" fillId="0" borderId="21" applyAlignment="1" pivotButton="0" quotePrefix="0" xfId="117">
      <alignment vertical="center"/>
    </xf>
    <xf numFmtId="0" fontId="49" fillId="27" borderId="0" applyAlignment="1" pivotButton="0" quotePrefix="0" xfId="117">
      <alignment vertical="center"/>
    </xf>
    <xf numFmtId="1" fontId="45" fillId="27" borderId="2" applyAlignment="1" pivotButton="0" quotePrefix="0" xfId="117">
      <alignment horizontal="center" vertical="center"/>
    </xf>
    <xf numFmtId="0" fontId="44" fillId="0" borderId="0" applyAlignment="1" pivotButton="0" quotePrefix="0" xfId="117">
      <alignment vertical="center"/>
    </xf>
    <xf numFmtId="1" fontId="47" fillId="0" borderId="0" applyAlignment="1" pivotButton="0" quotePrefix="0" xfId="117">
      <alignment horizontal="center" vertical="center"/>
    </xf>
    <xf numFmtId="168" fontId="44" fillId="0" borderId="0" applyAlignment="1" pivotButton="0" quotePrefix="0" xfId="116">
      <alignment vertical="center"/>
    </xf>
    <xf numFmtId="168" fontId="47" fillId="0" borderId="0" applyAlignment="1" pivotButton="0" quotePrefix="0" xfId="116">
      <alignment vertical="center"/>
    </xf>
    <xf numFmtId="0" fontId="47" fillId="0" borderId="22" applyAlignment="1" pivotButton="0" quotePrefix="0" xfId="117">
      <alignment vertical="center"/>
    </xf>
    <xf numFmtId="1" fontId="47" fillId="27" borderId="22" applyAlignment="1" pivotButton="0" quotePrefix="0" xfId="117">
      <alignment vertical="center"/>
    </xf>
    <xf numFmtId="0" fontId="47" fillId="27" borderId="2" applyAlignment="1" pivotButton="0" quotePrefix="0" xfId="117">
      <alignment vertical="center"/>
    </xf>
    <xf numFmtId="168" fontId="47" fillId="27" borderId="2" applyAlignment="1" pivotButton="0" quotePrefix="0" xfId="116">
      <alignment vertical="center"/>
    </xf>
    <xf numFmtId="168" fontId="47" fillId="27" borderId="0" applyAlignment="1" pivotButton="0" quotePrefix="0" xfId="116">
      <alignment vertical="center"/>
    </xf>
    <xf numFmtId="0" fontId="47" fillId="0" borderId="2" applyAlignment="1" pivotButton="0" quotePrefix="0" xfId="117">
      <alignment vertical="center"/>
    </xf>
    <xf numFmtId="168" fontId="47" fillId="0" borderId="2" applyAlignment="1" pivotButton="0" quotePrefix="0" xfId="116">
      <alignment vertical="center"/>
    </xf>
    <xf numFmtId="1" fontId="45" fillId="0" borderId="17" applyAlignment="1" pivotButton="0" quotePrefix="0" xfId="117">
      <alignment horizontal="center" vertical="center"/>
    </xf>
    <xf numFmtId="49" fontId="46" fillId="27" borderId="2" applyAlignment="1" pivotButton="0" quotePrefix="0" xfId="117">
      <alignment horizontal="center" vertical="center"/>
    </xf>
    <xf numFmtId="0" fontId="45" fillId="31" borderId="2" applyAlignment="1" pivotButton="0" quotePrefix="0" xfId="117">
      <alignment vertical="center"/>
    </xf>
    <xf numFmtId="0" fontId="51" fillId="31" borderId="2" applyAlignment="1" pivotButton="0" quotePrefix="0" xfId="117">
      <alignment vertical="center"/>
    </xf>
    <xf numFmtId="0" fontId="51" fillId="31" borderId="2" applyAlignment="1" pivotButton="0" quotePrefix="0" xfId="117">
      <alignment horizontal="left" vertical="top"/>
    </xf>
    <xf numFmtId="1" fontId="45" fillId="32" borderId="17" applyAlignment="1" pivotButton="0" quotePrefix="0" xfId="117">
      <alignment horizontal="left" vertical="center"/>
    </xf>
    <xf numFmtId="169" fontId="45" fillId="32" borderId="17" applyAlignment="1" pivotButton="0" quotePrefix="0" xfId="117">
      <alignment horizontal="left" vertical="center"/>
    </xf>
    <xf numFmtId="49" fontId="46" fillId="32" borderId="2" applyAlignment="1" pivotButton="0" quotePrefix="0" xfId="117">
      <alignment horizontal="centerContinuous" vertical="center"/>
    </xf>
    <xf numFmtId="49" fontId="46" fillId="32" borderId="2" applyAlignment="1" pivotButton="0" quotePrefix="0" xfId="117">
      <alignment horizontal="center" vertical="center"/>
    </xf>
    <xf numFmtId="1" fontId="45" fillId="32" borderId="2" applyAlignment="1" pivotButton="0" quotePrefix="0" xfId="117">
      <alignment horizontal="left" vertical="center"/>
    </xf>
    <xf numFmtId="169" fontId="45" fillId="32" borderId="2" applyAlignment="1" pivotButton="0" quotePrefix="0" xfId="117">
      <alignment horizontal="left" vertical="center"/>
    </xf>
    <xf numFmtId="49" fontId="47" fillId="32" borderId="0" applyAlignment="1" pivotButton="0" quotePrefix="0" xfId="117">
      <alignment horizontal="left" vertical="center"/>
    </xf>
    <xf numFmtId="49" fontId="46" fillId="31" borderId="2" applyAlignment="1" pivotButton="0" quotePrefix="0" xfId="117">
      <alignment horizontal="centerContinuous" vertical="center" wrapText="1"/>
    </xf>
    <xf numFmtId="49" fontId="46" fillId="31" borderId="2" applyAlignment="1" pivotButton="0" quotePrefix="0" xfId="117">
      <alignment horizontal="center" vertical="center" wrapText="1"/>
    </xf>
    <xf numFmtId="0" fontId="45" fillId="31" borderId="22" applyAlignment="1" pivotButton="0" quotePrefix="0" xfId="117">
      <alignment vertical="center"/>
    </xf>
    <xf numFmtId="168" fontId="47" fillId="31" borderId="22" applyAlignment="1" pivotButton="0" quotePrefix="0" xfId="116">
      <alignment vertical="center"/>
    </xf>
    <xf numFmtId="0" fontId="45" fillId="31" borderId="18" applyAlignment="1" pivotButton="0" quotePrefix="0" xfId="117">
      <alignment vertical="center"/>
    </xf>
    <xf numFmtId="0" fontId="45" fillId="31" borderId="0" applyAlignment="1" pivotButton="0" quotePrefix="0" xfId="117">
      <alignment vertical="center"/>
    </xf>
    <xf numFmtId="168" fontId="47" fillId="31" borderId="0" applyAlignment="1" pivotButton="0" quotePrefix="0" xfId="116">
      <alignment vertical="center"/>
    </xf>
    <xf numFmtId="0" fontId="47" fillId="31" borderId="0" applyAlignment="1" pivotButton="0" quotePrefix="0" xfId="117">
      <alignment vertical="center"/>
    </xf>
    <xf numFmtId="0" fontId="43" fillId="0" borderId="2" pivotButton="0" quotePrefix="0" xfId="0"/>
    <xf numFmtId="168" fontId="47" fillId="30" borderId="2" applyAlignment="1" pivotButton="0" quotePrefix="0" xfId="116">
      <alignment vertical="center"/>
    </xf>
    <xf numFmtId="168" fontId="47" fillId="27" borderId="0" applyAlignment="1" pivotButton="0" quotePrefix="0" xfId="117">
      <alignment vertical="center"/>
    </xf>
    <xf numFmtId="0" fontId="0" fillId="0" borderId="0" applyAlignment="1" pivotButton="0" quotePrefix="0" xfId="0">
      <alignment vertical="center"/>
    </xf>
    <xf numFmtId="3" fontId="52" fillId="0" borderId="0" applyAlignment="1" pivotButton="0" quotePrefix="0" xfId="125">
      <alignment horizontal="center" vertical="center" wrapText="1"/>
    </xf>
    <xf numFmtId="0" fontId="2" fillId="30" borderId="2" applyAlignment="1" pivotButton="0" quotePrefix="0" xfId="0">
      <alignment horizontal="center" vertical="center"/>
    </xf>
    <xf numFmtId="0" fontId="2" fillId="30" borderId="2" applyAlignment="1" pivotButton="0" quotePrefix="0" xfId="124">
      <alignment horizontal="center" vertical="center" wrapText="1"/>
    </xf>
    <xf numFmtId="0" fontId="2" fillId="30" borderId="2" applyAlignment="1" pivotButton="0" quotePrefix="0" xfId="0">
      <alignment horizontal="center" vertical="center" wrapText="1"/>
    </xf>
    <xf numFmtId="3" fontId="2" fillId="30" borderId="2" applyAlignment="1" pivotButton="0" quotePrefix="0" xfId="0">
      <alignment horizontal="center" vertical="center" wrapText="1"/>
    </xf>
    <xf numFmtId="0" fontId="52" fillId="30" borderId="2" applyAlignment="1" pivotButton="0" quotePrefix="0" xfId="0">
      <alignment horizontal="center" vertical="center"/>
    </xf>
    <xf numFmtId="0" fontId="55" fillId="0" borderId="0" pivotButton="0" quotePrefix="0" xfId="0"/>
    <xf numFmtId="0" fontId="52" fillId="0" borderId="0" applyAlignment="1" pivotButton="0" quotePrefix="0" xfId="0">
      <alignment vertical="center"/>
    </xf>
    <xf numFmtId="0" fontId="2" fillId="30" borderId="2" applyAlignment="1" pivotButton="0" quotePrefix="0" xfId="0">
      <alignment vertical="center"/>
    </xf>
    <xf numFmtId="0" fontId="52" fillId="33" borderId="2" applyAlignment="1" pivotButton="0" quotePrefix="0" xfId="0">
      <alignment horizontal="center" vertical="center"/>
    </xf>
    <xf numFmtId="0" fontId="52" fillId="33" borderId="2" applyAlignment="1" pivotButton="0" quotePrefix="0" xfId="125">
      <alignment horizontal="center" vertical="center" wrapText="1"/>
    </xf>
    <xf numFmtId="3" fontId="52" fillId="33" borderId="2" applyAlignment="1" pivotButton="0" quotePrefix="0" xfId="125">
      <alignment horizontal="center" vertical="center" wrapText="1"/>
    </xf>
    <xf numFmtId="3" fontId="52" fillId="33" borderId="2" applyAlignment="1" pivotButton="0" quotePrefix="0" xfId="125">
      <alignment horizontal="center" vertical="center"/>
    </xf>
    <xf numFmtId="0" fontId="0" fillId="33" borderId="2" pivotButton="0" quotePrefix="0" xfId="0"/>
    <xf numFmtId="3" fontId="2" fillId="30" borderId="24" applyAlignment="1" pivotButton="0" quotePrefix="0" xfId="0">
      <alignment horizontal="center" vertical="center" wrapText="1"/>
    </xf>
    <xf numFmtId="0" fontId="52" fillId="30" borderId="24" applyAlignment="1" pivotButton="0" quotePrefix="0" xfId="0">
      <alignment horizontal="center" vertical="center"/>
    </xf>
    <xf numFmtId="3" fontId="2" fillId="30" borderId="25" applyAlignment="1" pivotButton="0" quotePrefix="0" xfId="0">
      <alignment horizontal="center" vertical="center" wrapText="1"/>
    </xf>
    <xf numFmtId="0" fontId="52" fillId="30" borderId="16" applyAlignment="1" pivotButton="0" quotePrefix="0" xfId="0">
      <alignment horizontal="center" vertical="center"/>
    </xf>
    <xf numFmtId="0" fontId="56" fillId="0" borderId="26" applyAlignment="1" pivotButton="0" quotePrefix="0" xfId="0">
      <alignment horizontal="center" vertical="top"/>
    </xf>
    <xf numFmtId="49" fontId="46" fillId="27" borderId="2" applyAlignment="1" pivotButton="0" quotePrefix="0" xfId="117">
      <alignment horizontal="center" vertical="center"/>
    </xf>
    <xf numFmtId="0" fontId="0" fillId="0" borderId="23" pivotButton="0" quotePrefix="0" xfId="0"/>
    <xf numFmtId="1" fontId="46" fillId="27" borderId="2" applyAlignment="1" pivotButton="0" quotePrefix="0" xfId="117">
      <alignment horizontal="center" vertical="center" wrapText="1"/>
    </xf>
    <xf numFmtId="0" fontId="0" fillId="0" borderId="17" pivotButton="0" quotePrefix="0" xfId="0"/>
    <xf numFmtId="1" fontId="50" fillId="27" borderId="2" applyAlignment="1" pivotButton="0" quotePrefix="0" xfId="117">
      <alignment horizontal="center" vertical="center"/>
    </xf>
    <xf numFmtId="0" fontId="46" fillId="27" borderId="2" applyAlignment="1" pivotButton="0" quotePrefix="0" xfId="117">
      <alignment horizontal="center" vertical="center"/>
    </xf>
    <xf numFmtId="1" fontId="46" fillId="27" borderId="2" applyAlignment="1" pivotButton="0" quotePrefix="0" xfId="117">
      <alignment horizontal="center" vertical="center"/>
    </xf>
    <xf numFmtId="0" fontId="54" fillId="0" borderId="0" applyAlignment="1" pivotButton="0" quotePrefix="0" xfId="0">
      <alignment horizontal="center" vertical="center"/>
    </xf>
    <xf numFmtId="0" fontId="54" fillId="0" borderId="27" applyAlignment="1" pivotButton="0" quotePrefix="0" xfId="0">
      <alignment horizontal="center" vertical="center"/>
    </xf>
    <xf numFmtId="164" fontId="3" fillId="27" borderId="2" applyAlignment="1" pivotButton="0" quotePrefix="0" xfId="114">
      <alignment horizontal="left" vertical="center"/>
    </xf>
    <xf numFmtId="164" fontId="3" fillId="27" borderId="2" applyAlignment="1" pivotButton="0" quotePrefix="0" xfId="114">
      <alignment horizontal="center" vertical="center"/>
    </xf>
    <xf numFmtId="165" fontId="3" fillId="27" borderId="2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/>
    </xf>
    <xf numFmtId="167" fontId="0" fillId="0" borderId="0" applyAlignment="1" pivotButton="0" quotePrefix="0" xfId="0">
      <alignment horizontal="center"/>
    </xf>
    <xf numFmtId="164" fontId="38" fillId="27" borderId="2" applyAlignment="1" pivotButton="0" quotePrefix="0" xfId="114">
      <alignment horizontal="center" vertical="center"/>
    </xf>
    <xf numFmtId="168" fontId="47" fillId="31" borderId="0" applyAlignment="1" pivotButton="0" quotePrefix="0" xfId="116">
      <alignment vertical="center"/>
    </xf>
    <xf numFmtId="169" fontId="45" fillId="32" borderId="17" applyAlignment="1" pivotButton="0" quotePrefix="0" xfId="117">
      <alignment horizontal="left" vertical="center"/>
    </xf>
    <xf numFmtId="168" fontId="47" fillId="31" borderId="22" applyAlignment="1" pivotButton="0" quotePrefix="0" xfId="116">
      <alignment vertical="center"/>
    </xf>
    <xf numFmtId="168" fontId="47" fillId="30" borderId="2" applyAlignment="1" pivotButton="0" quotePrefix="0" xfId="116">
      <alignment vertical="center"/>
    </xf>
    <xf numFmtId="169" fontId="45" fillId="32" borderId="2" applyAlignment="1" pivotButton="0" quotePrefix="0" xfId="117">
      <alignment horizontal="left" vertical="center"/>
    </xf>
    <xf numFmtId="168" fontId="47" fillId="27" borderId="2" applyAlignment="1" pivotButton="0" quotePrefix="0" xfId="116">
      <alignment vertical="center"/>
    </xf>
    <xf numFmtId="168" fontId="47" fillId="0" borderId="2" applyAlignment="1" pivotButton="0" quotePrefix="0" xfId="116">
      <alignment vertical="center"/>
    </xf>
    <xf numFmtId="168" fontId="47" fillId="27" borderId="0" applyAlignment="1" pivotButton="0" quotePrefix="0" xfId="117">
      <alignment vertical="center"/>
    </xf>
    <xf numFmtId="168" fontId="47" fillId="27" borderId="0" applyAlignment="1" pivotButton="0" quotePrefix="0" xfId="116">
      <alignment vertical="center"/>
    </xf>
    <xf numFmtId="168" fontId="47" fillId="0" borderId="0" applyAlignment="1" pivotButton="0" quotePrefix="0" xfId="116">
      <alignment vertical="center"/>
    </xf>
    <xf numFmtId="168" fontId="44" fillId="0" borderId="0" applyAlignment="1" pivotButton="0" quotePrefix="0" xfId="116">
      <alignment vertical="center"/>
    </xf>
    <xf numFmtId="0" fontId="0" fillId="0" borderId="27" pivotButton="0" quotePrefix="0" xfId="0"/>
    <xf numFmtId="0" fontId="57" fillId="0" borderId="31" applyAlignment="1" pivotButton="0" quotePrefix="0" xfId="0">
      <alignment horizontal="center" vertical="top"/>
    </xf>
  </cellXfs>
  <cellStyles count="126">
    <cellStyle name="Normal" xfId="0" builtinId="0"/>
    <cellStyle name="Normal 2" xfId="1"/>
    <cellStyle name="Normal 108" xfId="2"/>
    <cellStyle name="Normal 109" xfId="3"/>
    <cellStyle name="Normal 123" xfId="4"/>
    <cellStyle name="Normal 128" xfId="5"/>
    <cellStyle name="Normal 130" xfId="6"/>
    <cellStyle name="Normal 131" xfId="7"/>
    <cellStyle name="Normal 135" xfId="8"/>
    <cellStyle name="Normal 172" xfId="9"/>
    <cellStyle name="Normal 185" xfId="10"/>
    <cellStyle name="Normal 189" xfId="11"/>
    <cellStyle name="Normal 193" xfId="12"/>
    <cellStyle name="Normal 2 2" xfId="13"/>
    <cellStyle name="Normal 200" xfId="14"/>
    <cellStyle name="Normal 202" xfId="15"/>
    <cellStyle name="Normal 203" xfId="16"/>
    <cellStyle name="Normal 205" xfId="17"/>
    <cellStyle name="Normal 226" xfId="18"/>
    <cellStyle name="Normal 229" xfId="19"/>
    <cellStyle name="Normal 235" xfId="20"/>
    <cellStyle name="Normal 52" xfId="21"/>
    <cellStyle name="Normal 57" xfId="22"/>
    <cellStyle name="Normal 74" xfId="23"/>
    <cellStyle name="Normal 77" xfId="24"/>
    <cellStyle name="Normal 83" xfId="25"/>
    <cellStyle name="Normal 86" xfId="26"/>
    <cellStyle name="Normal 90" xfId="27"/>
    <cellStyle name="Normal 91" xfId="28"/>
    <cellStyle name="Normal 94" xfId="29"/>
    <cellStyle name="標準_RFC0905月度要生産" xfId="30"/>
    <cellStyle name="Normal 3" xfId="31"/>
    <cellStyle name="20% - Énfasis1" xfId="32"/>
    <cellStyle name="20% - Énfasis2" xfId="33"/>
    <cellStyle name="20% - Énfasis3" xfId="34"/>
    <cellStyle name="20% - Énfasis4" xfId="35"/>
    <cellStyle name="20% - Énfasis5" xfId="36"/>
    <cellStyle name="20% - Énfasis6" xfId="37"/>
    <cellStyle name="20% - アクセント 1" xfId="38"/>
    <cellStyle name="20% - アクセント 2" xfId="39"/>
    <cellStyle name="20% - アクセント 3" xfId="40"/>
    <cellStyle name="20% - アクセント 4" xfId="41"/>
    <cellStyle name="20% - アクセント 5" xfId="42"/>
    <cellStyle name="20% - アクセント 6" xfId="43"/>
    <cellStyle name="40% - Énfasis1" xfId="44"/>
    <cellStyle name="40% - Énfasis2" xfId="45"/>
    <cellStyle name="40% - Énfasis3" xfId="46"/>
    <cellStyle name="40% - Énfasis4" xfId="47"/>
    <cellStyle name="40% - Énfasis5" xfId="48"/>
    <cellStyle name="40% - Énfasis6" xfId="49"/>
    <cellStyle name="40% - アクセント 1" xfId="50"/>
    <cellStyle name="40% - アクセント 2" xfId="51"/>
    <cellStyle name="40% - アクセント 3" xfId="52"/>
    <cellStyle name="40% - アクセント 4" xfId="53"/>
    <cellStyle name="40% - アクセント 5" xfId="54"/>
    <cellStyle name="40% - アクセント 6" xfId="55"/>
    <cellStyle name="60% - Énfasis1" xfId="56"/>
    <cellStyle name="60% - Énfasis2" xfId="57"/>
    <cellStyle name="60% - Énfasis3" xfId="58"/>
    <cellStyle name="60% - Énfasis4" xfId="59"/>
    <cellStyle name="60% - Énfasis5" xfId="60"/>
    <cellStyle name="60% - Énfasis6" xfId="61"/>
    <cellStyle name="60% - アクセント 1" xfId="62"/>
    <cellStyle name="60% - アクセント 2" xfId="63"/>
    <cellStyle name="60% - アクセント 3" xfId="64"/>
    <cellStyle name="60% - アクセント 4" xfId="65"/>
    <cellStyle name="60% - アクセント 5" xfId="66"/>
    <cellStyle name="60% - アクセント 6" xfId="67"/>
    <cellStyle name="Buena" xfId="68"/>
    <cellStyle name="Cálculo" xfId="69"/>
    <cellStyle name="Celda de comprobación" xfId="70"/>
    <cellStyle name="Celda vinculada" xfId="71"/>
    <cellStyle name="Encabezado 4" xfId="72"/>
    <cellStyle name="Énfasis1" xfId="73"/>
    <cellStyle name="Énfasis2" xfId="74"/>
    <cellStyle name="Énfasis3" xfId="75"/>
    <cellStyle name="Énfasis4" xfId="76"/>
    <cellStyle name="Énfasis5" xfId="77"/>
    <cellStyle name="Énfasis6" xfId="78"/>
    <cellStyle name="Entrada" xfId="79"/>
    <cellStyle name="Incorrecto" xfId="80"/>
    <cellStyle name="Moneda_Orden de Compra 55-2006 Zimmer" xfId="81"/>
    <cellStyle name="Notas" xfId="82"/>
    <cellStyle name="Salida" xfId="83"/>
    <cellStyle name="Texto de advertencia" xfId="84"/>
    <cellStyle name="Texto explicativo" xfId="85"/>
    <cellStyle name="Título" xfId="86"/>
    <cellStyle name="Título 1" xfId="87"/>
    <cellStyle name="Título 2" xfId="88"/>
    <cellStyle name="Título 3" xfId="89"/>
    <cellStyle name="アクセント 1" xfId="90"/>
    <cellStyle name="アクセント 2" xfId="91"/>
    <cellStyle name="アクセント 3" xfId="92"/>
    <cellStyle name="アクセント 4" xfId="93"/>
    <cellStyle name="アクセント 5" xfId="94"/>
    <cellStyle name="アクセント 6" xfId="95"/>
    <cellStyle name="タイトル" xfId="96"/>
    <cellStyle name="チェック セル" xfId="97"/>
    <cellStyle name="どちらでもない" xfId="98"/>
    <cellStyle name="メモ" xfId="99"/>
    <cellStyle name="リンク セル" xfId="100"/>
    <cellStyle name="入力" xfId="101"/>
    <cellStyle name="出力" xfId="102"/>
    <cellStyle name="悪い" xfId="103"/>
    <cellStyle name="良い" xfId="104"/>
    <cellStyle name="見出し 1" xfId="105"/>
    <cellStyle name="見出し 2" xfId="106"/>
    <cellStyle name="見出し 3" xfId="107"/>
    <cellStyle name="見出し 4" xfId="108"/>
    <cellStyle name="計算" xfId="109"/>
    <cellStyle name="説明文" xfId="110"/>
    <cellStyle name="警告文" xfId="111"/>
    <cellStyle name="集計" xfId="112"/>
    <cellStyle name="Comma 3" xfId="113"/>
    <cellStyle name="Comma [0]" xfId="114" builtinId="6"/>
    <cellStyle name="Normal 2 2 2" xfId="115"/>
    <cellStyle name="Comma" xfId="116" builtinId="3"/>
    <cellStyle name="Normal 3 2" xfId="117"/>
    <cellStyle name="Comma 3 2" xfId="118"/>
    <cellStyle name="Normal 3 3" xfId="119"/>
    <cellStyle name="Normal 2 3" xfId="120"/>
    <cellStyle name="Comma [0] 2" xfId="121"/>
    <cellStyle name="Normal 2 4" xfId="122"/>
    <cellStyle name="Normal 2 2 2 2" xfId="123"/>
    <cellStyle name="Normal_Sheet1" xfId="124"/>
    <cellStyle name="標準_TVC　PQ流動計画案（ベトナム語）" xfId="12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Le Tham Thuy Hang</author>
  </authors>
  <commentList>
    <comment ref="A15" authorId="0" shapeId="0">
      <text>
        <t>Le Tham Thuy Hang:
Nhớ kéo</t>
      </text>
    </comment>
    <comment ref="B15" authorId="0" shapeId="0">
      <text>
        <t>Le Tham Thuy Hang:
Nhớ kéo</t>
      </text>
    </comment>
    <comment ref="C15" authorId="0" shapeId="0">
      <text>
        <t>Le Tham Thuy Hang:
Điền chữ: TYC hoặc ASI</t>
      </text>
    </comment>
    <comment ref="S15" authorId="0" shapeId="0">
      <text>
        <t>Le Tham Thuy Hang:
Không merge các dòng với nhau, cứ đánh số giống nhau là được</t>
      </text>
    </comment>
    <comment ref="U15" authorId="0" shapeId="0">
      <text>
        <t>Le Tham Thuy Hang:
Không merge các dòng với nhau, cứ đánh số giống nhau là được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3:X208"/>
  <sheetViews>
    <sheetView view="pageBreakPreview" zoomScale="85" zoomScaleNormal="85" zoomScaleSheetLayoutView="85" workbookViewId="0">
      <pane ySplit="15" topLeftCell="A16" activePane="bottomLeft" state="frozen"/>
      <selection pane="bottomLeft" activeCell="E45" sqref="E45"/>
    </sheetView>
  </sheetViews>
  <sheetFormatPr baseColWidth="8" defaultRowHeight="12.75"/>
  <cols>
    <col width="14" customWidth="1" style="8" min="1" max="1"/>
    <col width="12.42578125" customWidth="1" style="3" min="2" max="2"/>
    <col width="16.7109375" customWidth="1" style="3" min="3" max="3"/>
    <col width="23.28515625" customWidth="1" style="8" min="4" max="4"/>
    <col width="17.28515625" customWidth="1" style="3" min="5" max="5"/>
    <col width="13.5703125" customWidth="1" style="3" min="6" max="6"/>
    <col hidden="1" width="11.85546875" customWidth="1" style="3" min="7" max="8"/>
    <col hidden="1" width="9.28515625" customWidth="1" style="3" min="9" max="9"/>
    <col hidden="1" width="9.140625" customWidth="1" style="3" min="10" max="15"/>
    <col width="10.28515625" customWidth="1" style="3" min="16" max="17"/>
    <col width="11.7109375" customWidth="1" style="3" min="18" max="18"/>
    <col width="11" customWidth="1" style="3" min="19" max="19"/>
    <col width="13" customWidth="1" min="20" max="20"/>
    <col width="18.42578125" customWidth="1" min="21" max="21"/>
    <col width="14.85546875" customWidth="1" style="18" min="22" max="22"/>
    <col width="12.85546875" customWidth="1" style="18" min="23" max="23"/>
    <col width="14" customWidth="1" style="18" min="24" max="24"/>
  </cols>
  <sheetData>
    <row r="3" ht="26.25" customHeight="1">
      <c r="B3" s="14" t="n"/>
      <c r="C3" s="14" t="n"/>
      <c r="D3" s="14" t="inlineStr">
        <is>
          <t>DỰ ĐỊNH TIỆT TRÙNG IK THÁNG ... NĂM 2020</t>
        </is>
      </c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</row>
    <row r="4" ht="26.25" customHeight="1">
      <c r="B4" s="13" t="n"/>
      <c r="C4" s="13" t="n"/>
      <c r="D4" s="13" t="inlineStr">
        <is>
          <t>IK生産課の2020 年...月滅菌予定表</t>
        </is>
      </c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</row>
    <row r="5">
      <c r="D5" s="3" t="n"/>
    </row>
    <row r="6">
      <c r="D6" s="3" t="n"/>
    </row>
    <row r="7" ht="16.5" customHeight="1">
      <c r="B7" s="15" t="n"/>
      <c r="C7" s="15" t="n"/>
      <c r="D7" s="15" t="inlineStr">
        <is>
          <t>Chủng loại/品種 : IK</t>
        </is>
      </c>
    </row>
    <row r="8" ht="16.5" customHeight="1">
      <c r="B8" s="15" t="n"/>
      <c r="C8" s="15" t="n"/>
      <c r="D8" s="15" t="inlineStr">
        <is>
          <t>Ngày phát hành/発行日: .../.../2020</t>
        </is>
      </c>
    </row>
    <row r="13">
      <c r="D13" s="16" t="n"/>
      <c r="E13" s="17" t="n"/>
    </row>
    <row r="14">
      <c r="V14" s="25" t="inlineStr">
        <is>
          <t>Tham khảo để đưa ra deadline tiệt trùng</t>
        </is>
      </c>
    </row>
    <row r="15" ht="78.75" customHeight="1">
      <c r="A15" s="19" t="inlineStr">
        <is>
          <t>&lt;For LOG only&gt;</t>
        </is>
      </c>
      <c r="B15" s="19" t="inlineStr">
        <is>
          <t>&lt;For Log only&gt;
Các mã dùng TYC</t>
        </is>
      </c>
      <c r="C15" s="19" t="inlineStr">
        <is>
          <t>&lt;For LOG only&gt;
TYC.ASI</t>
        </is>
      </c>
      <c r="D15" s="1" t="inlineStr">
        <is>
          <t>KÝ HIỆU SẢN PHẨM
製品コード</t>
        </is>
      </c>
      <c r="E15" s="1" t="inlineStr">
        <is>
          <t>SỐ LÔ
製造ﾛｯﾄ</t>
        </is>
      </c>
      <c r="F15" s="1" t="inlineStr">
        <is>
          <t>SỐ LƯỢNG
製造指示数</t>
        </is>
      </c>
      <c r="G15" s="1" t="inlineStr">
        <is>
          <t>Endotoxin nháp</t>
        </is>
      </c>
      <c r="H15" s="1" t="inlineStr">
        <is>
          <t>Khuẩn ban đầu</t>
        </is>
      </c>
      <c r="I15" s="1" t="inlineStr">
        <is>
          <t>Endotoxin chính thức</t>
        </is>
      </c>
      <c r="J15" s="1" t="inlineStr">
        <is>
          <t>Tính năng</t>
        </is>
      </c>
      <c r="K15" s="1" t="inlineStr">
        <is>
          <t>Chiết xuất</t>
        </is>
      </c>
      <c r="L15" s="1" t="inlineStr">
        <is>
          <t>EOG</t>
        </is>
      </c>
      <c r="M15" s="1" t="inlineStr">
        <is>
          <t>Nhật Bản</t>
        </is>
      </c>
      <c r="N15" s="1" t="inlineStr">
        <is>
          <t>Lưu TVC</t>
        </is>
      </c>
      <c r="O15" s="1" t="inlineStr">
        <is>
          <t>Mẫu khác</t>
        </is>
      </c>
      <c r="P15" s="1" t="inlineStr">
        <is>
          <t>SỐ LƯỢNG MẪU
サンプル数</t>
        </is>
      </c>
      <c r="Q15" s="1" t="inlineStr">
        <is>
          <t>TỔNG
総数</t>
        </is>
      </c>
      <c r="R15" s="1" t="inlineStr">
        <is>
          <t>SỐ
 PALET
パレット数</t>
        </is>
      </c>
      <c r="S15" s="1" t="inlineStr">
        <is>
          <t>THỨ
 TỰ
順位</t>
        </is>
      </c>
      <c r="T15" s="10" t="inlineStr">
        <is>
          <t>GHI CHÚ /備考</t>
        </is>
      </c>
      <c r="U15" s="10" t="inlineStr">
        <is>
          <t>DEADLINE 
TIỆT TRÙNG
滅菌デッドライン</t>
        </is>
      </c>
      <c r="V15" s="24" t="inlineStr">
        <is>
          <t>Ngày EOG dự kiến</t>
        </is>
      </c>
      <c r="W15" s="24" t="inlineStr">
        <is>
          <t>Thứ &lt;Deadline EOG thứ 4&gt;</t>
        </is>
      </c>
      <c r="X15" s="24" t="inlineStr">
        <is>
          <t>Production date</t>
        </is>
      </c>
    </row>
    <row r="16" ht="15" customHeight="1">
      <c r="A16" s="98">
        <f>SUBSTITUTE(D16, "*", "-")</f>
        <v/>
      </c>
      <c r="B16" s="99">
        <f>IFERROR(VLOOKUP(D16,#REF!, 8, 0), "")</f>
        <v/>
      </c>
      <c r="C16" s="99" t="n"/>
      <c r="D16" s="98" t="inlineStr">
        <is>
          <t>RFOT068V</t>
        </is>
      </c>
      <c r="E16" s="2" t="n"/>
      <c r="F16" s="99" t="n"/>
      <c r="G16" s="99">
        <f>CEILING(IF((F16+20)&lt;101,3,IF((F16+20)*0.03&lt;10,(F16+20)*0.03,10)),1)</f>
        <v/>
      </c>
      <c r="H16" s="99" t="n"/>
      <c r="I16" s="99">
        <f>CEILING(IF((F16+G16+20)&lt;101,3,IF((F16+G16+20)*0.03&lt;10,(F16+G16+20)*0.03,10)),1)</f>
        <v/>
      </c>
      <c r="J16" s="99">
        <f>+IF(F16&lt;3200,13,20)</f>
        <v/>
      </c>
      <c r="K16" s="99" t="n"/>
      <c r="L16" s="99" t="n"/>
      <c r="M16" s="99" t="n">
        <v>0</v>
      </c>
      <c r="N16" s="99" t="n">
        <v>5</v>
      </c>
      <c r="O16" s="99" t="n"/>
      <c r="P16" s="99">
        <f>+SUM(H16:O16)</f>
        <v/>
      </c>
      <c r="Q16" s="99">
        <f>+F16+P16</f>
        <v/>
      </c>
      <c r="R16" s="100">
        <f>IF(MID(D16,11,1)="R",Q16/2000,IF(OR(MID(D16,8,2)="07",MID(D16,8,2)="10"),Q16/880,IF(OR(MID(D16,8,2)="16",MID(D16,8,2)="25"),Q16/440,Q16/12000)))</f>
        <v/>
      </c>
      <c r="S16" s="2" t="n"/>
      <c r="T16" s="11" t="n"/>
      <c r="U16" s="12" t="n"/>
      <c r="V16" s="23" t="n"/>
      <c r="W16" s="23" t="n"/>
      <c r="X16" s="101" t="n"/>
    </row>
    <row r="17" ht="15" customHeight="1">
      <c r="A17" s="98">
        <f>SUBSTITUTE(D17, "*", "-")</f>
        <v/>
      </c>
      <c r="B17" s="99">
        <f>IFERROR(VLOOKUP(D17,#REF!, 8, 0), "")</f>
        <v/>
      </c>
      <c r="C17" s="99" t="n"/>
      <c r="D17" s="98" t="inlineStr">
        <is>
          <t>RFOT072V</t>
        </is>
      </c>
      <c r="E17" s="2" t="n"/>
      <c r="F17" s="99" t="n"/>
      <c r="G17" s="99">
        <f>CEILING(IF((F17+20)&lt;101,3,IF((F17+20)*0.03&lt;10,(F17+20)*0.03,10)),1)</f>
        <v/>
      </c>
      <c r="H17" s="99" t="n"/>
      <c r="I17" s="99">
        <f>CEILING(IF((F17+G17+20)&lt;101,3,IF((F17+G17+20)*0.03&lt;10,(F17+G17+20)*0.03,10)),1)</f>
        <v/>
      </c>
      <c r="J17" s="99">
        <f>+IF(F17&lt;3200,13,20)</f>
        <v/>
      </c>
      <c r="K17" s="99" t="n"/>
      <c r="L17" s="99" t="n"/>
      <c r="M17" s="99" t="n">
        <v>0</v>
      </c>
      <c r="N17" s="99" t="n">
        <v>5</v>
      </c>
      <c r="O17" s="99" t="n"/>
      <c r="P17" s="99">
        <f>+SUM(H17:O17)</f>
        <v/>
      </c>
      <c r="Q17" s="99">
        <f>+F17+P17</f>
        <v/>
      </c>
      <c r="R17" s="100">
        <f>IF(MID(D17,11,1)="R",Q17/2000,IF(OR(MID(D17,8,2)="07",MID(D17,8,2)="10"),Q17/880,IF(OR(MID(D17,8,2)="16",MID(D17,8,2)="25"),Q17/440,Q17/12000)))</f>
        <v/>
      </c>
      <c r="S17" s="2" t="n"/>
      <c r="T17" s="11" t="n"/>
      <c r="U17" s="11" t="n"/>
      <c r="X17" s="101" t="n"/>
    </row>
    <row r="18" ht="15" customHeight="1">
      <c r="A18" s="98">
        <f>SUBSTITUTE(D18, "*", "-")</f>
        <v/>
      </c>
      <c r="B18" s="99">
        <f>IFERROR(VLOOKUP(D18,#REF!, 8, 0), "")</f>
        <v/>
      </c>
      <c r="C18" s="99" t="n"/>
      <c r="D18" s="98" t="inlineStr">
        <is>
          <t>RFOT056V</t>
        </is>
      </c>
      <c r="E18" s="2" t="n"/>
      <c r="F18" s="99" t="n"/>
      <c r="G18" s="99">
        <f>CEILING(IF((F18+20)&lt;101,3,IF((F18+20)*0.03&lt;10,(F18+20)*0.03,10)),1)</f>
        <v/>
      </c>
      <c r="H18" s="99" t="n"/>
      <c r="I18" s="99">
        <f>CEILING(IF((F18+G18+20)&lt;101,3,IF((F18+G18+20)*0.03&lt;10,(F18+G18+20)*0.03,10)),1)</f>
        <v/>
      </c>
      <c r="J18" s="99">
        <f>+IF(F18&lt;3200,13,20)</f>
        <v/>
      </c>
      <c r="K18" s="99" t="n"/>
      <c r="L18" s="99" t="n"/>
      <c r="M18" s="99" t="n">
        <v>0</v>
      </c>
      <c r="N18" s="99" t="n">
        <v>5</v>
      </c>
      <c r="O18" s="99" t="n"/>
      <c r="P18" s="99">
        <f>+SUM(H18:O18)</f>
        <v/>
      </c>
      <c r="Q18" s="99">
        <f>+F18+P18</f>
        <v/>
      </c>
      <c r="R18" s="100">
        <f>IF(MID(D18,11,1)="R",Q18/2000,IF(OR(MID(D18,8,2)="07",MID(D18,8,2)="10"),Q18/880,IF(OR(MID(D18,8,2)="16",MID(D18,8,2)="25"),Q18/440,Q18/12000)))</f>
        <v/>
      </c>
      <c r="S18" s="2" t="n"/>
      <c r="T18" s="11" t="n"/>
      <c r="U18" s="11" t="n"/>
      <c r="X18" s="101" t="n"/>
    </row>
    <row r="19" ht="15" customHeight="1">
      <c r="A19" s="98">
        <f>SUBSTITUTE(D19, "*", "-")</f>
        <v/>
      </c>
      <c r="B19" s="99">
        <f>IFERROR(VLOOKUP(D19,#REF!, 8, 0), "")</f>
        <v/>
      </c>
      <c r="C19" s="99" t="n"/>
      <c r="D19" s="98" t="inlineStr">
        <is>
          <t>RFOT052V</t>
        </is>
      </c>
      <c r="E19" s="2" t="n"/>
      <c r="F19" s="99" t="n"/>
      <c r="G19" s="99">
        <f>CEILING(IF((F19+20)&lt;101,3,IF((F19+20)*0.03&lt;10,(F19+20)*0.03,10)),1)</f>
        <v/>
      </c>
      <c r="H19" s="99" t="n"/>
      <c r="I19" s="99">
        <f>CEILING(IF((F19+G19+20)&lt;101,3,IF((F19+G19+20)*0.03&lt;10,(F19+G19+20)*0.03,10)),1)</f>
        <v/>
      </c>
      <c r="J19" s="99">
        <f>+IF(F19&lt;3200,13,20)</f>
        <v/>
      </c>
      <c r="K19" s="99" t="n"/>
      <c r="L19" s="99" t="n"/>
      <c r="M19" s="99" t="n">
        <v>0</v>
      </c>
      <c r="N19" s="99" t="n">
        <v>5</v>
      </c>
      <c r="O19" s="99" t="n"/>
      <c r="P19" s="99">
        <f>+SUM(H19:O19)</f>
        <v/>
      </c>
      <c r="Q19" s="99">
        <f>+F19+P19</f>
        <v/>
      </c>
      <c r="R19" s="100">
        <f>IF(MID(D19,11,1)="R",Q19/2000,IF(OR(MID(D19,8,2)="07",MID(D19,8,2)="10"),Q19/880,IF(OR(MID(D19,8,2)="16",MID(D19,8,2)="25"),Q19/440,Q19/12000)))</f>
        <v/>
      </c>
      <c r="S19" s="2" t="n"/>
      <c r="T19" s="11" t="n"/>
      <c r="U19" s="11" t="n"/>
      <c r="X19" s="101" t="n"/>
    </row>
    <row r="20" ht="15" customHeight="1">
      <c r="A20" s="98">
        <f>SUBSTITUTE(D20, "*", "-")</f>
        <v/>
      </c>
      <c r="B20" s="99">
        <f>IFERROR(VLOOKUP(D20,#REF!, 8, 0), "")</f>
        <v/>
      </c>
      <c r="C20" s="99" t="n"/>
      <c r="D20" s="98" t="inlineStr">
        <is>
          <t>RFOT064V</t>
        </is>
      </c>
      <c r="E20" s="2" t="n"/>
      <c r="F20" s="99" t="n"/>
      <c r="G20" s="99">
        <f>CEILING(IF((F20+20)&lt;101,3,IF((F20+20)*0.03&lt;10,(F20+20)*0.03,10)),1)</f>
        <v/>
      </c>
      <c r="H20" s="99" t="n"/>
      <c r="I20" s="99">
        <f>CEILING(IF((F20+G20+20)&lt;101,3,IF((F20+G20+20)*0.03&lt;10,(F20+G20+20)*0.03,10)),1)</f>
        <v/>
      </c>
      <c r="J20" s="99">
        <f>+IF(F20&lt;3200,13,20)</f>
        <v/>
      </c>
      <c r="K20" s="99" t="n"/>
      <c r="L20" s="99" t="n"/>
      <c r="M20" s="99" t="n">
        <v>0</v>
      </c>
      <c r="N20" s="99" t="n">
        <v>5</v>
      </c>
      <c r="O20" s="99" t="n"/>
      <c r="P20" s="99">
        <f>+SUM(H20:O20)</f>
        <v/>
      </c>
      <c r="Q20" s="99">
        <f>+F20+P20</f>
        <v/>
      </c>
      <c r="R20" s="100">
        <f>IF(MID(D20,11,1)="R",Q20/2000,IF(OR(MID(D20,8,2)="07",MID(D20,8,2)="10"),Q20/880,IF(OR(MID(D20,8,2)="16",MID(D20,8,2)="25"),Q20/440,Q20/12000)))</f>
        <v/>
      </c>
      <c r="S20" s="2" t="n"/>
      <c r="T20" s="11" t="n"/>
      <c r="U20" s="11" t="n"/>
      <c r="X20" s="101" t="n"/>
    </row>
    <row r="21" ht="15" customHeight="1">
      <c r="A21" s="98">
        <f>SUBSTITUTE(D21, "*", "-")</f>
        <v/>
      </c>
      <c r="B21" s="99">
        <f>IFERROR(VLOOKUP(D21,#REF!, 8, 0), "")</f>
        <v/>
      </c>
      <c r="C21" s="99" t="n"/>
      <c r="D21" s="98" t="inlineStr">
        <is>
          <t>RFOT055V</t>
        </is>
      </c>
      <c r="E21" s="2" t="n"/>
      <c r="F21" s="99" t="n"/>
      <c r="G21" s="99">
        <f>CEILING(IF((F21+20)&lt;101,3,IF((F21+20)*0.03&lt;10,(F21+20)*0.03,10)),1)</f>
        <v/>
      </c>
      <c r="H21" s="99" t="n"/>
      <c r="I21" s="99">
        <f>CEILING(IF((F21+G21+20)&lt;101,3,IF((F21+G21+20)*0.03&lt;10,(F21+G21+20)*0.03,10)),1)</f>
        <v/>
      </c>
      <c r="J21" s="99">
        <f>+IF(F21&lt;3200,13,20)</f>
        <v/>
      </c>
      <c r="K21" s="99" t="n"/>
      <c r="L21" s="99" t="n"/>
      <c r="M21" s="99" t="n">
        <v>0</v>
      </c>
      <c r="N21" s="99" t="n">
        <v>5</v>
      </c>
      <c r="O21" s="99" t="n"/>
      <c r="P21" s="99">
        <f>+SUM(H21:O21)</f>
        <v/>
      </c>
      <c r="Q21" s="99">
        <f>+F21+P21</f>
        <v/>
      </c>
      <c r="R21" s="100">
        <f>IF(MID(D21,11,1)="R",Q21/2000,IF(OR(MID(D21,8,2)="07",MID(D21,8,2)="10"),Q21/880,IF(OR(MID(D21,8,2)="16",MID(D21,8,2)="25"),Q21/440,Q21/12000)))</f>
        <v/>
      </c>
      <c r="S21" s="2" t="n"/>
      <c r="T21" s="11" t="n"/>
      <c r="U21" s="11" t="n"/>
      <c r="X21" s="101" t="n"/>
    </row>
    <row r="22" ht="15" customHeight="1">
      <c r="A22" s="98">
        <f>SUBSTITUTE(D22, "*", "-")</f>
        <v/>
      </c>
      <c r="B22" s="99">
        <f>IFERROR(VLOOKUP(D22,#REF!, 8, 0), "")</f>
        <v/>
      </c>
      <c r="C22" s="99" t="n"/>
      <c r="D22" s="98" t="inlineStr">
        <is>
          <t>RFOT063V</t>
        </is>
      </c>
      <c r="E22" s="2" t="n"/>
      <c r="F22" s="99" t="n"/>
      <c r="G22" s="99">
        <f>CEILING(IF((F22+20)&lt;101,3,IF((F22+20)*0.03&lt;10,(F22+20)*0.03,10)),1)</f>
        <v/>
      </c>
      <c r="H22" s="99" t="n"/>
      <c r="I22" s="99">
        <f>CEILING(IF((F22+G22+20)&lt;101,3,IF((F22+G22+20)*0.03&lt;10,(F22+G22+20)*0.03,10)),1)</f>
        <v/>
      </c>
      <c r="J22" s="99">
        <f>+IF(F22&lt;3200,13,20)</f>
        <v/>
      </c>
      <c r="K22" s="99" t="n"/>
      <c r="L22" s="99" t="n"/>
      <c r="M22" s="99" t="n">
        <v>0</v>
      </c>
      <c r="N22" s="99" t="n">
        <v>5</v>
      </c>
      <c r="O22" s="99" t="n"/>
      <c r="P22" s="99">
        <f>+SUM(H22:O22)</f>
        <v/>
      </c>
      <c r="Q22" s="99">
        <f>+F22+P22</f>
        <v/>
      </c>
      <c r="R22" s="100">
        <f>IF(MID(D22,11,1)="R",Q22/2000,IF(OR(MID(D22,8,2)="07",MID(D22,8,2)="10"),Q22/880,IF(OR(MID(D22,8,2)="16",MID(D22,8,2)="25"),Q22/440,Q22/12000)))</f>
        <v/>
      </c>
      <c r="S22" s="2" t="n"/>
      <c r="T22" s="11" t="n"/>
      <c r="U22" s="11" t="n"/>
      <c r="X22" s="101" t="n"/>
    </row>
    <row r="23" ht="15" customHeight="1">
      <c r="A23" s="98">
        <f>SUBSTITUTE(D23, "*", "-")</f>
        <v/>
      </c>
      <c r="B23" s="99">
        <f>IFERROR(VLOOKUP(D23,#REF!, 8, 0), "")</f>
        <v/>
      </c>
      <c r="C23" s="99" t="n"/>
      <c r="D23" s="98" t="inlineStr">
        <is>
          <t>RFOT071V</t>
        </is>
      </c>
      <c r="E23" s="2" t="n"/>
      <c r="F23" s="99" t="n"/>
      <c r="G23" s="99">
        <f>CEILING(IF((F23+20)&lt;101,3,IF((F23+20)*0.03&lt;10,(F23+20)*0.03,10)),1)</f>
        <v/>
      </c>
      <c r="H23" s="99" t="n"/>
      <c r="I23" s="99">
        <f>CEILING(IF((F23+G23+20)&lt;101,3,IF((F23+G23+20)*0.03&lt;10,(F23+G23+20)*0.03,10)),1)</f>
        <v/>
      </c>
      <c r="J23" s="99">
        <f>+IF(F23&lt;3200,13,20)</f>
        <v/>
      </c>
      <c r="K23" s="99" t="n"/>
      <c r="L23" s="99" t="n"/>
      <c r="M23" s="99" t="n">
        <v>0</v>
      </c>
      <c r="N23" s="99" t="n">
        <v>5</v>
      </c>
      <c r="O23" s="99" t="n"/>
      <c r="P23" s="99">
        <f>+SUM(H23:O23)</f>
        <v/>
      </c>
      <c r="Q23" s="99">
        <f>+F23+P23</f>
        <v/>
      </c>
      <c r="R23" s="100">
        <f>IF(MID(D23,11,1)="R",Q23/2000,IF(OR(MID(D23,8,2)="07",MID(D23,8,2)="10"),Q23/880,IF(OR(MID(D23,8,2)="16",MID(D23,8,2)="25"),Q23/440,Q23/12000)))</f>
        <v/>
      </c>
      <c r="S23" s="2" t="n"/>
      <c r="T23" s="11" t="n"/>
      <c r="U23" s="11" t="n"/>
      <c r="X23" s="101" t="n"/>
    </row>
    <row r="24" ht="15" customHeight="1">
      <c r="A24" s="98">
        <f>SUBSTITUTE(D24, "*", "-")</f>
        <v/>
      </c>
      <c r="B24" s="99">
        <f>IFERROR(VLOOKUP(D24,#REF!, 8, 0), "")</f>
        <v/>
      </c>
      <c r="C24" s="99" t="n"/>
      <c r="D24" s="98" t="inlineStr">
        <is>
          <t>RFOT054V</t>
        </is>
      </c>
      <c r="E24" s="2" t="n"/>
      <c r="F24" s="99" t="n"/>
      <c r="G24" s="99">
        <f>CEILING(IF((F24+20)&lt;101,3,IF((F24+20)*0.03&lt;10,(F24+20)*0.03,10)),1)</f>
        <v/>
      </c>
      <c r="H24" s="99" t="n"/>
      <c r="I24" s="99">
        <f>CEILING(IF((F24+G24+20)&lt;101,3,IF((F24+G24+20)*0.03&lt;10,(F24+G24+20)*0.03,10)),1)</f>
        <v/>
      </c>
      <c r="J24" s="99">
        <f>+IF(F24&lt;3200,13,20)</f>
        <v/>
      </c>
      <c r="K24" s="99" t="n"/>
      <c r="L24" s="99" t="n"/>
      <c r="M24" s="99" t="n">
        <v>0</v>
      </c>
      <c r="N24" s="99" t="n">
        <v>5</v>
      </c>
      <c r="O24" s="99" t="n"/>
      <c r="P24" s="99">
        <f>+SUM(H24:O24)</f>
        <v/>
      </c>
      <c r="Q24" s="99">
        <f>+F24+P24</f>
        <v/>
      </c>
      <c r="R24" s="100">
        <f>IF(MID(D24,11,1)="R",Q24/2000,IF(OR(MID(D24,8,2)="07",MID(D24,8,2)="10"),Q24/880,IF(OR(MID(D24,8,2)="16",MID(D24,8,2)="25"),Q24/440,Q24/12000)))</f>
        <v/>
      </c>
      <c r="S24" s="2" t="n"/>
      <c r="T24" s="11" t="n"/>
      <c r="U24" s="11" t="n"/>
      <c r="X24" s="101" t="n"/>
    </row>
    <row r="25" ht="15" customHeight="1">
      <c r="A25" s="98">
        <f>SUBSTITUTE(D25, "*", "-")</f>
        <v/>
      </c>
      <c r="B25" s="99">
        <f>IFERROR(VLOOKUP(D25,#REF!, 8, 0), "")</f>
        <v/>
      </c>
      <c r="C25" s="99" t="n"/>
      <c r="D25" s="98" t="inlineStr">
        <is>
          <t>RFOT062V</t>
        </is>
      </c>
      <c r="E25" s="2" t="n"/>
      <c r="F25" s="99" t="n"/>
      <c r="G25" s="99">
        <f>CEILING(IF((F25+20)&lt;101,3,IF((F25+20)*0.03&lt;10,(F25+20)*0.03,10)),1)</f>
        <v/>
      </c>
      <c r="H25" s="99" t="n"/>
      <c r="I25" s="99">
        <f>CEILING(IF((F25+G25+20)&lt;101,3,IF((F25+G25+20)*0.03&lt;10,(F25+G25+20)*0.03,10)),1)</f>
        <v/>
      </c>
      <c r="J25" s="99">
        <f>+IF(F25&lt;3200,13,20)</f>
        <v/>
      </c>
      <c r="K25" s="99" t="n"/>
      <c r="L25" s="99" t="n"/>
      <c r="M25" s="99" t="n">
        <v>0</v>
      </c>
      <c r="N25" s="99" t="n">
        <v>5</v>
      </c>
      <c r="O25" s="99" t="n"/>
      <c r="P25" s="99">
        <f>+SUM(H25:O25)</f>
        <v/>
      </c>
      <c r="Q25" s="99">
        <f>+F25+P25</f>
        <v/>
      </c>
      <c r="R25" s="100">
        <f>IF(MID(D25,11,1)="R",Q25/2000,IF(OR(MID(D25,8,2)="07",MID(D25,8,2)="10"),Q25/880,IF(OR(MID(D25,8,2)="16",MID(D25,8,2)="25"),Q25/440,Q25/12000)))</f>
        <v/>
      </c>
      <c r="S25" s="2" t="n"/>
      <c r="T25" s="11" t="n"/>
      <c r="U25" s="11" t="n"/>
      <c r="X25" s="101" t="n"/>
    </row>
    <row r="26" ht="15" customHeight="1">
      <c r="A26" s="98">
        <f>SUBSTITUTE(D26, "*", "-")</f>
        <v/>
      </c>
      <c r="B26" s="99">
        <f>IFERROR(VLOOKUP(D26,#REF!, 8, 0), "")</f>
        <v/>
      </c>
      <c r="C26" s="99" t="n"/>
      <c r="D26" s="98" t="inlineStr">
        <is>
          <t>RFOT067V</t>
        </is>
      </c>
      <c r="E26" s="2" t="n"/>
      <c r="F26" s="99" t="n"/>
      <c r="G26" s="99">
        <f>CEILING(IF((F26+20)&lt;101,3,IF((F26+20)*0.03&lt;10,(F26+20)*0.03,10)),1)</f>
        <v/>
      </c>
      <c r="H26" s="99" t="n"/>
      <c r="I26" s="99">
        <f>CEILING(IF((F26+G26+20)&lt;101,3,IF((F26+G26+20)*0.03&lt;10,(F26+G26+20)*0.03,10)),1)</f>
        <v/>
      </c>
      <c r="J26" s="99">
        <f>+IF(F26&lt;3200,13,20)</f>
        <v/>
      </c>
      <c r="K26" s="99" t="n"/>
      <c r="L26" s="99" t="n"/>
      <c r="M26" s="99" t="n">
        <v>0</v>
      </c>
      <c r="N26" s="99" t="n">
        <v>5</v>
      </c>
      <c r="O26" s="99" t="n"/>
      <c r="P26" s="99">
        <f>+SUM(H26:O26)</f>
        <v/>
      </c>
      <c r="Q26" s="99">
        <f>+F26+P26</f>
        <v/>
      </c>
      <c r="R26" s="100">
        <f>IF(MID(D26,11,1)="R",Q26/2000,IF(OR(MID(D26,8,2)="07",MID(D26,8,2)="10"),Q26/880,IF(OR(MID(D26,8,2)="16",MID(D26,8,2)="25"),Q26/440,Q26/12000)))</f>
        <v/>
      </c>
      <c r="S26" s="2" t="n"/>
      <c r="T26" s="11" t="n"/>
      <c r="U26" s="11" t="n"/>
      <c r="X26" s="101" t="n"/>
    </row>
    <row r="27" ht="15" customHeight="1">
      <c r="A27" s="98">
        <f>SUBSTITUTE(D27, "*", "-")</f>
        <v/>
      </c>
      <c r="B27" s="99">
        <f>IFERROR(VLOOKUP(D27,#REF!, 8, 0), "")</f>
        <v/>
      </c>
      <c r="C27" s="99" t="n"/>
      <c r="D27" s="98" t="inlineStr">
        <is>
          <t>RFOT066V</t>
        </is>
      </c>
      <c r="E27" s="2" t="n"/>
      <c r="F27" s="99" t="n"/>
      <c r="G27" s="99">
        <f>CEILING(IF((F27+20)&lt;101,3,IF((F27+20)*0.03&lt;10,(F27+20)*0.03,10)),1)</f>
        <v/>
      </c>
      <c r="H27" s="99" t="n"/>
      <c r="I27" s="99">
        <f>CEILING(IF((F27+G27+20)&lt;101,3,IF((F27+G27+20)*0.03&lt;10,(F27+G27+20)*0.03,10)),1)</f>
        <v/>
      </c>
      <c r="J27" s="99">
        <f>+IF(F27&lt;3200,13,20)</f>
        <v/>
      </c>
      <c r="K27" s="99" t="n"/>
      <c r="L27" s="99" t="n"/>
      <c r="M27" s="99" t="n">
        <v>0</v>
      </c>
      <c r="N27" s="99" t="n">
        <v>5</v>
      </c>
      <c r="O27" s="99" t="n"/>
      <c r="P27" s="99">
        <f>+SUM(H27:O27)</f>
        <v/>
      </c>
      <c r="Q27" s="99">
        <f>+F27+P27</f>
        <v/>
      </c>
      <c r="R27" s="100">
        <f>IF(MID(D27,11,1)="R",Q27/2000,IF(OR(MID(D27,8,2)="07",MID(D27,8,2)="10"),Q27/880,IF(OR(MID(D27,8,2)="16",MID(D27,8,2)="25"),Q27/440,Q27/12000)))</f>
        <v/>
      </c>
      <c r="S27" s="2" t="n"/>
      <c r="T27" s="11" t="n"/>
      <c r="U27" s="11" t="n"/>
      <c r="X27" s="101" t="n"/>
    </row>
    <row r="28" ht="15" customHeight="1">
      <c r="A28" s="98">
        <f>SUBSTITUTE(D28, "*", "-")</f>
        <v/>
      </c>
      <c r="B28" s="99">
        <f>IFERROR(VLOOKUP(D28,#REF!, 8, 0), "")</f>
        <v/>
      </c>
      <c r="C28" s="99" t="n"/>
      <c r="D28" s="98" t="inlineStr">
        <is>
          <t>RFOT327V</t>
        </is>
      </c>
      <c r="E28" s="2" t="n"/>
      <c r="F28" s="99" t="n"/>
      <c r="G28" s="99">
        <f>CEILING(IF((F28+20)&lt;101,3,IF((F28+20)*0.03&lt;10,(F28+20)*0.03,10)),1)</f>
        <v/>
      </c>
      <c r="H28" s="99" t="n"/>
      <c r="I28" s="99">
        <f>CEILING(IF((F28+G28+20)&lt;101,3,IF((F28+G28+20)*0.03&lt;10,(F28+G28+20)*0.03,10)),1)</f>
        <v/>
      </c>
      <c r="J28" s="99">
        <f>+IF(F28&lt;3200,13,20)</f>
        <v/>
      </c>
      <c r="K28" s="99" t="n"/>
      <c r="L28" s="99" t="n"/>
      <c r="M28" s="99" t="n">
        <v>0</v>
      </c>
      <c r="N28" s="99" t="n">
        <v>5</v>
      </c>
      <c r="O28" s="99" t="n"/>
      <c r="P28" s="99">
        <f>+SUM(H28:O28)</f>
        <v/>
      </c>
      <c r="Q28" s="99">
        <f>+F28+P28</f>
        <v/>
      </c>
      <c r="R28" s="100">
        <f>IF(MID(D28,11,1)="R",Q28/2000,IF(OR(MID(D28,8,2)="07",MID(D28,8,2)="10"),Q28/880,IF(OR(MID(D28,8,2)="16",MID(D28,8,2)="25"),Q28/440,Q28/12000)))</f>
        <v/>
      </c>
      <c r="S28" s="2" t="n"/>
      <c r="T28" s="11" t="n"/>
      <c r="U28" s="11" t="n"/>
      <c r="X28" s="101" t="n"/>
    </row>
    <row r="29" ht="15" customHeight="1">
      <c r="A29" s="98">
        <f>SUBSTITUTE(D29, "*", "-")</f>
        <v/>
      </c>
      <c r="B29" s="99">
        <f>IFERROR(VLOOKUP(D29,#REF!, 8, 0), "")</f>
        <v/>
      </c>
      <c r="C29" s="99" t="n"/>
      <c r="D29" s="98" t="inlineStr">
        <is>
          <t>RFOT070V</t>
        </is>
      </c>
      <c r="E29" s="2" t="n"/>
      <c r="F29" s="99" t="n"/>
      <c r="G29" s="99">
        <f>CEILING(IF((F29+20)&lt;101,3,IF((F29+20)*0.03&lt;10,(F29+20)*0.03,10)),1)</f>
        <v/>
      </c>
      <c r="H29" s="99" t="n"/>
      <c r="I29" s="99">
        <f>CEILING(IF((F29+G29+20)&lt;101,3,IF((F29+G29+20)*0.03&lt;10,(F29+G29+20)*0.03,10)),1)</f>
        <v/>
      </c>
      <c r="J29" s="99">
        <f>+IF(F29&lt;3200,13,20)</f>
        <v/>
      </c>
      <c r="K29" s="99" t="n"/>
      <c r="L29" s="99" t="n"/>
      <c r="M29" s="99" t="n">
        <v>0</v>
      </c>
      <c r="N29" s="99" t="n">
        <v>5</v>
      </c>
      <c r="O29" s="99" t="n"/>
      <c r="P29" s="99">
        <f>+SUM(H29:O29)</f>
        <v/>
      </c>
      <c r="Q29" s="99">
        <f>+F29+P29</f>
        <v/>
      </c>
      <c r="R29" s="100">
        <f>IF(MID(D29,11,1)="R",Q29/2000,IF(OR(MID(D29,8,2)="07",MID(D29,8,2)="10"),Q29/880,IF(OR(MID(D29,8,2)="16",MID(D29,8,2)="25"),Q29/440,Q29/12000)))</f>
        <v/>
      </c>
      <c r="S29" s="2" t="n"/>
      <c r="T29" s="11" t="n"/>
      <c r="U29" s="11" t="n"/>
      <c r="X29" s="101" t="n"/>
    </row>
    <row r="30" ht="15" customHeight="1">
      <c r="A30" s="98">
        <f>SUBSTITUTE(D30, "*", "-")</f>
        <v/>
      </c>
      <c r="B30" s="99">
        <f>IFERROR(VLOOKUP(D30,#REF!, 8, 0), "")</f>
        <v/>
      </c>
      <c r="C30" s="99" t="n"/>
      <c r="D30" s="98" t="inlineStr">
        <is>
          <t>RFOT051V</t>
        </is>
      </c>
      <c r="E30" s="2" t="n"/>
      <c r="F30" s="99" t="n"/>
      <c r="G30" s="99">
        <f>CEILING(IF((F30+20)&lt;101,3,IF((F30+20)*0.03&lt;10,(F30+20)*0.03,10)),1)</f>
        <v/>
      </c>
      <c r="H30" s="99" t="n"/>
      <c r="I30" s="99">
        <f>CEILING(IF((F30+G30+20)&lt;101,3,IF((F30+G30+20)*0.03&lt;10,(F30+G30+20)*0.03,10)),1)</f>
        <v/>
      </c>
      <c r="J30" s="99">
        <f>+IF(F30&lt;3200,13,20)</f>
        <v/>
      </c>
      <c r="K30" s="99" t="n"/>
      <c r="L30" s="99" t="n"/>
      <c r="M30" s="99" t="n">
        <v>0</v>
      </c>
      <c r="N30" s="99" t="n">
        <v>5</v>
      </c>
      <c r="O30" s="99" t="n"/>
      <c r="P30" s="99">
        <f>+SUM(H30:O30)</f>
        <v/>
      </c>
      <c r="Q30" s="99">
        <f>+F30+P30</f>
        <v/>
      </c>
      <c r="R30" s="100">
        <f>IF(MID(D30,11,1)="R",Q30/2000,IF(OR(MID(D30,8,2)="07",MID(D30,8,2)="10"),Q30/880,IF(OR(MID(D30,8,2)="16",MID(D30,8,2)="25"),Q30/440,Q30/12000)))</f>
        <v/>
      </c>
      <c r="S30" s="2" t="n"/>
      <c r="T30" s="11" t="n"/>
      <c r="U30" s="11" t="n"/>
      <c r="X30" s="101" t="n"/>
    </row>
    <row r="31" ht="15" customHeight="1">
      <c r="A31" s="98">
        <f>SUBSTITUTE(D31, "*", "-")</f>
        <v/>
      </c>
      <c r="B31" s="99">
        <f>IFERROR(VLOOKUP(D31,#REF!, 8, 0), "")</f>
        <v/>
      </c>
      <c r="C31" s="99" t="n"/>
      <c r="D31" s="98" t="inlineStr">
        <is>
          <t>RFOT325V</t>
        </is>
      </c>
      <c r="E31" s="2" t="n"/>
      <c r="F31" s="99" t="n"/>
      <c r="G31" s="99">
        <f>CEILING(IF((F31+20)&lt;101,3,IF((F31+20)*0.03&lt;10,(F31+20)*0.03,10)),1)</f>
        <v/>
      </c>
      <c r="H31" s="99" t="n"/>
      <c r="I31" s="99">
        <f>CEILING(IF((F31+G31+20)&lt;101,3,IF((F31+G31+20)*0.03&lt;10,(F31+G31+20)*0.03,10)),1)</f>
        <v/>
      </c>
      <c r="J31" s="99">
        <f>+IF(F31&lt;3200,13,20)</f>
        <v/>
      </c>
      <c r="K31" s="99" t="n"/>
      <c r="L31" s="99" t="n"/>
      <c r="M31" s="99" t="n">
        <v>0</v>
      </c>
      <c r="N31" s="99" t="n">
        <v>5</v>
      </c>
      <c r="O31" s="99" t="n"/>
      <c r="P31" s="99">
        <f>+SUM(H31:O31)</f>
        <v/>
      </c>
      <c r="Q31" s="99">
        <f>+F31+P31</f>
        <v/>
      </c>
      <c r="R31" s="100">
        <f>IF(MID(D31,11,1)="R",Q31/2000,IF(OR(MID(D31,8,2)="07",MID(D31,8,2)="10"),Q31/880,IF(OR(MID(D31,8,2)="16",MID(D31,8,2)="25"),Q31/440,Q31/12000)))</f>
        <v/>
      </c>
      <c r="S31" s="2" t="n"/>
      <c r="T31" s="11" t="n"/>
      <c r="U31" s="11" t="n"/>
      <c r="X31" s="101" t="n"/>
    </row>
    <row r="32" ht="15" customHeight="1">
      <c r="A32" s="98">
        <f>SUBSTITUTE(D32, "*", "-")</f>
        <v/>
      </c>
      <c r="B32" s="99">
        <f>IFERROR(VLOOKUP(D32,#REF!, 8, 0), "")</f>
        <v/>
      </c>
      <c r="C32" s="99" t="n"/>
      <c r="D32" s="98" t="inlineStr">
        <is>
          <t>RFOT058V</t>
        </is>
      </c>
      <c r="E32" s="2" t="n"/>
      <c r="F32" s="99" t="n"/>
      <c r="G32" s="99">
        <f>CEILING(IF((F32+20)&lt;101,3,IF((F32+20)*0.03&lt;10,(F32+20)*0.03,10)),1)</f>
        <v/>
      </c>
      <c r="H32" s="99" t="n"/>
      <c r="I32" s="99">
        <f>CEILING(IF((F32+G32+20)&lt;101,3,IF((F32+G32+20)*0.03&lt;10,(F32+G32+20)*0.03,10)),1)</f>
        <v/>
      </c>
      <c r="J32" s="99">
        <f>+IF(F32&lt;3200,13,20)</f>
        <v/>
      </c>
      <c r="K32" s="99" t="n"/>
      <c r="L32" s="99" t="n"/>
      <c r="M32" s="99" t="n">
        <v>0</v>
      </c>
      <c r="N32" s="99" t="n">
        <v>5</v>
      </c>
      <c r="O32" s="99" t="n"/>
      <c r="P32" s="99">
        <f>+SUM(H32:O32)</f>
        <v/>
      </c>
      <c r="Q32" s="99">
        <f>+F32+P32</f>
        <v/>
      </c>
      <c r="R32" s="100">
        <f>IF(MID(D32,11,1)="R",Q32/2000,IF(OR(MID(D32,8,2)="07",MID(D32,8,2)="10"),Q32/880,IF(OR(MID(D32,8,2)="16",MID(D32,8,2)="25"),Q32/440,Q32/12000)))</f>
        <v/>
      </c>
      <c r="S32" s="2" t="n"/>
      <c r="T32" s="11" t="n"/>
      <c r="U32" s="11" t="n"/>
      <c r="X32" s="101" t="n"/>
    </row>
    <row r="33" ht="15" customHeight="1">
      <c r="A33" s="98">
        <f>SUBSTITUTE(D33, "*", "-")</f>
        <v/>
      </c>
      <c r="B33" s="99">
        <f>IFERROR(VLOOKUP(D33,#REF!, 8, 0), "")</f>
        <v/>
      </c>
      <c r="C33" s="99" t="n"/>
      <c r="D33" s="98" t="inlineStr">
        <is>
          <t>RFOT030V</t>
        </is>
      </c>
      <c r="E33" s="2" t="n"/>
      <c r="F33" s="99" t="n"/>
      <c r="G33" s="99">
        <f>CEILING(IF((F33+20)&lt;101,3,IF((F33+20)*0.03&lt;10,(F33+20)*0.03,10)),1)</f>
        <v/>
      </c>
      <c r="H33" s="99" t="n"/>
      <c r="I33" s="99">
        <f>CEILING(IF((F33+G33+20)&lt;101,3,IF((F33+G33+20)*0.03&lt;10,(F33+G33+20)*0.03,10)),1)</f>
        <v/>
      </c>
      <c r="J33" s="99">
        <f>+IF(F33&lt;3200,13,20)</f>
        <v/>
      </c>
      <c r="K33" s="99" t="n"/>
      <c r="L33" s="99" t="n"/>
      <c r="M33" s="99" t="n">
        <v>0</v>
      </c>
      <c r="N33" s="99" t="n">
        <v>5</v>
      </c>
      <c r="O33" s="99" t="n"/>
      <c r="P33" s="99">
        <f>+SUM(H33:O33)</f>
        <v/>
      </c>
      <c r="Q33" s="99">
        <f>+F33+P33</f>
        <v/>
      </c>
      <c r="R33" s="100">
        <f>IF(MID(D33,11,1)="R",Q33/2000,IF(OR(MID(D33,8,2)="07",MID(D33,8,2)="10"),Q33/880,IF(OR(MID(D33,8,2)="16",MID(D33,8,2)="25"),Q33/440,Q33/12000)))</f>
        <v/>
      </c>
      <c r="S33" s="2" t="n"/>
      <c r="T33" s="11" t="n"/>
      <c r="U33" s="11" t="n"/>
      <c r="X33" s="101" t="n"/>
    </row>
    <row r="34" ht="15" customHeight="1">
      <c r="A34" s="98">
        <f>SUBSTITUTE(D34, "*", "-")</f>
        <v/>
      </c>
      <c r="B34" s="99">
        <f>IFERROR(VLOOKUP(D34,#REF!, 8, 0), "")</f>
        <v/>
      </c>
      <c r="C34" s="99" t="n"/>
      <c r="D34" s="98" t="inlineStr">
        <is>
          <t>RFOT031V</t>
        </is>
      </c>
      <c r="E34" s="2" t="n"/>
      <c r="F34" s="99" t="n"/>
      <c r="G34" s="99">
        <f>CEILING(IF((F34+20)&lt;101,3,IF((F34+20)*0.03&lt;10,(F34+20)*0.03,10)),1)</f>
        <v/>
      </c>
      <c r="H34" s="99" t="n"/>
      <c r="I34" s="99">
        <f>CEILING(IF((F34+G34+20)&lt;101,3,IF((F34+G34+20)*0.03&lt;10,(F34+G34+20)*0.03,10)),1)</f>
        <v/>
      </c>
      <c r="J34" s="99">
        <f>+IF(F34&lt;3200,13,20)</f>
        <v/>
      </c>
      <c r="K34" s="99" t="n"/>
      <c r="L34" s="99" t="n"/>
      <c r="M34" s="99" t="n">
        <v>0</v>
      </c>
      <c r="N34" s="99" t="n">
        <v>5</v>
      </c>
      <c r="O34" s="99" t="n"/>
      <c r="P34" s="99">
        <f>+SUM(H34:O34)</f>
        <v/>
      </c>
      <c r="Q34" s="99">
        <f>+F34+P34</f>
        <v/>
      </c>
      <c r="R34" s="100">
        <f>IF(MID(D34,11,1)="R",Q34/2000,IF(OR(MID(D34,8,2)="07",MID(D34,8,2)="10"),Q34/880,IF(OR(MID(D34,8,2)="16",MID(D34,8,2)="25"),Q34/440,Q34/12000)))</f>
        <v/>
      </c>
      <c r="S34" s="2" t="n"/>
      <c r="T34" s="11" t="n"/>
      <c r="U34" s="11" t="n"/>
      <c r="X34" s="101" t="n"/>
    </row>
    <row r="35" ht="15" customHeight="1">
      <c r="A35" s="98">
        <f>SUBSTITUTE(D35, "*", "-")</f>
        <v/>
      </c>
      <c r="B35" s="99">
        <f>IFERROR(VLOOKUP(D35,#REF!, 8, 0), "")</f>
        <v/>
      </c>
      <c r="C35" s="99" t="n"/>
      <c r="D35" s="98" t="inlineStr">
        <is>
          <t>RFOT326V</t>
        </is>
      </c>
      <c r="E35" s="2" t="n"/>
      <c r="F35" s="99" t="n"/>
      <c r="G35" s="99">
        <f>CEILING(IF((F35+20)&lt;101,3,IF((F35+20)*0.03&lt;10,(F35+20)*0.03,10)),1)</f>
        <v/>
      </c>
      <c r="H35" s="99" t="n"/>
      <c r="I35" s="99">
        <f>CEILING(IF((F35+G35+20)&lt;101,3,IF((F35+G35+20)*0.03&lt;10,(F35+G35+20)*0.03,10)),1)</f>
        <v/>
      </c>
      <c r="J35" s="99">
        <f>+IF(F35&lt;3200,13,20)</f>
        <v/>
      </c>
      <c r="K35" s="99" t="n"/>
      <c r="L35" s="99" t="n"/>
      <c r="M35" s="99" t="n">
        <v>0</v>
      </c>
      <c r="N35" s="99" t="n">
        <v>5</v>
      </c>
      <c r="O35" s="99" t="n"/>
      <c r="P35" s="99">
        <f>+SUM(H35:O35)</f>
        <v/>
      </c>
      <c r="Q35" s="99">
        <f>+F35+P35</f>
        <v/>
      </c>
      <c r="R35" s="100">
        <f>IF(MID(D35,11,1)="R",Q35/2000,IF(OR(MID(D35,8,2)="07",MID(D35,8,2)="10"),Q35/880,IF(OR(MID(D35,8,2)="16",MID(D35,8,2)="25"),Q35/440,Q35/12000)))</f>
        <v/>
      </c>
      <c r="S35" s="2" t="n"/>
      <c r="T35" s="11" t="n"/>
      <c r="U35" s="11" t="n"/>
      <c r="X35" s="101" t="n"/>
    </row>
    <row r="36" ht="15" customHeight="1">
      <c r="A36" s="98">
        <f>SUBSTITUTE(D36, "*", "-")</f>
        <v/>
      </c>
      <c r="B36" s="99">
        <f>IFERROR(VLOOKUP(D36,#REF!, 8, 0), "")</f>
        <v/>
      </c>
      <c r="C36" s="99" t="n"/>
      <c r="D36" s="98" t="inlineStr">
        <is>
          <t>RFOT032V</t>
        </is>
      </c>
      <c r="E36" s="2" t="n"/>
      <c r="F36" s="99" t="n"/>
      <c r="G36" s="99">
        <f>CEILING(IF((F36+20)&lt;101,3,IF((F36+20)*0.03&lt;10,(F36+20)*0.03,10)),1)</f>
        <v/>
      </c>
      <c r="H36" s="99" t="n"/>
      <c r="I36" s="99">
        <f>CEILING(IF((F36+G36+20)&lt;101,3,IF((F36+G36+20)*0.03&lt;10,(F36+G36+20)*0.03,10)),1)</f>
        <v/>
      </c>
      <c r="J36" s="99">
        <f>+IF(F36&lt;3200,13,20)</f>
        <v/>
      </c>
      <c r="K36" s="99" t="n"/>
      <c r="L36" s="99" t="n"/>
      <c r="M36" s="99" t="n">
        <v>0</v>
      </c>
      <c r="N36" s="99" t="n">
        <v>5</v>
      </c>
      <c r="O36" s="99" t="n"/>
      <c r="P36" s="99">
        <f>+SUM(H36:O36)</f>
        <v/>
      </c>
      <c r="Q36" s="99">
        <f>+F36+P36</f>
        <v/>
      </c>
      <c r="R36" s="100">
        <f>IF(MID(D36,11,1)="R",Q36/2000,IF(OR(MID(D36,8,2)="07",MID(D36,8,2)="10"),Q36/880,IF(OR(MID(D36,8,2)="16",MID(D36,8,2)="25"),Q36/440,Q36/12000)))</f>
        <v/>
      </c>
      <c r="S36" s="2" t="n"/>
      <c r="T36" s="11" t="n"/>
      <c r="U36" s="11" t="n"/>
      <c r="X36" s="101" t="n"/>
    </row>
    <row r="37" ht="15" customHeight="1">
      <c r="A37" s="98">
        <f>SUBSTITUTE(D37, "*", "-")</f>
        <v/>
      </c>
      <c r="B37" s="99">
        <f>IFERROR(VLOOKUP(D37,#REF!, 8, 0), "")</f>
        <v/>
      </c>
      <c r="C37" s="99" t="n"/>
      <c r="D37" s="98" t="inlineStr">
        <is>
          <t>RFOT050V</t>
        </is>
      </c>
      <c r="E37" s="2" t="n"/>
      <c r="F37" s="99" t="n"/>
      <c r="G37" s="99">
        <f>CEILING(IF((F37+20)&lt;101,3,IF((F37+20)*0.03&lt;10,(F37+20)*0.03,10)),1)</f>
        <v/>
      </c>
      <c r="H37" s="99" t="n"/>
      <c r="I37" s="99">
        <f>CEILING(IF((F37+G37+20)&lt;101,3,IF((F37+G37+20)*0.03&lt;10,(F37+G37+20)*0.03,10)),1)</f>
        <v/>
      </c>
      <c r="J37" s="99">
        <f>+IF(F37&lt;3200,13,20)</f>
        <v/>
      </c>
      <c r="K37" s="99" t="n"/>
      <c r="L37" s="99" t="n"/>
      <c r="M37" s="99" t="n">
        <v>0</v>
      </c>
      <c r="N37" s="99" t="n">
        <v>5</v>
      </c>
      <c r="O37" s="99" t="n"/>
      <c r="P37" s="99">
        <f>+SUM(H37:O37)</f>
        <v/>
      </c>
      <c r="Q37" s="99">
        <f>+F37+P37</f>
        <v/>
      </c>
      <c r="R37" s="100">
        <f>IF(MID(D37,11,1)="R",Q37/2000,IF(OR(MID(D37,8,2)="07",MID(D37,8,2)="10"),Q37/880,IF(OR(MID(D37,8,2)="16",MID(D37,8,2)="25"),Q37/440,Q37/12000)))</f>
        <v/>
      </c>
      <c r="S37" s="2" t="n"/>
      <c r="T37" s="11" t="n"/>
      <c r="U37" s="11" t="n"/>
      <c r="X37" s="101" t="n"/>
    </row>
    <row r="38" ht="15" customHeight="1">
      <c r="A38" s="98" t="n"/>
      <c r="B38" s="99" t="n"/>
      <c r="C38" s="99" t="n"/>
      <c r="D38" s="98" t="n"/>
      <c r="E38" s="2" t="n"/>
      <c r="F38" s="99" t="n"/>
      <c r="G38" s="99" t="n"/>
      <c r="H38" s="99" t="n"/>
      <c r="I38" s="99" t="n"/>
      <c r="J38" s="99" t="n"/>
      <c r="K38" s="99" t="n"/>
      <c r="L38" s="99" t="n"/>
      <c r="M38" s="99" t="n"/>
      <c r="N38" s="99" t="n"/>
      <c r="O38" s="99" t="n"/>
      <c r="P38" s="99" t="n"/>
      <c r="Q38" s="99" t="n"/>
      <c r="R38" s="100" t="n"/>
      <c r="S38" s="2" t="n"/>
      <c r="T38" s="11" t="n"/>
      <c r="U38" s="11" t="n"/>
    </row>
    <row r="39" ht="15" customHeight="1">
      <c r="A39" s="98">
        <f>SUBSTITUTE(D39, "*", "-")</f>
        <v/>
      </c>
      <c r="B39" s="99">
        <f>IFERROR(VLOOKUP(D39,#REF!, 8, 0), "")</f>
        <v/>
      </c>
      <c r="C39" s="99" t="n"/>
      <c r="D39" s="98" t="inlineStr">
        <is>
          <t>RS*A40G07SQ</t>
        </is>
      </c>
      <c r="E39" s="20" t="inlineStr">
        <is>
          <t>200401VA</t>
        </is>
      </c>
      <c r="F39" s="99" t="n"/>
      <c r="G39" s="99">
        <f>CEILING(IF((F39+19)&lt;101,3,IF((F39+19)*0.03&lt;10,(F39+19)*0.03,10)),1)</f>
        <v/>
      </c>
      <c r="H39" s="99" t="n"/>
      <c r="I39" s="99">
        <f>CEILING(IF((F39+G39+19)&lt;101,3,IF((F39+G39+19)*0.03&lt;10,(F39+G39+19)*0.03,10)),1)</f>
        <v/>
      </c>
      <c r="J39" s="99" t="n">
        <v>13</v>
      </c>
      <c r="K39" s="99" t="n"/>
      <c r="L39" s="99" t="n"/>
      <c r="M39" s="99" t="n">
        <v>1</v>
      </c>
      <c r="N39" s="99" t="n">
        <v>5</v>
      </c>
      <c r="O39" s="99" t="n"/>
      <c r="P39" s="99">
        <f>+SUM(H39:O39)</f>
        <v/>
      </c>
      <c r="Q39" s="99">
        <f>+F39+P39</f>
        <v/>
      </c>
      <c r="R39" s="100">
        <f>IF(MID(D39,11,1)="R",Q39/2000,IF(OR(MID(D39,8,2)="07",MID(D39,8,2)="10"),Q39/880,IF(OR(MID(D39,8,2)="16",MID(D39,8,2)="25"),Q39/440,Q39/12000)))</f>
        <v/>
      </c>
      <c r="S39" s="2" t="n"/>
      <c r="T39" s="11" t="n"/>
      <c r="U39" s="11" t="n"/>
      <c r="V39" s="102">
        <f>+X39+3</f>
        <v/>
      </c>
      <c r="W39" s="102">
        <f>TEXT(V39, "DDD")</f>
        <v/>
      </c>
      <c r="X39" s="102">
        <f>DATE("20"&amp;LEFT(E39,2),MID(E39,3,2),MID(E39,5,2))</f>
        <v/>
      </c>
    </row>
    <row r="40" ht="15" customHeight="1">
      <c r="A40" s="98">
        <f>SUBSTITUTE(D40, "*", "-")</f>
        <v/>
      </c>
      <c r="B40" s="99">
        <f>IFERROR(VLOOKUP(D40,#REF!, 8, 0), "")</f>
        <v/>
      </c>
      <c r="C40" s="99" t="n"/>
      <c r="D40" s="98" t="inlineStr">
        <is>
          <t>RS*A40G10SQ</t>
        </is>
      </c>
      <c r="E40" s="20" t="inlineStr">
        <is>
          <t>200401VB</t>
        </is>
      </c>
      <c r="F40" s="99" t="n"/>
      <c r="G40" s="99">
        <f>CEILING(IF((F40+19)&lt;101,3,IF((F40+19)*0.03&lt;10,(F40+19)*0.03,10)),1)</f>
        <v/>
      </c>
      <c r="H40" s="99" t="n"/>
      <c r="I40" s="99">
        <f>CEILING(IF((F40+G40+19)&lt;101,3,IF((F40+G40+19)*0.03&lt;10,(F40+G40+19)*0.03,10)),1)</f>
        <v/>
      </c>
      <c r="J40" s="99" t="n">
        <v>13</v>
      </c>
      <c r="K40" s="99" t="n"/>
      <c r="L40" s="99" t="n"/>
      <c r="M40" s="99" t="n">
        <v>1</v>
      </c>
      <c r="N40" s="99" t="n">
        <v>5</v>
      </c>
      <c r="O40" s="99" t="n"/>
      <c r="P40" s="99">
        <f>+SUM(H40:O40)</f>
        <v/>
      </c>
      <c r="Q40" s="99">
        <f>+F40+P40</f>
        <v/>
      </c>
      <c r="R40" s="100">
        <f>IF(MID(D40,11,1)="R",Q40/2000,IF(OR(MID(D40,8,2)="07",MID(D40,8,2)="10"),Q40/880,IF(OR(MID(D40,8,2)="16",MID(D40,8,2)="25"),Q40/440,Q40/12000)))</f>
        <v/>
      </c>
      <c r="S40" s="2" t="n"/>
      <c r="T40" s="11" t="n"/>
      <c r="U40" s="11" t="n"/>
      <c r="V40" s="102">
        <f>+X40+3</f>
        <v/>
      </c>
      <c r="W40" s="102">
        <f>TEXT(V40, "DDD")</f>
        <v/>
      </c>
      <c r="X40" s="102">
        <f>DATE("20"&amp;LEFT(E40,2),MID(E40,3,2),MID(E40,5,2))</f>
        <v/>
      </c>
    </row>
    <row r="41" ht="15" customHeight="1">
      <c r="A41" s="98">
        <f>SUBSTITUTE(D41, "*", "-")</f>
        <v/>
      </c>
      <c r="B41" s="99">
        <f>IFERROR(VLOOKUP(D41,#REF!, 8, 0), "")</f>
        <v/>
      </c>
      <c r="C41" s="99" t="n"/>
      <c r="D41" s="98" t="inlineStr">
        <is>
          <t>RS*A40G16AQZ</t>
        </is>
      </c>
      <c r="E41" s="20" t="inlineStr">
        <is>
          <t>200401VC</t>
        </is>
      </c>
      <c r="F41" s="99" t="n"/>
      <c r="G41" s="99">
        <f>CEILING(IF((F41+19)&lt;101,3,IF((F41+19)*0.03&lt;10,(F41+19)*0.03,10)),1)</f>
        <v/>
      </c>
      <c r="H41" s="99" t="n"/>
      <c r="I41" s="99">
        <f>CEILING(IF((F41+G41+19)&lt;101,3,IF((F41+G41+19)*0.03&lt;10,(F41+G41+19)*0.03,10)),1)</f>
        <v/>
      </c>
      <c r="J41" s="99" t="n">
        <v>13</v>
      </c>
      <c r="K41" s="99" t="n"/>
      <c r="L41" s="99" t="n"/>
      <c r="M41" s="99" t="n">
        <v>1</v>
      </c>
      <c r="N41" s="99" t="n">
        <v>5</v>
      </c>
      <c r="O41" s="99" t="n"/>
      <c r="P41" s="99">
        <f>+SUM(H41:O41)</f>
        <v/>
      </c>
      <c r="Q41" s="99">
        <f>+F41+P41</f>
        <v/>
      </c>
      <c r="R41" s="100">
        <f>IF(MID(D41,11,1)="R",Q41/2000,IF(OR(MID(D41,8,2)="07",MID(D41,8,2)="10"),Q41/880,IF(OR(MID(D41,8,2)="16",MID(D41,8,2)="25"),Q41/440,Q41/12000)))</f>
        <v/>
      </c>
      <c r="S41" s="2" t="n"/>
      <c r="T41" s="11" t="n"/>
      <c r="U41" s="11" t="n"/>
      <c r="V41" s="102">
        <f>+X41+3</f>
        <v/>
      </c>
      <c r="W41" s="102">
        <f>TEXT(V41, "DDD")</f>
        <v/>
      </c>
      <c r="X41" s="102">
        <f>DATE("20"&amp;LEFT(E41,2),MID(E41,3,2),MID(E41,5,2))</f>
        <v/>
      </c>
    </row>
    <row r="42" ht="15" customHeight="1">
      <c r="A42" s="98">
        <f>SUBSTITUTE(D42, "*", "-")</f>
        <v/>
      </c>
      <c r="B42" s="99">
        <f>IFERROR(VLOOKUP(D42,#REF!, 8, 0), "")</f>
        <v/>
      </c>
      <c r="C42" s="99" t="n"/>
      <c r="D42" s="98" t="inlineStr">
        <is>
          <t>RS*A40G16SQZ</t>
        </is>
      </c>
      <c r="E42" s="2" t="n"/>
      <c r="F42" s="99" t="n"/>
      <c r="G42" s="99">
        <f>CEILING(IF((F42+19)&lt;101,3,IF((F42+19)*0.03&lt;10,(F42+19)*0.03,10)),1)</f>
        <v/>
      </c>
      <c r="H42" s="99" t="n"/>
      <c r="I42" s="99">
        <f>CEILING(IF((F42+G42+19)&lt;101,3,IF((F42+G42+19)*0.03&lt;10,(F42+G42+19)*0.03,10)),1)</f>
        <v/>
      </c>
      <c r="J42" s="99" t="n">
        <v>13</v>
      </c>
      <c r="K42" s="99" t="n"/>
      <c r="L42" s="99" t="n"/>
      <c r="M42" s="99" t="n">
        <v>1</v>
      </c>
      <c r="N42" s="99" t="n">
        <v>5</v>
      </c>
      <c r="O42" s="99" t="n"/>
      <c r="P42" s="99">
        <f>+SUM(H42:O42)</f>
        <v/>
      </c>
      <c r="Q42" s="99">
        <f>+F42+P42</f>
        <v/>
      </c>
      <c r="R42" s="100">
        <f>IF(MID(D42,11,1)="R",Q42/2000,IF(OR(MID(D42,8,2)="07",MID(D42,8,2)="10"),Q42/880,IF(OR(MID(D42,8,2)="16",MID(D42,8,2)="25"),Q42/440,Q42/12000)))</f>
        <v/>
      </c>
      <c r="S42" s="2" t="n"/>
      <c r="T42" s="11" t="n"/>
      <c r="U42" s="11" t="n"/>
      <c r="V42" s="102">
        <f>+X42+3</f>
        <v/>
      </c>
      <c r="W42" s="102">
        <f>TEXT(V42, "DDD")</f>
        <v/>
      </c>
      <c r="X42" s="102">
        <f>DATE("20"&amp;LEFT(E42,2),MID(E42,3,2),MID(E42,5,2))</f>
        <v/>
      </c>
    </row>
    <row r="43" ht="15" customHeight="1">
      <c r="A43" s="98">
        <f>SUBSTITUTE(D43, "*", "-")</f>
        <v/>
      </c>
      <c r="B43" s="99">
        <f>IFERROR(VLOOKUP(D43,#REF!, 8, 0), "")</f>
        <v/>
      </c>
      <c r="C43" s="99" t="n"/>
      <c r="D43" s="98" t="inlineStr">
        <is>
          <t>RS*A40K10AQ</t>
        </is>
      </c>
      <c r="E43" s="2" t="n"/>
      <c r="F43" s="99" t="n"/>
      <c r="G43" s="99">
        <f>CEILING(IF((F43+19)&lt;101,3,IF((F43+19)*0.03&lt;10,(F43+19)*0.03,10)),1)</f>
        <v/>
      </c>
      <c r="H43" s="99" t="n"/>
      <c r="I43" s="99">
        <f>CEILING(IF((F43+G43+19)&lt;101,3,IF((F43+G43+19)*0.03&lt;10,(F43+G43+19)*0.03,10)),1)</f>
        <v/>
      </c>
      <c r="J43" s="99" t="n">
        <v>13</v>
      </c>
      <c r="K43" s="99" t="n"/>
      <c r="L43" s="99" t="n"/>
      <c r="M43" s="99" t="n">
        <v>1</v>
      </c>
      <c r="N43" s="99" t="n">
        <v>5</v>
      </c>
      <c r="O43" s="99" t="n"/>
      <c r="P43" s="99">
        <f>+SUM(H43:O43)</f>
        <v/>
      </c>
      <c r="Q43" s="99">
        <f>+F43+P43</f>
        <v/>
      </c>
      <c r="R43" s="100">
        <f>IF(MID(D43,11,1)="R",Q43/2000,IF(OR(MID(D43,8,2)="07",MID(D43,8,2)="10"),Q43/880,IF(OR(MID(D43,8,2)="16",MID(D43,8,2)="25"),Q43/440,Q43/12000)))</f>
        <v/>
      </c>
      <c r="S43" s="2" t="n"/>
      <c r="T43" s="11" t="n"/>
      <c r="U43" s="11" t="n"/>
      <c r="V43" s="102">
        <f>+X43+3</f>
        <v/>
      </c>
      <c r="W43" s="102">
        <f>TEXT(V43, "DDD")</f>
        <v/>
      </c>
      <c r="X43" s="102">
        <f>DATE("20"&amp;LEFT(E43,2),MID(E43,3,2),MID(E43,5,2))</f>
        <v/>
      </c>
    </row>
    <row r="44" ht="15" customHeight="1">
      <c r="A44" s="98">
        <f>SUBSTITUTE(D44, "*", "-")</f>
        <v/>
      </c>
      <c r="B44" s="99">
        <f>IFERROR(VLOOKUP(D44,#REF!, 8, 0), "")</f>
        <v/>
      </c>
      <c r="C44" s="99" t="n"/>
      <c r="D44" s="98" t="inlineStr">
        <is>
          <t>RS*A40K10SQ</t>
        </is>
      </c>
      <c r="E44" s="2" t="n"/>
      <c r="F44" s="99" t="n"/>
      <c r="G44" s="99">
        <f>CEILING(IF((F44+19)&lt;101,3,IF((F44+19)*0.03&lt;10,(F44+19)*0.03,10)),1)</f>
        <v/>
      </c>
      <c r="H44" s="99" t="n"/>
      <c r="I44" s="99">
        <f>CEILING(IF((F44+G44+19)&lt;101,3,IF((F44+G44+19)*0.03&lt;10,(F44+G44+19)*0.03,10)),1)</f>
        <v/>
      </c>
      <c r="J44" s="99" t="n">
        <v>13</v>
      </c>
      <c r="K44" s="99" t="n"/>
      <c r="L44" s="99" t="n"/>
      <c r="M44" s="99" t="n">
        <v>1</v>
      </c>
      <c r="N44" s="99" t="n">
        <v>5</v>
      </c>
      <c r="O44" s="99" t="n"/>
      <c r="P44" s="99">
        <f>+SUM(H44:O44)</f>
        <v/>
      </c>
      <c r="Q44" s="99">
        <f>+F44+P44</f>
        <v/>
      </c>
      <c r="R44" s="100">
        <f>IF(MID(D44,11,1)="R",Q44/2000,IF(OR(MID(D44,8,2)="07",MID(D44,8,2)="10"),Q44/880,IF(OR(MID(D44,8,2)="16",MID(D44,8,2)="25"),Q44/440,Q44/12000)))</f>
        <v/>
      </c>
      <c r="S44" s="2" t="n"/>
      <c r="T44" s="11" t="n"/>
      <c r="U44" s="11" t="n"/>
      <c r="V44" s="102">
        <f>+X44+3</f>
        <v/>
      </c>
      <c r="W44" s="102">
        <f>TEXT(V44, "DDD")</f>
        <v/>
      </c>
      <c r="X44" s="102">
        <f>DATE("20"&amp;LEFT(E44,2),MID(E44,3,2),MID(E44,5,2))</f>
        <v/>
      </c>
    </row>
    <row r="45" ht="15" customHeight="1">
      <c r="A45" s="98">
        <f>SUBSTITUTE(D45, "*", "-")</f>
        <v/>
      </c>
      <c r="B45" s="99">
        <f>IFERROR(VLOOKUP(D45,#REF!, 8, 0), "")</f>
        <v/>
      </c>
      <c r="C45" s="99" t="n"/>
      <c r="D45" s="98" t="inlineStr">
        <is>
          <t>RS*A40K25MQ</t>
        </is>
      </c>
      <c r="E45" s="2" t="n"/>
      <c r="F45" s="99" t="n"/>
      <c r="G45" s="99">
        <f>CEILING(IF((F45+19)&lt;101,3,IF((F45+19)*0.03&lt;10,(F45+19)*0.03,10)),1)</f>
        <v/>
      </c>
      <c r="H45" s="99" t="n"/>
      <c r="I45" s="99">
        <f>CEILING(IF((F45+G45+19)&lt;101,3,IF((F45+G45+19)*0.03&lt;10,(F45+G45+19)*0.03,10)),1)</f>
        <v/>
      </c>
      <c r="J45" s="99" t="n">
        <v>13</v>
      </c>
      <c r="K45" s="99" t="n"/>
      <c r="L45" s="99" t="n"/>
      <c r="M45" s="99" t="n">
        <v>1</v>
      </c>
      <c r="N45" s="99" t="n">
        <v>5</v>
      </c>
      <c r="O45" s="99" t="n"/>
      <c r="P45" s="99">
        <f>+SUM(H45:O45)</f>
        <v/>
      </c>
      <c r="Q45" s="99">
        <f>+F45+P45</f>
        <v/>
      </c>
      <c r="R45" s="100">
        <f>IF(MID(D45,11,1)="R",Q45/2000,IF(OR(MID(D45,8,2)="07",MID(D45,8,2)="10"),Q45/880,IF(OR(MID(D45,8,2)="16",MID(D45,8,2)="25"),Q45/440,Q45/12000)))</f>
        <v/>
      </c>
      <c r="S45" s="2" t="n"/>
      <c r="T45" s="11" t="n"/>
      <c r="U45" s="11" t="n"/>
      <c r="V45" s="102">
        <f>+X45+3</f>
        <v/>
      </c>
      <c r="W45" s="102">
        <f>TEXT(V45, "DDD")</f>
        <v/>
      </c>
      <c r="X45" s="102">
        <f>DATE("20"&amp;LEFT(E45,2),MID(E45,3,2),MID(E45,5,2))</f>
        <v/>
      </c>
    </row>
    <row r="46" ht="15" customHeight="1">
      <c r="A46" s="98">
        <f>SUBSTITUTE(D46, "*", "-")</f>
        <v/>
      </c>
      <c r="B46" s="99">
        <f>IFERROR(VLOOKUP(D46,#REF!, 8, 0), "")</f>
        <v/>
      </c>
      <c r="C46" s="99" t="n"/>
      <c r="D46" s="98" t="inlineStr">
        <is>
          <t>RS*A40K25MQ1</t>
        </is>
      </c>
      <c r="E46" s="2" t="n"/>
      <c r="F46" s="99" t="n"/>
      <c r="G46" s="99">
        <f>CEILING(IF((F46+19)&lt;101,3,IF((F46+19)*0.03&lt;10,(F46+19)*0.03,10)),1)</f>
        <v/>
      </c>
      <c r="H46" s="99" t="n"/>
      <c r="I46" s="99">
        <f>CEILING(IF((F46+G46+19)&lt;101,3,IF((F46+G46+19)*0.03&lt;10,(F46+G46+19)*0.03,10)),1)</f>
        <v/>
      </c>
      <c r="J46" s="99" t="n">
        <v>13</v>
      </c>
      <c r="K46" s="99" t="n"/>
      <c r="L46" s="99" t="n"/>
      <c r="M46" s="99" t="n">
        <v>1</v>
      </c>
      <c r="N46" s="99" t="n">
        <v>5</v>
      </c>
      <c r="O46" s="99" t="n"/>
      <c r="P46" s="99">
        <f>+SUM(H46:O46)</f>
        <v/>
      </c>
      <c r="Q46" s="99">
        <f>+F46+P46</f>
        <v/>
      </c>
      <c r="R46" s="100">
        <f>IF(MID(D46,11,1)="R",Q46/2000,IF(OR(MID(D46,8,2)="07",MID(D46,8,2)="10"),Q46/880,IF(OR(MID(D46,8,2)="16",MID(D46,8,2)="25"),Q46/440,Q46/12000)))</f>
        <v/>
      </c>
      <c r="S46" s="2" t="n"/>
      <c r="T46" s="11" t="n"/>
      <c r="U46" s="11" t="n"/>
      <c r="V46" s="102">
        <f>+X46+3</f>
        <v/>
      </c>
      <c r="W46" s="102">
        <f>TEXT(V46, "DDD")</f>
        <v/>
      </c>
      <c r="X46" s="102">
        <f>DATE("20"&amp;LEFT(E46,2),MID(E46,3,2),MID(E46,5,2))</f>
        <v/>
      </c>
    </row>
    <row r="47" ht="15" customHeight="1">
      <c r="A47" s="98">
        <f>SUBSTITUTE(D47, "*", "-")</f>
        <v/>
      </c>
      <c r="B47" s="99">
        <f>IFERROR(VLOOKUP(D47,#REF!, 8, 0), "")</f>
        <v/>
      </c>
      <c r="C47" s="99" t="n"/>
      <c r="D47" s="98" t="inlineStr">
        <is>
          <t>RS*A50G07SQ</t>
        </is>
      </c>
      <c r="E47" s="2" t="n"/>
      <c r="F47" s="99" t="n"/>
      <c r="G47" s="99">
        <f>CEILING(IF((F47+19)&lt;101,3,IF((F47+19)*0.03&lt;10,(F47+19)*0.03,10)),1)</f>
        <v/>
      </c>
      <c r="H47" s="99" t="n"/>
      <c r="I47" s="99">
        <f>CEILING(IF((F47+G47+19)&lt;101,3,IF((F47+G47+19)*0.03&lt;10,(F47+G47+19)*0.03,10)),1)</f>
        <v/>
      </c>
      <c r="J47" s="99" t="n">
        <v>13</v>
      </c>
      <c r="K47" s="99" t="n"/>
      <c r="L47" s="99" t="n"/>
      <c r="M47" s="99" t="n">
        <v>1</v>
      </c>
      <c r="N47" s="99" t="n">
        <v>5</v>
      </c>
      <c r="O47" s="99" t="n"/>
      <c r="P47" s="99">
        <f>+SUM(H47:O47)</f>
        <v/>
      </c>
      <c r="Q47" s="99">
        <f>+F47+P47</f>
        <v/>
      </c>
      <c r="R47" s="100">
        <f>IF(MID(D47,11,1)="R",Q47/2000,IF(OR(MID(D47,8,2)="07",MID(D47,8,2)="10"),Q47/880,IF(OR(MID(D47,8,2)="16",MID(D47,8,2)="25"),Q47/440,Q47/12000)))</f>
        <v/>
      </c>
      <c r="S47" s="2" t="n"/>
      <c r="T47" s="11" t="n"/>
      <c r="U47" s="11" t="n"/>
      <c r="V47" s="102">
        <f>+X47+3</f>
        <v/>
      </c>
      <c r="W47" s="102">
        <f>TEXT(V47, "DDD")</f>
        <v/>
      </c>
      <c r="X47" s="102">
        <f>DATE("20"&amp;LEFT(E47,2),MID(E47,3,2),MID(E47,5,2))</f>
        <v/>
      </c>
    </row>
    <row r="48" ht="15" customHeight="1">
      <c r="A48" s="98">
        <f>SUBSTITUTE(D48, "*", "-")</f>
        <v/>
      </c>
      <c r="B48" s="99">
        <f>IFERROR(VLOOKUP(D48,#REF!, 8, 0), "")</f>
        <v/>
      </c>
      <c r="C48" s="99" t="n"/>
      <c r="D48" s="98" t="inlineStr">
        <is>
          <t>RS*A50G16AQZ</t>
        </is>
      </c>
      <c r="E48" s="2" t="n"/>
      <c r="F48" s="99" t="n"/>
      <c r="G48" s="99">
        <f>CEILING(IF((F48+19)&lt;101,3,IF((F48+19)*0.03&lt;10,(F48+19)*0.03,10)),1)</f>
        <v/>
      </c>
      <c r="H48" s="99" t="n"/>
      <c r="I48" s="99">
        <f>CEILING(IF((F48+G48+19)&lt;101,3,IF((F48+G48+19)*0.03&lt;10,(F48+G48+19)*0.03,10)),1)</f>
        <v/>
      </c>
      <c r="J48" s="99" t="n">
        <v>13</v>
      </c>
      <c r="K48" s="99" t="n"/>
      <c r="L48" s="99" t="n"/>
      <c r="M48" s="99" t="n">
        <v>1</v>
      </c>
      <c r="N48" s="99" t="n">
        <v>5</v>
      </c>
      <c r="O48" s="99" t="n"/>
      <c r="P48" s="99">
        <f>+SUM(H48:O48)</f>
        <v/>
      </c>
      <c r="Q48" s="99">
        <f>+F48+P48</f>
        <v/>
      </c>
      <c r="R48" s="100">
        <f>IF(MID(D48,11,1)="R",Q48/2000,IF(OR(MID(D48,8,2)="07",MID(D48,8,2)="10"),Q48/880,IF(OR(MID(D48,8,2)="16",MID(D48,8,2)="25"),Q48/440,Q48/12000)))</f>
        <v/>
      </c>
      <c r="S48" s="2" t="n"/>
      <c r="T48" s="11" t="n"/>
      <c r="U48" s="11" t="n"/>
      <c r="V48" s="102">
        <f>+X48+3</f>
        <v/>
      </c>
      <c r="W48" s="102">
        <f>TEXT(V48, "DDD")</f>
        <v/>
      </c>
      <c r="X48" s="102">
        <f>DATE("20"&amp;LEFT(E48,2),MID(E48,3,2),MID(E48,5,2))</f>
        <v/>
      </c>
    </row>
    <row r="49" ht="15" customHeight="1">
      <c r="A49" s="98">
        <f>SUBSTITUTE(D49, "*", "-")</f>
        <v/>
      </c>
      <c r="B49" s="99">
        <f>IFERROR(VLOOKUP(D49,#REF!, 8, 0), "")</f>
        <v/>
      </c>
      <c r="C49" s="99" t="n"/>
      <c r="D49" s="98" t="inlineStr">
        <is>
          <t>RS*A50G16SQZ</t>
        </is>
      </c>
      <c r="E49" s="2" t="n"/>
      <c r="F49" s="99" t="n"/>
      <c r="G49" s="99">
        <f>CEILING(IF((F49+19)&lt;101,3,IF((F49+19)*0.03&lt;10,(F49+19)*0.03,10)),1)</f>
        <v/>
      </c>
      <c r="H49" s="99" t="n"/>
      <c r="I49" s="99">
        <f>CEILING(IF((F49+G49+19)&lt;101,3,IF((F49+G49+19)*0.03&lt;10,(F49+G49+19)*0.03,10)),1)</f>
        <v/>
      </c>
      <c r="J49" s="99" t="n">
        <v>13</v>
      </c>
      <c r="K49" s="99" t="n"/>
      <c r="L49" s="99" t="n"/>
      <c r="M49" s="99" t="n">
        <v>1</v>
      </c>
      <c r="N49" s="99" t="n">
        <v>5</v>
      </c>
      <c r="O49" s="99" t="n"/>
      <c r="P49" s="99">
        <f>+SUM(H49:O49)</f>
        <v/>
      </c>
      <c r="Q49" s="99">
        <f>+F49+P49</f>
        <v/>
      </c>
      <c r="R49" s="100">
        <f>IF(MID(D49,11,1)="R",Q49/2000,IF(OR(MID(D49,8,2)="07",MID(D49,8,2)="10"),Q49/880,IF(OR(MID(D49,8,2)="16",MID(D49,8,2)="25"),Q49/440,Q49/12000)))</f>
        <v/>
      </c>
      <c r="S49" s="2" t="n"/>
      <c r="T49" s="11" t="n"/>
      <c r="U49" s="11" t="n"/>
      <c r="V49" s="102">
        <f>+X49+3</f>
        <v/>
      </c>
      <c r="W49" s="102">
        <f>TEXT(V49, "DDD")</f>
        <v/>
      </c>
      <c r="X49" s="102">
        <f>DATE("20"&amp;LEFT(E49,2),MID(E49,3,2),MID(E49,5,2))</f>
        <v/>
      </c>
    </row>
    <row r="50" ht="15" customHeight="1">
      <c r="A50" s="98">
        <f>SUBSTITUTE(D50, "*", "-")</f>
        <v/>
      </c>
      <c r="B50" s="99">
        <f>IFERROR(VLOOKUP(D50,#REF!, 8, 0), "")</f>
        <v/>
      </c>
      <c r="C50" s="99" t="n"/>
      <c r="D50" s="98" t="inlineStr">
        <is>
          <t>RS*A50K10AQ</t>
        </is>
      </c>
      <c r="E50" s="2" t="n"/>
      <c r="F50" s="99" t="n"/>
      <c r="G50" s="99">
        <f>CEILING(IF((F50+19)&lt;101,3,IF((F50+19)*0.03&lt;10,(F50+19)*0.03,10)),1)</f>
        <v/>
      </c>
      <c r="H50" s="99" t="n"/>
      <c r="I50" s="99">
        <f>CEILING(IF((F50+G50+19)&lt;101,3,IF((F50+G50+19)*0.03&lt;10,(F50+G50+19)*0.03,10)),1)</f>
        <v/>
      </c>
      <c r="J50" s="99" t="n">
        <v>13</v>
      </c>
      <c r="K50" s="99" t="n"/>
      <c r="L50" s="99" t="n"/>
      <c r="M50" s="99" t="n">
        <v>1</v>
      </c>
      <c r="N50" s="99" t="n">
        <v>5</v>
      </c>
      <c r="O50" s="99" t="n"/>
      <c r="P50" s="99">
        <f>+SUM(H50:O50)</f>
        <v/>
      </c>
      <c r="Q50" s="99">
        <f>+F50+P50</f>
        <v/>
      </c>
      <c r="R50" s="100">
        <f>IF(MID(D50,11,1)="R",Q50/2000,IF(OR(MID(D50,8,2)="07",MID(D50,8,2)="10"),Q50/880,IF(OR(MID(D50,8,2)="16",MID(D50,8,2)="25"),Q50/440,Q50/12000)))</f>
        <v/>
      </c>
      <c r="S50" s="2" t="n"/>
      <c r="T50" s="11" t="n"/>
      <c r="U50" s="11" t="n"/>
      <c r="V50" s="102">
        <f>+X50+3</f>
        <v/>
      </c>
      <c r="W50" s="102">
        <f>TEXT(V50, "DDD")</f>
        <v/>
      </c>
      <c r="X50" s="102">
        <f>DATE("20"&amp;LEFT(E50,2),MID(E50,3,2),MID(E50,5,2))</f>
        <v/>
      </c>
    </row>
    <row r="51" ht="15" customHeight="1">
      <c r="A51" s="98">
        <f>SUBSTITUTE(D51, "*", "-")</f>
        <v/>
      </c>
      <c r="B51" s="99">
        <f>IFERROR(VLOOKUP(D51,#REF!, 8, 0), "")</f>
        <v/>
      </c>
      <c r="C51" s="99" t="n"/>
      <c r="D51" s="98" t="inlineStr">
        <is>
          <t>RS*A50K10SQ</t>
        </is>
      </c>
      <c r="E51" s="2" t="n"/>
      <c r="F51" s="99" t="n"/>
      <c r="G51" s="99">
        <f>CEILING(IF((F51+19)&lt;101,3,IF((F51+19)*0.03&lt;10,(F51+19)*0.03,10)),1)</f>
        <v/>
      </c>
      <c r="H51" s="99" t="n"/>
      <c r="I51" s="99">
        <f>CEILING(IF((F51+G51+19)&lt;101,3,IF((F51+G51+19)*0.03&lt;10,(F51+G51+19)*0.03,10)),1)</f>
        <v/>
      </c>
      <c r="J51" s="99" t="n">
        <v>13</v>
      </c>
      <c r="K51" s="99" t="n"/>
      <c r="L51" s="99" t="n"/>
      <c r="M51" s="99" t="n">
        <v>1</v>
      </c>
      <c r="N51" s="99" t="n">
        <v>5</v>
      </c>
      <c r="O51" s="99" t="n"/>
      <c r="P51" s="99">
        <f>+SUM(H51:O51)</f>
        <v/>
      </c>
      <c r="Q51" s="99">
        <f>+F51+P51</f>
        <v/>
      </c>
      <c r="R51" s="100">
        <f>IF(MID(D51,11,1)="R",Q51/2000,IF(OR(MID(D51,8,2)="07",MID(D51,8,2)="10"),Q51/880,IF(OR(MID(D51,8,2)="16",MID(D51,8,2)="25"),Q51/440,Q51/12000)))</f>
        <v/>
      </c>
      <c r="S51" s="2" t="n"/>
      <c r="T51" s="11" t="n"/>
      <c r="U51" s="11" t="n"/>
      <c r="V51" s="102">
        <f>+X51+3</f>
        <v/>
      </c>
      <c r="W51" s="102">
        <f>TEXT(V51, "DDD")</f>
        <v/>
      </c>
      <c r="X51" s="102">
        <f>DATE("20"&amp;LEFT(E51,2),MID(E51,3,2),MID(E51,5,2))</f>
        <v/>
      </c>
    </row>
    <row r="52" ht="15" customHeight="1">
      <c r="A52" s="98">
        <f>SUBSTITUTE(D52, "*", "-")</f>
        <v/>
      </c>
      <c r="B52" s="99">
        <f>IFERROR(VLOOKUP(D52,#REF!, 8, 0), "")</f>
        <v/>
      </c>
      <c r="C52" s="99" t="n"/>
      <c r="D52" s="98" t="inlineStr">
        <is>
          <t>RS*A50K25AQ</t>
        </is>
      </c>
      <c r="E52" s="2" t="n"/>
      <c r="F52" s="99" t="n"/>
      <c r="G52" s="99">
        <f>CEILING(IF((F52+19)&lt;101,3,IF((F52+19)*0.03&lt;10,(F52+19)*0.03,10)),1)</f>
        <v/>
      </c>
      <c r="H52" s="99" t="n"/>
      <c r="I52" s="99">
        <f>CEILING(IF((F52+G52+19)&lt;101,3,IF((F52+G52+19)*0.03&lt;10,(F52+G52+19)*0.03,10)),1)</f>
        <v/>
      </c>
      <c r="J52" s="99" t="n">
        <v>13</v>
      </c>
      <c r="K52" s="99" t="n"/>
      <c r="L52" s="99" t="n"/>
      <c r="M52" s="99" t="n">
        <v>1</v>
      </c>
      <c r="N52" s="99" t="n">
        <v>5</v>
      </c>
      <c r="O52" s="99" t="n"/>
      <c r="P52" s="99">
        <f>+SUM(H52:O52)</f>
        <v/>
      </c>
      <c r="Q52" s="99">
        <f>+F52+P52</f>
        <v/>
      </c>
      <c r="R52" s="100">
        <f>IF(MID(D52,11,1)="R",Q52/2000,IF(OR(MID(D52,8,2)="07",MID(D52,8,2)="10"),Q52/880,IF(OR(MID(D52,8,2)="16",MID(D52,8,2)="25"),Q52/440,Q52/12000)))</f>
        <v/>
      </c>
      <c r="S52" s="2" t="n"/>
      <c r="T52" s="11" t="n"/>
      <c r="U52" s="11" t="n"/>
      <c r="V52" s="102">
        <f>+X52+3</f>
        <v/>
      </c>
      <c r="W52" s="102">
        <f>TEXT(V52, "DDD")</f>
        <v/>
      </c>
      <c r="X52" s="102">
        <f>DATE("20"&amp;LEFT(E52,2),MID(E52,3,2),MID(E52,5,2))</f>
        <v/>
      </c>
    </row>
    <row r="53" ht="15" customHeight="1">
      <c r="A53" s="98">
        <f>SUBSTITUTE(D53, "*", "-")</f>
        <v/>
      </c>
      <c r="B53" s="99">
        <f>IFERROR(VLOOKUP(D53,#REF!, 8, 0), "")</f>
        <v/>
      </c>
      <c r="C53" s="99" t="n"/>
      <c r="D53" s="98" t="inlineStr">
        <is>
          <t>RS*A50N25AQ</t>
        </is>
      </c>
      <c r="E53" s="2" t="n"/>
      <c r="F53" s="99" t="n"/>
      <c r="G53" s="99">
        <f>CEILING(IF((F53+19)&lt;101,3,IF((F53+19)*0.03&lt;10,(F53+19)*0.03,10)),1)</f>
        <v/>
      </c>
      <c r="H53" s="99" t="n"/>
      <c r="I53" s="99">
        <f>CEILING(IF((F53+G53+19)&lt;101,3,IF((F53+G53+19)*0.03&lt;10,(F53+G53+19)*0.03,10)),1)</f>
        <v/>
      </c>
      <c r="J53" s="99" t="n">
        <v>13</v>
      </c>
      <c r="K53" s="99" t="n"/>
      <c r="L53" s="99" t="n"/>
      <c r="M53" s="99" t="n">
        <v>1</v>
      </c>
      <c r="N53" s="99" t="n">
        <v>5</v>
      </c>
      <c r="O53" s="99" t="n"/>
      <c r="P53" s="99">
        <f>+SUM(H53:O53)</f>
        <v/>
      </c>
      <c r="Q53" s="99">
        <f>+F53+P53</f>
        <v/>
      </c>
      <c r="R53" s="100">
        <f>IF(MID(D53,11,1)="R",Q53/2000,IF(OR(MID(D53,8,2)="07",MID(D53,8,2)="10"),Q53/880,IF(OR(MID(D53,8,2)="16",MID(D53,8,2)="25"),Q53/440,Q53/12000)))</f>
        <v/>
      </c>
      <c r="S53" s="2" t="n"/>
      <c r="T53" s="11" t="n"/>
      <c r="U53" s="11" t="n"/>
      <c r="V53" s="102">
        <f>+X53+3</f>
        <v/>
      </c>
      <c r="W53" s="102">
        <f>TEXT(V53, "DDD")</f>
        <v/>
      </c>
      <c r="X53" s="102">
        <f>DATE("20"&amp;LEFT(E53,2),MID(E53,3,2),MID(E53,5,2))</f>
        <v/>
      </c>
    </row>
    <row r="54" ht="15" customHeight="1">
      <c r="A54" s="98">
        <f>SUBSTITUTE(D54, "*", "-")</f>
        <v/>
      </c>
      <c r="B54" s="99">
        <f>IFERROR(VLOOKUP(D54,#REF!, 8, 0), "")</f>
        <v/>
      </c>
      <c r="C54" s="99" t="n"/>
      <c r="D54" s="98" t="inlineStr">
        <is>
          <t>RS*A60G07AQ</t>
        </is>
      </c>
      <c r="E54" s="2" t="n"/>
      <c r="F54" s="99" t="n"/>
      <c r="G54" s="99">
        <f>CEILING(IF((F54+19)&lt;101,3,IF((F54+19)*0.03&lt;10,(F54+19)*0.03,10)),1)</f>
        <v/>
      </c>
      <c r="H54" s="99" t="n"/>
      <c r="I54" s="99">
        <f>CEILING(IF((F54+G54+19)&lt;101,3,IF((F54+G54+19)*0.03&lt;10,(F54+G54+19)*0.03,10)),1)</f>
        <v/>
      </c>
      <c r="J54" s="99" t="n">
        <v>13</v>
      </c>
      <c r="K54" s="99" t="n"/>
      <c r="L54" s="99" t="n"/>
      <c r="M54" s="99" t="n">
        <v>1</v>
      </c>
      <c r="N54" s="99" t="n">
        <v>5</v>
      </c>
      <c r="O54" s="99" t="n"/>
      <c r="P54" s="99">
        <f>+SUM(H54:O54)</f>
        <v/>
      </c>
      <c r="Q54" s="99">
        <f>+F54+P54</f>
        <v/>
      </c>
      <c r="R54" s="100">
        <f>IF(MID(D54,11,1)="R",Q54/2000,IF(OR(MID(D54,8,2)="07",MID(D54,8,2)="10"),Q54/880,IF(OR(MID(D54,8,2)="16",MID(D54,8,2)="25"),Q54/440,Q54/12000)))</f>
        <v/>
      </c>
      <c r="S54" s="2" t="n"/>
      <c r="T54" s="11" t="n"/>
      <c r="U54" s="11" t="n"/>
      <c r="V54" s="102">
        <f>+X54+3</f>
        <v/>
      </c>
      <c r="W54" s="102">
        <f>TEXT(V54, "DDD")</f>
        <v/>
      </c>
      <c r="X54" s="102">
        <f>DATE("20"&amp;LEFT(E54,2),MID(E54,3,2),MID(E54,5,2))</f>
        <v/>
      </c>
    </row>
    <row r="55" ht="15" customHeight="1">
      <c r="A55" s="98">
        <f>SUBSTITUTE(D55, "*", "-")</f>
        <v/>
      </c>
      <c r="B55" s="99">
        <f>IFERROR(VLOOKUP(D55,#REF!, 8, 0), "")</f>
        <v/>
      </c>
      <c r="C55" s="99" t="n"/>
      <c r="D55" s="98" t="inlineStr">
        <is>
          <t>RS*A60G07SQ</t>
        </is>
      </c>
      <c r="E55" s="2" t="n"/>
      <c r="F55" s="99" t="n"/>
      <c r="G55" s="99">
        <f>CEILING(IF((F55+19)&lt;101,3,IF((F55+19)*0.03&lt;10,(F55+19)*0.03,10)),1)</f>
        <v/>
      </c>
      <c r="H55" s="99" t="n"/>
      <c r="I55" s="99">
        <f>CEILING(IF((F55+G55+19)&lt;101,3,IF((F55+G55+19)*0.03&lt;10,(F55+G55+19)*0.03,10)),1)</f>
        <v/>
      </c>
      <c r="J55" s="99" t="n">
        <v>13</v>
      </c>
      <c r="K55" s="99" t="n"/>
      <c r="L55" s="99" t="n"/>
      <c r="M55" s="99" t="n">
        <v>1</v>
      </c>
      <c r="N55" s="99" t="n">
        <v>5</v>
      </c>
      <c r="O55" s="99" t="n"/>
      <c r="P55" s="99">
        <f>+SUM(H55:O55)</f>
        <v/>
      </c>
      <c r="Q55" s="99">
        <f>+F55+P55</f>
        <v/>
      </c>
      <c r="R55" s="100">
        <f>IF(MID(D55,11,1)="R",Q55/2000,IF(OR(MID(D55,8,2)="07",MID(D55,8,2)="10"),Q55/880,IF(OR(MID(D55,8,2)="16",MID(D55,8,2)="25"),Q55/440,Q55/12000)))</f>
        <v/>
      </c>
      <c r="S55" s="2" t="n"/>
      <c r="T55" s="11" t="n"/>
      <c r="U55" s="11" t="n"/>
      <c r="V55" s="102">
        <f>+X55+3</f>
        <v/>
      </c>
      <c r="W55" s="102">
        <f>TEXT(V55, "DDD")</f>
        <v/>
      </c>
      <c r="X55" s="102">
        <f>DATE("20"&amp;LEFT(E55,2),MID(E55,3,2),MID(E55,5,2))</f>
        <v/>
      </c>
    </row>
    <row r="56" ht="15" customHeight="1">
      <c r="A56" s="98">
        <f>SUBSTITUTE(D56, "*", "-")</f>
        <v/>
      </c>
      <c r="B56" s="99">
        <f>IFERROR(VLOOKUP(D56,#REF!, 8, 0), "")</f>
        <v/>
      </c>
      <c r="C56" s="99" t="n"/>
      <c r="D56" s="98" t="inlineStr">
        <is>
          <t>RS*A60G16AQZ</t>
        </is>
      </c>
      <c r="E56" s="2" t="n"/>
      <c r="F56" s="99" t="n"/>
      <c r="G56" s="99">
        <f>CEILING(IF((F56+19)&lt;101,3,IF((F56+19)*0.03&lt;10,(F56+19)*0.03,10)),1)</f>
        <v/>
      </c>
      <c r="H56" s="99" t="n"/>
      <c r="I56" s="99">
        <f>CEILING(IF((F56+G56+19)&lt;101,3,IF((F56+G56+19)*0.03&lt;10,(F56+G56+19)*0.03,10)),1)</f>
        <v/>
      </c>
      <c r="J56" s="99" t="n">
        <v>13</v>
      </c>
      <c r="K56" s="99" t="n"/>
      <c r="L56" s="99" t="n"/>
      <c r="M56" s="99" t="n">
        <v>1</v>
      </c>
      <c r="N56" s="99" t="n">
        <v>5</v>
      </c>
      <c r="O56" s="99" t="n"/>
      <c r="P56" s="99">
        <f>+SUM(H56:O56)</f>
        <v/>
      </c>
      <c r="Q56" s="99">
        <f>+F56+P56</f>
        <v/>
      </c>
      <c r="R56" s="100">
        <f>IF(MID(D56,11,1)="R",Q56/2000,IF(OR(MID(D56,8,2)="07",MID(D56,8,2)="10"),Q56/880,IF(OR(MID(D56,8,2)="16",MID(D56,8,2)="25"),Q56/440,Q56/12000)))</f>
        <v/>
      </c>
      <c r="S56" s="2" t="n"/>
      <c r="T56" s="11" t="n"/>
      <c r="U56" s="11" t="n"/>
      <c r="V56" s="102">
        <f>+X56+3</f>
        <v/>
      </c>
      <c r="W56" s="102">
        <f>TEXT(V56, "DDD")</f>
        <v/>
      </c>
      <c r="X56" s="102">
        <f>DATE("20"&amp;LEFT(E56,2),MID(E56,3,2),MID(E56,5,2))</f>
        <v/>
      </c>
    </row>
    <row r="57" ht="15" customHeight="1">
      <c r="A57" s="98">
        <f>SUBSTITUTE(D57, "*", "-")</f>
        <v/>
      </c>
      <c r="B57" s="99">
        <f>IFERROR(VLOOKUP(D57,#REF!, 8, 0), "")</f>
        <v/>
      </c>
      <c r="C57" s="99" t="n"/>
      <c r="D57" s="98" t="inlineStr">
        <is>
          <t>RS*A60G16SQZ</t>
        </is>
      </c>
      <c r="E57" s="2" t="n"/>
      <c r="F57" s="99" t="n"/>
      <c r="G57" s="99">
        <f>CEILING(IF((F57+19)&lt;101,3,IF((F57+19)*0.03&lt;10,(F57+19)*0.03,10)),1)</f>
        <v/>
      </c>
      <c r="H57" s="99" t="n"/>
      <c r="I57" s="99">
        <f>CEILING(IF((F57+G57+19)&lt;101,3,IF((F57+G57+19)*0.03&lt;10,(F57+G57+19)*0.03,10)),1)</f>
        <v/>
      </c>
      <c r="J57" s="99" t="n">
        <v>13</v>
      </c>
      <c r="K57" s="99" t="n"/>
      <c r="L57" s="99" t="n"/>
      <c r="M57" s="99" t="n">
        <v>1</v>
      </c>
      <c r="N57" s="99" t="n">
        <v>5</v>
      </c>
      <c r="O57" s="99" t="n"/>
      <c r="P57" s="99">
        <f>+SUM(H57:O57)</f>
        <v/>
      </c>
      <c r="Q57" s="99">
        <f>+F57+P57</f>
        <v/>
      </c>
      <c r="R57" s="100">
        <f>IF(MID(D57,11,1)="R",Q57/2000,IF(OR(MID(D57,8,2)="07",MID(D57,8,2)="10"),Q57/880,IF(OR(MID(D57,8,2)="16",MID(D57,8,2)="25"),Q57/440,Q57/12000)))</f>
        <v/>
      </c>
      <c r="S57" s="2" t="n"/>
      <c r="T57" s="11" t="n"/>
      <c r="U57" s="11" t="n"/>
      <c r="V57" s="102">
        <f>+X57+3</f>
        <v/>
      </c>
      <c r="W57" s="102">
        <f>TEXT(V57, "DDD")</f>
        <v/>
      </c>
      <c r="X57" s="102">
        <f>DATE("20"&amp;LEFT(E57,2),MID(E57,3,2),MID(E57,5,2))</f>
        <v/>
      </c>
    </row>
    <row r="58" ht="15" customHeight="1">
      <c r="A58" s="98">
        <f>SUBSTITUTE(D58, "*", "-")</f>
        <v/>
      </c>
      <c r="B58" s="99">
        <f>IFERROR(VLOOKUP(D58,#REF!, 8, 0), "")</f>
        <v/>
      </c>
      <c r="C58" s="99" t="n"/>
      <c r="D58" s="98" t="inlineStr">
        <is>
          <t>RS*A60G25SQ</t>
        </is>
      </c>
      <c r="E58" s="2" t="n"/>
      <c r="F58" s="99" t="n"/>
      <c r="G58" s="99">
        <f>CEILING(IF((F58+19)&lt;101,3,IF((F58+19)*0.03&lt;10,(F58+19)*0.03,10)),1)</f>
        <v/>
      </c>
      <c r="H58" s="99" t="n"/>
      <c r="I58" s="99">
        <f>CEILING(IF((F58+G58+19)&lt;101,3,IF((F58+G58+19)*0.03&lt;10,(F58+G58+19)*0.03,10)),1)</f>
        <v/>
      </c>
      <c r="J58" s="99" t="n">
        <v>13</v>
      </c>
      <c r="K58" s="99" t="n"/>
      <c r="L58" s="99" t="n"/>
      <c r="M58" s="99" t="n">
        <v>1</v>
      </c>
      <c r="N58" s="99" t="n">
        <v>5</v>
      </c>
      <c r="O58" s="99" t="n"/>
      <c r="P58" s="99">
        <f>+SUM(H58:O58)</f>
        <v/>
      </c>
      <c r="Q58" s="99">
        <f>+F58+P58</f>
        <v/>
      </c>
      <c r="R58" s="100">
        <f>IF(MID(D58,11,1)="R",Q58/2000,IF(OR(MID(D58,8,2)="07",MID(D58,8,2)="10"),Q58/880,IF(OR(MID(D58,8,2)="16",MID(D58,8,2)="25"),Q58/440,Q58/12000)))</f>
        <v/>
      </c>
      <c r="S58" s="2" t="n"/>
      <c r="T58" s="11" t="n"/>
      <c r="U58" s="11" t="n"/>
      <c r="V58" s="102">
        <f>+X58+3</f>
        <v/>
      </c>
      <c r="W58" s="102">
        <f>TEXT(V58, "DDD")</f>
        <v/>
      </c>
      <c r="X58" s="102">
        <f>DATE("20"&amp;LEFT(E58,2),MID(E58,3,2),MID(E58,5,2))</f>
        <v/>
      </c>
    </row>
    <row r="59" ht="15" customHeight="1">
      <c r="A59" s="98">
        <f>SUBSTITUTE(D59, "*", "-")</f>
        <v/>
      </c>
      <c r="B59" s="99">
        <f>IFERROR(VLOOKUP(D59,#REF!, 8, 0), "")</f>
        <v/>
      </c>
      <c r="C59" s="99" t="n"/>
      <c r="D59" s="98" t="inlineStr">
        <is>
          <t>RS*A60K10AQ</t>
        </is>
      </c>
      <c r="E59" s="2" t="n"/>
      <c r="F59" s="99" t="n"/>
      <c r="G59" s="99">
        <f>CEILING(IF((F59+19)&lt;101,3,IF((F59+19)*0.03&lt;10,(F59+19)*0.03,10)),1)</f>
        <v/>
      </c>
      <c r="H59" s="99" t="n"/>
      <c r="I59" s="99">
        <f>CEILING(IF((F59+G59+19)&lt;101,3,IF((F59+G59+19)*0.03&lt;10,(F59+G59+19)*0.03,10)),1)</f>
        <v/>
      </c>
      <c r="J59" s="99" t="n">
        <v>13</v>
      </c>
      <c r="K59" s="99" t="n"/>
      <c r="L59" s="99" t="n"/>
      <c r="M59" s="99" t="n">
        <v>1</v>
      </c>
      <c r="N59" s="99" t="n">
        <v>5</v>
      </c>
      <c r="O59" s="99" t="n"/>
      <c r="P59" s="99">
        <f>+SUM(H59:O59)</f>
        <v/>
      </c>
      <c r="Q59" s="99">
        <f>+F59+P59</f>
        <v/>
      </c>
      <c r="R59" s="100">
        <f>IF(MID(D59,11,1)="R",Q59/2000,IF(OR(MID(D59,8,2)="07",MID(D59,8,2)="10"),Q59/880,IF(OR(MID(D59,8,2)="16",MID(D59,8,2)="25"),Q59/440,Q59/12000)))</f>
        <v/>
      </c>
      <c r="S59" s="2" t="n"/>
      <c r="T59" s="11" t="n"/>
      <c r="U59" s="11" t="n"/>
      <c r="V59" s="102">
        <f>+X59+3</f>
        <v/>
      </c>
      <c r="W59" s="102">
        <f>TEXT(V59, "DDD")</f>
        <v/>
      </c>
      <c r="X59" s="102">
        <f>DATE("20"&amp;LEFT(E59,2),MID(E59,3,2),MID(E59,5,2))</f>
        <v/>
      </c>
    </row>
    <row r="60" ht="15" customHeight="1">
      <c r="A60" s="98">
        <f>SUBSTITUTE(D60, "*", "-")</f>
        <v/>
      </c>
      <c r="B60" s="99">
        <f>IFERROR(VLOOKUP(D60,#REF!, 8, 0), "")</f>
        <v/>
      </c>
      <c r="C60" s="99" t="n"/>
      <c r="D60" s="98" t="inlineStr">
        <is>
          <t>RS*A60K10SQ</t>
        </is>
      </c>
      <c r="E60" s="2" t="n"/>
      <c r="F60" s="99" t="n"/>
      <c r="G60" s="99">
        <f>CEILING(IF((F60+19)&lt;101,3,IF((F60+19)*0.03&lt;10,(F60+19)*0.03,10)),1)</f>
        <v/>
      </c>
      <c r="H60" s="99" t="n"/>
      <c r="I60" s="99">
        <f>CEILING(IF((F60+G60+19)&lt;101,3,IF((F60+G60+19)*0.03&lt;10,(F60+G60+19)*0.03,10)),1)</f>
        <v/>
      </c>
      <c r="J60" s="99" t="n">
        <v>13</v>
      </c>
      <c r="K60" s="99" t="n"/>
      <c r="L60" s="99" t="n"/>
      <c r="M60" s="99" t="n">
        <v>1</v>
      </c>
      <c r="N60" s="99" t="n">
        <v>5</v>
      </c>
      <c r="O60" s="99" t="n"/>
      <c r="P60" s="99">
        <f>+SUM(H60:O60)</f>
        <v/>
      </c>
      <c r="Q60" s="99">
        <f>+F60+P60</f>
        <v/>
      </c>
      <c r="R60" s="100">
        <f>IF(MID(D60,11,1)="R",Q60/2000,IF(OR(MID(D60,8,2)="07",MID(D60,8,2)="10"),Q60/880,IF(OR(MID(D60,8,2)="16",MID(D60,8,2)="25"),Q60/440,Q60/12000)))</f>
        <v/>
      </c>
      <c r="S60" s="2" t="n"/>
      <c r="T60" s="11" t="n"/>
      <c r="U60" s="11" t="n"/>
      <c r="V60" s="102">
        <f>+X60+3</f>
        <v/>
      </c>
      <c r="W60" s="102">
        <f>TEXT(V60, "DDD")</f>
        <v/>
      </c>
      <c r="X60" s="102">
        <f>DATE("20"&amp;LEFT(E60,2),MID(E60,3,2),MID(E60,5,2))</f>
        <v/>
      </c>
    </row>
    <row r="61" ht="15" customHeight="1">
      <c r="A61" s="98">
        <f>SUBSTITUTE(D61, "*", "-")</f>
        <v/>
      </c>
      <c r="B61" s="99">
        <f>IFERROR(VLOOKUP(D61,#REF!, 8, 0), "")</f>
        <v/>
      </c>
      <c r="C61" s="99" t="n"/>
      <c r="D61" s="98" t="inlineStr">
        <is>
          <t>RS*A60K25AQ</t>
        </is>
      </c>
      <c r="E61" s="2" t="n"/>
      <c r="F61" s="99" t="n"/>
      <c r="G61" s="99">
        <f>CEILING(IF((F61+19)&lt;101,3,IF((F61+19)*0.03&lt;10,(F61+19)*0.03,10)),1)</f>
        <v/>
      </c>
      <c r="H61" s="99" t="n"/>
      <c r="I61" s="99">
        <f>CEILING(IF((F61+G61+19)&lt;101,3,IF((F61+G61+19)*0.03&lt;10,(F61+G61+19)*0.03,10)),1)</f>
        <v/>
      </c>
      <c r="J61" s="99" t="n">
        <v>13</v>
      </c>
      <c r="K61" s="99" t="n"/>
      <c r="L61" s="99" t="n"/>
      <c r="M61" s="99" t="n">
        <v>1</v>
      </c>
      <c r="N61" s="99" t="n">
        <v>5</v>
      </c>
      <c r="O61" s="99" t="n"/>
      <c r="P61" s="99">
        <f>+SUM(H61:O61)</f>
        <v/>
      </c>
      <c r="Q61" s="99">
        <f>+F61+P61</f>
        <v/>
      </c>
      <c r="R61" s="100">
        <f>IF(MID(D61,11,1)="R",Q61/2000,IF(OR(MID(D61,8,2)="07",MID(D61,8,2)="10"),Q61/880,IF(OR(MID(D61,8,2)="16",MID(D61,8,2)="25"),Q61/440,Q61/12000)))</f>
        <v/>
      </c>
      <c r="S61" s="2" t="n"/>
      <c r="T61" s="11" t="n"/>
      <c r="U61" s="11" t="n"/>
      <c r="V61" s="102">
        <f>+X61+3</f>
        <v/>
      </c>
      <c r="W61" s="102">
        <f>TEXT(V61, "DDD")</f>
        <v/>
      </c>
      <c r="X61" s="102">
        <f>DATE("20"&amp;LEFT(E61,2),MID(E61,3,2),MID(E61,5,2))</f>
        <v/>
      </c>
    </row>
    <row r="62" ht="20.25" customHeight="1">
      <c r="A62" s="98">
        <f>SUBSTITUTE(D62, "*", "-")</f>
        <v/>
      </c>
      <c r="B62" s="99">
        <f>IFERROR(VLOOKUP(D62,#REF!, 8, 0), "")</f>
        <v/>
      </c>
      <c r="C62" s="99" t="n"/>
      <c r="D62" s="98" t="inlineStr">
        <is>
          <t>RS*A60N10SQ</t>
        </is>
      </c>
      <c r="E62" s="2" t="n"/>
      <c r="F62" s="99" t="n"/>
      <c r="G62" s="99">
        <f>CEILING(IF((F62+19)&lt;101,3,IF((F62+19)*0.03&lt;10,(F62+19)*0.03,10)),1)</f>
        <v/>
      </c>
      <c r="H62" s="99" t="n"/>
      <c r="I62" s="99">
        <f>CEILING(IF((F62+G62+19)&lt;101,3,IF((F62+G62+19)*0.03&lt;10,(F62+G62+19)*0.03,10)),1)</f>
        <v/>
      </c>
      <c r="J62" s="99" t="n">
        <v>13</v>
      </c>
      <c r="K62" s="99" t="n"/>
      <c r="L62" s="99" t="n"/>
      <c r="M62" s="99" t="n">
        <v>1</v>
      </c>
      <c r="N62" s="99" t="n">
        <v>5</v>
      </c>
      <c r="O62" s="99" t="n"/>
      <c r="P62" s="99">
        <f>+SUM(H62:O62)</f>
        <v/>
      </c>
      <c r="Q62" s="99">
        <f>+F62+P62</f>
        <v/>
      </c>
      <c r="R62" s="100">
        <f>IF(MID(D62,11,1)="R",Q62/2000,IF(OR(MID(D62,8,2)="07",MID(D62,8,2)="10"),Q62/880,IF(OR(MID(D62,8,2)="16",MID(D62,8,2)="25"),Q62/440,Q62/12000)))</f>
        <v/>
      </c>
      <c r="S62" s="2" t="n"/>
      <c r="T62" s="11" t="n"/>
      <c r="U62" s="11" t="n"/>
      <c r="V62" s="102">
        <f>+X62+3</f>
        <v/>
      </c>
      <c r="W62" s="102">
        <f>TEXT(V62, "DDD")</f>
        <v/>
      </c>
      <c r="X62" s="102">
        <f>DATE("20"&amp;LEFT(E62,2),MID(E62,3,2),MID(E62,5,2))</f>
        <v/>
      </c>
    </row>
    <row r="63" ht="20.25" customHeight="1">
      <c r="A63" s="98">
        <f>SUBSTITUTE(D63, "*", "-")</f>
        <v/>
      </c>
      <c r="B63" s="99">
        <f>IFERROR(VLOOKUP(D63,#REF!, 8, 0), "")</f>
        <v/>
      </c>
      <c r="C63" s="99" t="n"/>
      <c r="D63" s="98" t="inlineStr">
        <is>
          <t>RS*A60N25AQ</t>
        </is>
      </c>
      <c r="E63" s="2" t="n"/>
      <c r="F63" s="99" t="n"/>
      <c r="G63" s="99">
        <f>CEILING(IF((F63+19)&lt;101,3,IF((F63+19)*0.03&lt;10,(F63+19)*0.03,10)),1)</f>
        <v/>
      </c>
      <c r="H63" s="99" t="n"/>
      <c r="I63" s="99">
        <f>CEILING(IF((F63+G63+19)&lt;101,3,IF((F63+G63+19)*0.03&lt;10,(F63+G63+19)*0.03,10)),1)</f>
        <v/>
      </c>
      <c r="J63" s="99" t="n">
        <v>13</v>
      </c>
      <c r="K63" s="99" t="n"/>
      <c r="L63" s="99" t="n"/>
      <c r="M63" s="99" t="n">
        <v>1</v>
      </c>
      <c r="N63" s="99" t="n">
        <v>5</v>
      </c>
      <c r="O63" s="99" t="n"/>
      <c r="P63" s="99">
        <f>+SUM(H63:O63)</f>
        <v/>
      </c>
      <c r="Q63" s="99">
        <f>+F63+P63</f>
        <v/>
      </c>
      <c r="R63" s="100">
        <f>IF(MID(D63,11,1)="R",Q63/2000,IF(OR(MID(D63,8,2)="07",MID(D63,8,2)="10"),Q63/880,IF(OR(MID(D63,8,2)="16",MID(D63,8,2)="25"),Q63/440,Q63/12000)))</f>
        <v/>
      </c>
      <c r="S63" s="2" t="n"/>
      <c r="T63" s="11" t="n"/>
      <c r="U63" s="11" t="n"/>
      <c r="V63" s="102">
        <f>+X63+3</f>
        <v/>
      </c>
      <c r="W63" s="102">
        <f>TEXT(V63, "DDD")</f>
        <v/>
      </c>
      <c r="X63" s="102">
        <f>DATE("20"&amp;LEFT(E63,2),MID(E63,3,2),MID(E63,5,2))</f>
        <v/>
      </c>
    </row>
    <row r="64" ht="20.25" customHeight="1">
      <c r="A64" s="98">
        <f>SUBSTITUTE(D64, "*", "-")</f>
        <v/>
      </c>
      <c r="B64" s="99">
        <f>IFERROR(VLOOKUP(D64,#REF!, 8, 0), "")</f>
        <v/>
      </c>
      <c r="C64" s="99" t="n"/>
      <c r="D64" s="98" t="inlineStr">
        <is>
          <t>RS*A70K10AQ</t>
        </is>
      </c>
      <c r="E64" s="2" t="n"/>
      <c r="F64" s="99" t="n"/>
      <c r="G64" s="99">
        <f>CEILING(IF((F64+19)&lt;101,3,IF((F64+19)*0.03&lt;10,(F64+19)*0.03,10)),1)</f>
        <v/>
      </c>
      <c r="H64" s="99" t="n"/>
      <c r="I64" s="99">
        <f>CEILING(IF((F64+G64+19)&lt;101,3,IF((F64+G64+19)*0.03&lt;10,(F64+G64+19)*0.03,10)),1)</f>
        <v/>
      </c>
      <c r="J64" s="99" t="n">
        <v>13</v>
      </c>
      <c r="K64" s="99" t="n"/>
      <c r="L64" s="99" t="n"/>
      <c r="M64" s="99" t="n">
        <v>1</v>
      </c>
      <c r="N64" s="99" t="n">
        <v>5</v>
      </c>
      <c r="O64" s="99" t="n"/>
      <c r="P64" s="99">
        <f>+SUM(H64:O64)</f>
        <v/>
      </c>
      <c r="Q64" s="99">
        <f>+F64+P64</f>
        <v/>
      </c>
      <c r="R64" s="100">
        <f>IF(MID(D64,11,1)="R",Q64/2000,IF(OR(MID(D64,8,2)="07",MID(D64,8,2)="10"),Q64/880,IF(OR(MID(D64,8,2)="16",MID(D64,8,2)="25"),Q64/440,Q64/12000)))</f>
        <v/>
      </c>
      <c r="S64" s="2" t="n"/>
      <c r="T64" s="11" t="n"/>
      <c r="U64" s="11" t="n"/>
      <c r="V64" s="102">
        <f>+X64+3</f>
        <v/>
      </c>
      <c r="W64" s="102">
        <f>TEXT(V64, "DDD")</f>
        <v/>
      </c>
      <c r="X64" s="102">
        <f>DATE("20"&amp;LEFT(E64,2),MID(E64,3,2),MID(E64,5,2))</f>
        <v/>
      </c>
    </row>
    <row r="65" ht="20.25" customHeight="1">
      <c r="A65" s="98">
        <f>SUBSTITUTE(D65, "*", "-")</f>
        <v/>
      </c>
      <c r="B65" s="99">
        <f>IFERROR(VLOOKUP(D65,#REF!, 8, 0), "")</f>
        <v/>
      </c>
      <c r="C65" s="99" t="n"/>
      <c r="D65" s="98" t="inlineStr">
        <is>
          <t>RS*A70K10MQ</t>
        </is>
      </c>
      <c r="E65" s="2" t="n"/>
      <c r="F65" s="99" t="n"/>
      <c r="G65" s="99">
        <f>CEILING(IF((F65+19)&lt;101,3,IF((F65+19)*0.03&lt;10,(F65+19)*0.03,10)),1)</f>
        <v/>
      </c>
      <c r="H65" s="99" t="n"/>
      <c r="I65" s="99">
        <f>CEILING(IF((F65+G65+19)&lt;101,3,IF((F65+G65+19)*0.03&lt;10,(F65+G65+19)*0.03,10)),1)</f>
        <v/>
      </c>
      <c r="J65" s="99" t="n">
        <v>13</v>
      </c>
      <c r="K65" s="99" t="n"/>
      <c r="L65" s="99" t="n"/>
      <c r="M65" s="99" t="n">
        <v>1</v>
      </c>
      <c r="N65" s="99" t="n">
        <v>5</v>
      </c>
      <c r="O65" s="99" t="n"/>
      <c r="P65" s="99">
        <f>+SUM(H65:O65)</f>
        <v/>
      </c>
      <c r="Q65" s="99">
        <f>+F65+P65</f>
        <v/>
      </c>
      <c r="R65" s="100">
        <f>IF(MID(D65,11,1)="R",Q65/2000,IF(OR(MID(D65,8,2)="07",MID(D65,8,2)="10"),Q65/880,IF(OR(MID(D65,8,2)="16",MID(D65,8,2)="25"),Q65/440,Q65/12000)))</f>
        <v/>
      </c>
      <c r="S65" s="2" t="n"/>
      <c r="T65" s="11" t="n"/>
      <c r="U65" s="11" t="n"/>
      <c r="V65" s="102">
        <f>+X65+3</f>
        <v/>
      </c>
      <c r="W65" s="102">
        <f>TEXT(V65, "DDD")</f>
        <v/>
      </c>
      <c r="X65" s="102">
        <f>DATE("20"&amp;LEFT(E65,2),MID(E65,3,2),MID(E65,5,2))</f>
        <v/>
      </c>
    </row>
    <row r="66" ht="20.25" customHeight="1">
      <c r="A66" s="98">
        <f>SUBSTITUTE(D66, "*", "-")</f>
        <v/>
      </c>
      <c r="B66" s="99">
        <f>IFERROR(VLOOKUP(D66,#REF!, 8, 0), "")</f>
        <v/>
      </c>
      <c r="C66" s="99" t="n"/>
      <c r="D66" s="98" t="inlineStr">
        <is>
          <t>RS*A70K10SQ</t>
        </is>
      </c>
      <c r="E66" s="2" t="n"/>
      <c r="F66" s="99" t="n"/>
      <c r="G66" s="99">
        <f>CEILING(IF((F66+19)&lt;101,3,IF((F66+19)*0.03&lt;10,(F66+19)*0.03,10)),1)</f>
        <v/>
      </c>
      <c r="H66" s="99" t="n"/>
      <c r="I66" s="99">
        <f>CEILING(IF((F66+G66+19)&lt;101,3,IF((F66+G66+19)*0.03&lt;10,(F66+G66+19)*0.03,10)),1)</f>
        <v/>
      </c>
      <c r="J66" s="99" t="n">
        <v>13</v>
      </c>
      <c r="K66" s="99" t="n"/>
      <c r="L66" s="99" t="n"/>
      <c r="M66" s="99" t="n">
        <v>1</v>
      </c>
      <c r="N66" s="99" t="n">
        <v>5</v>
      </c>
      <c r="O66" s="99" t="n"/>
      <c r="P66" s="99">
        <f>+SUM(H66:O66)</f>
        <v/>
      </c>
      <c r="Q66" s="99">
        <f>+F66+P66</f>
        <v/>
      </c>
      <c r="R66" s="100">
        <f>IF(MID(D66,11,1)="R",Q66/2000,IF(OR(MID(D66,8,2)="07",MID(D66,8,2)="10"),Q66/880,IF(OR(MID(D66,8,2)="16",MID(D66,8,2)="25"),Q66/440,Q66/12000)))</f>
        <v/>
      </c>
      <c r="S66" s="2" t="n"/>
      <c r="T66" s="11" t="n"/>
      <c r="U66" s="11" t="n"/>
      <c r="V66" s="102">
        <f>+X66+3</f>
        <v/>
      </c>
      <c r="W66" s="102">
        <f>TEXT(V66, "DDD")</f>
        <v/>
      </c>
      <c r="X66" s="102">
        <f>DATE("20"&amp;LEFT(E66,2),MID(E66,3,2),MID(E66,5,2))</f>
        <v/>
      </c>
    </row>
    <row r="67" ht="20.25" customHeight="1">
      <c r="A67" s="98">
        <f>SUBSTITUTE(D67, "*", "-")</f>
        <v/>
      </c>
      <c r="B67" s="99">
        <f>IFERROR(VLOOKUP(D67,#REF!, 8, 0), "")</f>
        <v/>
      </c>
      <c r="C67" s="99" t="n"/>
      <c r="D67" s="98" t="inlineStr">
        <is>
          <t>RS*A70K25AQ</t>
        </is>
      </c>
      <c r="E67" s="2" t="n"/>
      <c r="F67" s="99" t="n"/>
      <c r="G67" s="99">
        <f>CEILING(IF((F67+19)&lt;101,3,IF((F67+19)*0.03&lt;10,(F67+19)*0.03,10)),1)</f>
        <v/>
      </c>
      <c r="H67" s="99" t="n"/>
      <c r="I67" s="99">
        <f>CEILING(IF((F67+G67+19)&lt;101,3,IF((F67+G67+19)*0.03&lt;10,(F67+G67+19)*0.03,10)),1)</f>
        <v/>
      </c>
      <c r="J67" s="99" t="n">
        <v>13</v>
      </c>
      <c r="K67" s="99" t="n"/>
      <c r="L67" s="99" t="n"/>
      <c r="M67" s="99" t="n">
        <v>1</v>
      </c>
      <c r="N67" s="99" t="n">
        <v>5</v>
      </c>
      <c r="O67" s="99" t="n"/>
      <c r="P67" s="99">
        <f>+SUM(H67:O67)</f>
        <v/>
      </c>
      <c r="Q67" s="99">
        <f>+F67+P67</f>
        <v/>
      </c>
      <c r="R67" s="100">
        <f>IF(MID(D67,11,1)="R",Q67/2000,IF(OR(MID(D67,8,2)="07",MID(D67,8,2)="10"),Q67/880,IF(OR(MID(D67,8,2)="16",MID(D67,8,2)="25"),Q67/440,Q67/12000)))</f>
        <v/>
      </c>
      <c r="S67" s="2" t="n"/>
      <c r="T67" s="11" t="n"/>
      <c r="U67" s="11" t="n"/>
      <c r="V67" s="102">
        <f>+X67+3</f>
        <v/>
      </c>
      <c r="W67" s="102">
        <f>TEXT(V67, "DDD")</f>
        <v/>
      </c>
      <c r="X67" s="102">
        <f>DATE("20"&amp;LEFT(E67,2),MID(E67,3,2),MID(E67,5,2))</f>
        <v/>
      </c>
    </row>
    <row r="68" ht="20.25" customHeight="1">
      <c r="A68" s="98">
        <f>SUBSTITUTE(D68, "*", "-")</f>
        <v/>
      </c>
      <c r="B68" s="99">
        <f>IFERROR(VLOOKUP(D68,#REF!, 8, 0), "")</f>
        <v/>
      </c>
      <c r="C68" s="99" t="n"/>
      <c r="D68" s="98" t="inlineStr">
        <is>
          <t>RS*A70N10MQ</t>
        </is>
      </c>
      <c r="E68" s="2" t="n"/>
      <c r="F68" s="99" t="n"/>
      <c r="G68" s="99">
        <f>CEILING(IF((F68+19)&lt;101,3,IF((F68+19)*0.03&lt;10,(F68+19)*0.03,10)),1)</f>
        <v/>
      </c>
      <c r="H68" s="99" t="n"/>
      <c r="I68" s="99">
        <f>CEILING(IF((F68+G68+19)&lt;101,3,IF((F68+G68+19)*0.03&lt;10,(F68+G68+19)*0.03,10)),1)</f>
        <v/>
      </c>
      <c r="J68" s="99" t="n">
        <v>13</v>
      </c>
      <c r="K68" s="99" t="n"/>
      <c r="L68" s="99" t="n"/>
      <c r="M68" s="99" t="n">
        <v>1</v>
      </c>
      <c r="N68" s="99" t="n">
        <v>5</v>
      </c>
      <c r="O68" s="99" t="n"/>
      <c r="P68" s="99">
        <f>+SUM(H68:O68)</f>
        <v/>
      </c>
      <c r="Q68" s="99">
        <f>+F68+P68</f>
        <v/>
      </c>
      <c r="R68" s="100">
        <f>IF(MID(D68,11,1)="R",Q68/2000,IF(OR(MID(D68,8,2)="07",MID(D68,8,2)="10"),Q68/880,IF(OR(MID(D68,8,2)="16",MID(D68,8,2)="25"),Q68/440,Q68/12000)))</f>
        <v/>
      </c>
      <c r="S68" s="2" t="n"/>
      <c r="T68" s="11" t="n"/>
      <c r="U68" s="11" t="n"/>
      <c r="V68" s="102">
        <f>+X68+3</f>
        <v/>
      </c>
      <c r="W68" s="102">
        <f>TEXT(V68, "DDD")</f>
        <v/>
      </c>
      <c r="X68" s="102">
        <f>DATE("20"&amp;LEFT(E68,2),MID(E68,3,2),MID(E68,5,2))</f>
        <v/>
      </c>
    </row>
    <row r="69" ht="20.25" customHeight="1">
      <c r="A69" s="98">
        <f>SUBSTITUTE(D69, "*", "-")</f>
        <v/>
      </c>
      <c r="B69" s="99">
        <f>IFERROR(VLOOKUP(D69,#REF!, 8, 0), "")</f>
        <v/>
      </c>
      <c r="C69" s="99" t="n"/>
      <c r="D69" s="98" t="inlineStr">
        <is>
          <t>RS*A70N25AQ</t>
        </is>
      </c>
      <c r="E69" s="2" t="n"/>
      <c r="F69" s="99" t="n"/>
      <c r="G69" s="99">
        <f>CEILING(IF((F69+19)&lt;101,3,IF((F69+19)*0.03&lt;10,(F69+19)*0.03,10)),1)</f>
        <v/>
      </c>
      <c r="H69" s="99" t="n"/>
      <c r="I69" s="99">
        <f>CEILING(IF((F69+G69+19)&lt;101,3,IF((F69+G69+19)*0.03&lt;10,(F69+G69+19)*0.03,10)),1)</f>
        <v/>
      </c>
      <c r="J69" s="99" t="n">
        <v>13</v>
      </c>
      <c r="K69" s="99" t="n"/>
      <c r="L69" s="99" t="n"/>
      <c r="M69" s="99" t="n">
        <v>1</v>
      </c>
      <c r="N69" s="99" t="n">
        <v>5</v>
      </c>
      <c r="O69" s="99" t="n"/>
      <c r="P69" s="99">
        <f>+SUM(H69:O69)</f>
        <v/>
      </c>
      <c r="Q69" s="99">
        <f>+F69+P69</f>
        <v/>
      </c>
      <c r="R69" s="100">
        <f>IF(MID(D69,11,1)="R",Q69/2000,IF(OR(MID(D69,8,2)="07",MID(D69,8,2)="10"),Q69/880,IF(OR(MID(D69,8,2)="16",MID(D69,8,2)="25"),Q69/440,Q69/12000)))</f>
        <v/>
      </c>
      <c r="S69" s="2" t="n"/>
      <c r="T69" s="11" t="n"/>
      <c r="U69" s="11" t="n"/>
      <c r="V69" s="102">
        <f>+X69+3</f>
        <v/>
      </c>
      <c r="W69" s="102">
        <f>TEXT(V69, "DDD")</f>
        <v/>
      </c>
      <c r="X69" s="102">
        <f>DATE("20"&amp;LEFT(E69,2),MID(E69,3,2),MID(E69,5,2))</f>
        <v/>
      </c>
    </row>
    <row r="70" ht="20.25" customHeight="1">
      <c r="A70" s="98">
        <f>SUBSTITUTE(D70, "*", "-")</f>
        <v/>
      </c>
      <c r="B70" s="99">
        <f>IFERROR(VLOOKUP(D70,#REF!, 8, 0), "")</f>
        <v/>
      </c>
      <c r="C70" s="99" t="n"/>
      <c r="D70" s="98" t="inlineStr">
        <is>
          <t>RS*A70N25MQ1</t>
        </is>
      </c>
      <c r="E70" s="2" t="n"/>
      <c r="F70" s="99" t="n"/>
      <c r="G70" s="99">
        <f>CEILING(IF((F70+19)&lt;101,3,IF((F70+19)*0.03&lt;10,(F70+19)*0.03,10)),1)</f>
        <v/>
      </c>
      <c r="H70" s="99" t="n"/>
      <c r="I70" s="99">
        <f>CEILING(IF((F70+G70+19)&lt;101,3,IF((F70+G70+19)*0.03&lt;10,(F70+G70+19)*0.03,10)),1)</f>
        <v/>
      </c>
      <c r="J70" s="99" t="n">
        <v>13</v>
      </c>
      <c r="K70" s="99" t="n"/>
      <c r="L70" s="99" t="n"/>
      <c r="M70" s="99" t="n">
        <v>1</v>
      </c>
      <c r="N70" s="99" t="n">
        <v>5</v>
      </c>
      <c r="O70" s="99" t="n"/>
      <c r="P70" s="99">
        <f>+SUM(H70:O70)</f>
        <v/>
      </c>
      <c r="Q70" s="99">
        <f>+F70+P70</f>
        <v/>
      </c>
      <c r="R70" s="100">
        <f>IF(MID(D70,11,1)="R",Q70/2000,IF(OR(MID(D70,8,2)="07",MID(D70,8,2)="10"),Q70/880,IF(OR(MID(D70,8,2)="16",MID(D70,8,2)="25"),Q70/440,Q70/12000)))</f>
        <v/>
      </c>
      <c r="S70" s="2" t="n"/>
      <c r="T70" s="11" t="n"/>
      <c r="U70" s="11" t="n"/>
      <c r="V70" s="102">
        <f>+X70+3</f>
        <v/>
      </c>
      <c r="W70" s="102">
        <f>TEXT(V70, "DDD")</f>
        <v/>
      </c>
      <c r="X70" s="102">
        <f>DATE("20"&amp;LEFT(E70,2),MID(E70,3,2),MID(E70,5,2))</f>
        <v/>
      </c>
    </row>
    <row r="71" ht="20.25" customHeight="1">
      <c r="A71" s="98">
        <f>SUBSTITUTE(D71, "*", "-")</f>
        <v/>
      </c>
      <c r="B71" s="99">
        <f>IFERROR(VLOOKUP(D71,#REF!, 8, 0), "")</f>
        <v/>
      </c>
      <c r="C71" s="99" t="n"/>
      <c r="D71" s="98" t="inlineStr">
        <is>
          <t>RS*A80K10SQ</t>
        </is>
      </c>
      <c r="E71" s="2" t="n"/>
      <c r="F71" s="99" t="n"/>
      <c r="G71" s="99">
        <f>CEILING(IF((F71+19)&lt;101,3,IF((F71+19)*0.03&lt;10,(F71+19)*0.03,10)),1)</f>
        <v/>
      </c>
      <c r="H71" s="99" t="n"/>
      <c r="I71" s="99">
        <f>CEILING(IF((F71+G71+19)&lt;101,3,IF((F71+G71+19)*0.03&lt;10,(F71+G71+19)*0.03,10)),1)</f>
        <v/>
      </c>
      <c r="J71" s="99" t="n">
        <v>13</v>
      </c>
      <c r="K71" s="99" t="n"/>
      <c r="L71" s="99" t="n"/>
      <c r="M71" s="99" t="n">
        <v>1</v>
      </c>
      <c r="N71" s="99" t="n">
        <v>5</v>
      </c>
      <c r="O71" s="99" t="n"/>
      <c r="P71" s="99">
        <f>+SUM(H71:O71)</f>
        <v/>
      </c>
      <c r="Q71" s="99">
        <f>+F71+P71</f>
        <v/>
      </c>
      <c r="R71" s="100">
        <f>IF(MID(D71,11,1)="R",Q71/2000,IF(OR(MID(D71,8,2)="07",MID(D71,8,2)="10"),Q71/880,IF(OR(MID(D71,8,2)="16",MID(D71,8,2)="25"),Q71/440,Q71/12000)))</f>
        <v/>
      </c>
      <c r="S71" s="2" t="n"/>
      <c r="T71" s="11" t="n"/>
      <c r="U71" s="11" t="n"/>
      <c r="V71" s="102">
        <f>+X71+3</f>
        <v/>
      </c>
      <c r="W71" s="102">
        <f>TEXT(V71, "DDD")</f>
        <v/>
      </c>
      <c r="X71" s="102">
        <f>DATE("20"&amp;LEFT(E71,2),MID(E71,3,2),MID(E71,5,2))</f>
        <v/>
      </c>
    </row>
    <row r="72" ht="20.25" customHeight="1">
      <c r="A72" s="98">
        <f>SUBSTITUTE(D72, "*", "-")</f>
        <v/>
      </c>
      <c r="B72" s="99">
        <f>IFERROR(VLOOKUP(D72,#REF!, 8, 0), "")</f>
        <v/>
      </c>
      <c r="C72" s="99" t="n"/>
      <c r="D72" s="98" t="inlineStr">
        <is>
          <t>RS*A80N25AQ</t>
        </is>
      </c>
      <c r="E72" s="2" t="n"/>
      <c r="F72" s="99" t="n"/>
      <c r="G72" s="99">
        <f>CEILING(IF((F72+19)&lt;101,3,IF((F72+19)*0.03&lt;10,(F72+19)*0.03,10)),1)</f>
        <v/>
      </c>
      <c r="H72" s="99" t="n"/>
      <c r="I72" s="99">
        <f>CEILING(IF((F72+G72+19)&lt;101,3,IF((F72+G72+19)*0.03&lt;10,(F72+G72+19)*0.03,10)),1)</f>
        <v/>
      </c>
      <c r="J72" s="99" t="n">
        <v>13</v>
      </c>
      <c r="K72" s="99" t="n"/>
      <c r="L72" s="99" t="n"/>
      <c r="M72" s="99" t="n">
        <v>1</v>
      </c>
      <c r="N72" s="99" t="n">
        <v>5</v>
      </c>
      <c r="O72" s="99" t="n"/>
      <c r="P72" s="99">
        <f>+SUM(H72:O72)</f>
        <v/>
      </c>
      <c r="Q72" s="99">
        <f>+F72+P72</f>
        <v/>
      </c>
      <c r="R72" s="100">
        <f>IF(MID(D72,11,1)="R",Q72/2000,IF(OR(MID(D72,8,2)="07",MID(D72,8,2)="10"),Q72/880,IF(OR(MID(D72,8,2)="16",MID(D72,8,2)="25"),Q72/440,Q72/12000)))</f>
        <v/>
      </c>
      <c r="S72" s="2" t="n"/>
      <c r="T72" s="11" t="n"/>
      <c r="U72" s="11" t="n"/>
      <c r="V72" s="102">
        <f>+X72+3</f>
        <v/>
      </c>
      <c r="W72" s="102">
        <f>TEXT(V72, "DDD")</f>
        <v/>
      </c>
      <c r="X72" s="102">
        <f>DATE("20"&amp;LEFT(E72,2),MID(E72,3,2),MID(E72,5,2))</f>
        <v/>
      </c>
    </row>
    <row r="73" ht="20.25" customHeight="1">
      <c r="A73" s="98">
        <f>SUBSTITUTE(D73, "*", "-")</f>
        <v/>
      </c>
      <c r="B73" s="99">
        <f>IFERROR(VLOOKUP(D73,#REF!, 8, 0), "")</f>
        <v/>
      </c>
      <c r="C73" s="99" t="n"/>
      <c r="D73" s="98" t="inlineStr">
        <is>
          <t>RS*B40G07SQ</t>
        </is>
      </c>
      <c r="E73" s="2" t="n"/>
      <c r="F73" s="99" t="n"/>
      <c r="G73" s="99">
        <f>CEILING(IF((F73+19)&lt;101,3,IF((F73+19)*0.03&lt;10,(F73+19)*0.03,10)),1)</f>
        <v/>
      </c>
      <c r="H73" s="99" t="n"/>
      <c r="I73" s="99">
        <f>CEILING(IF((F73+G73+19)&lt;101,3,IF((F73+G73+19)*0.03&lt;10,(F73+G73+19)*0.03,10)),1)</f>
        <v/>
      </c>
      <c r="J73" s="99" t="n">
        <v>13</v>
      </c>
      <c r="K73" s="99" t="n"/>
      <c r="L73" s="99" t="n"/>
      <c r="M73" s="99" t="n">
        <v>1</v>
      </c>
      <c r="N73" s="99" t="n">
        <v>5</v>
      </c>
      <c r="O73" s="99" t="n"/>
      <c r="P73" s="99">
        <f>+SUM(H73:O73)</f>
        <v/>
      </c>
      <c r="Q73" s="99">
        <f>+F73+P73</f>
        <v/>
      </c>
      <c r="R73" s="100">
        <f>IF(MID(D73,11,1)="R",Q73/2000,IF(OR(MID(D73,8,2)="07",MID(D73,8,2)="10"),Q73/880,IF(OR(MID(D73,8,2)="16",MID(D73,8,2)="25"),Q73/440,Q73/12000)))</f>
        <v/>
      </c>
      <c r="S73" s="2" t="n"/>
      <c r="T73" s="11" t="n"/>
      <c r="U73" s="11" t="n"/>
      <c r="V73" s="102">
        <f>+X73+3</f>
        <v/>
      </c>
      <c r="W73" s="102">
        <f>TEXT(V73, "DDD")</f>
        <v/>
      </c>
      <c r="X73" s="102">
        <f>DATE("20"&amp;LEFT(E73,2),MID(E73,3,2),MID(E73,5,2))</f>
        <v/>
      </c>
    </row>
    <row r="74" ht="20.25" customHeight="1">
      <c r="A74" s="98">
        <f>SUBSTITUTE(D74, "*", "-")</f>
        <v/>
      </c>
      <c r="B74" s="99">
        <f>IFERROR(VLOOKUP(D74,#REF!, 8, 0), "")</f>
        <v/>
      </c>
      <c r="C74" s="99" t="n"/>
      <c r="D74" s="98" t="inlineStr">
        <is>
          <t>RS*B40G10SQ</t>
        </is>
      </c>
      <c r="E74" s="2" t="n"/>
      <c r="F74" s="99" t="n"/>
      <c r="G74" s="99">
        <f>CEILING(IF((F74+19)&lt;101,3,IF((F74+19)*0.03&lt;10,(F74+19)*0.03,10)),1)</f>
        <v/>
      </c>
      <c r="H74" s="99" t="n"/>
      <c r="I74" s="99">
        <f>CEILING(IF((F74+G74+19)&lt;101,3,IF((F74+G74+19)*0.03&lt;10,(F74+G74+19)*0.03,10)),1)</f>
        <v/>
      </c>
      <c r="J74" s="99" t="n">
        <v>13</v>
      </c>
      <c r="K74" s="99" t="n"/>
      <c r="L74" s="99" t="n"/>
      <c r="M74" s="99" t="n">
        <v>1</v>
      </c>
      <c r="N74" s="99" t="n">
        <v>5</v>
      </c>
      <c r="O74" s="99" t="n"/>
      <c r="P74" s="99">
        <f>+SUM(H74:O74)</f>
        <v/>
      </c>
      <c r="Q74" s="99">
        <f>+F74+P74</f>
        <v/>
      </c>
      <c r="R74" s="100">
        <f>IF(MID(D74,11,1)="R",Q74/2000,IF(OR(MID(D74,8,2)="07",MID(D74,8,2)="10"),Q74/880,IF(OR(MID(D74,8,2)="16",MID(D74,8,2)="25"),Q74/440,Q74/12000)))</f>
        <v/>
      </c>
      <c r="S74" s="2" t="n"/>
      <c r="T74" s="11" t="n"/>
      <c r="U74" s="11" t="n"/>
      <c r="V74" s="102">
        <f>+X74+3</f>
        <v/>
      </c>
      <c r="W74" s="102">
        <f>TEXT(V74, "DDD")</f>
        <v/>
      </c>
      <c r="X74" s="102">
        <f>DATE("20"&amp;LEFT(E74,2),MID(E74,3,2),MID(E74,5,2))</f>
        <v/>
      </c>
    </row>
    <row r="75" ht="20.25" customHeight="1">
      <c r="A75" s="98">
        <f>SUBSTITUTE(D75, "*", "-")</f>
        <v/>
      </c>
      <c r="B75" s="99">
        <f>IFERROR(VLOOKUP(D75,#REF!, 8, 0), "")</f>
        <v/>
      </c>
      <c r="C75" s="99" t="n"/>
      <c r="D75" s="98" t="inlineStr">
        <is>
          <t>RS*B40K10AQ</t>
        </is>
      </c>
      <c r="E75" s="2" t="n"/>
      <c r="F75" s="99" t="n"/>
      <c r="G75" s="99">
        <f>CEILING(IF((F75+19)&lt;101,3,IF((F75+19)*0.03&lt;10,(F75+19)*0.03,10)),1)</f>
        <v/>
      </c>
      <c r="H75" s="99" t="n"/>
      <c r="I75" s="99">
        <f>CEILING(IF((F75+G75+19)&lt;101,3,IF((F75+G75+19)*0.03&lt;10,(F75+G75+19)*0.03,10)),1)</f>
        <v/>
      </c>
      <c r="J75" s="99" t="n">
        <v>13</v>
      </c>
      <c r="K75" s="99" t="n"/>
      <c r="L75" s="99" t="n"/>
      <c r="M75" s="99" t="n">
        <v>1</v>
      </c>
      <c r="N75" s="99" t="n">
        <v>5</v>
      </c>
      <c r="O75" s="99" t="n"/>
      <c r="P75" s="99">
        <f>+SUM(H75:O75)</f>
        <v/>
      </c>
      <c r="Q75" s="99">
        <f>+F75+P75</f>
        <v/>
      </c>
      <c r="R75" s="100">
        <f>IF(MID(D75,11,1)="R",Q75/2000,IF(OR(MID(D75,8,2)="07",MID(D75,8,2)="10"),Q75/880,IF(OR(MID(D75,8,2)="16",MID(D75,8,2)="25"),Q75/440,Q75/12000)))</f>
        <v/>
      </c>
      <c r="S75" s="2" t="n"/>
      <c r="T75" s="11" t="n"/>
      <c r="U75" s="11" t="n"/>
      <c r="V75" s="102">
        <f>+X75+3</f>
        <v/>
      </c>
      <c r="W75" s="102">
        <f>TEXT(V75, "DDD")</f>
        <v/>
      </c>
      <c r="X75" s="102">
        <f>DATE("20"&amp;LEFT(E75,2),MID(E75,3,2),MID(E75,5,2))</f>
        <v/>
      </c>
    </row>
    <row r="76" ht="20.25" customHeight="1">
      <c r="A76" s="98">
        <f>SUBSTITUTE(D76, "*", "-")</f>
        <v/>
      </c>
      <c r="B76" s="99">
        <f>IFERROR(VLOOKUP(D76,#REF!, 8, 0), "")</f>
        <v/>
      </c>
      <c r="C76" s="99" t="n"/>
      <c r="D76" s="98" t="inlineStr">
        <is>
          <t>RS*B40K10MQ</t>
        </is>
      </c>
      <c r="E76" s="2" t="n"/>
      <c r="F76" s="99" t="n"/>
      <c r="G76" s="99">
        <f>CEILING(IF((F76+19)&lt;101,3,IF((F76+19)*0.03&lt;10,(F76+19)*0.03,10)),1)</f>
        <v/>
      </c>
      <c r="H76" s="99" t="n"/>
      <c r="I76" s="99">
        <f>CEILING(IF((F76+G76+19)&lt;101,3,IF((F76+G76+19)*0.03&lt;10,(F76+G76+19)*0.03,10)),1)</f>
        <v/>
      </c>
      <c r="J76" s="99" t="n">
        <v>13</v>
      </c>
      <c r="K76" s="99" t="n"/>
      <c r="L76" s="99" t="n"/>
      <c r="M76" s="99" t="n">
        <v>1</v>
      </c>
      <c r="N76" s="99" t="n">
        <v>5</v>
      </c>
      <c r="O76" s="99" t="n"/>
      <c r="P76" s="99">
        <f>+SUM(H76:O76)</f>
        <v/>
      </c>
      <c r="Q76" s="99">
        <f>+F76+P76</f>
        <v/>
      </c>
      <c r="R76" s="100">
        <f>IF(MID(D76,11,1)="R",Q76/2000,IF(OR(MID(D76,8,2)="07",MID(D76,8,2)="10"),Q76/880,IF(OR(MID(D76,8,2)="16",MID(D76,8,2)="25"),Q76/440,Q76/12000)))</f>
        <v/>
      </c>
      <c r="S76" s="2" t="n"/>
      <c r="T76" s="11" t="n"/>
      <c r="U76" s="11" t="n"/>
      <c r="V76" s="102">
        <f>+X76+3</f>
        <v/>
      </c>
      <c r="W76" s="102">
        <f>TEXT(V76, "DDD")</f>
        <v/>
      </c>
      <c r="X76" s="102">
        <f>DATE("20"&amp;LEFT(E76,2),MID(E76,3,2),MID(E76,5,2))</f>
        <v/>
      </c>
    </row>
    <row r="77" ht="20.25" customHeight="1">
      <c r="A77" s="98">
        <f>SUBSTITUTE(D77, "*", "-")</f>
        <v/>
      </c>
      <c r="B77" s="99">
        <f>IFERROR(VLOOKUP(D77,#REF!, 8, 0), "")</f>
        <v/>
      </c>
      <c r="C77" s="99" t="n"/>
      <c r="D77" s="98" t="inlineStr">
        <is>
          <t>RS*B40K10MR</t>
        </is>
      </c>
      <c r="E77" s="2" t="n"/>
      <c r="F77" s="99" t="n"/>
      <c r="G77" s="99">
        <f>CEILING(IF((F77+19)&lt;101,3,IF((F77+19)*0.03&lt;10,(F77+19)*0.03,10)),1)</f>
        <v/>
      </c>
      <c r="H77" s="99" t="n"/>
      <c r="I77" s="99">
        <f>CEILING(IF((F77+G77+19)&lt;101,3,IF((F77+G77+19)*0.03&lt;10,(F77+G77+19)*0.03,10)),1)</f>
        <v/>
      </c>
      <c r="J77" s="99" t="n">
        <v>13</v>
      </c>
      <c r="K77" s="99" t="n"/>
      <c r="L77" s="99" t="n"/>
      <c r="M77" s="99" t="n">
        <v>1</v>
      </c>
      <c r="N77" s="99" t="n">
        <v>5</v>
      </c>
      <c r="O77" s="99" t="n"/>
      <c r="P77" s="99">
        <f>+SUM(H77:O77)</f>
        <v/>
      </c>
      <c r="Q77" s="99">
        <f>+F77+P77</f>
        <v/>
      </c>
      <c r="R77" s="100">
        <f>IF(MID(D77,11,1)="R",Q77/2000,IF(OR(MID(D77,8,2)="07",MID(D77,8,2)="10"),Q77/880,IF(OR(MID(D77,8,2)="16",MID(D77,8,2)="25"),Q77/440,Q77/12000)))</f>
        <v/>
      </c>
      <c r="S77" s="2" t="n"/>
      <c r="T77" s="11" t="n"/>
      <c r="U77" s="11" t="n"/>
      <c r="V77" s="102">
        <f>+X77+3</f>
        <v/>
      </c>
      <c r="W77" s="102">
        <f>TEXT(V77, "DDD")</f>
        <v/>
      </c>
      <c r="X77" s="102">
        <f>DATE("20"&amp;LEFT(E77,2),MID(E77,3,2),MID(E77,5,2))</f>
        <v/>
      </c>
    </row>
    <row r="78" ht="20.25" customHeight="1">
      <c r="A78" s="98">
        <f>SUBSTITUTE(D78, "*", "-")</f>
        <v/>
      </c>
      <c r="B78" s="99">
        <f>IFERROR(VLOOKUP(D78,#REF!, 8, 0), "")</f>
        <v/>
      </c>
      <c r="C78" s="99" t="n"/>
      <c r="D78" s="98" t="inlineStr">
        <is>
          <t>RS*B40K10SQ</t>
        </is>
      </c>
      <c r="E78" s="2" t="n"/>
      <c r="F78" s="99" t="n"/>
      <c r="G78" s="99">
        <f>CEILING(IF((F78+19)&lt;101,3,IF((F78+19)*0.03&lt;10,(F78+19)*0.03,10)),1)</f>
        <v/>
      </c>
      <c r="H78" s="99" t="n"/>
      <c r="I78" s="99">
        <f>CEILING(IF((F78+G78+19)&lt;101,3,IF((F78+G78+19)*0.03&lt;10,(F78+G78+19)*0.03,10)),1)</f>
        <v/>
      </c>
      <c r="J78" s="99" t="n">
        <v>13</v>
      </c>
      <c r="K78" s="99" t="n"/>
      <c r="L78" s="99" t="n"/>
      <c r="M78" s="99" t="n">
        <v>1</v>
      </c>
      <c r="N78" s="99" t="n">
        <v>5</v>
      </c>
      <c r="O78" s="99" t="n"/>
      <c r="P78" s="99">
        <f>+SUM(H78:O78)</f>
        <v/>
      </c>
      <c r="Q78" s="99">
        <f>+F78+P78</f>
        <v/>
      </c>
      <c r="R78" s="100">
        <f>IF(MID(D78,11,1)="R",Q78/2000,IF(OR(MID(D78,8,2)="07",MID(D78,8,2)="10"),Q78/880,IF(OR(MID(D78,8,2)="16",MID(D78,8,2)="25"),Q78/440,Q78/12000)))</f>
        <v/>
      </c>
      <c r="S78" s="2" t="n"/>
      <c r="T78" s="11" t="n"/>
      <c r="U78" s="11" t="n"/>
      <c r="V78" s="102">
        <f>+X78+3</f>
        <v/>
      </c>
      <c r="W78" s="102">
        <f>TEXT(V78, "DDD")</f>
        <v/>
      </c>
      <c r="X78" s="102">
        <f>DATE("20"&amp;LEFT(E78,2),MID(E78,3,2),MID(E78,5,2))</f>
        <v/>
      </c>
    </row>
    <row r="79" ht="20.25" customHeight="1">
      <c r="A79" s="98">
        <f>SUBSTITUTE(D79, "*", "-")</f>
        <v/>
      </c>
      <c r="B79" s="99">
        <f>IFERROR(VLOOKUP(D79,#REF!, 8, 0), "")</f>
        <v/>
      </c>
      <c r="C79" s="99" t="n"/>
      <c r="D79" s="98" t="inlineStr">
        <is>
          <t>RS*B40K25AQ</t>
        </is>
      </c>
      <c r="E79" s="2" t="n"/>
      <c r="F79" s="99" t="n"/>
      <c r="G79" s="99">
        <f>CEILING(IF((F79+19)&lt;101,3,IF((F79+19)*0.03&lt;10,(F79+19)*0.03,10)),1)</f>
        <v/>
      </c>
      <c r="H79" s="99" t="n"/>
      <c r="I79" s="99">
        <f>CEILING(IF((F79+G79+19)&lt;101,3,IF((F79+G79+19)*0.03&lt;10,(F79+G79+19)*0.03,10)),1)</f>
        <v/>
      </c>
      <c r="J79" s="99" t="n">
        <v>13</v>
      </c>
      <c r="K79" s="99" t="n"/>
      <c r="L79" s="99" t="n"/>
      <c r="M79" s="99" t="n">
        <v>1</v>
      </c>
      <c r="N79" s="99" t="n">
        <v>5</v>
      </c>
      <c r="O79" s="99" t="n"/>
      <c r="P79" s="99">
        <f>+SUM(H79:O79)</f>
        <v/>
      </c>
      <c r="Q79" s="99">
        <f>+F79+P79</f>
        <v/>
      </c>
      <c r="R79" s="100">
        <f>IF(MID(D79,11,1)="R",Q79/2000,IF(OR(MID(D79,8,2)="07",MID(D79,8,2)="10"),Q79/880,IF(OR(MID(D79,8,2)="16",MID(D79,8,2)="25"),Q79/440,Q79/12000)))</f>
        <v/>
      </c>
      <c r="S79" s="2" t="n"/>
      <c r="T79" s="11" t="n"/>
      <c r="U79" s="11" t="n"/>
      <c r="V79" s="102">
        <f>+X79+3</f>
        <v/>
      </c>
      <c r="W79" s="102">
        <f>TEXT(V79, "DDD")</f>
        <v/>
      </c>
      <c r="X79" s="102">
        <f>DATE("20"&amp;LEFT(E79,2),MID(E79,3,2),MID(E79,5,2))</f>
        <v/>
      </c>
    </row>
    <row r="80" ht="20.25" customHeight="1">
      <c r="A80" s="98">
        <f>SUBSTITUTE(D80, "*", "-")</f>
        <v/>
      </c>
      <c r="B80" s="99">
        <f>IFERROR(VLOOKUP(D80,#REF!, 8, 0), "")</f>
        <v/>
      </c>
      <c r="C80" s="99" t="n"/>
      <c r="D80" s="98" t="inlineStr">
        <is>
          <t>RS*B50G07SQ</t>
        </is>
      </c>
      <c r="E80" s="2" t="n"/>
      <c r="F80" s="99" t="n"/>
      <c r="G80" s="99">
        <f>CEILING(IF((F80+19)&lt;101,3,IF((F80+19)*0.03&lt;10,(F80+19)*0.03,10)),1)</f>
        <v/>
      </c>
      <c r="H80" s="99" t="n"/>
      <c r="I80" s="99">
        <f>CEILING(IF((F80+G80+19)&lt;101,3,IF((F80+G80+19)*0.03&lt;10,(F80+G80+19)*0.03,10)),1)</f>
        <v/>
      </c>
      <c r="J80" s="99" t="n">
        <v>13</v>
      </c>
      <c r="K80" s="99" t="n"/>
      <c r="L80" s="99" t="n"/>
      <c r="M80" s="99" t="n">
        <v>1</v>
      </c>
      <c r="N80" s="99" t="n">
        <v>5</v>
      </c>
      <c r="O80" s="99" t="n"/>
      <c r="P80" s="99">
        <f>+SUM(H80:O80)</f>
        <v/>
      </c>
      <c r="Q80" s="99">
        <f>+F80+P80</f>
        <v/>
      </c>
      <c r="R80" s="100">
        <f>IF(MID(D80,11,1)="R",Q80/2000,IF(OR(MID(D80,8,2)="07",MID(D80,8,2)="10"),Q80/880,IF(OR(MID(D80,8,2)="16",MID(D80,8,2)="25"),Q80/440,Q80/12000)))</f>
        <v/>
      </c>
      <c r="S80" s="2" t="n"/>
      <c r="T80" s="11" t="n"/>
      <c r="U80" s="11" t="n"/>
      <c r="V80" s="102">
        <f>+X80+3</f>
        <v/>
      </c>
      <c r="W80" s="102">
        <f>TEXT(V80, "DDD")</f>
        <v/>
      </c>
      <c r="X80" s="102">
        <f>DATE("20"&amp;LEFT(E80,2),MID(E80,3,2),MID(E80,5,2))</f>
        <v/>
      </c>
    </row>
    <row r="81" ht="20.25" customHeight="1">
      <c r="A81" s="98">
        <f>SUBSTITUTE(D81, "*", "-")</f>
        <v/>
      </c>
      <c r="B81" s="99">
        <f>IFERROR(VLOOKUP(D81,#REF!, 8, 0), "")</f>
        <v/>
      </c>
      <c r="C81" s="99" t="n"/>
      <c r="D81" s="98" t="inlineStr">
        <is>
          <t>RS*B50G10MR</t>
        </is>
      </c>
      <c r="E81" s="2" t="n"/>
      <c r="F81" s="99" t="n"/>
      <c r="G81" s="99">
        <f>CEILING(IF((F81+19)&lt;101,3,IF((F81+19)*0.03&lt;10,(F81+19)*0.03,10)),1)</f>
        <v/>
      </c>
      <c r="H81" s="99" t="n"/>
      <c r="I81" s="99">
        <f>CEILING(IF((F81+G81+19)&lt;101,3,IF((F81+G81+19)*0.03&lt;10,(F81+G81+19)*0.03,10)),1)</f>
        <v/>
      </c>
      <c r="J81" s="99" t="n">
        <v>13</v>
      </c>
      <c r="K81" s="99" t="n"/>
      <c r="L81" s="99" t="n"/>
      <c r="M81" s="99" t="n">
        <v>1</v>
      </c>
      <c r="N81" s="99" t="n">
        <v>5</v>
      </c>
      <c r="O81" s="99" t="n"/>
      <c r="P81" s="99">
        <f>+SUM(H81:O81)</f>
        <v/>
      </c>
      <c r="Q81" s="99">
        <f>+F81+P81</f>
        <v/>
      </c>
      <c r="R81" s="100">
        <f>IF(MID(D81,11,1)="R",Q81/2000,IF(OR(MID(D81,8,2)="07",MID(D81,8,2)="10"),Q81/880,IF(OR(MID(D81,8,2)="16",MID(D81,8,2)="25"),Q81/440,Q81/12000)))</f>
        <v/>
      </c>
      <c r="S81" s="2" t="n"/>
      <c r="T81" s="11" t="n"/>
      <c r="U81" s="11" t="n"/>
      <c r="V81" s="102">
        <f>+X81+3</f>
        <v/>
      </c>
      <c r="W81" s="102">
        <f>TEXT(V81, "DDD")</f>
        <v/>
      </c>
      <c r="X81" s="102">
        <f>DATE("20"&amp;LEFT(E81,2),MID(E81,3,2),MID(E81,5,2))</f>
        <v/>
      </c>
    </row>
    <row r="82" ht="20.25" customHeight="1">
      <c r="A82" s="98">
        <f>SUBSTITUTE(D82, "*", "-")</f>
        <v/>
      </c>
      <c r="B82" s="99">
        <f>IFERROR(VLOOKUP(D82,#REF!, 8, 0), "")</f>
        <v/>
      </c>
      <c r="C82" s="99" t="n"/>
      <c r="D82" s="98" t="inlineStr">
        <is>
          <t>RS*B50K10MQ</t>
        </is>
      </c>
      <c r="E82" s="2" t="n"/>
      <c r="F82" s="99" t="n"/>
      <c r="G82" s="99">
        <f>CEILING(IF((F82+19)&lt;101,3,IF((F82+19)*0.03&lt;10,(F82+19)*0.03,10)),1)</f>
        <v/>
      </c>
      <c r="H82" s="99" t="n"/>
      <c r="I82" s="99">
        <f>CEILING(IF((F82+G82+19)&lt;101,3,IF((F82+G82+19)*0.03&lt;10,(F82+G82+19)*0.03,10)),1)</f>
        <v/>
      </c>
      <c r="J82" s="99" t="n">
        <v>13</v>
      </c>
      <c r="K82" s="99" t="n"/>
      <c r="L82" s="99" t="n"/>
      <c r="M82" s="99" t="n">
        <v>1</v>
      </c>
      <c r="N82" s="99" t="n">
        <v>5</v>
      </c>
      <c r="O82" s="99" t="n"/>
      <c r="P82" s="99">
        <f>+SUM(H82:O82)</f>
        <v/>
      </c>
      <c r="Q82" s="99">
        <f>+F82+P82</f>
        <v/>
      </c>
      <c r="R82" s="100">
        <f>IF(MID(D82,11,1)="R",Q82/2000,IF(OR(MID(D82,8,2)="07",MID(D82,8,2)="10"),Q82/880,IF(OR(MID(D82,8,2)="16",MID(D82,8,2)="25"),Q82/440,Q82/12000)))</f>
        <v/>
      </c>
      <c r="S82" s="2" t="n"/>
      <c r="T82" s="11" t="n"/>
      <c r="U82" s="11" t="n"/>
      <c r="V82" s="102">
        <f>+X82+3</f>
        <v/>
      </c>
      <c r="W82" s="102">
        <f>TEXT(V82, "DDD")</f>
        <v/>
      </c>
      <c r="X82" s="102">
        <f>DATE("20"&amp;LEFT(E82,2),MID(E82,3,2),MID(E82,5,2))</f>
        <v/>
      </c>
    </row>
    <row r="83" ht="20.25" customHeight="1">
      <c r="A83" s="98">
        <f>SUBSTITUTE(D83, "*", "-")</f>
        <v/>
      </c>
      <c r="B83" s="99">
        <f>IFERROR(VLOOKUP(D83,#REF!, 8, 0), "")</f>
        <v/>
      </c>
      <c r="C83" s="99" t="n"/>
      <c r="D83" s="98" t="inlineStr">
        <is>
          <t>RS*B50K10MR</t>
        </is>
      </c>
      <c r="E83" s="2" t="n"/>
      <c r="F83" s="99" t="n"/>
      <c r="G83" s="99">
        <f>CEILING(IF((F83+19)&lt;101,3,IF((F83+19)*0.03&lt;10,(F83+19)*0.03,10)),1)</f>
        <v/>
      </c>
      <c r="H83" s="99" t="n"/>
      <c r="I83" s="99">
        <f>CEILING(IF((F83+G83+19)&lt;101,3,IF((F83+G83+19)*0.03&lt;10,(F83+G83+19)*0.03,10)),1)</f>
        <v/>
      </c>
      <c r="J83" s="99" t="n">
        <v>13</v>
      </c>
      <c r="K83" s="99" t="n"/>
      <c r="L83" s="99" t="n"/>
      <c r="M83" s="99" t="n">
        <v>1</v>
      </c>
      <c r="N83" s="99" t="n">
        <v>5</v>
      </c>
      <c r="O83" s="99" t="n"/>
      <c r="P83" s="99">
        <f>+SUM(H83:O83)</f>
        <v/>
      </c>
      <c r="Q83" s="99">
        <f>+F83+P83</f>
        <v/>
      </c>
      <c r="R83" s="100">
        <f>IF(MID(D83,11,1)="R",Q83/2000,IF(OR(MID(D83,8,2)="07",MID(D83,8,2)="10"),Q83/880,IF(OR(MID(D83,8,2)="16",MID(D83,8,2)="25"),Q83/440,Q83/12000)))</f>
        <v/>
      </c>
      <c r="S83" s="2" t="n"/>
      <c r="T83" s="11" t="n"/>
      <c r="U83" s="11" t="n"/>
      <c r="V83" s="102">
        <f>+X83+3</f>
        <v/>
      </c>
      <c r="W83" s="102">
        <f>TEXT(V83, "DDD")</f>
        <v/>
      </c>
      <c r="X83" s="102">
        <f>DATE("20"&amp;LEFT(E83,2),MID(E83,3,2),MID(E83,5,2))</f>
        <v/>
      </c>
    </row>
    <row r="84" ht="20.25" customHeight="1">
      <c r="A84" s="98">
        <f>SUBSTITUTE(D84, "*", "-")</f>
        <v/>
      </c>
      <c r="B84" s="99">
        <f>IFERROR(VLOOKUP(D84,#REF!, 8, 0), "")</f>
        <v/>
      </c>
      <c r="C84" s="99" t="n"/>
      <c r="D84" s="98" t="inlineStr">
        <is>
          <t>RS*B50K10SQ</t>
        </is>
      </c>
      <c r="E84" s="2" t="n"/>
      <c r="F84" s="99" t="n"/>
      <c r="G84" s="99">
        <f>CEILING(IF((F84+19)&lt;101,3,IF((F84+19)*0.03&lt;10,(F84+19)*0.03,10)),1)</f>
        <v/>
      </c>
      <c r="H84" s="99" t="n"/>
      <c r="I84" s="99">
        <f>CEILING(IF((F84+G84+19)&lt;101,3,IF((F84+G84+19)*0.03&lt;10,(F84+G84+19)*0.03,10)),1)</f>
        <v/>
      </c>
      <c r="J84" s="99" t="n">
        <v>13</v>
      </c>
      <c r="K84" s="99" t="n"/>
      <c r="L84" s="99" t="n"/>
      <c r="M84" s="99" t="n">
        <v>1</v>
      </c>
      <c r="N84" s="99" t="n">
        <v>5</v>
      </c>
      <c r="O84" s="99" t="n"/>
      <c r="P84" s="99">
        <f>+SUM(H84:O84)</f>
        <v/>
      </c>
      <c r="Q84" s="99">
        <f>+F84+P84</f>
        <v/>
      </c>
      <c r="R84" s="100">
        <f>IF(MID(D84,11,1)="R",Q84/2000,IF(OR(MID(D84,8,2)="07",MID(D84,8,2)="10"),Q84/880,IF(OR(MID(D84,8,2)="16",MID(D84,8,2)="25"),Q84/440,Q84/12000)))</f>
        <v/>
      </c>
      <c r="S84" s="2" t="n"/>
      <c r="T84" s="11" t="n"/>
      <c r="U84" s="11" t="n"/>
      <c r="V84" s="102">
        <f>+X84+3</f>
        <v/>
      </c>
      <c r="W84" s="102">
        <f>TEXT(V84, "DDD")</f>
        <v/>
      </c>
      <c r="X84" s="102">
        <f>DATE("20"&amp;LEFT(E84,2),MID(E84,3,2),MID(E84,5,2))</f>
        <v/>
      </c>
    </row>
    <row r="85" ht="20.25" customHeight="1">
      <c r="A85" s="98">
        <f>SUBSTITUTE(D85, "*", "-")</f>
        <v/>
      </c>
      <c r="B85" s="99">
        <f>IFERROR(VLOOKUP(D85,#REF!, 8, 0), "")</f>
        <v/>
      </c>
      <c r="C85" s="99" t="n"/>
      <c r="D85" s="98" t="inlineStr">
        <is>
          <t>RS*B50K25AQ</t>
        </is>
      </c>
      <c r="E85" s="2" t="n"/>
      <c r="F85" s="99" t="n"/>
      <c r="G85" s="99">
        <f>CEILING(IF((F85+19)&lt;101,3,IF((F85+19)*0.03&lt;10,(F85+19)*0.03,10)),1)</f>
        <v/>
      </c>
      <c r="H85" s="99" t="n"/>
      <c r="I85" s="99">
        <f>CEILING(IF((F85+G85+19)&lt;101,3,IF((F85+G85+19)*0.03&lt;10,(F85+G85+19)*0.03,10)),1)</f>
        <v/>
      </c>
      <c r="J85" s="99" t="n">
        <v>13</v>
      </c>
      <c r="K85" s="99" t="n"/>
      <c r="L85" s="99" t="n"/>
      <c r="M85" s="99" t="n">
        <v>1</v>
      </c>
      <c r="N85" s="99" t="n">
        <v>5</v>
      </c>
      <c r="O85" s="99" t="n"/>
      <c r="P85" s="99">
        <f>+SUM(H85:O85)</f>
        <v/>
      </c>
      <c r="Q85" s="99">
        <f>+F85+P85</f>
        <v/>
      </c>
      <c r="R85" s="100">
        <f>IF(MID(D85,11,1)="R",Q85/2000,IF(OR(MID(D85,8,2)="07",MID(D85,8,2)="10"),Q85/880,IF(OR(MID(D85,8,2)="16",MID(D85,8,2)="25"),Q85/440,Q85/12000)))</f>
        <v/>
      </c>
      <c r="S85" s="2" t="n"/>
      <c r="T85" s="11" t="n"/>
      <c r="U85" s="11" t="n"/>
      <c r="V85" s="102">
        <f>+X85+3</f>
        <v/>
      </c>
      <c r="W85" s="102">
        <f>TEXT(V85, "DDD")</f>
        <v/>
      </c>
      <c r="X85" s="102">
        <f>DATE("20"&amp;LEFT(E85,2),MID(E85,3,2),MID(E85,5,2))</f>
        <v/>
      </c>
    </row>
    <row r="86" ht="20.25" customHeight="1">
      <c r="A86" s="98">
        <f>SUBSTITUTE(D86, "*", "-")</f>
        <v/>
      </c>
      <c r="B86" s="99">
        <f>IFERROR(VLOOKUP(D86,#REF!, 8, 0), "")</f>
        <v/>
      </c>
      <c r="C86" s="99" t="n"/>
      <c r="D86" s="98" t="inlineStr">
        <is>
          <t>RS*B50N10AQ</t>
        </is>
      </c>
      <c r="E86" s="2" t="n"/>
      <c r="F86" s="99" t="n"/>
      <c r="G86" s="99">
        <f>CEILING(IF((F86+19)&lt;101,3,IF((F86+19)*0.03&lt;10,(F86+19)*0.03,10)),1)</f>
        <v/>
      </c>
      <c r="H86" s="99" t="n"/>
      <c r="I86" s="99">
        <f>CEILING(IF((F86+G86+19)&lt;101,3,IF((F86+G86+19)*0.03&lt;10,(F86+G86+19)*0.03,10)),1)</f>
        <v/>
      </c>
      <c r="J86" s="99" t="n">
        <v>13</v>
      </c>
      <c r="K86" s="99" t="n"/>
      <c r="L86" s="99" t="n"/>
      <c r="M86" s="99" t="n">
        <v>1</v>
      </c>
      <c r="N86" s="99" t="n">
        <v>5</v>
      </c>
      <c r="O86" s="99" t="n"/>
      <c r="P86" s="99">
        <f>+SUM(H86:O86)</f>
        <v/>
      </c>
      <c r="Q86" s="99">
        <f>+F86+P86</f>
        <v/>
      </c>
      <c r="R86" s="100">
        <f>IF(MID(D86,11,1)="R",Q86/2000,IF(OR(MID(D86,8,2)="07",MID(D86,8,2)="10"),Q86/880,IF(OR(MID(D86,8,2)="16",MID(D86,8,2)="25"),Q86/440,Q86/12000)))</f>
        <v/>
      </c>
      <c r="S86" s="2" t="n"/>
      <c r="T86" s="11" t="n"/>
      <c r="U86" s="11" t="n"/>
      <c r="V86" s="102">
        <f>+X86+3</f>
        <v/>
      </c>
      <c r="W86" s="102">
        <f>TEXT(V86, "DDD")</f>
        <v/>
      </c>
      <c r="X86" s="102">
        <f>DATE("20"&amp;LEFT(E86,2),MID(E86,3,2),MID(E86,5,2))</f>
        <v/>
      </c>
    </row>
    <row r="87" ht="20.25" customHeight="1">
      <c r="A87" s="98">
        <f>SUBSTITUTE(D87, "*", "-")</f>
        <v/>
      </c>
      <c r="B87" s="99">
        <f>IFERROR(VLOOKUP(D87,#REF!, 8, 0), "")</f>
        <v/>
      </c>
      <c r="C87" s="99" t="n"/>
      <c r="D87" s="98" t="inlineStr">
        <is>
          <t>RS*B50N10MQ</t>
        </is>
      </c>
      <c r="E87" s="2" t="n"/>
      <c r="F87" s="99" t="n"/>
      <c r="G87" s="99">
        <f>CEILING(IF((F87+19)&lt;101,3,IF((F87+19)*0.03&lt;10,(F87+19)*0.03,10)),1)</f>
        <v/>
      </c>
      <c r="H87" s="99" t="n"/>
      <c r="I87" s="99">
        <f>CEILING(IF((F87+G87+19)&lt;101,3,IF((F87+G87+19)*0.03&lt;10,(F87+G87+19)*0.03,10)),1)</f>
        <v/>
      </c>
      <c r="J87" s="99" t="n">
        <v>13</v>
      </c>
      <c r="K87" s="99" t="n"/>
      <c r="L87" s="99" t="n"/>
      <c r="M87" s="99" t="n">
        <v>1</v>
      </c>
      <c r="N87" s="99" t="n">
        <v>5</v>
      </c>
      <c r="O87" s="99" t="n"/>
      <c r="P87" s="99">
        <f>+SUM(H87:O87)</f>
        <v/>
      </c>
      <c r="Q87" s="99">
        <f>+F87+P87</f>
        <v/>
      </c>
      <c r="R87" s="100">
        <f>IF(MID(D87,11,1)="R",Q87/2000,IF(OR(MID(D87,8,2)="07",MID(D87,8,2)="10"),Q87/880,IF(OR(MID(D87,8,2)="16",MID(D87,8,2)="25"),Q87/440,Q87/12000)))</f>
        <v/>
      </c>
      <c r="S87" s="2" t="n"/>
      <c r="T87" s="11" t="n"/>
      <c r="U87" s="11" t="n"/>
      <c r="V87" s="102">
        <f>+X87+3</f>
        <v/>
      </c>
      <c r="W87" s="102">
        <f>TEXT(V87, "DDD")</f>
        <v/>
      </c>
      <c r="X87" s="102">
        <f>DATE("20"&amp;LEFT(E87,2),MID(E87,3,2),MID(E87,5,2))</f>
        <v/>
      </c>
    </row>
    <row r="88" ht="20.25" customHeight="1">
      <c r="A88" s="98">
        <f>SUBSTITUTE(D88, "*", "-")</f>
        <v/>
      </c>
      <c r="B88" s="99">
        <f>IFERROR(VLOOKUP(D88,#REF!, 8, 0), "")</f>
        <v/>
      </c>
      <c r="C88" s="99" t="n"/>
      <c r="D88" s="98" t="inlineStr">
        <is>
          <t>RS*B50N10MR</t>
        </is>
      </c>
      <c r="E88" s="2" t="n"/>
      <c r="F88" s="99" t="n"/>
      <c r="G88" s="99">
        <f>CEILING(IF((F88+19)&lt;101,3,IF((F88+19)*0.03&lt;10,(F88+19)*0.03,10)),1)</f>
        <v/>
      </c>
      <c r="H88" s="99" t="n"/>
      <c r="I88" s="99">
        <f>CEILING(IF((F88+G88+19)&lt;101,3,IF((F88+G88+19)*0.03&lt;10,(F88+G88+19)*0.03,10)),1)</f>
        <v/>
      </c>
      <c r="J88" s="99" t="n">
        <v>13</v>
      </c>
      <c r="K88" s="99" t="n"/>
      <c r="L88" s="99" t="n"/>
      <c r="M88" s="99" t="n">
        <v>1</v>
      </c>
      <c r="N88" s="99" t="n">
        <v>5</v>
      </c>
      <c r="O88" s="99" t="n"/>
      <c r="P88" s="99">
        <f>+SUM(H88:O88)</f>
        <v/>
      </c>
      <c r="Q88" s="99">
        <f>+F88+P88</f>
        <v/>
      </c>
      <c r="R88" s="100">
        <f>IF(MID(D88,11,1)="R",Q88/2000,IF(OR(MID(D88,8,2)="07",MID(D88,8,2)="10"),Q88/880,IF(OR(MID(D88,8,2)="16",MID(D88,8,2)="25"),Q88/440,Q88/12000)))</f>
        <v/>
      </c>
      <c r="S88" s="2" t="n"/>
      <c r="T88" s="11" t="n"/>
      <c r="U88" s="11" t="n"/>
      <c r="V88" s="102">
        <f>+X88+3</f>
        <v/>
      </c>
      <c r="W88" s="102">
        <f>TEXT(V88, "DDD")</f>
        <v/>
      </c>
      <c r="X88" s="102">
        <f>DATE("20"&amp;LEFT(E88,2),MID(E88,3,2),MID(E88,5,2))</f>
        <v/>
      </c>
    </row>
    <row r="89" ht="20.25" customHeight="1">
      <c r="A89" s="98">
        <f>SUBSTITUTE(D89, "*", "-")</f>
        <v/>
      </c>
      <c r="B89" s="99">
        <f>IFERROR(VLOOKUP(D89,#REF!, 8, 0), "")</f>
        <v/>
      </c>
      <c r="C89" s="99" t="n"/>
      <c r="D89" s="98" t="inlineStr">
        <is>
          <t>RS*B50N10MR5</t>
        </is>
      </c>
      <c r="E89" s="2" t="n"/>
      <c r="F89" s="99" t="n"/>
      <c r="G89" s="99">
        <f>CEILING(IF((F89+19)&lt;101,3,IF((F89+19)*0.03&lt;10,(F89+19)*0.03,10)),1)</f>
        <v/>
      </c>
      <c r="H89" s="99" t="n"/>
      <c r="I89" s="99">
        <f>CEILING(IF((F89+G89+19)&lt;101,3,IF((F89+G89+19)*0.03&lt;10,(F89+G89+19)*0.03,10)),1)</f>
        <v/>
      </c>
      <c r="J89" s="99" t="n">
        <v>13</v>
      </c>
      <c r="K89" s="99" t="n"/>
      <c r="L89" s="99" t="n"/>
      <c r="M89" s="99" t="n">
        <v>1</v>
      </c>
      <c r="N89" s="99" t="n">
        <v>5</v>
      </c>
      <c r="O89" s="99" t="n"/>
      <c r="P89" s="99">
        <f>+SUM(H89:O89)</f>
        <v/>
      </c>
      <c r="Q89" s="99">
        <f>+F89+P89</f>
        <v/>
      </c>
      <c r="R89" s="100">
        <f>IF(MID(D89,11,1)="R",Q89/2000,IF(OR(MID(D89,8,2)="07",MID(D89,8,2)="10"),Q89/880,IF(OR(MID(D89,8,2)="16",MID(D89,8,2)="25"),Q89/440,Q89/12000)))</f>
        <v/>
      </c>
      <c r="S89" s="2" t="n"/>
      <c r="T89" s="11" t="n"/>
      <c r="U89" s="11" t="n"/>
      <c r="V89" s="102">
        <f>+X89+3</f>
        <v/>
      </c>
      <c r="W89" s="102">
        <f>TEXT(V89, "DDD")</f>
        <v/>
      </c>
      <c r="X89" s="102">
        <f>DATE("20"&amp;LEFT(E89,2),MID(E89,3,2),MID(E89,5,2))</f>
        <v/>
      </c>
    </row>
    <row r="90" ht="20.25" customHeight="1">
      <c r="A90" s="98">
        <f>SUBSTITUTE(D90, "*", "-")</f>
        <v/>
      </c>
      <c r="B90" s="99">
        <f>IFERROR(VLOOKUP(D90,#REF!, 8, 0), "")</f>
        <v/>
      </c>
      <c r="C90" s="99" t="n"/>
      <c r="D90" s="98" t="inlineStr">
        <is>
          <t>RS*B50N10SQ</t>
        </is>
      </c>
      <c r="E90" s="2" t="n"/>
      <c r="F90" s="99" t="n"/>
      <c r="G90" s="99">
        <f>CEILING(IF((F90+19)&lt;101,3,IF((F90+19)*0.03&lt;10,(F90+19)*0.03,10)),1)</f>
        <v/>
      </c>
      <c r="H90" s="99" t="n"/>
      <c r="I90" s="99">
        <f>CEILING(IF((F90+G90+19)&lt;101,3,IF((F90+G90+19)*0.03&lt;10,(F90+G90+19)*0.03,10)),1)</f>
        <v/>
      </c>
      <c r="J90" s="99" t="n">
        <v>13</v>
      </c>
      <c r="K90" s="99" t="n"/>
      <c r="L90" s="99" t="n"/>
      <c r="M90" s="99" t="n">
        <v>1</v>
      </c>
      <c r="N90" s="99" t="n">
        <v>5</v>
      </c>
      <c r="O90" s="99" t="n"/>
      <c r="P90" s="99">
        <f>+SUM(H90:O90)</f>
        <v/>
      </c>
      <c r="Q90" s="99">
        <f>+F90+P90</f>
        <v/>
      </c>
      <c r="R90" s="100">
        <f>IF(MID(D90,11,1)="R",Q90/2000,IF(OR(MID(D90,8,2)="07",MID(D90,8,2)="10"),Q90/880,IF(OR(MID(D90,8,2)="16",MID(D90,8,2)="25"),Q90/440,Q90/12000)))</f>
        <v/>
      </c>
      <c r="S90" s="2" t="n"/>
      <c r="T90" s="11" t="n"/>
      <c r="U90" s="11" t="n"/>
      <c r="V90" s="102">
        <f>+X90+3</f>
        <v/>
      </c>
      <c r="W90" s="102">
        <f>TEXT(V90, "DDD")</f>
        <v/>
      </c>
      <c r="X90" s="102">
        <f>DATE("20"&amp;LEFT(E90,2),MID(E90,3,2),MID(E90,5,2))</f>
        <v/>
      </c>
    </row>
    <row r="91" ht="20.25" customHeight="1">
      <c r="A91" s="98">
        <f>SUBSTITUTE(D91, "*", "-")</f>
        <v/>
      </c>
      <c r="B91" s="99">
        <f>IFERROR(VLOOKUP(D91,#REF!, 8, 0), "")</f>
        <v/>
      </c>
      <c r="C91" s="99" t="n"/>
      <c r="D91" s="98" t="inlineStr">
        <is>
          <t>RS*B50N25AQ</t>
        </is>
      </c>
      <c r="E91" s="2" t="n"/>
      <c r="F91" s="99" t="n"/>
      <c r="G91" s="99">
        <f>CEILING(IF((F91+19)&lt;101,3,IF((F91+19)*0.03&lt;10,(F91+19)*0.03,10)),1)</f>
        <v/>
      </c>
      <c r="H91" s="99" t="n"/>
      <c r="I91" s="99">
        <f>CEILING(IF((F91+G91+19)&lt;101,3,IF((F91+G91+19)*0.03&lt;10,(F91+G91+19)*0.03,10)),1)</f>
        <v/>
      </c>
      <c r="J91" s="99" t="n">
        <v>13</v>
      </c>
      <c r="K91" s="99" t="n"/>
      <c r="L91" s="99" t="n"/>
      <c r="M91" s="99" t="n">
        <v>1</v>
      </c>
      <c r="N91" s="99" t="n">
        <v>5</v>
      </c>
      <c r="O91" s="99" t="n"/>
      <c r="P91" s="99">
        <f>+SUM(H91:O91)</f>
        <v/>
      </c>
      <c r="Q91" s="99">
        <f>+F91+P91</f>
        <v/>
      </c>
      <c r="R91" s="100">
        <f>IF(MID(D91,11,1)="R",Q91/2000,IF(OR(MID(D91,8,2)="07",MID(D91,8,2)="10"),Q91/880,IF(OR(MID(D91,8,2)="16",MID(D91,8,2)="25"),Q91/440,Q91/12000)))</f>
        <v/>
      </c>
      <c r="S91" s="2" t="n"/>
      <c r="T91" s="11" t="n"/>
      <c r="U91" s="11" t="n"/>
      <c r="V91" s="102">
        <f>+X91+3</f>
        <v/>
      </c>
      <c r="W91" s="102">
        <f>TEXT(V91, "DDD")</f>
        <v/>
      </c>
      <c r="X91" s="102">
        <f>DATE("20"&amp;LEFT(E91,2),MID(E91,3,2),MID(E91,5,2))</f>
        <v/>
      </c>
    </row>
    <row r="92" ht="20.25" customHeight="1">
      <c r="A92" s="98">
        <f>SUBSTITUTE(D92, "*", "-")</f>
        <v/>
      </c>
      <c r="B92" s="99">
        <f>IFERROR(VLOOKUP(D92,#REF!, 8, 0), "")</f>
        <v/>
      </c>
      <c r="C92" s="99" t="n"/>
      <c r="D92" s="98" t="inlineStr">
        <is>
          <t>RS*B50N25AQ5</t>
        </is>
      </c>
      <c r="E92" s="2" t="n"/>
      <c r="F92" s="99" t="n"/>
      <c r="G92" s="99">
        <f>CEILING(IF((F92+19)&lt;101,3,IF((F92+19)*0.03&lt;10,(F92+19)*0.03,10)),1)</f>
        <v/>
      </c>
      <c r="H92" s="99" t="n"/>
      <c r="I92" s="99">
        <f>CEILING(IF((F92+G92+19)&lt;101,3,IF((F92+G92+19)*0.03&lt;10,(F92+G92+19)*0.03,10)),1)</f>
        <v/>
      </c>
      <c r="J92" s="99" t="n">
        <v>13</v>
      </c>
      <c r="K92" s="99" t="n"/>
      <c r="L92" s="99" t="n"/>
      <c r="M92" s="99" t="n">
        <v>1</v>
      </c>
      <c r="N92" s="99" t="n">
        <v>5</v>
      </c>
      <c r="O92" s="99" t="n"/>
      <c r="P92" s="99">
        <f>+SUM(H92:O92)</f>
        <v/>
      </c>
      <c r="Q92" s="99">
        <f>+F92+P92</f>
        <v/>
      </c>
      <c r="R92" s="100">
        <f>IF(MID(D92,11,1)="R",Q92/2000,IF(OR(MID(D92,8,2)="07",MID(D92,8,2)="10"),Q92/880,IF(OR(MID(D92,8,2)="16",MID(D92,8,2)="25"),Q92/440,Q92/12000)))</f>
        <v/>
      </c>
      <c r="S92" s="2" t="n"/>
      <c r="T92" s="11" t="n"/>
      <c r="U92" s="11" t="n"/>
      <c r="V92" s="102">
        <f>+X92+3</f>
        <v/>
      </c>
      <c r="W92" s="102">
        <f>TEXT(V92, "DDD")</f>
        <v/>
      </c>
      <c r="X92" s="102">
        <f>DATE("20"&amp;LEFT(E92,2),MID(E92,3,2),MID(E92,5,2))</f>
        <v/>
      </c>
    </row>
    <row r="93" ht="20.25" customHeight="1">
      <c r="A93" s="98">
        <f>SUBSTITUTE(D93, "*", "-")</f>
        <v/>
      </c>
      <c r="B93" s="99">
        <f>IFERROR(VLOOKUP(D93,#REF!, 8, 0), "")</f>
        <v/>
      </c>
      <c r="C93" s="99" t="n"/>
      <c r="D93" s="98" t="inlineStr">
        <is>
          <t>RS*B60G07SQ</t>
        </is>
      </c>
      <c r="E93" s="2" t="n"/>
      <c r="F93" s="99" t="n"/>
      <c r="G93" s="99">
        <f>CEILING(IF((F93+19)&lt;101,3,IF((F93+19)*0.03&lt;10,(F93+19)*0.03,10)),1)</f>
        <v/>
      </c>
      <c r="H93" s="99" t="n"/>
      <c r="I93" s="99">
        <f>CEILING(IF((F93+G93+19)&lt;101,3,IF((F93+G93+19)*0.03&lt;10,(F93+G93+19)*0.03,10)),1)</f>
        <v/>
      </c>
      <c r="J93" s="99" t="n">
        <v>13</v>
      </c>
      <c r="K93" s="99" t="n"/>
      <c r="L93" s="99" t="n"/>
      <c r="M93" s="99" t="n">
        <v>1</v>
      </c>
      <c r="N93" s="99" t="n">
        <v>5</v>
      </c>
      <c r="O93" s="99" t="n"/>
      <c r="P93" s="99">
        <f>+SUM(H93:O93)</f>
        <v/>
      </c>
      <c r="Q93" s="99">
        <f>+F93+P93</f>
        <v/>
      </c>
      <c r="R93" s="100">
        <f>IF(MID(D93,11,1)="R",Q93/2000,IF(OR(MID(D93,8,2)="07",MID(D93,8,2)="10"),Q93/880,IF(OR(MID(D93,8,2)="16",MID(D93,8,2)="25"),Q93/440,Q93/12000)))</f>
        <v/>
      </c>
      <c r="S93" s="2" t="n"/>
      <c r="T93" s="11" t="n"/>
      <c r="U93" s="11" t="n"/>
      <c r="V93" s="102">
        <f>+X93+3</f>
        <v/>
      </c>
      <c r="W93" s="102">
        <f>TEXT(V93, "DDD")</f>
        <v/>
      </c>
      <c r="X93" s="102">
        <f>DATE("20"&amp;LEFT(E93,2),MID(E93,3,2),MID(E93,5,2))</f>
        <v/>
      </c>
    </row>
    <row r="94" ht="20.25" customHeight="1">
      <c r="A94" s="98">
        <f>SUBSTITUTE(D94, "*", "-")</f>
        <v/>
      </c>
      <c r="B94" s="99">
        <f>IFERROR(VLOOKUP(D94,#REF!, 8, 0), "")</f>
        <v/>
      </c>
      <c r="C94" s="99" t="n"/>
      <c r="D94" s="98" t="inlineStr">
        <is>
          <t>RS*B60G10MR</t>
        </is>
      </c>
      <c r="E94" s="2" t="n"/>
      <c r="F94" s="99" t="n"/>
      <c r="G94" s="99">
        <f>CEILING(IF((F94+19)&lt;101,3,IF((F94+19)*0.03&lt;10,(F94+19)*0.03,10)),1)</f>
        <v/>
      </c>
      <c r="H94" s="99" t="n"/>
      <c r="I94" s="99">
        <f>CEILING(IF((F94+G94+19)&lt;101,3,IF((F94+G94+19)*0.03&lt;10,(F94+G94+19)*0.03,10)),1)</f>
        <v/>
      </c>
      <c r="J94" s="99" t="n">
        <v>13</v>
      </c>
      <c r="K94" s="99" t="n"/>
      <c r="L94" s="99" t="n"/>
      <c r="M94" s="99" t="n">
        <v>1</v>
      </c>
      <c r="N94" s="99" t="n">
        <v>5</v>
      </c>
      <c r="O94" s="99" t="n"/>
      <c r="P94" s="99">
        <f>+SUM(H94:O94)</f>
        <v/>
      </c>
      <c r="Q94" s="99">
        <f>+F94+P94</f>
        <v/>
      </c>
      <c r="R94" s="100">
        <f>IF(MID(D94,11,1)="R",Q94/2000,IF(OR(MID(D94,8,2)="07",MID(D94,8,2)="10"),Q94/880,IF(OR(MID(D94,8,2)="16",MID(D94,8,2)="25"),Q94/440,Q94/12000)))</f>
        <v/>
      </c>
      <c r="S94" s="2" t="n"/>
      <c r="T94" s="11" t="n"/>
      <c r="U94" s="11" t="n"/>
      <c r="V94" s="102">
        <f>+X94+3</f>
        <v/>
      </c>
      <c r="W94" s="102">
        <f>TEXT(V94, "DDD")</f>
        <v/>
      </c>
      <c r="X94" s="102">
        <f>DATE("20"&amp;LEFT(E94,2),MID(E94,3,2),MID(E94,5,2))</f>
        <v/>
      </c>
    </row>
    <row r="95" ht="20.25" customHeight="1">
      <c r="A95" s="98">
        <f>SUBSTITUTE(D95, "*", "-")</f>
        <v/>
      </c>
      <c r="B95" s="99">
        <f>IFERROR(VLOOKUP(D95,#REF!, 8, 0), "")</f>
        <v/>
      </c>
      <c r="C95" s="99" t="n"/>
      <c r="D95" s="98" t="inlineStr">
        <is>
          <t>RS*B60G10SQ</t>
        </is>
      </c>
      <c r="E95" s="2" t="n"/>
      <c r="F95" s="99" t="n"/>
      <c r="G95" s="99">
        <f>CEILING(IF((F95+19)&lt;101,3,IF((F95+19)*0.03&lt;10,(F95+19)*0.03,10)),1)</f>
        <v/>
      </c>
      <c r="H95" s="99" t="n"/>
      <c r="I95" s="99">
        <f>CEILING(IF((F95+G95+19)&lt;101,3,IF((F95+G95+19)*0.03&lt;10,(F95+G95+19)*0.03,10)),1)</f>
        <v/>
      </c>
      <c r="J95" s="99" t="n">
        <v>13</v>
      </c>
      <c r="K95" s="99" t="n"/>
      <c r="L95" s="99" t="n"/>
      <c r="M95" s="99" t="n">
        <v>1</v>
      </c>
      <c r="N95" s="99" t="n">
        <v>5</v>
      </c>
      <c r="O95" s="99" t="n"/>
      <c r="P95" s="99">
        <f>+SUM(H95:O95)</f>
        <v/>
      </c>
      <c r="Q95" s="99">
        <f>+F95+P95</f>
        <v/>
      </c>
      <c r="R95" s="100">
        <f>IF(MID(D95,11,1)="R",Q95/2000,IF(OR(MID(D95,8,2)="07",MID(D95,8,2)="10"),Q95/880,IF(OR(MID(D95,8,2)="16",MID(D95,8,2)="25"),Q95/440,Q95/12000)))</f>
        <v/>
      </c>
      <c r="S95" s="2" t="n"/>
      <c r="T95" s="11" t="n"/>
      <c r="U95" s="11" t="n"/>
      <c r="V95" s="102">
        <f>+X95+3</f>
        <v/>
      </c>
      <c r="W95" s="102">
        <f>TEXT(V95, "DDD")</f>
        <v/>
      </c>
      <c r="X95" s="102">
        <f>DATE("20"&amp;LEFT(E95,2),MID(E95,3,2),MID(E95,5,2))</f>
        <v/>
      </c>
    </row>
    <row r="96" ht="20.25" customHeight="1">
      <c r="A96" s="98">
        <f>SUBSTITUTE(D96, "*", "-")</f>
        <v/>
      </c>
      <c r="B96" s="99">
        <f>IFERROR(VLOOKUP(D96,#REF!, 8, 0), "")</f>
        <v/>
      </c>
      <c r="C96" s="99" t="n"/>
      <c r="D96" s="98" t="inlineStr">
        <is>
          <t>RS*B60K07MQ</t>
        </is>
      </c>
      <c r="E96" s="2" t="n"/>
      <c r="F96" s="99" t="n"/>
      <c r="G96" s="99">
        <f>CEILING(IF((F96+19)&lt;101,3,IF((F96+19)*0.03&lt;10,(F96+19)*0.03,10)),1)</f>
        <v/>
      </c>
      <c r="H96" s="99" t="n"/>
      <c r="I96" s="99">
        <f>CEILING(IF((F96+G96+19)&lt;101,3,IF((F96+G96+19)*0.03&lt;10,(F96+G96+19)*0.03,10)),1)</f>
        <v/>
      </c>
      <c r="J96" s="99" t="n">
        <v>13</v>
      </c>
      <c r="K96" s="99" t="n"/>
      <c r="L96" s="99" t="n"/>
      <c r="M96" s="99" t="n">
        <v>1</v>
      </c>
      <c r="N96" s="99" t="n">
        <v>5</v>
      </c>
      <c r="O96" s="99" t="n"/>
      <c r="P96" s="99">
        <f>+SUM(H96:O96)</f>
        <v/>
      </c>
      <c r="Q96" s="99">
        <f>+F96+P96</f>
        <v/>
      </c>
      <c r="R96" s="100">
        <f>IF(MID(D96,11,1)="R",Q96/2000,IF(OR(MID(D96,8,2)="07",MID(D96,8,2)="10"),Q96/880,IF(OR(MID(D96,8,2)="16",MID(D96,8,2)="25"),Q96/440,Q96/12000)))</f>
        <v/>
      </c>
      <c r="S96" s="2" t="n"/>
      <c r="T96" s="11" t="n"/>
      <c r="U96" s="11" t="n"/>
      <c r="V96" s="102">
        <f>+X96+3</f>
        <v/>
      </c>
      <c r="W96" s="102">
        <f>TEXT(V96, "DDD")</f>
        <v/>
      </c>
      <c r="X96" s="102">
        <f>DATE("20"&amp;LEFT(E96,2),MID(E96,3,2),MID(E96,5,2))</f>
        <v/>
      </c>
    </row>
    <row r="97" ht="20.25" customHeight="1">
      <c r="A97" s="98">
        <f>SUBSTITUTE(D97, "*", "-")</f>
        <v/>
      </c>
      <c r="B97" s="99">
        <f>IFERROR(VLOOKUP(D97,#REF!, 8, 0), "")</f>
        <v/>
      </c>
      <c r="C97" s="99" t="n"/>
      <c r="D97" s="98" t="inlineStr">
        <is>
          <t>RS*B60K10MQ</t>
        </is>
      </c>
      <c r="E97" s="2" t="n"/>
      <c r="F97" s="99" t="n"/>
      <c r="G97" s="99">
        <f>CEILING(IF((F97+19)&lt;101,3,IF((F97+19)*0.03&lt;10,(F97+19)*0.03,10)),1)</f>
        <v/>
      </c>
      <c r="H97" s="99" t="n"/>
      <c r="I97" s="99">
        <f>CEILING(IF((F97+G97+19)&lt;101,3,IF((F97+G97+19)*0.03&lt;10,(F97+G97+19)*0.03,10)),1)</f>
        <v/>
      </c>
      <c r="J97" s="99" t="n">
        <v>13</v>
      </c>
      <c r="K97" s="99" t="n"/>
      <c r="L97" s="99" t="n"/>
      <c r="M97" s="99" t="n">
        <v>1</v>
      </c>
      <c r="N97" s="99" t="n">
        <v>5</v>
      </c>
      <c r="O97" s="99" t="n"/>
      <c r="P97" s="99">
        <f>+SUM(H97:O97)</f>
        <v/>
      </c>
      <c r="Q97" s="99">
        <f>+F97+P97</f>
        <v/>
      </c>
      <c r="R97" s="100">
        <f>IF(MID(D97,11,1)="R",Q97/2000,IF(OR(MID(D97,8,2)="07",MID(D97,8,2)="10"),Q97/880,IF(OR(MID(D97,8,2)="16",MID(D97,8,2)="25"),Q97/440,Q97/12000)))</f>
        <v/>
      </c>
      <c r="S97" s="2" t="n"/>
      <c r="T97" s="11" t="n"/>
      <c r="U97" s="11" t="n"/>
      <c r="V97" s="102">
        <f>+X97+3</f>
        <v/>
      </c>
      <c r="W97" s="102">
        <f>TEXT(V97, "DDD")</f>
        <v/>
      </c>
      <c r="X97" s="102">
        <f>DATE("20"&amp;LEFT(E97,2),MID(E97,3,2),MID(E97,5,2))</f>
        <v/>
      </c>
    </row>
    <row r="98" ht="20.25" customHeight="1">
      <c r="A98" s="98">
        <f>SUBSTITUTE(D98, "*", "-")</f>
        <v/>
      </c>
      <c r="B98" s="99">
        <f>IFERROR(VLOOKUP(D98,#REF!, 8, 0), "")</f>
        <v/>
      </c>
      <c r="C98" s="99" t="n"/>
      <c r="D98" s="98" t="inlineStr">
        <is>
          <t>RS*B60K10MR</t>
        </is>
      </c>
      <c r="E98" s="2" t="n"/>
      <c r="F98" s="99" t="n"/>
      <c r="G98" s="99">
        <f>CEILING(IF((F98+19)&lt;101,3,IF((F98+19)*0.03&lt;10,(F98+19)*0.03,10)),1)</f>
        <v/>
      </c>
      <c r="H98" s="99" t="n"/>
      <c r="I98" s="99">
        <f>CEILING(IF((F98+G98+19)&lt;101,3,IF((F98+G98+19)*0.03&lt;10,(F98+G98+19)*0.03,10)),1)</f>
        <v/>
      </c>
      <c r="J98" s="99" t="n">
        <v>13</v>
      </c>
      <c r="K98" s="99" t="n"/>
      <c r="L98" s="99" t="n"/>
      <c r="M98" s="99" t="n">
        <v>1</v>
      </c>
      <c r="N98" s="99" t="n">
        <v>5</v>
      </c>
      <c r="O98" s="99" t="n"/>
      <c r="P98" s="99">
        <f>+SUM(H98:O98)</f>
        <v/>
      </c>
      <c r="Q98" s="99">
        <f>+F98+P98</f>
        <v/>
      </c>
      <c r="R98" s="100">
        <f>IF(MID(D98,11,1)="R",Q98/2000,IF(OR(MID(D98,8,2)="07",MID(D98,8,2)="10"),Q98/880,IF(OR(MID(D98,8,2)="16",MID(D98,8,2)="25"),Q98/440,Q98/12000)))</f>
        <v/>
      </c>
      <c r="S98" s="2" t="n"/>
      <c r="T98" s="11" t="n"/>
      <c r="U98" s="11" t="n"/>
      <c r="V98" s="102">
        <f>+X98+3</f>
        <v/>
      </c>
      <c r="W98" s="102">
        <f>TEXT(V98, "DDD")</f>
        <v/>
      </c>
      <c r="X98" s="102">
        <f>DATE("20"&amp;LEFT(E98,2),MID(E98,3,2),MID(E98,5,2))</f>
        <v/>
      </c>
    </row>
    <row r="99" ht="20.25" customHeight="1">
      <c r="A99" s="98">
        <f>SUBSTITUTE(D99, "*", "-")</f>
        <v/>
      </c>
      <c r="B99" s="99">
        <f>IFERROR(VLOOKUP(D99,#REF!, 8, 0), "")</f>
        <v/>
      </c>
      <c r="C99" s="99" t="n"/>
      <c r="D99" s="98" t="inlineStr">
        <is>
          <t>RS*B60K10SQ</t>
        </is>
      </c>
      <c r="E99" s="2" t="n"/>
      <c r="F99" s="99" t="n"/>
      <c r="G99" s="99">
        <f>CEILING(IF((F99+19)&lt;101,3,IF((F99+19)*0.03&lt;10,(F99+19)*0.03,10)),1)</f>
        <v/>
      </c>
      <c r="H99" s="99" t="n"/>
      <c r="I99" s="99">
        <f>CEILING(IF((F99+G99+19)&lt;101,3,IF((F99+G99+19)*0.03&lt;10,(F99+G99+19)*0.03,10)),1)</f>
        <v/>
      </c>
      <c r="J99" s="99" t="n">
        <v>13</v>
      </c>
      <c r="K99" s="99" t="n"/>
      <c r="L99" s="99" t="n"/>
      <c r="M99" s="99" t="n">
        <v>1</v>
      </c>
      <c r="N99" s="99" t="n">
        <v>5</v>
      </c>
      <c r="O99" s="99" t="n"/>
      <c r="P99" s="99">
        <f>+SUM(H99:O99)</f>
        <v/>
      </c>
      <c r="Q99" s="99">
        <f>+F99+P99</f>
        <v/>
      </c>
      <c r="R99" s="100">
        <f>IF(MID(D99,11,1)="R",Q99/2000,IF(OR(MID(D99,8,2)="07",MID(D99,8,2)="10"),Q99/880,IF(OR(MID(D99,8,2)="16",MID(D99,8,2)="25"),Q99/440,Q99/12000)))</f>
        <v/>
      </c>
      <c r="S99" s="2" t="n"/>
      <c r="T99" s="11" t="n"/>
      <c r="U99" s="11" t="n"/>
      <c r="V99" s="102">
        <f>+X99+3</f>
        <v/>
      </c>
      <c r="W99" s="102">
        <f>TEXT(V99, "DDD")</f>
        <v/>
      </c>
      <c r="X99" s="102">
        <f>DATE("20"&amp;LEFT(E99,2),MID(E99,3,2),MID(E99,5,2))</f>
        <v/>
      </c>
    </row>
    <row r="100" ht="20.25" customHeight="1">
      <c r="A100" s="98">
        <f>SUBSTITUTE(D100, "*", "-")</f>
        <v/>
      </c>
      <c r="B100" s="99">
        <f>IFERROR(VLOOKUP(D100,#REF!, 8, 0), "")</f>
        <v/>
      </c>
      <c r="C100" s="99" t="n"/>
      <c r="D100" s="98" t="inlineStr">
        <is>
          <t>RS*B60K25AQ</t>
        </is>
      </c>
      <c r="E100" s="2" t="n"/>
      <c r="F100" s="99" t="n"/>
      <c r="G100" s="99">
        <f>CEILING(IF((F100+19)&lt;101,3,IF((F100+19)*0.03&lt;10,(F100+19)*0.03,10)),1)</f>
        <v/>
      </c>
      <c r="H100" s="99" t="n"/>
      <c r="I100" s="99">
        <f>CEILING(IF((F100+G100+19)&lt;101,3,IF((F100+G100+19)*0.03&lt;10,(F100+G100+19)*0.03,10)),1)</f>
        <v/>
      </c>
      <c r="J100" s="99" t="n">
        <v>13</v>
      </c>
      <c r="K100" s="99" t="n"/>
      <c r="L100" s="99" t="n"/>
      <c r="M100" s="99" t="n">
        <v>1</v>
      </c>
      <c r="N100" s="99" t="n">
        <v>5</v>
      </c>
      <c r="O100" s="99" t="n"/>
      <c r="P100" s="99">
        <f>+SUM(H100:O100)</f>
        <v/>
      </c>
      <c r="Q100" s="99">
        <f>+F100+P100</f>
        <v/>
      </c>
      <c r="R100" s="100">
        <f>IF(MID(D100,11,1)="R",Q100/2000,IF(OR(MID(D100,8,2)="07",MID(D100,8,2)="10"),Q100/880,IF(OR(MID(D100,8,2)="16",MID(D100,8,2)="25"),Q100/440,Q100/12000)))</f>
        <v/>
      </c>
      <c r="S100" s="2" t="n"/>
      <c r="T100" s="11" t="n"/>
      <c r="U100" s="11" t="n"/>
      <c r="V100" s="102">
        <f>+X100+3</f>
        <v/>
      </c>
      <c r="W100" s="102">
        <f>TEXT(V100, "DDD")</f>
        <v/>
      </c>
      <c r="X100" s="102">
        <f>DATE("20"&amp;LEFT(E100,2),MID(E100,3,2),MID(E100,5,2))</f>
        <v/>
      </c>
    </row>
    <row r="101" ht="20.25" customHeight="1">
      <c r="A101" s="98">
        <f>SUBSTITUTE(D101, "*", "-")</f>
        <v/>
      </c>
      <c r="B101" s="99">
        <f>IFERROR(VLOOKUP(D101,#REF!, 8, 0), "")</f>
        <v/>
      </c>
      <c r="C101" s="99" t="n"/>
      <c r="D101" s="98" t="inlineStr">
        <is>
          <t>RS*B60N10MQ</t>
        </is>
      </c>
      <c r="E101" s="2" t="n"/>
      <c r="F101" s="99" t="n"/>
      <c r="G101" s="99">
        <f>CEILING(IF((F101+19)&lt;101,3,IF((F101+19)*0.03&lt;10,(F101+19)*0.03,10)),1)</f>
        <v/>
      </c>
      <c r="H101" s="99" t="n"/>
      <c r="I101" s="99">
        <f>CEILING(IF((F101+G101+19)&lt;101,3,IF((F101+G101+19)*0.03&lt;10,(F101+G101+19)*0.03,10)),1)</f>
        <v/>
      </c>
      <c r="J101" s="99" t="n">
        <v>13</v>
      </c>
      <c r="K101" s="99" t="n"/>
      <c r="L101" s="99" t="n"/>
      <c r="M101" s="99" t="n">
        <v>1</v>
      </c>
      <c r="N101" s="99" t="n">
        <v>5</v>
      </c>
      <c r="O101" s="99" t="n"/>
      <c r="P101" s="99">
        <f>+SUM(H101:O101)</f>
        <v/>
      </c>
      <c r="Q101" s="99">
        <f>+F101+P101</f>
        <v/>
      </c>
      <c r="R101" s="100">
        <f>IF(MID(D101,11,1)="R",Q101/2000,IF(OR(MID(D101,8,2)="07",MID(D101,8,2)="10"),Q101/880,IF(OR(MID(D101,8,2)="16",MID(D101,8,2)="25"),Q101/440,Q101/12000)))</f>
        <v/>
      </c>
      <c r="S101" s="2" t="n"/>
      <c r="T101" s="11" t="n"/>
      <c r="U101" s="11" t="n"/>
      <c r="V101" s="102">
        <f>+X101+3</f>
        <v/>
      </c>
      <c r="W101" s="102">
        <f>TEXT(V101, "DDD")</f>
        <v/>
      </c>
      <c r="X101" s="102">
        <f>DATE("20"&amp;LEFT(E101,2),MID(E101,3,2),MID(E101,5,2))</f>
        <v/>
      </c>
    </row>
    <row r="102" ht="20.25" customHeight="1">
      <c r="A102" s="98">
        <f>SUBSTITUTE(D102, "*", "-")</f>
        <v/>
      </c>
      <c r="B102" s="99">
        <f>IFERROR(VLOOKUP(D102,#REF!, 8, 0), "")</f>
        <v/>
      </c>
      <c r="C102" s="99" t="n"/>
      <c r="D102" s="98" t="inlineStr">
        <is>
          <t>RS*B60N10MR</t>
        </is>
      </c>
      <c r="E102" s="2" t="n"/>
      <c r="F102" s="99" t="n"/>
      <c r="G102" s="99">
        <f>CEILING(IF((F102+19)&lt;101,3,IF((F102+19)*0.03&lt;10,(F102+19)*0.03,10)),1)</f>
        <v/>
      </c>
      <c r="H102" s="99" t="n"/>
      <c r="I102" s="99">
        <f>CEILING(IF((F102+G102+19)&lt;101,3,IF((F102+G102+19)*0.03&lt;10,(F102+G102+19)*0.03,10)),1)</f>
        <v/>
      </c>
      <c r="J102" s="99" t="n">
        <v>13</v>
      </c>
      <c r="K102" s="99" t="n"/>
      <c r="L102" s="99" t="n"/>
      <c r="M102" s="99" t="n">
        <v>1</v>
      </c>
      <c r="N102" s="99" t="n">
        <v>5</v>
      </c>
      <c r="O102" s="99" t="n"/>
      <c r="P102" s="99">
        <f>+SUM(H102:O102)</f>
        <v/>
      </c>
      <c r="Q102" s="99">
        <f>+F102+P102</f>
        <v/>
      </c>
      <c r="R102" s="100">
        <f>IF(MID(D102,11,1)="R",Q102/2000,IF(OR(MID(D102,8,2)="07",MID(D102,8,2)="10"),Q102/880,IF(OR(MID(D102,8,2)="16",MID(D102,8,2)="25"),Q102/440,Q102/12000)))</f>
        <v/>
      </c>
      <c r="S102" s="2" t="n"/>
      <c r="T102" s="11" t="n"/>
      <c r="U102" s="11" t="n"/>
      <c r="V102" s="102">
        <f>+X102+3</f>
        <v/>
      </c>
      <c r="W102" s="102">
        <f>TEXT(V102, "DDD")</f>
        <v/>
      </c>
      <c r="X102" s="102">
        <f>DATE("20"&amp;LEFT(E102,2),MID(E102,3,2),MID(E102,5,2))</f>
        <v/>
      </c>
    </row>
    <row r="103" ht="20.25" customHeight="1">
      <c r="A103" s="98">
        <f>SUBSTITUTE(D103, "*", "-")</f>
        <v/>
      </c>
      <c r="B103" s="99">
        <f>IFERROR(VLOOKUP(D103,#REF!, 8, 0), "")</f>
        <v/>
      </c>
      <c r="C103" s="99" t="n"/>
      <c r="D103" s="98" t="inlineStr">
        <is>
          <t>RS*B60N10MR5</t>
        </is>
      </c>
      <c r="E103" s="2" t="n"/>
      <c r="F103" s="99" t="n"/>
      <c r="G103" s="99">
        <f>CEILING(IF((F103+19)&lt;101,3,IF((F103+19)*0.03&lt;10,(F103+19)*0.03,10)),1)</f>
        <v/>
      </c>
      <c r="H103" s="99" t="n"/>
      <c r="I103" s="99">
        <f>CEILING(IF((F103+G103+19)&lt;101,3,IF((F103+G103+19)*0.03&lt;10,(F103+G103+19)*0.03,10)),1)</f>
        <v/>
      </c>
      <c r="J103" s="99" t="n">
        <v>13</v>
      </c>
      <c r="K103" s="99" t="n"/>
      <c r="L103" s="99" t="n"/>
      <c r="M103" s="99" t="n">
        <v>1</v>
      </c>
      <c r="N103" s="99" t="n">
        <v>5</v>
      </c>
      <c r="O103" s="99" t="n"/>
      <c r="P103" s="99">
        <f>+SUM(H103:O103)</f>
        <v/>
      </c>
      <c r="Q103" s="99">
        <f>+F103+P103</f>
        <v/>
      </c>
      <c r="R103" s="100">
        <f>IF(MID(D103,11,1)="R",Q103/2000,IF(OR(MID(D103,8,2)="07",MID(D103,8,2)="10"),Q103/880,IF(OR(MID(D103,8,2)="16",MID(D103,8,2)="25"),Q103/440,Q103/12000)))</f>
        <v/>
      </c>
      <c r="S103" s="2" t="n"/>
      <c r="T103" s="11" t="n"/>
      <c r="U103" s="11" t="n"/>
      <c r="V103" s="102">
        <f>+X103+3</f>
        <v/>
      </c>
      <c r="W103" s="102">
        <f>TEXT(V103, "DDD")</f>
        <v/>
      </c>
      <c r="X103" s="102">
        <f>DATE("20"&amp;LEFT(E103,2),MID(E103,3,2),MID(E103,5,2))</f>
        <v/>
      </c>
    </row>
    <row r="104" ht="20.25" customHeight="1">
      <c r="A104" s="98">
        <f>SUBSTITUTE(D104, "*", "-")</f>
        <v/>
      </c>
      <c r="B104" s="99">
        <f>IFERROR(VLOOKUP(D104,#REF!, 8, 0), "")</f>
        <v/>
      </c>
      <c r="C104" s="99" t="n"/>
      <c r="D104" s="98" t="inlineStr">
        <is>
          <t>RS*B60N10SQ</t>
        </is>
      </c>
      <c r="E104" s="2" t="n"/>
      <c r="F104" s="99" t="n"/>
      <c r="G104" s="99">
        <f>CEILING(IF((F104+19)&lt;101,3,IF((F104+19)*0.03&lt;10,(F104+19)*0.03,10)),1)</f>
        <v/>
      </c>
      <c r="H104" s="99" t="n"/>
      <c r="I104" s="99">
        <f>CEILING(IF((F104+G104+19)&lt;101,3,IF((F104+G104+19)*0.03&lt;10,(F104+G104+19)*0.03,10)),1)</f>
        <v/>
      </c>
      <c r="J104" s="99" t="n">
        <v>13</v>
      </c>
      <c r="K104" s="99" t="n"/>
      <c r="L104" s="99" t="n"/>
      <c r="M104" s="99" t="n">
        <v>1</v>
      </c>
      <c r="N104" s="99" t="n">
        <v>5</v>
      </c>
      <c r="O104" s="99" t="n"/>
      <c r="P104" s="99">
        <f>+SUM(H104:O104)</f>
        <v/>
      </c>
      <c r="Q104" s="99">
        <f>+F104+P104</f>
        <v/>
      </c>
      <c r="R104" s="100">
        <f>IF(MID(D104,11,1)="R",Q104/2000,IF(OR(MID(D104,8,2)="07",MID(D104,8,2)="10"),Q104/880,IF(OR(MID(D104,8,2)="16",MID(D104,8,2)="25"),Q104/440,Q104/12000)))</f>
        <v/>
      </c>
      <c r="S104" s="2" t="n"/>
      <c r="T104" s="11" t="n"/>
      <c r="U104" s="11" t="n"/>
      <c r="V104" s="102">
        <f>+X104+3</f>
        <v/>
      </c>
      <c r="W104" s="102">
        <f>TEXT(V104, "DDD")</f>
        <v/>
      </c>
      <c r="X104" s="102">
        <f>DATE("20"&amp;LEFT(E104,2),MID(E104,3,2),MID(E104,5,2))</f>
        <v/>
      </c>
    </row>
    <row r="105" ht="20.25" customHeight="1">
      <c r="A105" s="98">
        <f>SUBSTITUTE(D105, "*", "-")</f>
        <v/>
      </c>
      <c r="B105" s="99">
        <f>IFERROR(VLOOKUP(D105,#REF!, 8, 0), "")</f>
        <v/>
      </c>
      <c r="C105" s="99" t="n"/>
      <c r="D105" s="98" t="inlineStr">
        <is>
          <t>RS*B60N25AQ</t>
        </is>
      </c>
      <c r="E105" s="2" t="n"/>
      <c r="F105" s="99" t="n"/>
      <c r="G105" s="99">
        <f>CEILING(IF((F105+19)&lt;101,3,IF((F105+19)*0.03&lt;10,(F105+19)*0.03,10)),1)</f>
        <v/>
      </c>
      <c r="H105" s="99" t="n"/>
      <c r="I105" s="99">
        <f>CEILING(IF((F105+G105+19)&lt;101,3,IF((F105+G105+19)*0.03&lt;10,(F105+G105+19)*0.03,10)),1)</f>
        <v/>
      </c>
      <c r="J105" s="99" t="n">
        <v>13</v>
      </c>
      <c r="K105" s="99" t="n"/>
      <c r="L105" s="99" t="n"/>
      <c r="M105" s="99" t="n">
        <v>1</v>
      </c>
      <c r="N105" s="99" t="n">
        <v>5</v>
      </c>
      <c r="O105" s="99" t="n"/>
      <c r="P105" s="99">
        <f>+SUM(H105:O105)</f>
        <v/>
      </c>
      <c r="Q105" s="99">
        <f>+F105+P105</f>
        <v/>
      </c>
      <c r="R105" s="100">
        <f>IF(MID(D105,11,1)="R",Q105/2000,IF(OR(MID(D105,8,2)="07",MID(D105,8,2)="10"),Q105/880,IF(OR(MID(D105,8,2)="16",MID(D105,8,2)="25"),Q105/440,Q105/12000)))</f>
        <v/>
      </c>
      <c r="S105" s="2" t="n"/>
      <c r="T105" s="11" t="n"/>
      <c r="U105" s="11" t="n"/>
      <c r="V105" s="102">
        <f>+X105+3</f>
        <v/>
      </c>
      <c r="W105" s="102">
        <f>TEXT(V105, "DDD")</f>
        <v/>
      </c>
      <c r="X105" s="102">
        <f>DATE("20"&amp;LEFT(E105,2),MID(E105,3,2),MID(E105,5,2))</f>
        <v/>
      </c>
    </row>
    <row r="106" ht="20.25" customHeight="1">
      <c r="A106" s="98">
        <f>SUBSTITUTE(D106, "*", "-")</f>
        <v/>
      </c>
      <c r="B106" s="99">
        <f>IFERROR(VLOOKUP(D106,#REF!, 8, 0), "")</f>
        <v/>
      </c>
      <c r="C106" s="99" t="n"/>
      <c r="D106" s="98" t="inlineStr">
        <is>
          <t>RS*B60N25AQ5</t>
        </is>
      </c>
      <c r="E106" s="2" t="n"/>
      <c r="F106" s="99" t="n"/>
      <c r="G106" s="99">
        <f>CEILING(IF((F106+19)&lt;101,3,IF((F106+19)*0.03&lt;10,(F106+19)*0.03,10)),1)</f>
        <v/>
      </c>
      <c r="H106" s="99" t="n"/>
      <c r="I106" s="99">
        <f>CEILING(IF((F106+G106+19)&lt;101,3,IF((F106+G106+19)*0.03&lt;10,(F106+G106+19)*0.03,10)),1)</f>
        <v/>
      </c>
      <c r="J106" s="99" t="n">
        <v>13</v>
      </c>
      <c r="K106" s="99" t="n"/>
      <c r="L106" s="99" t="n"/>
      <c r="M106" s="99" t="n">
        <v>1</v>
      </c>
      <c r="N106" s="99" t="n">
        <v>5</v>
      </c>
      <c r="O106" s="99" t="n"/>
      <c r="P106" s="99">
        <f>+SUM(H106:O106)</f>
        <v/>
      </c>
      <c r="Q106" s="99">
        <f>+F106+P106</f>
        <v/>
      </c>
      <c r="R106" s="100">
        <f>IF(MID(D106,11,1)="R",Q106/2000,IF(OR(MID(D106,8,2)="07",MID(D106,8,2)="10"),Q106/880,IF(OR(MID(D106,8,2)="16",MID(D106,8,2)="25"),Q106/440,Q106/12000)))</f>
        <v/>
      </c>
      <c r="S106" s="2" t="n"/>
      <c r="T106" s="11" t="n"/>
      <c r="U106" s="11" t="n"/>
      <c r="V106" s="102">
        <f>+X106+3</f>
        <v/>
      </c>
      <c r="W106" s="102">
        <f>TEXT(V106, "DDD")</f>
        <v/>
      </c>
      <c r="X106" s="102">
        <f>DATE("20"&amp;LEFT(E106,2),MID(E106,3,2),MID(E106,5,2))</f>
        <v/>
      </c>
    </row>
    <row r="107" ht="20.25" customHeight="1">
      <c r="A107" s="98">
        <f>SUBSTITUTE(D107, "*", "-")</f>
        <v/>
      </c>
      <c r="B107" s="99">
        <f>IFERROR(VLOOKUP(D107,#REF!, 8, 0), "")</f>
        <v/>
      </c>
      <c r="C107" s="99" t="n"/>
      <c r="D107" s="98" t="inlineStr">
        <is>
          <t>RS*B60N25MQ</t>
        </is>
      </c>
      <c r="E107" s="2" t="n"/>
      <c r="F107" s="99" t="n"/>
      <c r="G107" s="99">
        <f>CEILING(IF((F107+19)&lt;101,3,IF((F107+19)*0.03&lt;10,(F107+19)*0.03,10)),1)</f>
        <v/>
      </c>
      <c r="H107" s="99" t="n"/>
      <c r="I107" s="99">
        <f>CEILING(IF((F107+G107+19)&lt;101,3,IF((F107+G107+19)*0.03&lt;10,(F107+G107+19)*0.03,10)),1)</f>
        <v/>
      </c>
      <c r="J107" s="99" t="n">
        <v>13</v>
      </c>
      <c r="K107" s="99" t="n"/>
      <c r="L107" s="99" t="n"/>
      <c r="M107" s="99" t="n">
        <v>1</v>
      </c>
      <c r="N107" s="99" t="n">
        <v>5</v>
      </c>
      <c r="O107" s="99" t="n"/>
      <c r="P107" s="99">
        <f>+SUM(H107:O107)</f>
        <v/>
      </c>
      <c r="Q107" s="99">
        <f>+F107+P107</f>
        <v/>
      </c>
      <c r="R107" s="100">
        <f>IF(MID(D107,11,1)="R",Q107/2000,IF(OR(MID(D107,8,2)="07",MID(D107,8,2)="10"),Q107/880,IF(OR(MID(D107,8,2)="16",MID(D107,8,2)="25"),Q107/440,Q107/12000)))</f>
        <v/>
      </c>
      <c r="S107" s="2" t="n"/>
      <c r="T107" s="11" t="n"/>
      <c r="U107" s="11" t="n"/>
      <c r="V107" s="102">
        <f>+X107+3</f>
        <v/>
      </c>
      <c r="W107" s="102">
        <f>TEXT(V107, "DDD")</f>
        <v/>
      </c>
      <c r="X107" s="102">
        <f>DATE("20"&amp;LEFT(E107,2),MID(E107,3,2),MID(E107,5,2))</f>
        <v/>
      </c>
    </row>
    <row r="108" ht="20.25" customHeight="1">
      <c r="A108" s="98">
        <f>SUBSTITUTE(D108, "*", "-")</f>
        <v/>
      </c>
      <c r="B108" s="99">
        <f>IFERROR(VLOOKUP(D108,#REF!, 8, 0), "")</f>
        <v/>
      </c>
      <c r="C108" s="99" t="n"/>
      <c r="D108" s="98" t="inlineStr">
        <is>
          <t>RS*B70K10MQ</t>
        </is>
      </c>
      <c r="E108" s="2" t="n"/>
      <c r="F108" s="99" t="n"/>
      <c r="G108" s="99">
        <f>CEILING(IF((F108+19)&lt;101,3,IF((F108+19)*0.03&lt;10,(F108+19)*0.03,10)),1)</f>
        <v/>
      </c>
      <c r="H108" s="99" t="n"/>
      <c r="I108" s="99">
        <f>CEILING(IF((F108+G108+19)&lt;101,3,IF((F108+G108+19)*0.03&lt;10,(F108+G108+19)*0.03,10)),1)</f>
        <v/>
      </c>
      <c r="J108" s="99" t="n">
        <v>13</v>
      </c>
      <c r="K108" s="99" t="n"/>
      <c r="L108" s="99" t="n"/>
      <c r="M108" s="99" t="n">
        <v>1</v>
      </c>
      <c r="N108" s="99" t="n">
        <v>5</v>
      </c>
      <c r="O108" s="99" t="n"/>
      <c r="P108" s="99">
        <f>+SUM(H108:O108)</f>
        <v/>
      </c>
      <c r="Q108" s="99">
        <f>+F108+P108</f>
        <v/>
      </c>
      <c r="R108" s="100">
        <f>IF(MID(D108,11,1)="R",Q108/2000,IF(OR(MID(D108,8,2)="07",MID(D108,8,2)="10"),Q108/880,IF(OR(MID(D108,8,2)="16",MID(D108,8,2)="25"),Q108/440,Q108/12000)))</f>
        <v/>
      </c>
      <c r="S108" s="2" t="n"/>
      <c r="T108" s="11" t="n"/>
      <c r="U108" s="11" t="n"/>
      <c r="V108" s="102">
        <f>+X108+3</f>
        <v/>
      </c>
      <c r="W108" s="102">
        <f>TEXT(V108, "DDD")</f>
        <v/>
      </c>
      <c r="X108" s="102">
        <f>DATE("20"&amp;LEFT(E108,2),MID(E108,3,2),MID(E108,5,2))</f>
        <v/>
      </c>
    </row>
    <row r="109" ht="20.25" customHeight="1">
      <c r="A109" s="98">
        <f>SUBSTITUTE(D109, "*", "-")</f>
        <v/>
      </c>
      <c r="B109" s="99">
        <f>IFERROR(VLOOKUP(D109,#REF!, 8, 0), "")</f>
        <v/>
      </c>
      <c r="C109" s="99" t="n"/>
      <c r="D109" s="98" t="inlineStr">
        <is>
          <t>RS*B70K10MR</t>
        </is>
      </c>
      <c r="E109" s="2" t="n"/>
      <c r="F109" s="99" t="n"/>
      <c r="G109" s="99">
        <f>CEILING(IF((F109+19)&lt;101,3,IF((F109+19)*0.03&lt;10,(F109+19)*0.03,10)),1)</f>
        <v/>
      </c>
      <c r="H109" s="99" t="n"/>
      <c r="I109" s="99">
        <f>CEILING(IF((F109+G109+19)&lt;101,3,IF((F109+G109+19)*0.03&lt;10,(F109+G109+19)*0.03,10)),1)</f>
        <v/>
      </c>
      <c r="J109" s="99" t="n">
        <v>13</v>
      </c>
      <c r="K109" s="99" t="n"/>
      <c r="L109" s="99" t="n"/>
      <c r="M109" s="99" t="n">
        <v>1</v>
      </c>
      <c r="N109" s="99" t="n">
        <v>5</v>
      </c>
      <c r="O109" s="99" t="n"/>
      <c r="P109" s="99">
        <f>+SUM(H109:O109)</f>
        <v/>
      </c>
      <c r="Q109" s="99">
        <f>+F109+P109</f>
        <v/>
      </c>
      <c r="R109" s="100">
        <f>IF(MID(D109,11,1)="R",Q109/2000,IF(OR(MID(D109,8,2)="07",MID(D109,8,2)="10"),Q109/880,IF(OR(MID(D109,8,2)="16",MID(D109,8,2)="25"),Q109/440,Q109/12000)))</f>
        <v/>
      </c>
      <c r="S109" s="2" t="n"/>
      <c r="T109" s="11" t="n"/>
      <c r="U109" s="11" t="n"/>
      <c r="V109" s="102">
        <f>+X109+3</f>
        <v/>
      </c>
      <c r="W109" s="102">
        <f>TEXT(V109, "DDD")</f>
        <v/>
      </c>
      <c r="X109" s="102">
        <f>DATE("20"&amp;LEFT(E109,2),MID(E109,3,2),MID(E109,5,2))</f>
        <v/>
      </c>
    </row>
    <row r="110" ht="20.25" customHeight="1">
      <c r="A110" s="98">
        <f>SUBSTITUTE(D110, "*", "-")</f>
        <v/>
      </c>
      <c r="B110" s="99">
        <f>IFERROR(VLOOKUP(D110,#REF!, 8, 0), "")</f>
        <v/>
      </c>
      <c r="C110" s="99" t="n"/>
      <c r="D110" s="98" t="inlineStr">
        <is>
          <t>RS*B70K10SQ</t>
        </is>
      </c>
      <c r="E110" s="2" t="n"/>
      <c r="F110" s="99" t="n"/>
      <c r="G110" s="99">
        <f>CEILING(IF((F110+19)&lt;101,3,IF((F110+19)*0.03&lt;10,(F110+19)*0.03,10)),1)</f>
        <v/>
      </c>
      <c r="H110" s="99" t="n"/>
      <c r="I110" s="99">
        <f>CEILING(IF((F110+G110+19)&lt;101,3,IF((F110+G110+19)*0.03&lt;10,(F110+G110+19)*0.03,10)),1)</f>
        <v/>
      </c>
      <c r="J110" s="99" t="n">
        <v>13</v>
      </c>
      <c r="K110" s="99" t="n"/>
      <c r="L110" s="99" t="n"/>
      <c r="M110" s="99" t="n">
        <v>1</v>
      </c>
      <c r="N110" s="99" t="n">
        <v>5</v>
      </c>
      <c r="O110" s="99" t="n"/>
      <c r="P110" s="99">
        <f>+SUM(H110:O110)</f>
        <v/>
      </c>
      <c r="Q110" s="99">
        <f>+F110+P110</f>
        <v/>
      </c>
      <c r="R110" s="100">
        <f>IF(MID(D110,11,1)="R",Q110/2000,IF(OR(MID(D110,8,2)="07",MID(D110,8,2)="10"),Q110/880,IF(OR(MID(D110,8,2)="16",MID(D110,8,2)="25"),Q110/440,Q110/12000)))</f>
        <v/>
      </c>
      <c r="S110" s="2" t="n"/>
      <c r="T110" s="11" t="n"/>
      <c r="U110" s="11" t="n"/>
      <c r="V110" s="102">
        <f>+X110+3</f>
        <v/>
      </c>
      <c r="W110" s="102">
        <f>TEXT(V110, "DDD")</f>
        <v/>
      </c>
      <c r="X110" s="102">
        <f>DATE("20"&amp;LEFT(E110,2),MID(E110,3,2),MID(E110,5,2))</f>
        <v/>
      </c>
    </row>
    <row r="111" ht="20.25" customHeight="1">
      <c r="A111" s="98">
        <f>SUBSTITUTE(D111, "*", "-")</f>
        <v/>
      </c>
      <c r="B111" s="99">
        <f>IFERROR(VLOOKUP(D111,#REF!, 8, 0), "")</f>
        <v/>
      </c>
      <c r="C111" s="99" t="n"/>
      <c r="D111" s="98" t="inlineStr">
        <is>
          <t>RS*B70K25AQ</t>
        </is>
      </c>
      <c r="E111" s="2" t="n"/>
      <c r="F111" s="99" t="n"/>
      <c r="G111" s="99">
        <f>CEILING(IF((F111+19)&lt;101,3,IF((F111+19)*0.03&lt;10,(F111+19)*0.03,10)),1)</f>
        <v/>
      </c>
      <c r="H111" s="99" t="n"/>
      <c r="I111" s="99">
        <f>CEILING(IF((F111+G111+19)&lt;101,3,IF((F111+G111+19)*0.03&lt;10,(F111+G111+19)*0.03,10)),1)</f>
        <v/>
      </c>
      <c r="J111" s="99" t="n">
        <v>13</v>
      </c>
      <c r="K111" s="99" t="n"/>
      <c r="L111" s="99" t="n"/>
      <c r="M111" s="99" t="n">
        <v>1</v>
      </c>
      <c r="N111" s="99" t="n">
        <v>5</v>
      </c>
      <c r="O111" s="99" t="n"/>
      <c r="P111" s="99">
        <f>+SUM(H111:O111)</f>
        <v/>
      </c>
      <c r="Q111" s="99">
        <f>+F111+P111</f>
        <v/>
      </c>
      <c r="R111" s="100">
        <f>IF(MID(D111,11,1)="R",Q111/2000,IF(OR(MID(D111,8,2)="07",MID(D111,8,2)="10"),Q111/880,IF(OR(MID(D111,8,2)="16",MID(D111,8,2)="25"),Q111/440,Q111/12000)))</f>
        <v/>
      </c>
      <c r="S111" s="2" t="n"/>
      <c r="T111" s="11" t="n"/>
      <c r="U111" s="11" t="n"/>
      <c r="V111" s="102">
        <f>+X111+3</f>
        <v/>
      </c>
      <c r="W111" s="102">
        <f>TEXT(V111, "DDD")</f>
        <v/>
      </c>
      <c r="X111" s="102">
        <f>DATE("20"&amp;LEFT(E111,2),MID(E111,3,2),MID(E111,5,2))</f>
        <v/>
      </c>
    </row>
    <row r="112" ht="20.25" customHeight="1">
      <c r="A112" s="98">
        <f>SUBSTITUTE(D112, "*", "-")</f>
        <v/>
      </c>
      <c r="B112" s="99">
        <f>IFERROR(VLOOKUP(D112,#REF!, 8, 0), "")</f>
        <v/>
      </c>
      <c r="C112" s="99" t="n"/>
      <c r="D112" s="98" t="inlineStr">
        <is>
          <t>RS*B70N10MQ</t>
        </is>
      </c>
      <c r="E112" s="2" t="n"/>
      <c r="F112" s="99" t="n"/>
      <c r="G112" s="99">
        <f>CEILING(IF((F112+19)&lt;101,3,IF((F112+19)*0.03&lt;10,(F112+19)*0.03,10)),1)</f>
        <v/>
      </c>
      <c r="H112" s="99" t="n"/>
      <c r="I112" s="99">
        <f>CEILING(IF((F112+G112+19)&lt;101,3,IF((F112+G112+19)*0.03&lt;10,(F112+G112+19)*0.03,10)),1)</f>
        <v/>
      </c>
      <c r="J112" s="99" t="n">
        <v>13</v>
      </c>
      <c r="K112" s="99" t="n"/>
      <c r="L112" s="99" t="n"/>
      <c r="M112" s="99" t="n">
        <v>1</v>
      </c>
      <c r="N112" s="99" t="n">
        <v>5</v>
      </c>
      <c r="O112" s="99" t="n"/>
      <c r="P112" s="99">
        <f>+SUM(H112:O112)</f>
        <v/>
      </c>
      <c r="Q112" s="99">
        <f>+F112+P112</f>
        <v/>
      </c>
      <c r="R112" s="100">
        <f>IF(MID(D112,11,1)="R",Q112/2000,IF(OR(MID(D112,8,2)="07",MID(D112,8,2)="10"),Q112/880,IF(OR(MID(D112,8,2)="16",MID(D112,8,2)="25"),Q112/440,Q112/12000)))</f>
        <v/>
      </c>
      <c r="S112" s="2" t="n"/>
      <c r="T112" s="11" t="n"/>
      <c r="U112" s="11" t="n"/>
      <c r="V112" s="102">
        <f>+X112+3</f>
        <v/>
      </c>
      <c r="W112" s="102">
        <f>TEXT(V112, "DDD")</f>
        <v/>
      </c>
      <c r="X112" s="102">
        <f>DATE("20"&amp;LEFT(E112,2),MID(E112,3,2),MID(E112,5,2))</f>
        <v/>
      </c>
    </row>
    <row r="113" ht="20.25" customHeight="1">
      <c r="A113" s="98">
        <f>SUBSTITUTE(D113, "*", "-")</f>
        <v/>
      </c>
      <c r="B113" s="99">
        <f>IFERROR(VLOOKUP(D113,#REF!, 8, 0), "")</f>
        <v/>
      </c>
      <c r="C113" s="99" t="n"/>
      <c r="D113" s="98" t="inlineStr">
        <is>
          <t>RS*B70N10MR</t>
        </is>
      </c>
      <c r="E113" s="2" t="n"/>
      <c r="F113" s="99" t="n"/>
      <c r="G113" s="99">
        <f>CEILING(IF((F113+19)&lt;101,3,IF((F113+19)*0.03&lt;10,(F113+19)*0.03,10)),1)</f>
        <v/>
      </c>
      <c r="H113" s="99" t="n"/>
      <c r="I113" s="99">
        <f>CEILING(IF((F113+G113+19)&lt;101,3,IF((F113+G113+19)*0.03&lt;10,(F113+G113+19)*0.03,10)),1)</f>
        <v/>
      </c>
      <c r="J113" s="99" t="n">
        <v>13</v>
      </c>
      <c r="K113" s="99" t="n"/>
      <c r="L113" s="99" t="n"/>
      <c r="M113" s="99" t="n">
        <v>1</v>
      </c>
      <c r="N113" s="99" t="n">
        <v>5</v>
      </c>
      <c r="O113" s="99" t="n"/>
      <c r="P113" s="99">
        <f>+SUM(H113:O113)</f>
        <v/>
      </c>
      <c r="Q113" s="99">
        <f>+F113+P113</f>
        <v/>
      </c>
      <c r="R113" s="100">
        <f>IF(MID(D113,11,1)="R",Q113/2000,IF(OR(MID(D113,8,2)="07",MID(D113,8,2)="10"),Q113/880,IF(OR(MID(D113,8,2)="16",MID(D113,8,2)="25"),Q113/440,Q113/12000)))</f>
        <v/>
      </c>
      <c r="S113" s="2" t="n"/>
      <c r="T113" s="11" t="n"/>
      <c r="U113" s="11" t="n"/>
      <c r="V113" s="102">
        <f>+X113+3</f>
        <v/>
      </c>
      <c r="W113" s="102">
        <f>TEXT(V113, "DDD")</f>
        <v/>
      </c>
      <c r="X113" s="102">
        <f>DATE("20"&amp;LEFT(E113,2),MID(E113,3,2),MID(E113,5,2))</f>
        <v/>
      </c>
    </row>
    <row r="114" ht="20.25" customHeight="1">
      <c r="A114" s="98">
        <f>SUBSTITUTE(D114, "*", "-")</f>
        <v/>
      </c>
      <c r="B114" s="99">
        <f>IFERROR(VLOOKUP(D114,#REF!, 8, 0), "")</f>
        <v/>
      </c>
      <c r="C114" s="99" t="n"/>
      <c r="D114" s="98" t="inlineStr">
        <is>
          <t>RS*B70N10MR5</t>
        </is>
      </c>
      <c r="E114" s="2" t="n"/>
      <c r="F114" s="99" t="n"/>
      <c r="G114" s="99">
        <f>CEILING(IF((F114+19)&lt;101,3,IF((F114+19)*0.03&lt;10,(F114+19)*0.03,10)),1)</f>
        <v/>
      </c>
      <c r="H114" s="99" t="n"/>
      <c r="I114" s="99">
        <f>CEILING(IF((F114+G114+19)&lt;101,3,IF((F114+G114+19)*0.03&lt;10,(F114+G114+19)*0.03,10)),1)</f>
        <v/>
      </c>
      <c r="J114" s="99" t="n">
        <v>13</v>
      </c>
      <c r="K114" s="99" t="n"/>
      <c r="L114" s="99" t="n"/>
      <c r="M114" s="99" t="n">
        <v>1</v>
      </c>
      <c r="N114" s="99" t="n">
        <v>5</v>
      </c>
      <c r="O114" s="99" t="n"/>
      <c r="P114" s="99">
        <f>+SUM(H114:O114)</f>
        <v/>
      </c>
      <c r="Q114" s="99">
        <f>+F114+P114</f>
        <v/>
      </c>
      <c r="R114" s="100">
        <f>IF(MID(D114,11,1)="R",Q114/2000,IF(OR(MID(D114,8,2)="07",MID(D114,8,2)="10"),Q114/880,IF(OR(MID(D114,8,2)="16",MID(D114,8,2)="25"),Q114/440,Q114/12000)))</f>
        <v/>
      </c>
      <c r="S114" s="2" t="n"/>
      <c r="T114" s="11" t="n"/>
      <c r="U114" s="11" t="n"/>
      <c r="V114" s="102">
        <f>+X114+3</f>
        <v/>
      </c>
      <c r="W114" s="102">
        <f>TEXT(V114, "DDD")</f>
        <v/>
      </c>
      <c r="X114" s="102">
        <f>DATE("20"&amp;LEFT(E114,2),MID(E114,3,2),MID(E114,5,2))</f>
        <v/>
      </c>
    </row>
    <row r="115" ht="20.25" customHeight="1">
      <c r="A115" s="98">
        <f>SUBSTITUTE(D115, "*", "-")</f>
        <v/>
      </c>
      <c r="B115" s="99">
        <f>IFERROR(VLOOKUP(D115,#REF!, 8, 0), "")</f>
        <v/>
      </c>
      <c r="C115" s="99" t="n"/>
      <c r="D115" s="98" t="inlineStr">
        <is>
          <t>RS*B70N10SQ</t>
        </is>
      </c>
      <c r="E115" s="2" t="n"/>
      <c r="F115" s="99" t="n"/>
      <c r="G115" s="99">
        <f>CEILING(IF((F115+19)&lt;101,3,IF((F115+19)*0.03&lt;10,(F115+19)*0.03,10)),1)</f>
        <v/>
      </c>
      <c r="H115" s="99" t="n"/>
      <c r="I115" s="99">
        <f>CEILING(IF((F115+G115+19)&lt;101,3,IF((F115+G115+19)*0.03&lt;10,(F115+G115+19)*0.03,10)),1)</f>
        <v/>
      </c>
      <c r="J115" s="99" t="n">
        <v>13</v>
      </c>
      <c r="K115" s="99" t="n"/>
      <c r="L115" s="99" t="n"/>
      <c r="M115" s="99" t="n">
        <v>1</v>
      </c>
      <c r="N115" s="99" t="n">
        <v>5</v>
      </c>
      <c r="O115" s="99" t="n"/>
      <c r="P115" s="99">
        <f>+SUM(H115:O115)</f>
        <v/>
      </c>
      <c r="Q115" s="99">
        <f>+F115+P115</f>
        <v/>
      </c>
      <c r="R115" s="100">
        <f>IF(MID(D115,11,1)="R",Q115/2000,IF(OR(MID(D115,8,2)="07",MID(D115,8,2)="10"),Q115/880,IF(OR(MID(D115,8,2)="16",MID(D115,8,2)="25"),Q115/440,Q115/12000)))</f>
        <v/>
      </c>
      <c r="S115" s="2" t="n"/>
      <c r="T115" s="11" t="n"/>
      <c r="U115" s="11" t="n"/>
      <c r="V115" s="102">
        <f>+X115+3</f>
        <v/>
      </c>
      <c r="W115" s="102">
        <f>TEXT(V115, "DDD")</f>
        <v/>
      </c>
      <c r="X115" s="102">
        <f>DATE("20"&amp;LEFT(E115,2),MID(E115,3,2),MID(E115,5,2))</f>
        <v/>
      </c>
    </row>
    <row r="116" ht="20.25" customHeight="1">
      <c r="A116" s="98">
        <f>SUBSTITUTE(D116, "*", "-")</f>
        <v/>
      </c>
      <c r="B116" s="99">
        <f>IFERROR(VLOOKUP(D116,#REF!, 8, 0), "")</f>
        <v/>
      </c>
      <c r="C116" s="99" t="n"/>
      <c r="D116" s="98" t="inlineStr">
        <is>
          <t>RS*B70N25AQ</t>
        </is>
      </c>
      <c r="E116" s="2" t="n"/>
      <c r="F116" s="99" t="n"/>
      <c r="G116" s="99">
        <f>CEILING(IF((F116+19)&lt;101,3,IF((F116+19)*0.03&lt;10,(F116+19)*0.03,10)),1)</f>
        <v/>
      </c>
      <c r="H116" s="99" t="n"/>
      <c r="I116" s="99">
        <f>CEILING(IF((F116+G116+19)&lt;101,3,IF((F116+G116+19)*0.03&lt;10,(F116+G116+19)*0.03,10)),1)</f>
        <v/>
      </c>
      <c r="J116" s="99" t="n">
        <v>13</v>
      </c>
      <c r="K116" s="99" t="n"/>
      <c r="L116" s="99" t="n"/>
      <c r="M116" s="99" t="n">
        <v>1</v>
      </c>
      <c r="N116" s="99" t="n">
        <v>5</v>
      </c>
      <c r="O116" s="99" t="n"/>
      <c r="P116" s="99">
        <f>+SUM(H116:O116)</f>
        <v/>
      </c>
      <c r="Q116" s="99">
        <f>+F116+P116</f>
        <v/>
      </c>
      <c r="R116" s="100">
        <f>IF(MID(D116,11,1)="R",Q116/2000,IF(OR(MID(D116,8,2)="07",MID(D116,8,2)="10"),Q116/880,IF(OR(MID(D116,8,2)="16",MID(D116,8,2)="25"),Q116/440,Q116/12000)))</f>
        <v/>
      </c>
      <c r="S116" s="2" t="n"/>
      <c r="T116" s="11" t="n"/>
      <c r="U116" s="11" t="n"/>
      <c r="V116" s="102">
        <f>+X116+3</f>
        <v/>
      </c>
      <c r="W116" s="102">
        <f>TEXT(V116, "DDD")</f>
        <v/>
      </c>
      <c r="X116" s="102">
        <f>DATE("20"&amp;LEFT(E116,2),MID(E116,3,2),MID(E116,5,2))</f>
        <v/>
      </c>
    </row>
    <row r="117" ht="20.25" customHeight="1">
      <c r="A117" s="98">
        <f>SUBSTITUTE(D117, "*", "-")</f>
        <v/>
      </c>
      <c r="B117" s="99">
        <f>IFERROR(VLOOKUP(D117,#REF!, 8, 0), "")</f>
        <v/>
      </c>
      <c r="C117" s="99" t="n"/>
      <c r="D117" s="98" t="inlineStr">
        <is>
          <t>RS*B70N25AQ5</t>
        </is>
      </c>
      <c r="E117" s="2" t="n"/>
      <c r="F117" s="99" t="n"/>
      <c r="G117" s="99">
        <f>CEILING(IF((F117+19)&lt;101,3,IF((F117+19)*0.03&lt;10,(F117+19)*0.03,10)),1)</f>
        <v/>
      </c>
      <c r="H117" s="99" t="n"/>
      <c r="I117" s="99">
        <f>CEILING(IF((F117+G117+19)&lt;101,3,IF((F117+G117+19)*0.03&lt;10,(F117+G117+19)*0.03,10)),1)</f>
        <v/>
      </c>
      <c r="J117" s="99" t="n">
        <v>13</v>
      </c>
      <c r="K117" s="99" t="n"/>
      <c r="L117" s="99" t="n"/>
      <c r="M117" s="99" t="n">
        <v>1</v>
      </c>
      <c r="N117" s="99" t="n">
        <v>5</v>
      </c>
      <c r="O117" s="99" t="n"/>
      <c r="P117" s="99">
        <f>+SUM(H117:O117)</f>
        <v/>
      </c>
      <c r="Q117" s="99">
        <f>+F117+P117</f>
        <v/>
      </c>
      <c r="R117" s="100">
        <f>IF(MID(D117,11,1)="R",Q117/2000,IF(OR(MID(D117,8,2)="07",MID(D117,8,2)="10"),Q117/880,IF(OR(MID(D117,8,2)="16",MID(D117,8,2)="25"),Q117/440,Q117/12000)))</f>
        <v/>
      </c>
      <c r="S117" s="2" t="n"/>
      <c r="T117" s="11" t="n"/>
      <c r="U117" s="11" t="n"/>
      <c r="V117" s="102">
        <f>+X117+3</f>
        <v/>
      </c>
      <c r="W117" s="102">
        <f>TEXT(V117, "DDD")</f>
        <v/>
      </c>
      <c r="X117" s="102">
        <f>DATE("20"&amp;LEFT(E117,2),MID(E117,3,2),MID(E117,5,2))</f>
        <v/>
      </c>
    </row>
    <row r="118" ht="20.25" customHeight="1">
      <c r="A118" s="98">
        <f>SUBSTITUTE(D118, "*", "-")</f>
        <v/>
      </c>
      <c r="B118" s="99">
        <f>IFERROR(VLOOKUP(D118,#REF!, 8, 0), "")</f>
        <v/>
      </c>
      <c r="C118" s="99" t="n"/>
      <c r="D118" s="98" t="inlineStr">
        <is>
          <t>RS*B70N25MQ</t>
        </is>
      </c>
      <c r="E118" s="2" t="n"/>
      <c r="F118" s="99" t="n"/>
      <c r="G118" s="99">
        <f>CEILING(IF((F118+19)&lt;101,3,IF((F118+19)*0.03&lt;10,(F118+19)*0.03,10)),1)</f>
        <v/>
      </c>
      <c r="H118" s="99" t="n"/>
      <c r="I118" s="99">
        <f>CEILING(IF((F118+G118+19)&lt;101,3,IF((F118+G118+19)*0.03&lt;10,(F118+G118+19)*0.03,10)),1)</f>
        <v/>
      </c>
      <c r="J118" s="99" t="n">
        <v>13</v>
      </c>
      <c r="K118" s="99" t="n"/>
      <c r="L118" s="99" t="n"/>
      <c r="M118" s="99" t="n">
        <v>1</v>
      </c>
      <c r="N118" s="99" t="n">
        <v>5</v>
      </c>
      <c r="O118" s="99" t="n"/>
      <c r="P118" s="99">
        <f>+SUM(H118:O118)</f>
        <v/>
      </c>
      <c r="Q118" s="99">
        <f>+F118+P118</f>
        <v/>
      </c>
      <c r="R118" s="100">
        <f>IF(MID(D118,11,1)="R",Q118/2000,IF(OR(MID(D118,8,2)="07",MID(D118,8,2)="10"),Q118/880,IF(OR(MID(D118,8,2)="16",MID(D118,8,2)="25"),Q118/440,Q118/12000)))</f>
        <v/>
      </c>
      <c r="S118" s="2" t="n"/>
      <c r="T118" s="11" t="n"/>
      <c r="U118" s="11" t="n"/>
      <c r="V118" s="102">
        <f>+X118+3</f>
        <v/>
      </c>
      <c r="W118" s="102">
        <f>TEXT(V118, "DDD")</f>
        <v/>
      </c>
      <c r="X118" s="102">
        <f>DATE("20"&amp;LEFT(E118,2),MID(E118,3,2),MID(E118,5,2))</f>
        <v/>
      </c>
    </row>
    <row r="119" ht="20.25" customHeight="1">
      <c r="A119" s="98">
        <f>SUBSTITUTE(D119, "*", "-")</f>
        <v/>
      </c>
      <c r="B119" s="99">
        <f>IFERROR(VLOOKUP(D119,#REF!, 8, 0), "")</f>
        <v/>
      </c>
      <c r="C119" s="99" t="n"/>
      <c r="D119" s="98" t="inlineStr">
        <is>
          <t>RS*B80K10MQ</t>
        </is>
      </c>
      <c r="E119" s="2" t="n"/>
      <c r="F119" s="99" t="n"/>
      <c r="G119" s="99">
        <f>CEILING(IF((F119+19)&lt;101,3,IF((F119+19)*0.03&lt;10,(F119+19)*0.03,10)),1)</f>
        <v/>
      </c>
      <c r="H119" s="99" t="n"/>
      <c r="I119" s="99">
        <f>CEILING(IF((F119+G119+19)&lt;101,3,IF((F119+G119+19)*0.03&lt;10,(F119+G119+19)*0.03,10)),1)</f>
        <v/>
      </c>
      <c r="J119" s="99" t="n">
        <v>13</v>
      </c>
      <c r="K119" s="99" t="n"/>
      <c r="L119" s="99" t="n"/>
      <c r="M119" s="99" t="n">
        <v>1</v>
      </c>
      <c r="N119" s="99" t="n">
        <v>5</v>
      </c>
      <c r="O119" s="99" t="n"/>
      <c r="P119" s="99">
        <f>+SUM(H119:O119)</f>
        <v/>
      </c>
      <c r="Q119" s="99">
        <f>+F119+P119</f>
        <v/>
      </c>
      <c r="R119" s="100">
        <f>IF(MID(D119,11,1)="R",Q119/2000,IF(OR(MID(D119,8,2)="07",MID(D119,8,2)="10"),Q119/880,IF(OR(MID(D119,8,2)="16",MID(D119,8,2)="25"),Q119/440,Q119/12000)))</f>
        <v/>
      </c>
      <c r="S119" s="2" t="n"/>
      <c r="T119" s="11" t="n"/>
      <c r="U119" s="11" t="n"/>
      <c r="V119" s="102">
        <f>+X119+3</f>
        <v/>
      </c>
      <c r="W119" s="102">
        <f>TEXT(V119, "DDD")</f>
        <v/>
      </c>
      <c r="X119" s="102">
        <f>DATE("20"&amp;LEFT(E119,2),MID(E119,3,2),MID(E119,5,2))</f>
        <v/>
      </c>
    </row>
    <row r="120" ht="20.25" customHeight="1">
      <c r="A120" s="98">
        <f>SUBSTITUTE(D120, "*", "-")</f>
        <v/>
      </c>
      <c r="B120" s="99">
        <f>IFERROR(VLOOKUP(D120,#REF!, 8, 0), "")</f>
        <v/>
      </c>
      <c r="C120" s="99" t="n"/>
      <c r="D120" s="98" t="inlineStr">
        <is>
          <t>RS*B80K10MR</t>
        </is>
      </c>
      <c r="E120" s="2" t="n"/>
      <c r="F120" s="99" t="n"/>
      <c r="G120" s="99">
        <f>CEILING(IF((F120+19)&lt;101,3,IF((F120+19)*0.03&lt;10,(F120+19)*0.03,10)),1)</f>
        <v/>
      </c>
      <c r="H120" s="99" t="n"/>
      <c r="I120" s="99">
        <f>CEILING(IF((F120+G120+19)&lt;101,3,IF((F120+G120+19)*0.03&lt;10,(F120+G120+19)*0.03,10)),1)</f>
        <v/>
      </c>
      <c r="J120" s="99" t="n">
        <v>13</v>
      </c>
      <c r="K120" s="99" t="n"/>
      <c r="L120" s="99" t="n"/>
      <c r="M120" s="99" t="n">
        <v>1</v>
      </c>
      <c r="N120" s="99" t="n">
        <v>5</v>
      </c>
      <c r="O120" s="99" t="n"/>
      <c r="P120" s="99">
        <f>+SUM(H120:O120)</f>
        <v/>
      </c>
      <c r="Q120" s="99">
        <f>+F120+P120</f>
        <v/>
      </c>
      <c r="R120" s="100">
        <f>IF(MID(D120,11,1)="R",Q120/2000,IF(OR(MID(D120,8,2)="07",MID(D120,8,2)="10"),Q120/880,IF(OR(MID(D120,8,2)="16",MID(D120,8,2)="25"),Q120/440,Q120/12000)))</f>
        <v/>
      </c>
      <c r="S120" s="2" t="n"/>
      <c r="T120" s="11" t="n"/>
      <c r="U120" s="11" t="n"/>
      <c r="V120" s="102">
        <f>+X120+3</f>
        <v/>
      </c>
      <c r="W120" s="102">
        <f>TEXT(V120, "DDD")</f>
        <v/>
      </c>
      <c r="X120" s="102">
        <f>DATE("20"&amp;LEFT(E120,2),MID(E120,3,2),MID(E120,5,2))</f>
        <v/>
      </c>
    </row>
    <row r="121" ht="20.25" customHeight="1">
      <c r="A121" s="98">
        <f>SUBSTITUTE(D121, "*", "-")</f>
        <v/>
      </c>
      <c r="B121" s="99">
        <f>IFERROR(VLOOKUP(D121,#REF!, 8, 0), "")</f>
        <v/>
      </c>
      <c r="C121" s="99" t="n"/>
      <c r="D121" s="98" t="inlineStr">
        <is>
          <t>RS*B80K10SQ</t>
        </is>
      </c>
      <c r="E121" s="2" t="n"/>
      <c r="F121" s="99" t="n"/>
      <c r="G121" s="99">
        <f>CEILING(IF((F121+19)&lt;101,3,IF((F121+19)*0.03&lt;10,(F121+19)*0.03,10)),1)</f>
        <v/>
      </c>
      <c r="H121" s="99" t="n"/>
      <c r="I121" s="99">
        <f>CEILING(IF((F121+G121+19)&lt;101,3,IF((F121+G121+19)*0.03&lt;10,(F121+G121+19)*0.03,10)),1)</f>
        <v/>
      </c>
      <c r="J121" s="99" t="n">
        <v>13</v>
      </c>
      <c r="K121" s="99" t="n"/>
      <c r="L121" s="99" t="n"/>
      <c r="M121" s="99" t="n">
        <v>1</v>
      </c>
      <c r="N121" s="99" t="n">
        <v>5</v>
      </c>
      <c r="O121" s="99" t="n"/>
      <c r="P121" s="99">
        <f>+SUM(H121:O121)</f>
        <v/>
      </c>
      <c r="Q121" s="99">
        <f>+F121+P121</f>
        <v/>
      </c>
      <c r="R121" s="100">
        <f>IF(MID(D121,11,1)="R",Q121/2000,IF(OR(MID(D121,8,2)="07",MID(D121,8,2)="10"),Q121/880,IF(OR(MID(D121,8,2)="16",MID(D121,8,2)="25"),Q121/440,Q121/12000)))</f>
        <v/>
      </c>
      <c r="S121" s="2" t="n"/>
      <c r="T121" s="11" t="n"/>
      <c r="U121" s="11" t="n"/>
      <c r="V121" s="102">
        <f>+X121+3</f>
        <v/>
      </c>
      <c r="W121" s="102">
        <f>TEXT(V121, "DDD")</f>
        <v/>
      </c>
      <c r="X121" s="102">
        <f>DATE("20"&amp;LEFT(E121,2),MID(E121,3,2),MID(E121,5,2))</f>
        <v/>
      </c>
    </row>
    <row r="122" ht="20.25" customHeight="1">
      <c r="A122" s="98">
        <f>SUBSTITUTE(D122, "*", "-")</f>
        <v/>
      </c>
      <c r="B122" s="99">
        <f>IFERROR(VLOOKUP(D122,#REF!, 8, 0), "")</f>
        <v/>
      </c>
      <c r="C122" s="99" t="n"/>
      <c r="D122" s="98" t="inlineStr">
        <is>
          <t>RS*B80K25AQ</t>
        </is>
      </c>
      <c r="E122" s="2" t="n"/>
      <c r="F122" s="99" t="n"/>
      <c r="G122" s="99">
        <f>CEILING(IF((F122+19)&lt;101,3,IF((F122+19)*0.03&lt;10,(F122+19)*0.03,10)),1)</f>
        <v/>
      </c>
      <c r="H122" s="99" t="n"/>
      <c r="I122" s="99">
        <f>CEILING(IF((F122+G122+19)&lt;101,3,IF((F122+G122+19)*0.03&lt;10,(F122+G122+19)*0.03,10)),1)</f>
        <v/>
      </c>
      <c r="J122" s="99" t="n">
        <v>13</v>
      </c>
      <c r="K122" s="99" t="n"/>
      <c r="L122" s="99" t="n"/>
      <c r="M122" s="99" t="n">
        <v>1</v>
      </c>
      <c r="N122" s="99" t="n">
        <v>5</v>
      </c>
      <c r="O122" s="99" t="n"/>
      <c r="P122" s="99">
        <f>+SUM(H122:O122)</f>
        <v/>
      </c>
      <c r="Q122" s="99">
        <f>+F122+P122</f>
        <v/>
      </c>
      <c r="R122" s="100">
        <f>IF(MID(D122,11,1)="R",Q122/2000,IF(OR(MID(D122,8,2)="07",MID(D122,8,2)="10"),Q122/880,IF(OR(MID(D122,8,2)="16",MID(D122,8,2)="25"),Q122/440,Q122/12000)))</f>
        <v/>
      </c>
      <c r="S122" s="2" t="n"/>
      <c r="T122" s="11" t="n"/>
      <c r="U122" s="11" t="n"/>
      <c r="V122" s="102">
        <f>+X122+3</f>
        <v/>
      </c>
      <c r="W122" s="102">
        <f>TEXT(V122, "DDD")</f>
        <v/>
      </c>
      <c r="X122" s="102">
        <f>DATE("20"&amp;LEFT(E122,2),MID(E122,3,2),MID(E122,5,2))</f>
        <v/>
      </c>
    </row>
    <row r="123" ht="20.25" customHeight="1">
      <c r="A123" s="98">
        <f>SUBSTITUTE(D123, "*", "-")</f>
        <v/>
      </c>
      <c r="B123" s="99">
        <f>IFERROR(VLOOKUP(D123,#REF!, 8, 0), "")</f>
        <v/>
      </c>
      <c r="C123" s="99" t="n"/>
      <c r="D123" s="98" t="inlineStr">
        <is>
          <t>RS*B80N10MQ</t>
        </is>
      </c>
      <c r="E123" s="2" t="n"/>
      <c r="F123" s="99" t="n"/>
      <c r="G123" s="99">
        <f>CEILING(IF((F123+19)&lt;101,3,IF((F123+19)*0.03&lt;10,(F123+19)*0.03,10)),1)</f>
        <v/>
      </c>
      <c r="H123" s="99" t="n"/>
      <c r="I123" s="99">
        <f>CEILING(IF((F123+G123+19)&lt;101,3,IF((F123+G123+19)*0.03&lt;10,(F123+G123+19)*0.03,10)),1)</f>
        <v/>
      </c>
      <c r="J123" s="99" t="n">
        <v>13</v>
      </c>
      <c r="K123" s="99" t="n"/>
      <c r="L123" s="99" t="n"/>
      <c r="M123" s="99" t="n">
        <v>1</v>
      </c>
      <c r="N123" s="99" t="n">
        <v>5</v>
      </c>
      <c r="O123" s="99" t="n"/>
      <c r="P123" s="99">
        <f>+SUM(H123:O123)</f>
        <v/>
      </c>
      <c r="Q123" s="99">
        <f>+F123+P123</f>
        <v/>
      </c>
      <c r="R123" s="100">
        <f>IF(MID(D123,11,1)="R",Q123/2000,IF(OR(MID(D123,8,2)="07",MID(D123,8,2)="10"),Q123/880,IF(OR(MID(D123,8,2)="16",MID(D123,8,2)="25"),Q123/440,Q123/12000)))</f>
        <v/>
      </c>
      <c r="S123" s="2" t="n"/>
      <c r="T123" s="11" t="n"/>
      <c r="U123" s="11" t="n"/>
      <c r="V123" s="102">
        <f>+X123+3</f>
        <v/>
      </c>
      <c r="W123" s="102">
        <f>TEXT(V123, "DDD")</f>
        <v/>
      </c>
      <c r="X123" s="102">
        <f>DATE("20"&amp;LEFT(E123,2),MID(E123,3,2),MID(E123,5,2))</f>
        <v/>
      </c>
    </row>
    <row r="124" ht="20.25" customHeight="1">
      <c r="A124" s="98">
        <f>SUBSTITUTE(D124, "*", "-")</f>
        <v/>
      </c>
      <c r="B124" s="99">
        <f>IFERROR(VLOOKUP(D124,#REF!, 8, 0), "")</f>
        <v/>
      </c>
      <c r="C124" s="99" t="n"/>
      <c r="D124" s="98" t="inlineStr">
        <is>
          <t>RS*B80N10MR</t>
        </is>
      </c>
      <c r="E124" s="2" t="n"/>
      <c r="F124" s="99" t="n"/>
      <c r="G124" s="99">
        <f>CEILING(IF((F124+19)&lt;101,3,IF((F124+19)*0.03&lt;10,(F124+19)*0.03,10)),1)</f>
        <v/>
      </c>
      <c r="H124" s="99" t="n"/>
      <c r="I124" s="99">
        <f>CEILING(IF((F124+G124+19)&lt;101,3,IF((F124+G124+19)*0.03&lt;10,(F124+G124+19)*0.03,10)),1)</f>
        <v/>
      </c>
      <c r="J124" s="99" t="n">
        <v>13</v>
      </c>
      <c r="K124" s="99" t="n"/>
      <c r="L124" s="99" t="n"/>
      <c r="M124" s="99" t="n">
        <v>1</v>
      </c>
      <c r="N124" s="99" t="n">
        <v>5</v>
      </c>
      <c r="O124" s="99" t="n"/>
      <c r="P124" s="99">
        <f>+SUM(H124:O124)</f>
        <v/>
      </c>
      <c r="Q124" s="99">
        <f>+F124+P124</f>
        <v/>
      </c>
      <c r="R124" s="100">
        <f>IF(MID(D124,11,1)="R",Q124/2000,IF(OR(MID(D124,8,2)="07",MID(D124,8,2)="10"),Q124/880,IF(OR(MID(D124,8,2)="16",MID(D124,8,2)="25"),Q124/440,Q124/12000)))</f>
        <v/>
      </c>
      <c r="S124" s="2" t="n"/>
      <c r="T124" s="11" t="n"/>
      <c r="U124" s="11" t="n"/>
      <c r="V124" s="102">
        <f>+X124+3</f>
        <v/>
      </c>
      <c r="W124" s="102">
        <f>TEXT(V124, "DDD")</f>
        <v/>
      </c>
      <c r="X124" s="102">
        <f>DATE("20"&amp;LEFT(E124,2),MID(E124,3,2),MID(E124,5,2))</f>
        <v/>
      </c>
    </row>
    <row r="125" ht="20.25" customHeight="1">
      <c r="A125" s="98">
        <f>SUBSTITUTE(D125, "*", "-")</f>
        <v/>
      </c>
      <c r="B125" s="99">
        <f>IFERROR(VLOOKUP(D125,#REF!, 8, 0), "")</f>
        <v/>
      </c>
      <c r="C125" s="99" t="n"/>
      <c r="D125" s="98" t="inlineStr">
        <is>
          <t>RS*B80N10MR5</t>
        </is>
      </c>
      <c r="E125" s="2" t="n"/>
      <c r="F125" s="99" t="n"/>
      <c r="G125" s="99">
        <f>CEILING(IF((F125+19)&lt;101,3,IF((F125+19)*0.03&lt;10,(F125+19)*0.03,10)),1)</f>
        <v/>
      </c>
      <c r="H125" s="99" t="n"/>
      <c r="I125" s="99">
        <f>CEILING(IF((F125+G125+19)&lt;101,3,IF((F125+G125+19)*0.03&lt;10,(F125+G125+19)*0.03,10)),1)</f>
        <v/>
      </c>
      <c r="J125" s="99" t="n">
        <v>13</v>
      </c>
      <c r="K125" s="99" t="n"/>
      <c r="L125" s="99" t="n"/>
      <c r="M125" s="99" t="n">
        <v>1</v>
      </c>
      <c r="N125" s="99" t="n">
        <v>5</v>
      </c>
      <c r="O125" s="99" t="n"/>
      <c r="P125" s="99">
        <f>+SUM(H125:O125)</f>
        <v/>
      </c>
      <c r="Q125" s="99">
        <f>+F125+P125</f>
        <v/>
      </c>
      <c r="R125" s="100">
        <f>IF(MID(D125,11,1)="R",Q125/2000,IF(OR(MID(D125,8,2)="07",MID(D125,8,2)="10"),Q125/880,IF(OR(MID(D125,8,2)="16",MID(D125,8,2)="25"),Q125/440,Q125/12000)))</f>
        <v/>
      </c>
      <c r="S125" s="2" t="n"/>
      <c r="T125" s="11" t="n"/>
      <c r="U125" s="11" t="n"/>
      <c r="V125" s="102">
        <f>+X125+3</f>
        <v/>
      </c>
      <c r="W125" s="102">
        <f>TEXT(V125, "DDD")</f>
        <v/>
      </c>
      <c r="X125" s="102">
        <f>DATE("20"&amp;LEFT(E125,2),MID(E125,3,2),MID(E125,5,2))</f>
        <v/>
      </c>
    </row>
    <row r="126" ht="20.25" customHeight="1">
      <c r="A126" s="98">
        <f>SUBSTITUTE(D126, "*", "-")</f>
        <v/>
      </c>
      <c r="B126" s="99">
        <f>IFERROR(VLOOKUP(D126,#REF!, 8, 0), "")</f>
        <v/>
      </c>
      <c r="C126" s="99" t="n"/>
      <c r="D126" s="98" t="inlineStr">
        <is>
          <t>RS*B80N10SQ</t>
        </is>
      </c>
      <c r="E126" s="2" t="n"/>
      <c r="F126" s="99" t="n"/>
      <c r="G126" s="99">
        <f>CEILING(IF((F126+19)&lt;101,3,IF((F126+19)*0.03&lt;10,(F126+19)*0.03,10)),1)</f>
        <v/>
      </c>
      <c r="H126" s="99" t="n"/>
      <c r="I126" s="99">
        <f>CEILING(IF((F126+G126+19)&lt;101,3,IF((F126+G126+19)*0.03&lt;10,(F126+G126+19)*0.03,10)),1)</f>
        <v/>
      </c>
      <c r="J126" s="99" t="n">
        <v>13</v>
      </c>
      <c r="K126" s="99" t="n"/>
      <c r="L126" s="99" t="n"/>
      <c r="M126" s="99" t="n">
        <v>1</v>
      </c>
      <c r="N126" s="99" t="n">
        <v>5</v>
      </c>
      <c r="O126" s="99" t="n"/>
      <c r="P126" s="99">
        <f>+SUM(H126:O126)</f>
        <v/>
      </c>
      <c r="Q126" s="99">
        <f>+F126+P126</f>
        <v/>
      </c>
      <c r="R126" s="100">
        <f>IF(MID(D126,11,1)="R",Q126/2000,IF(OR(MID(D126,8,2)="07",MID(D126,8,2)="10"),Q126/880,IF(OR(MID(D126,8,2)="16",MID(D126,8,2)="25"),Q126/440,Q126/12000)))</f>
        <v/>
      </c>
      <c r="S126" s="2" t="n"/>
      <c r="T126" s="11" t="n"/>
      <c r="U126" s="11" t="n"/>
      <c r="V126" s="102">
        <f>+X126+3</f>
        <v/>
      </c>
      <c r="W126" s="102">
        <f>TEXT(V126, "DDD")</f>
        <v/>
      </c>
      <c r="X126" s="102">
        <f>DATE("20"&amp;LEFT(E126,2),MID(E126,3,2),MID(E126,5,2))</f>
        <v/>
      </c>
    </row>
    <row r="127" ht="20.25" customHeight="1">
      <c r="A127" s="98">
        <f>SUBSTITUTE(D127, "*", "-")</f>
        <v/>
      </c>
      <c r="B127" s="99">
        <f>IFERROR(VLOOKUP(D127,#REF!, 8, 0), "")</f>
        <v/>
      </c>
      <c r="C127" s="99" t="n"/>
      <c r="D127" s="98" t="inlineStr">
        <is>
          <t>RS*B80N25AQ</t>
        </is>
      </c>
      <c r="E127" s="2" t="n"/>
      <c r="F127" s="99" t="n"/>
      <c r="G127" s="99">
        <f>CEILING(IF((F127+19)&lt;101,3,IF((F127+19)*0.03&lt;10,(F127+19)*0.03,10)),1)</f>
        <v/>
      </c>
      <c r="H127" s="99" t="n"/>
      <c r="I127" s="99">
        <f>CEILING(IF((F127+G127+19)&lt;101,3,IF((F127+G127+19)*0.03&lt;10,(F127+G127+19)*0.03,10)),1)</f>
        <v/>
      </c>
      <c r="J127" s="99" t="n">
        <v>13</v>
      </c>
      <c r="K127" s="99" t="n"/>
      <c r="L127" s="99" t="n"/>
      <c r="M127" s="99" t="n">
        <v>1</v>
      </c>
      <c r="N127" s="99" t="n">
        <v>5</v>
      </c>
      <c r="O127" s="99" t="n"/>
      <c r="P127" s="99">
        <f>+SUM(H127:O127)</f>
        <v/>
      </c>
      <c r="Q127" s="99">
        <f>+F127+P127</f>
        <v/>
      </c>
      <c r="R127" s="100">
        <f>IF(MID(D127,11,1)="R",Q127/2000,IF(OR(MID(D127,8,2)="07",MID(D127,8,2)="10"),Q127/880,IF(OR(MID(D127,8,2)="16",MID(D127,8,2)="25"),Q127/440,Q127/12000)))</f>
        <v/>
      </c>
      <c r="S127" s="2" t="n"/>
      <c r="T127" s="11" t="n"/>
      <c r="U127" s="11" t="n"/>
      <c r="V127" s="102">
        <f>+X127+3</f>
        <v/>
      </c>
      <c r="W127" s="102">
        <f>TEXT(V127, "DDD")</f>
        <v/>
      </c>
      <c r="X127" s="102">
        <f>DATE("20"&amp;LEFT(E127,2),MID(E127,3,2),MID(E127,5,2))</f>
        <v/>
      </c>
    </row>
    <row r="128" ht="20.25" customHeight="1">
      <c r="A128" s="98">
        <f>SUBSTITUTE(D128, "*", "-")</f>
        <v/>
      </c>
      <c r="B128" s="99">
        <f>IFERROR(VLOOKUP(D128,#REF!, 8, 0), "")</f>
        <v/>
      </c>
      <c r="C128" s="99" t="n"/>
      <c r="D128" s="98" t="inlineStr">
        <is>
          <t>RS*B80N25AQ5</t>
        </is>
      </c>
      <c r="E128" s="2" t="n"/>
      <c r="F128" s="99" t="n"/>
      <c r="G128" s="99">
        <f>CEILING(IF((F128+19)&lt;101,3,IF((F128+19)*0.03&lt;10,(F128+19)*0.03,10)),1)</f>
        <v/>
      </c>
      <c r="H128" s="99" t="n"/>
      <c r="I128" s="99">
        <f>CEILING(IF((F128+G128+19)&lt;101,3,IF((F128+G128+19)*0.03&lt;10,(F128+G128+19)*0.03,10)),1)</f>
        <v/>
      </c>
      <c r="J128" s="99" t="n">
        <v>13</v>
      </c>
      <c r="K128" s="99" t="n"/>
      <c r="L128" s="99" t="n"/>
      <c r="M128" s="99" t="n">
        <v>1</v>
      </c>
      <c r="N128" s="99" t="n">
        <v>5</v>
      </c>
      <c r="O128" s="99" t="n"/>
      <c r="P128" s="99">
        <f>+SUM(H128:O128)</f>
        <v/>
      </c>
      <c r="Q128" s="99">
        <f>+F128+P128</f>
        <v/>
      </c>
      <c r="R128" s="100">
        <f>IF(MID(D128,11,1)="R",Q128/2000,IF(OR(MID(D128,8,2)="07",MID(D128,8,2)="10"),Q128/880,IF(OR(MID(D128,8,2)="16",MID(D128,8,2)="25"),Q128/440,Q128/12000)))</f>
        <v/>
      </c>
      <c r="S128" s="2" t="n"/>
      <c r="T128" s="11" t="n"/>
      <c r="U128" s="11" t="n"/>
      <c r="V128" s="102">
        <f>+X128+3</f>
        <v/>
      </c>
      <c r="W128" s="102">
        <f>TEXT(V128, "DDD")</f>
        <v/>
      </c>
      <c r="X128" s="102">
        <f>DATE("20"&amp;LEFT(E128,2),MID(E128,3,2),MID(E128,5,2))</f>
        <v/>
      </c>
    </row>
    <row r="129" ht="20.25" customHeight="1">
      <c r="A129" s="98">
        <f>SUBSTITUTE(D129, "*", "-")</f>
        <v/>
      </c>
      <c r="B129" s="99">
        <f>IFERROR(VLOOKUP(D129,#REF!, 8, 0), "")</f>
        <v/>
      </c>
      <c r="C129" s="99" t="n"/>
      <c r="D129" s="98" t="inlineStr">
        <is>
          <t>RS*B80N25MQ</t>
        </is>
      </c>
      <c r="E129" s="2" t="n"/>
      <c r="F129" s="99" t="n"/>
      <c r="G129" s="99">
        <f>CEILING(IF((F129+19)&lt;101,3,IF((F129+19)*0.03&lt;10,(F129+19)*0.03,10)),1)</f>
        <v/>
      </c>
      <c r="H129" s="99" t="n"/>
      <c r="I129" s="99">
        <f>CEILING(IF((F129+G129+19)&lt;101,3,IF((F129+G129+19)*0.03&lt;10,(F129+G129+19)*0.03,10)),1)</f>
        <v/>
      </c>
      <c r="J129" s="99" t="n">
        <v>13</v>
      </c>
      <c r="K129" s="99" t="n"/>
      <c r="L129" s="99" t="n"/>
      <c r="M129" s="99" t="n">
        <v>1</v>
      </c>
      <c r="N129" s="99" t="n">
        <v>5</v>
      </c>
      <c r="O129" s="99" t="n"/>
      <c r="P129" s="99">
        <f>+SUM(H129:O129)</f>
        <v/>
      </c>
      <c r="Q129" s="99">
        <f>+F129+P129</f>
        <v/>
      </c>
      <c r="R129" s="100">
        <f>IF(MID(D129,11,1)="R",Q129/2000,IF(OR(MID(D129,8,2)="07",MID(D129,8,2)="10"),Q129/880,IF(OR(MID(D129,8,2)="16",MID(D129,8,2)="25"),Q129/440,Q129/12000)))</f>
        <v/>
      </c>
      <c r="S129" s="2" t="n"/>
      <c r="T129" s="11" t="n"/>
      <c r="U129" s="11" t="n"/>
      <c r="V129" s="102">
        <f>+X129+3</f>
        <v/>
      </c>
      <c r="W129" s="102">
        <f>TEXT(V129, "DDD")</f>
        <v/>
      </c>
      <c r="X129" s="102">
        <f>DATE("20"&amp;LEFT(E129,2),MID(E129,3,2),MID(E129,5,2))</f>
        <v/>
      </c>
    </row>
    <row r="130" ht="20.25" customHeight="1">
      <c r="A130" s="98">
        <f>SUBSTITUTE(D130, "*", "-")</f>
        <v/>
      </c>
      <c r="B130" s="99">
        <f>IFERROR(VLOOKUP(D130,#REF!, 8, 0), "")</f>
        <v/>
      </c>
      <c r="C130" s="99" t="n"/>
      <c r="D130" s="98" t="inlineStr">
        <is>
          <t>RS*C40G10NR</t>
        </is>
      </c>
      <c r="E130" s="2" t="n"/>
      <c r="F130" s="99" t="n"/>
      <c r="G130" s="99">
        <f>CEILING(IF((F130+19)&lt;101,3,IF((F130+19)*0.03&lt;10,(F130+19)*0.03,10)),1)</f>
        <v/>
      </c>
      <c r="H130" s="99" t="n"/>
      <c r="I130" s="99">
        <f>CEILING(IF((F130+G130+19)&lt;101,3,IF((F130+G130+19)*0.03&lt;10,(F130+G130+19)*0.03,10)),1)</f>
        <v/>
      </c>
      <c r="J130" s="99" t="n">
        <v>13</v>
      </c>
      <c r="K130" s="99" t="n"/>
      <c r="L130" s="99" t="n"/>
      <c r="M130" s="99" t="n">
        <v>1</v>
      </c>
      <c r="N130" s="99" t="n">
        <v>5</v>
      </c>
      <c r="O130" s="99" t="n"/>
      <c r="P130" s="99">
        <f>+SUM(H130:O130)</f>
        <v/>
      </c>
      <c r="Q130" s="99">
        <f>+F130+P130</f>
        <v/>
      </c>
      <c r="R130" s="100">
        <f>IF(MID(D130,11,1)="R",Q130/2000,IF(OR(MID(D130,8,2)="07",MID(D130,8,2)="10"),Q130/880,IF(OR(MID(D130,8,2)="16",MID(D130,8,2)="25"),Q130/440,Q130/12000)))</f>
        <v/>
      </c>
      <c r="S130" s="2" t="n"/>
      <c r="T130" s="11" t="n"/>
      <c r="U130" s="11" t="n"/>
      <c r="V130" s="102">
        <f>+X130+3</f>
        <v/>
      </c>
      <c r="W130" s="102">
        <f>TEXT(V130, "DDD")</f>
        <v/>
      </c>
      <c r="X130" s="102">
        <f>DATE("20"&amp;LEFT(E130,2),MID(E130,3,2),MID(E130,5,2))</f>
        <v/>
      </c>
    </row>
    <row r="131" ht="20.25" customHeight="1">
      <c r="A131" s="98">
        <f>SUBSTITUTE(D131, "*", "-")</f>
        <v/>
      </c>
      <c r="B131" s="99">
        <f>IFERROR(VLOOKUP(D131,#REF!, 8, 0), "")</f>
        <v/>
      </c>
      <c r="C131" s="99" t="n"/>
      <c r="D131" s="98" t="inlineStr">
        <is>
          <t>RS*C40K10NR</t>
        </is>
      </c>
      <c r="E131" s="2" t="n"/>
      <c r="F131" s="99" t="n"/>
      <c r="G131" s="99">
        <f>CEILING(IF((F131+19)&lt;101,3,IF((F131+19)*0.03&lt;10,(F131+19)*0.03,10)),1)</f>
        <v/>
      </c>
      <c r="H131" s="99" t="n"/>
      <c r="I131" s="99">
        <f>CEILING(IF((F131+G131+19)&lt;101,3,IF((F131+G131+19)*0.03&lt;10,(F131+G131+19)*0.03,10)),1)</f>
        <v/>
      </c>
      <c r="J131" s="99" t="n">
        <v>13</v>
      </c>
      <c r="K131" s="99" t="n"/>
      <c r="L131" s="99" t="n"/>
      <c r="M131" s="99" t="n">
        <v>1</v>
      </c>
      <c r="N131" s="99" t="n">
        <v>5</v>
      </c>
      <c r="O131" s="99" t="n"/>
      <c r="P131" s="99">
        <f>+SUM(H131:O131)</f>
        <v/>
      </c>
      <c r="Q131" s="99">
        <f>+F131+P131</f>
        <v/>
      </c>
      <c r="R131" s="100">
        <f>IF(MID(D131,11,1)="R",Q131/2000,IF(OR(MID(D131,8,2)="07",MID(D131,8,2)="10"),Q131/880,IF(OR(MID(D131,8,2)="16",MID(D131,8,2)="25"),Q131/440,Q131/12000)))</f>
        <v/>
      </c>
      <c r="S131" s="2" t="n"/>
      <c r="T131" s="11" t="n"/>
      <c r="U131" s="11" t="n"/>
      <c r="V131" s="102">
        <f>+X131+3</f>
        <v/>
      </c>
      <c r="W131" s="102">
        <f>TEXT(V131, "DDD")</f>
        <v/>
      </c>
      <c r="X131" s="102">
        <f>DATE("20"&amp;LEFT(E131,2),MID(E131,3,2),MID(E131,5,2))</f>
        <v/>
      </c>
    </row>
    <row r="132" ht="20.25" customHeight="1">
      <c r="A132" s="98">
        <f>SUBSTITUTE(D132, "*", "-")</f>
        <v/>
      </c>
      <c r="B132" s="99">
        <f>IFERROR(VLOOKUP(D132,#REF!, 8, 0), "")</f>
        <v/>
      </c>
      <c r="C132" s="99" t="n"/>
      <c r="D132" s="98" t="inlineStr">
        <is>
          <t>RS*C40K25NR</t>
        </is>
      </c>
      <c r="E132" s="2" t="n"/>
      <c r="F132" s="99" t="n"/>
      <c r="G132" s="99">
        <f>CEILING(IF((F132+19)&lt;101,3,IF((F132+19)*0.03&lt;10,(F132+19)*0.03,10)),1)</f>
        <v/>
      </c>
      <c r="H132" s="99" t="n"/>
      <c r="I132" s="99">
        <f>CEILING(IF((F132+G132+19)&lt;101,3,IF((F132+G132+19)*0.03&lt;10,(F132+G132+19)*0.03,10)),1)</f>
        <v/>
      </c>
      <c r="J132" s="99" t="n">
        <v>13</v>
      </c>
      <c r="K132" s="99" t="n"/>
      <c r="L132" s="99" t="n"/>
      <c r="M132" s="99" t="n">
        <v>1</v>
      </c>
      <c r="N132" s="99" t="n">
        <v>5</v>
      </c>
      <c r="O132" s="99" t="n"/>
      <c r="P132" s="99">
        <f>+SUM(H132:O132)</f>
        <v/>
      </c>
      <c r="Q132" s="99">
        <f>+F132+P132</f>
        <v/>
      </c>
      <c r="R132" s="100">
        <f>IF(MID(D132,11,1)="R",Q132/2000,IF(OR(MID(D132,8,2)="07",MID(D132,8,2)="10"),Q132/880,IF(OR(MID(D132,8,2)="16",MID(D132,8,2)="25"),Q132/440,Q132/12000)))</f>
        <v/>
      </c>
      <c r="S132" s="2" t="n"/>
      <c r="T132" s="11" t="n"/>
      <c r="U132" s="11" t="n"/>
      <c r="V132" s="102">
        <f>+X132+3</f>
        <v/>
      </c>
      <c r="W132" s="102">
        <f>TEXT(V132, "DDD")</f>
        <v/>
      </c>
      <c r="X132" s="102">
        <f>DATE("20"&amp;LEFT(E132,2),MID(E132,3,2),MID(E132,5,2))</f>
        <v/>
      </c>
    </row>
    <row r="133" ht="20.25" customHeight="1">
      <c r="A133" s="98">
        <f>SUBSTITUTE(D133, "*", "-")</f>
        <v/>
      </c>
      <c r="B133" s="99">
        <f>IFERROR(VLOOKUP(D133,#REF!, 8, 0), "")</f>
        <v/>
      </c>
      <c r="C133" s="99" t="n"/>
      <c r="D133" s="98" t="inlineStr">
        <is>
          <t>RS*C50N10NR</t>
        </is>
      </c>
      <c r="E133" s="2" t="n"/>
      <c r="F133" s="99" t="n"/>
      <c r="G133" s="99">
        <f>CEILING(IF((F133+19)&lt;101,3,IF((F133+19)*0.03&lt;10,(F133+19)*0.03,10)),1)</f>
        <v/>
      </c>
      <c r="H133" s="99" t="n"/>
      <c r="I133" s="99">
        <f>CEILING(IF((F133+G133+19)&lt;101,3,IF((F133+G133+19)*0.03&lt;10,(F133+G133+19)*0.03,10)),1)</f>
        <v/>
      </c>
      <c r="J133" s="99" t="n">
        <v>13</v>
      </c>
      <c r="K133" s="99" t="n"/>
      <c r="L133" s="99" t="n"/>
      <c r="M133" s="99" t="n">
        <v>1</v>
      </c>
      <c r="N133" s="99" t="n">
        <v>5</v>
      </c>
      <c r="O133" s="99" t="n"/>
      <c r="P133" s="99">
        <f>+SUM(H133:O133)</f>
        <v/>
      </c>
      <c r="Q133" s="99">
        <f>+F133+P133</f>
        <v/>
      </c>
      <c r="R133" s="100">
        <f>IF(MID(D133,11,1)="R",Q133/2000,IF(OR(MID(D133,8,2)="07",MID(D133,8,2)="10"),Q133/880,IF(OR(MID(D133,8,2)="16",MID(D133,8,2)="25"),Q133/440,Q133/12000)))</f>
        <v/>
      </c>
      <c r="S133" s="2" t="n"/>
      <c r="T133" s="11" t="n"/>
      <c r="U133" s="11" t="n"/>
      <c r="V133" s="102">
        <f>+X133+3</f>
        <v/>
      </c>
      <c r="W133" s="102">
        <f>TEXT(V133, "DDD")</f>
        <v/>
      </c>
      <c r="X133" s="102">
        <f>DATE("20"&amp;LEFT(E133,2),MID(E133,3,2),MID(E133,5,2))</f>
        <v/>
      </c>
    </row>
    <row r="134" ht="20.25" customHeight="1">
      <c r="A134" s="98">
        <f>SUBSTITUTE(D134, "*", "-")</f>
        <v/>
      </c>
      <c r="B134" s="99">
        <f>IFERROR(VLOOKUP(D134,#REF!, 8, 0), "")</f>
        <v/>
      </c>
      <c r="C134" s="99" t="n"/>
      <c r="D134" s="98" t="inlineStr">
        <is>
          <t>RS*C60N10NR</t>
        </is>
      </c>
      <c r="E134" s="2" t="n"/>
      <c r="F134" s="99" t="n"/>
      <c r="G134" s="99">
        <f>CEILING(IF((F134+19)&lt;101,3,IF((F134+19)*0.03&lt;10,(F134+19)*0.03,10)),1)</f>
        <v/>
      </c>
      <c r="H134" s="99" t="n"/>
      <c r="I134" s="99">
        <f>CEILING(IF((F134+G134+19)&lt;101,3,IF((F134+G134+19)*0.03&lt;10,(F134+G134+19)*0.03,10)),1)</f>
        <v/>
      </c>
      <c r="J134" s="99" t="n">
        <v>13</v>
      </c>
      <c r="K134" s="99" t="n"/>
      <c r="L134" s="99" t="n"/>
      <c r="M134" s="99" t="n">
        <v>1</v>
      </c>
      <c r="N134" s="99" t="n">
        <v>5</v>
      </c>
      <c r="O134" s="99" t="n"/>
      <c r="P134" s="99">
        <f>+SUM(H134:O134)</f>
        <v/>
      </c>
      <c r="Q134" s="99">
        <f>+F134+P134</f>
        <v/>
      </c>
      <c r="R134" s="100">
        <f>IF(MID(D134,11,1)="R",Q134/2000,IF(OR(MID(D134,8,2)="07",MID(D134,8,2)="10"),Q134/880,IF(OR(MID(D134,8,2)="16",MID(D134,8,2)="25"),Q134/440,Q134/12000)))</f>
        <v/>
      </c>
      <c r="S134" s="2" t="n"/>
      <c r="T134" s="11" t="n"/>
      <c r="U134" s="11" t="n"/>
      <c r="V134" s="102">
        <f>+X134+3</f>
        <v/>
      </c>
      <c r="W134" s="102">
        <f>TEXT(V134, "DDD")</f>
        <v/>
      </c>
      <c r="X134" s="102">
        <f>DATE("20"&amp;LEFT(E134,2),MID(E134,3,2),MID(E134,5,2))</f>
        <v/>
      </c>
    </row>
    <row r="135" ht="20.25" customHeight="1">
      <c r="A135" s="98">
        <f>SUBSTITUTE(D135, "*", "-")</f>
        <v/>
      </c>
      <c r="B135" s="99">
        <f>IFERROR(VLOOKUP(D135,#REF!, 8, 0), "")</f>
        <v/>
      </c>
      <c r="C135" s="99" t="n"/>
      <c r="D135" s="98" t="inlineStr">
        <is>
          <t>RS*C60N25NR</t>
        </is>
      </c>
      <c r="E135" s="2" t="n"/>
      <c r="F135" s="99" t="n"/>
      <c r="G135" s="99">
        <f>CEILING(IF((F135+19)&lt;101,3,IF((F135+19)*0.03&lt;10,(F135+19)*0.03,10)),1)</f>
        <v/>
      </c>
      <c r="H135" s="99" t="n"/>
      <c r="I135" s="99">
        <f>CEILING(IF((F135+G135+19)&lt;101,3,IF((F135+G135+19)*0.03&lt;10,(F135+G135+19)*0.03,10)),1)</f>
        <v/>
      </c>
      <c r="J135" s="99" t="n">
        <v>13</v>
      </c>
      <c r="K135" s="99" t="n"/>
      <c r="L135" s="99" t="n"/>
      <c r="M135" s="99" t="n">
        <v>1</v>
      </c>
      <c r="N135" s="99" t="n">
        <v>5</v>
      </c>
      <c r="O135" s="99" t="n"/>
      <c r="P135" s="99">
        <f>+SUM(H135:O135)</f>
        <v/>
      </c>
      <c r="Q135" s="99">
        <f>+F135+P135</f>
        <v/>
      </c>
      <c r="R135" s="100">
        <f>IF(MID(D135,11,1)="R",Q135/2000,IF(OR(MID(D135,8,2)="07",MID(D135,8,2)="10"),Q135/880,IF(OR(MID(D135,8,2)="16",MID(D135,8,2)="25"),Q135/440,Q135/12000)))</f>
        <v/>
      </c>
      <c r="S135" s="2" t="n"/>
      <c r="T135" s="11" t="n"/>
      <c r="U135" s="11" t="n"/>
      <c r="V135" s="102">
        <f>+X135+3</f>
        <v/>
      </c>
      <c r="W135" s="102">
        <f>TEXT(V135, "DDD")</f>
        <v/>
      </c>
      <c r="X135" s="102">
        <f>DATE("20"&amp;LEFT(E135,2),MID(E135,3,2),MID(E135,5,2))</f>
        <v/>
      </c>
    </row>
    <row r="136" ht="20.25" customHeight="1">
      <c r="A136" s="98">
        <f>SUBSTITUTE(D136, "*", "-")</f>
        <v/>
      </c>
      <c r="B136" s="99">
        <f>IFERROR(VLOOKUP(D136,#REF!, 8, 0), "")</f>
        <v/>
      </c>
      <c r="C136" s="99" t="n"/>
      <c r="D136" s="98" t="inlineStr">
        <is>
          <t>RS*C70N10NR</t>
        </is>
      </c>
      <c r="E136" s="2" t="n"/>
      <c r="F136" s="99" t="n"/>
      <c r="G136" s="99">
        <f>CEILING(IF((F136+19)&lt;101,3,IF((F136+19)*0.03&lt;10,(F136+19)*0.03,10)),1)</f>
        <v/>
      </c>
      <c r="H136" s="99" t="n"/>
      <c r="I136" s="99">
        <f>CEILING(IF((F136+G136+19)&lt;101,3,IF((F136+G136+19)*0.03&lt;10,(F136+G136+19)*0.03,10)),1)</f>
        <v/>
      </c>
      <c r="J136" s="99" t="n">
        <v>13</v>
      </c>
      <c r="K136" s="99" t="n"/>
      <c r="L136" s="99" t="n"/>
      <c r="M136" s="99" t="n">
        <v>1</v>
      </c>
      <c r="N136" s="99" t="n">
        <v>5</v>
      </c>
      <c r="O136" s="99" t="n"/>
      <c r="P136" s="99">
        <f>+SUM(H136:O136)</f>
        <v/>
      </c>
      <c r="Q136" s="99">
        <f>+F136+P136</f>
        <v/>
      </c>
      <c r="R136" s="100">
        <f>IF(MID(D136,11,1)="R",Q136/2000,IF(OR(MID(D136,8,2)="07",MID(D136,8,2)="10"),Q136/880,IF(OR(MID(D136,8,2)="16",MID(D136,8,2)="25"),Q136/440,Q136/12000)))</f>
        <v/>
      </c>
      <c r="S136" s="2" t="n"/>
      <c r="T136" s="11" t="n"/>
      <c r="U136" s="11" t="n"/>
      <c r="V136" s="102">
        <f>+X136+3</f>
        <v/>
      </c>
      <c r="W136" s="102">
        <f>TEXT(V136, "DDD")</f>
        <v/>
      </c>
      <c r="X136" s="102">
        <f>DATE("20"&amp;LEFT(E136,2),MID(E136,3,2),MID(E136,5,2))</f>
        <v/>
      </c>
    </row>
    <row r="137" ht="20.25" customHeight="1">
      <c r="A137" s="98">
        <f>SUBSTITUTE(D137, "*", "-")</f>
        <v/>
      </c>
      <c r="B137" s="99">
        <f>IFERROR(VLOOKUP(D137,#REF!, 8, 0), "")</f>
        <v/>
      </c>
      <c r="C137" s="99" t="n"/>
      <c r="D137" s="98" t="inlineStr">
        <is>
          <t>RS*C70N25NR</t>
        </is>
      </c>
      <c r="E137" s="2" t="n"/>
      <c r="F137" s="99" t="n"/>
      <c r="G137" s="99">
        <f>CEILING(IF((F137+19)&lt;101,3,IF((F137+19)*0.03&lt;10,(F137+19)*0.03,10)),1)</f>
        <v/>
      </c>
      <c r="H137" s="99" t="n"/>
      <c r="I137" s="99">
        <f>CEILING(IF((F137+G137+19)&lt;101,3,IF((F137+G137+19)*0.03&lt;10,(F137+G137+19)*0.03,10)),1)</f>
        <v/>
      </c>
      <c r="J137" s="99" t="n">
        <v>13</v>
      </c>
      <c r="K137" s="99" t="n"/>
      <c r="L137" s="99" t="n"/>
      <c r="M137" s="99" t="n">
        <v>1</v>
      </c>
      <c r="N137" s="99" t="n">
        <v>5</v>
      </c>
      <c r="O137" s="99" t="n"/>
      <c r="P137" s="99">
        <f>+SUM(H137:O137)</f>
        <v/>
      </c>
      <c r="Q137" s="99">
        <f>+F137+P137</f>
        <v/>
      </c>
      <c r="R137" s="100">
        <f>IF(MID(D137,11,1)="R",Q137/2000,IF(OR(MID(D137,8,2)="07",MID(D137,8,2)="10"),Q137/880,IF(OR(MID(D137,8,2)="16",MID(D137,8,2)="25"),Q137/440,Q137/12000)))</f>
        <v/>
      </c>
      <c r="S137" s="2" t="n"/>
      <c r="T137" s="11" t="n"/>
      <c r="U137" s="11" t="n"/>
      <c r="V137" s="102">
        <f>+X137+3</f>
        <v/>
      </c>
      <c r="W137" s="102">
        <f>TEXT(V137, "DDD")</f>
        <v/>
      </c>
      <c r="X137" s="102">
        <f>DATE("20"&amp;LEFT(E137,2),MID(E137,3,2),MID(E137,5,2))</f>
        <v/>
      </c>
    </row>
    <row r="138" ht="20.25" customHeight="1">
      <c r="A138" s="98">
        <f>SUBSTITUTE(D138, "*", "-")</f>
        <v/>
      </c>
      <c r="B138" s="99">
        <f>IFERROR(VLOOKUP(D138,#REF!, 8, 0), "")</f>
        <v/>
      </c>
      <c r="C138" s="99" t="n"/>
      <c r="D138" s="98" t="inlineStr">
        <is>
          <t>RS*C80N10NR</t>
        </is>
      </c>
      <c r="E138" s="2" t="n"/>
      <c r="F138" s="99" t="n"/>
      <c r="G138" s="99">
        <f>CEILING(IF((F138+19)&lt;101,3,IF((F138+19)*0.03&lt;10,(F138+19)*0.03,10)),1)</f>
        <v/>
      </c>
      <c r="H138" s="99" t="n"/>
      <c r="I138" s="99">
        <f>CEILING(IF((F138+G138+19)&lt;101,3,IF((F138+G138+19)*0.03&lt;10,(F138+G138+19)*0.03,10)),1)</f>
        <v/>
      </c>
      <c r="J138" s="99" t="n">
        <v>13</v>
      </c>
      <c r="K138" s="99" t="n"/>
      <c r="L138" s="99" t="n"/>
      <c r="M138" s="99" t="n">
        <v>1</v>
      </c>
      <c r="N138" s="99" t="n">
        <v>5</v>
      </c>
      <c r="O138" s="99" t="n"/>
      <c r="P138" s="99">
        <f>+SUM(H138:O138)</f>
        <v/>
      </c>
      <c r="Q138" s="99">
        <f>+F138+P138</f>
        <v/>
      </c>
      <c r="R138" s="100">
        <f>IF(MID(D138,11,1)="R",Q138/2000,IF(OR(MID(D138,8,2)="07",MID(D138,8,2)="10"),Q138/880,IF(OR(MID(D138,8,2)="16",MID(D138,8,2)="25"),Q138/440,Q138/12000)))</f>
        <v/>
      </c>
      <c r="S138" s="2" t="n"/>
      <c r="T138" s="11" t="n"/>
      <c r="U138" s="11" t="n"/>
      <c r="V138" s="102">
        <f>+X138+3</f>
        <v/>
      </c>
      <c r="W138" s="102">
        <f>TEXT(V138, "DDD")</f>
        <v/>
      </c>
      <c r="X138" s="102">
        <f>DATE("20"&amp;LEFT(E138,2),MID(E138,3,2),MID(E138,5,2))</f>
        <v/>
      </c>
    </row>
    <row r="139" ht="20.25" customHeight="1">
      <c r="A139" s="98">
        <f>SUBSTITUTE(D139, "*", "-")</f>
        <v/>
      </c>
      <c r="B139" s="99">
        <f>IFERROR(VLOOKUP(D139,#REF!, 8, 0), "")</f>
        <v/>
      </c>
      <c r="C139" s="99" t="n"/>
      <c r="D139" s="98" t="inlineStr">
        <is>
          <t>RS*C80N25NR</t>
        </is>
      </c>
      <c r="E139" s="2" t="n"/>
      <c r="F139" s="99" t="n"/>
      <c r="G139" s="99">
        <f>CEILING(IF((F139+19)&lt;101,3,IF((F139+19)*0.03&lt;10,(F139+19)*0.03,10)),1)</f>
        <v/>
      </c>
      <c r="H139" s="99" t="n"/>
      <c r="I139" s="99">
        <f>CEILING(IF((F139+G139+19)&lt;101,3,IF((F139+G139+19)*0.03&lt;10,(F139+G139+19)*0.03,10)),1)</f>
        <v/>
      </c>
      <c r="J139" s="99" t="n">
        <v>13</v>
      </c>
      <c r="K139" s="99" t="n"/>
      <c r="L139" s="99" t="n"/>
      <c r="M139" s="99" t="n">
        <v>1</v>
      </c>
      <c r="N139" s="99" t="n">
        <v>5</v>
      </c>
      <c r="O139" s="99" t="n"/>
      <c r="P139" s="99">
        <f>+SUM(H139:O139)</f>
        <v/>
      </c>
      <c r="Q139" s="99">
        <f>+F139+P139</f>
        <v/>
      </c>
      <c r="R139" s="100">
        <f>IF(MID(D139,11,1)="R",Q139/2000,IF(OR(MID(D139,8,2)="07",MID(D139,8,2)="10"),Q139/880,IF(OR(MID(D139,8,2)="16",MID(D139,8,2)="25"),Q139/440,Q139/12000)))</f>
        <v/>
      </c>
      <c r="S139" s="2" t="n"/>
      <c r="T139" s="11" t="n"/>
      <c r="U139" s="11" t="n"/>
      <c r="V139" s="102">
        <f>+X139+3</f>
        <v/>
      </c>
      <c r="W139" s="102">
        <f>TEXT(V139, "DDD")</f>
        <v/>
      </c>
      <c r="X139" s="102">
        <f>DATE("20"&amp;LEFT(E139,2),MID(E139,3,2),MID(E139,5,2))</f>
        <v/>
      </c>
    </row>
    <row r="140" ht="20.25" customHeight="1">
      <c r="A140" s="98">
        <f>SUBSTITUTE(D140, "*", "-")</f>
        <v/>
      </c>
      <c r="B140" s="99">
        <f>IFERROR(VLOOKUP(D140,#REF!, 8, 0), "")</f>
        <v/>
      </c>
      <c r="C140" s="99" t="n"/>
      <c r="D140" s="98" t="inlineStr">
        <is>
          <t>RS*R40K07MQ</t>
        </is>
      </c>
      <c r="E140" s="2" t="n"/>
      <c r="F140" s="99" t="n"/>
      <c r="G140" s="99">
        <f>CEILING(IF((F140+19)&lt;101,3,IF((F140+19)*0.03&lt;10,(F140+19)*0.03,10)),1)</f>
        <v/>
      </c>
      <c r="H140" s="99" t="n"/>
      <c r="I140" s="99">
        <f>CEILING(IF((F140+G140+19)&lt;101,3,IF((F140+G140+19)*0.03&lt;10,(F140+G140+19)*0.03,10)),1)</f>
        <v/>
      </c>
      <c r="J140" s="99" t="n">
        <v>13</v>
      </c>
      <c r="K140" s="99" t="n"/>
      <c r="L140" s="99" t="n"/>
      <c r="M140" s="99" t="n">
        <v>1</v>
      </c>
      <c r="N140" s="99" t="n">
        <v>5</v>
      </c>
      <c r="O140" s="99" t="n"/>
      <c r="P140" s="99">
        <f>+SUM(H140:O140)</f>
        <v/>
      </c>
      <c r="Q140" s="99">
        <f>+F140+P140</f>
        <v/>
      </c>
      <c r="R140" s="100">
        <f>IF(MID(D140,11,1)="R",Q140/2000,IF(OR(MID(D140,8,2)="07",MID(D140,8,2)="10"),Q140/880,IF(OR(MID(D140,8,2)="16",MID(D140,8,2)="25"),Q140/440,Q140/12000)))</f>
        <v/>
      </c>
      <c r="S140" s="2" t="n"/>
      <c r="T140" s="11" t="n"/>
      <c r="U140" s="11" t="n"/>
      <c r="V140" s="102">
        <f>+X140+3</f>
        <v/>
      </c>
      <c r="W140" s="102">
        <f>TEXT(V140, "DDD")</f>
        <v/>
      </c>
      <c r="X140" s="102">
        <f>DATE("20"&amp;LEFT(E140,2),MID(E140,3,2),MID(E140,5,2))</f>
        <v/>
      </c>
    </row>
    <row r="141" ht="20.25" customHeight="1">
      <c r="A141" s="98">
        <f>SUBSTITUTE(D141, "*", "-")</f>
        <v/>
      </c>
      <c r="B141" s="99">
        <f>IFERROR(VLOOKUP(D141,#REF!, 8, 0), "")</f>
        <v/>
      </c>
      <c r="C141" s="99" t="n"/>
      <c r="D141" s="98" t="inlineStr">
        <is>
          <t>RS*R40K10MQ</t>
        </is>
      </c>
      <c r="E141" s="2" t="n"/>
      <c r="F141" s="99" t="n"/>
      <c r="G141" s="99">
        <f>CEILING(IF((F141+19)&lt;101,3,IF((F141+19)*0.03&lt;10,(F141+19)*0.03,10)),1)</f>
        <v/>
      </c>
      <c r="H141" s="99" t="n"/>
      <c r="I141" s="99">
        <f>CEILING(IF((F141+G141+19)&lt;101,3,IF((F141+G141+19)*0.03&lt;10,(F141+G141+19)*0.03,10)),1)</f>
        <v/>
      </c>
      <c r="J141" s="99" t="n">
        <v>13</v>
      </c>
      <c r="K141" s="99" t="n"/>
      <c r="L141" s="99" t="n"/>
      <c r="M141" s="99" t="n">
        <v>1</v>
      </c>
      <c r="N141" s="99" t="n">
        <v>5</v>
      </c>
      <c r="O141" s="99" t="n"/>
      <c r="P141" s="99">
        <f>+SUM(H141:O141)</f>
        <v/>
      </c>
      <c r="Q141" s="99">
        <f>+F141+P141</f>
        <v/>
      </c>
      <c r="R141" s="100">
        <f>IF(MID(D141,11,1)="R",Q141/2000,IF(OR(MID(D141,8,2)="07",MID(D141,8,2)="10"),Q141/880,IF(OR(MID(D141,8,2)="16",MID(D141,8,2)="25"),Q141/440,Q141/12000)))</f>
        <v/>
      </c>
      <c r="S141" s="2" t="n"/>
      <c r="T141" s="11" t="n"/>
      <c r="U141" s="11" t="n"/>
      <c r="V141" s="102">
        <f>+X141+3</f>
        <v/>
      </c>
      <c r="W141" s="102">
        <f>TEXT(V141, "DDD")</f>
        <v/>
      </c>
      <c r="X141" s="102">
        <f>DATE("20"&amp;LEFT(E141,2),MID(E141,3,2),MID(E141,5,2))</f>
        <v/>
      </c>
    </row>
    <row r="142" ht="20.25" customHeight="1">
      <c r="A142" s="98">
        <f>SUBSTITUTE(D142, "*", "-")</f>
        <v/>
      </c>
      <c r="B142" s="99">
        <f>IFERROR(VLOOKUP(D142,#REF!, 8, 0), "")</f>
        <v/>
      </c>
      <c r="C142" s="99" t="n"/>
      <c r="D142" s="98" t="inlineStr">
        <is>
          <t>RS*R50K07MQ</t>
        </is>
      </c>
      <c r="E142" s="2" t="n"/>
      <c r="F142" s="99" t="n"/>
      <c r="G142" s="99">
        <f>CEILING(IF((F142+19)&lt;101,3,IF((F142+19)*0.03&lt;10,(F142+19)*0.03,10)),1)</f>
        <v/>
      </c>
      <c r="H142" s="99" t="n"/>
      <c r="I142" s="99">
        <f>CEILING(IF((F142+G142+19)&lt;101,3,IF((F142+G142+19)*0.03&lt;10,(F142+G142+19)*0.03,10)),1)</f>
        <v/>
      </c>
      <c r="J142" s="99" t="n">
        <v>13</v>
      </c>
      <c r="K142" s="99" t="n"/>
      <c r="L142" s="99" t="n"/>
      <c r="M142" s="99" t="n">
        <v>1</v>
      </c>
      <c r="N142" s="99" t="n">
        <v>5</v>
      </c>
      <c r="O142" s="99" t="n"/>
      <c r="P142" s="99">
        <f>+SUM(H142:O142)</f>
        <v/>
      </c>
      <c r="Q142" s="99">
        <f>+F142+P142</f>
        <v/>
      </c>
      <c r="R142" s="100">
        <f>IF(MID(D142,11,1)="R",Q142/2000,IF(OR(MID(D142,8,2)="07",MID(D142,8,2)="10"),Q142/880,IF(OR(MID(D142,8,2)="16",MID(D142,8,2)="25"),Q142/440,Q142/12000)))</f>
        <v/>
      </c>
      <c r="S142" s="2" t="n"/>
      <c r="T142" s="11" t="n"/>
      <c r="U142" s="11" t="n"/>
      <c r="V142" s="102">
        <f>+X142+3</f>
        <v/>
      </c>
      <c r="W142" s="102">
        <f>TEXT(V142, "DDD")</f>
        <v/>
      </c>
      <c r="X142" s="102">
        <f>DATE("20"&amp;LEFT(E142,2),MID(E142,3,2),MID(E142,5,2))</f>
        <v/>
      </c>
    </row>
    <row r="143" ht="20.25" customHeight="1">
      <c r="A143" s="98">
        <f>SUBSTITUTE(D143, "*", "-")</f>
        <v/>
      </c>
      <c r="B143" s="99">
        <f>IFERROR(VLOOKUP(D143,#REF!, 8, 0), "")</f>
        <v/>
      </c>
      <c r="C143" s="99" t="n"/>
      <c r="D143" s="98" t="inlineStr">
        <is>
          <t>RS*R50K10MQ</t>
        </is>
      </c>
      <c r="E143" s="2" t="n"/>
      <c r="F143" s="99" t="n"/>
      <c r="G143" s="99">
        <f>CEILING(IF((F143+19)&lt;101,3,IF((F143+19)*0.03&lt;10,(F143+19)*0.03,10)),1)</f>
        <v/>
      </c>
      <c r="H143" s="99" t="n"/>
      <c r="I143" s="99">
        <f>CEILING(IF((F143+G143+19)&lt;101,3,IF((F143+G143+19)*0.03&lt;10,(F143+G143+19)*0.03,10)),1)</f>
        <v/>
      </c>
      <c r="J143" s="99" t="n">
        <v>13</v>
      </c>
      <c r="K143" s="99" t="n"/>
      <c r="L143" s="99" t="n"/>
      <c r="M143" s="99" t="n">
        <v>1</v>
      </c>
      <c r="N143" s="99" t="n">
        <v>5</v>
      </c>
      <c r="O143" s="99" t="n"/>
      <c r="P143" s="99">
        <f>+SUM(H143:O143)</f>
        <v/>
      </c>
      <c r="Q143" s="99">
        <f>+F143+P143</f>
        <v/>
      </c>
      <c r="R143" s="100">
        <f>IF(MID(D143,11,1)="R",Q143/2000,IF(OR(MID(D143,8,2)="07",MID(D143,8,2)="10"),Q143/880,IF(OR(MID(D143,8,2)="16",MID(D143,8,2)="25"),Q143/440,Q143/12000)))</f>
        <v/>
      </c>
      <c r="S143" s="2" t="n"/>
      <c r="T143" s="11" t="n"/>
      <c r="U143" s="11" t="n"/>
      <c r="V143" s="102">
        <f>+X143+3</f>
        <v/>
      </c>
      <c r="W143" s="102">
        <f>TEXT(V143, "DDD")</f>
        <v/>
      </c>
      <c r="X143" s="102">
        <f>DATE("20"&amp;LEFT(E143,2),MID(E143,3,2),MID(E143,5,2))</f>
        <v/>
      </c>
    </row>
    <row r="144" ht="20.25" customHeight="1">
      <c r="A144" s="98">
        <f>SUBSTITUTE(D144, "*", "-")</f>
        <v/>
      </c>
      <c r="B144" s="99">
        <f>IFERROR(VLOOKUP(D144,#REF!, 8, 0), "")</f>
        <v/>
      </c>
      <c r="C144" s="99" t="n"/>
      <c r="D144" s="98" t="inlineStr">
        <is>
          <t>RS*R50N10MQ</t>
        </is>
      </c>
      <c r="E144" s="2" t="n"/>
      <c r="F144" s="99" t="n"/>
      <c r="G144" s="99">
        <f>CEILING(IF((F144+19)&lt;101,3,IF((F144+19)*0.03&lt;10,(F144+19)*0.03,10)),1)</f>
        <v/>
      </c>
      <c r="H144" s="99" t="n"/>
      <c r="I144" s="99">
        <f>CEILING(IF((F144+G144+19)&lt;101,3,IF((F144+G144+19)*0.03&lt;10,(F144+G144+19)*0.03,10)),1)</f>
        <v/>
      </c>
      <c r="J144" s="99" t="n">
        <v>13</v>
      </c>
      <c r="K144" s="99" t="n"/>
      <c r="L144" s="99" t="n"/>
      <c r="M144" s="99" t="n">
        <v>1</v>
      </c>
      <c r="N144" s="99" t="n">
        <v>5</v>
      </c>
      <c r="O144" s="99" t="n"/>
      <c r="P144" s="99">
        <f>+SUM(H144:O144)</f>
        <v/>
      </c>
      <c r="Q144" s="99">
        <f>+F144+P144</f>
        <v/>
      </c>
      <c r="R144" s="100">
        <f>IF(MID(D144,11,1)="R",Q144/2000,IF(OR(MID(D144,8,2)="07",MID(D144,8,2)="10"),Q144/880,IF(OR(MID(D144,8,2)="16",MID(D144,8,2)="25"),Q144/440,Q144/12000)))</f>
        <v/>
      </c>
      <c r="S144" s="2" t="n"/>
      <c r="T144" s="11" t="n"/>
      <c r="U144" s="11" t="n"/>
      <c r="V144" s="102">
        <f>+X144+3</f>
        <v/>
      </c>
      <c r="W144" s="102">
        <f>TEXT(V144, "DDD")</f>
        <v/>
      </c>
      <c r="X144" s="102">
        <f>DATE("20"&amp;LEFT(E144,2),MID(E144,3,2),MID(E144,5,2))</f>
        <v/>
      </c>
    </row>
    <row r="145" ht="20.25" customHeight="1">
      <c r="A145" s="98">
        <f>SUBSTITUTE(D145, "*", "-")</f>
        <v/>
      </c>
      <c r="B145" s="99">
        <f>IFERROR(VLOOKUP(D145,#REF!, 8, 0), "")</f>
        <v/>
      </c>
      <c r="C145" s="99" t="n"/>
      <c r="D145" s="98" t="inlineStr">
        <is>
          <t>RS*R60K10MQ</t>
        </is>
      </c>
      <c r="E145" s="2" t="n"/>
      <c r="F145" s="99" t="n"/>
      <c r="G145" s="99">
        <f>CEILING(IF((F145+19)&lt;101,3,IF((F145+19)*0.03&lt;10,(F145+19)*0.03,10)),1)</f>
        <v/>
      </c>
      <c r="H145" s="99" t="n"/>
      <c r="I145" s="99">
        <f>CEILING(IF((F145+G145+19)&lt;101,3,IF((F145+G145+19)*0.03&lt;10,(F145+G145+19)*0.03,10)),1)</f>
        <v/>
      </c>
      <c r="J145" s="99" t="n">
        <v>13</v>
      </c>
      <c r="K145" s="99" t="n"/>
      <c r="L145" s="99" t="n"/>
      <c r="M145" s="99" t="n">
        <v>1</v>
      </c>
      <c r="N145" s="99" t="n">
        <v>5</v>
      </c>
      <c r="O145" s="99" t="n"/>
      <c r="P145" s="99">
        <f>+SUM(H145:O145)</f>
        <v/>
      </c>
      <c r="Q145" s="99">
        <f>+F145+P145</f>
        <v/>
      </c>
      <c r="R145" s="100">
        <f>IF(MID(D145,11,1)="R",Q145/2000,IF(OR(MID(D145,8,2)="07",MID(D145,8,2)="10"),Q145/880,IF(OR(MID(D145,8,2)="16",MID(D145,8,2)="25"),Q145/440,Q145/12000)))</f>
        <v/>
      </c>
      <c r="S145" s="2" t="n"/>
      <c r="T145" s="11" t="n"/>
      <c r="U145" s="11" t="n"/>
      <c r="V145" s="102">
        <f>+X145+3</f>
        <v/>
      </c>
      <c r="W145" s="102">
        <f>TEXT(V145, "DDD")</f>
        <v/>
      </c>
      <c r="X145" s="102">
        <f>DATE("20"&amp;LEFT(E145,2),MID(E145,3,2),MID(E145,5,2))</f>
        <v/>
      </c>
    </row>
    <row r="146" ht="20.25" customHeight="1">
      <c r="A146" s="98">
        <f>SUBSTITUTE(D146, "*", "-")</f>
        <v/>
      </c>
      <c r="B146" s="99">
        <f>IFERROR(VLOOKUP(D146,#REF!, 8, 0), "")</f>
        <v/>
      </c>
      <c r="C146" s="99" t="n"/>
      <c r="D146" s="98" t="inlineStr">
        <is>
          <t>RS*R60N10MQ</t>
        </is>
      </c>
      <c r="E146" s="2" t="n"/>
      <c r="F146" s="99" t="n"/>
      <c r="G146" s="99">
        <f>CEILING(IF((F146+19)&lt;101,3,IF((F146+19)*0.03&lt;10,(F146+19)*0.03,10)),1)</f>
        <v/>
      </c>
      <c r="H146" s="99" t="n"/>
      <c r="I146" s="99">
        <f>CEILING(IF((F146+G146+19)&lt;101,3,IF((F146+G146+19)*0.03&lt;10,(F146+G146+19)*0.03,10)),1)</f>
        <v/>
      </c>
      <c r="J146" s="99" t="n">
        <v>13</v>
      </c>
      <c r="K146" s="99" t="n"/>
      <c r="L146" s="99" t="n"/>
      <c r="M146" s="99" t="n">
        <v>1</v>
      </c>
      <c r="N146" s="99" t="n">
        <v>5</v>
      </c>
      <c r="O146" s="99" t="n"/>
      <c r="P146" s="99">
        <f>+SUM(H146:O146)</f>
        <v/>
      </c>
      <c r="Q146" s="99">
        <f>+F146+P146</f>
        <v/>
      </c>
      <c r="R146" s="100">
        <f>IF(MID(D146,11,1)="R",Q146/2000,IF(OR(MID(D146,8,2)="07",MID(D146,8,2)="10"),Q146/880,IF(OR(MID(D146,8,2)="16",MID(D146,8,2)="25"),Q146/440,Q146/12000)))</f>
        <v/>
      </c>
      <c r="S146" s="2" t="n"/>
      <c r="T146" s="11" t="n"/>
      <c r="U146" s="11" t="n"/>
      <c r="V146" s="102">
        <f>+X146+3</f>
        <v/>
      </c>
      <c r="W146" s="102">
        <f>TEXT(V146, "DDD")</f>
        <v/>
      </c>
      <c r="X146" s="102">
        <f>DATE("20"&amp;LEFT(E146,2),MID(E146,3,2),MID(E146,5,2))</f>
        <v/>
      </c>
    </row>
    <row r="147" ht="20.25" customHeight="1">
      <c r="A147" s="98">
        <f>SUBSTITUTE(D147, "*", "-")</f>
        <v/>
      </c>
      <c r="B147" s="99">
        <f>IFERROR(VLOOKUP(D147,#REF!, 8, 0), "")</f>
        <v/>
      </c>
      <c r="C147" s="99" t="n"/>
      <c r="D147" s="98" t="inlineStr">
        <is>
          <t>RS*R60N25MQ</t>
        </is>
      </c>
      <c r="E147" s="2" t="n"/>
      <c r="F147" s="99" t="n"/>
      <c r="G147" s="99">
        <f>CEILING(IF((F147+19)&lt;101,3,IF((F147+19)*0.03&lt;10,(F147+19)*0.03,10)),1)</f>
        <v/>
      </c>
      <c r="H147" s="99" t="n"/>
      <c r="I147" s="99">
        <f>CEILING(IF((F147+G147+19)&lt;101,3,IF((F147+G147+19)*0.03&lt;10,(F147+G147+19)*0.03,10)),1)</f>
        <v/>
      </c>
      <c r="J147" s="99" t="n">
        <v>13</v>
      </c>
      <c r="K147" s="99" t="n"/>
      <c r="L147" s="99" t="n"/>
      <c r="M147" s="99" t="n">
        <v>1</v>
      </c>
      <c r="N147" s="99" t="n">
        <v>5</v>
      </c>
      <c r="O147" s="99" t="n"/>
      <c r="P147" s="99">
        <f>+SUM(H147:O147)</f>
        <v/>
      </c>
      <c r="Q147" s="99">
        <f>+F147+P147</f>
        <v/>
      </c>
      <c r="R147" s="100">
        <f>IF(MID(D147,11,1)="R",Q147/2000,IF(OR(MID(D147,8,2)="07",MID(D147,8,2)="10"),Q147/880,IF(OR(MID(D147,8,2)="16",MID(D147,8,2)="25"),Q147/440,Q147/12000)))</f>
        <v/>
      </c>
      <c r="S147" s="2" t="n"/>
      <c r="T147" s="11" t="n"/>
      <c r="U147" s="11" t="n"/>
      <c r="V147" s="102">
        <f>+X147+3</f>
        <v/>
      </c>
      <c r="W147" s="102">
        <f>TEXT(V147, "DDD")</f>
        <v/>
      </c>
      <c r="X147" s="102">
        <f>DATE("20"&amp;LEFT(E147,2),MID(E147,3,2),MID(E147,5,2))</f>
        <v/>
      </c>
    </row>
    <row r="148" ht="20.25" customHeight="1">
      <c r="A148" s="98">
        <f>SUBSTITUTE(D148, "*", "-")</f>
        <v/>
      </c>
      <c r="B148" s="99">
        <f>IFERROR(VLOOKUP(D148,#REF!, 8, 0), "")</f>
        <v/>
      </c>
      <c r="C148" s="99" t="n"/>
      <c r="D148" s="98" t="inlineStr">
        <is>
          <t>RS*R70K10MQ</t>
        </is>
      </c>
      <c r="E148" s="2" t="n"/>
      <c r="F148" s="99" t="n"/>
      <c r="G148" s="99">
        <f>CEILING(IF((F148+19)&lt;101,3,IF((F148+19)*0.03&lt;10,(F148+19)*0.03,10)),1)</f>
        <v/>
      </c>
      <c r="H148" s="99" t="n"/>
      <c r="I148" s="99">
        <f>CEILING(IF((F148+G148+19)&lt;101,3,IF((F148+G148+19)*0.03&lt;10,(F148+G148+19)*0.03,10)),1)</f>
        <v/>
      </c>
      <c r="J148" s="99" t="n">
        <v>13</v>
      </c>
      <c r="K148" s="99" t="n"/>
      <c r="L148" s="99" t="n"/>
      <c r="M148" s="99" t="n">
        <v>1</v>
      </c>
      <c r="N148" s="99" t="n">
        <v>5</v>
      </c>
      <c r="O148" s="99" t="n"/>
      <c r="P148" s="99">
        <f>+SUM(H148:O148)</f>
        <v/>
      </c>
      <c r="Q148" s="99">
        <f>+F148+P148</f>
        <v/>
      </c>
      <c r="R148" s="100">
        <f>IF(MID(D148,11,1)="R",Q148/2000,IF(OR(MID(D148,8,2)="07",MID(D148,8,2)="10"),Q148/880,IF(OR(MID(D148,8,2)="16",MID(D148,8,2)="25"),Q148/440,Q148/12000)))</f>
        <v/>
      </c>
      <c r="S148" s="2" t="n"/>
      <c r="T148" s="11" t="n"/>
      <c r="U148" s="11" t="n"/>
      <c r="V148" s="102">
        <f>+X148+3</f>
        <v/>
      </c>
      <c r="W148" s="102">
        <f>TEXT(V148, "DDD")</f>
        <v/>
      </c>
      <c r="X148" s="102">
        <f>DATE("20"&amp;LEFT(E148,2),MID(E148,3,2),MID(E148,5,2))</f>
        <v/>
      </c>
    </row>
    <row r="149" ht="20.25" customHeight="1">
      <c r="A149" s="98">
        <f>SUBSTITUTE(D149, "*", "-")</f>
        <v/>
      </c>
      <c r="B149" s="99">
        <f>IFERROR(VLOOKUP(D149,#REF!, 8, 0), "")</f>
        <v/>
      </c>
      <c r="C149" s="99" t="n"/>
      <c r="D149" s="98" t="inlineStr">
        <is>
          <t>RS*R70N10MQ</t>
        </is>
      </c>
      <c r="E149" s="2" t="n"/>
      <c r="F149" s="99" t="n"/>
      <c r="G149" s="99">
        <f>CEILING(IF((F149+19)&lt;101,3,IF((F149+19)*0.03&lt;10,(F149+19)*0.03,10)),1)</f>
        <v/>
      </c>
      <c r="H149" s="99" t="n"/>
      <c r="I149" s="99">
        <f>CEILING(IF((F149+G149+19)&lt;101,3,IF((F149+G149+19)*0.03&lt;10,(F149+G149+19)*0.03,10)),1)</f>
        <v/>
      </c>
      <c r="J149" s="99" t="n">
        <v>13</v>
      </c>
      <c r="K149" s="99" t="n"/>
      <c r="L149" s="99" t="n"/>
      <c r="M149" s="99" t="n">
        <v>1</v>
      </c>
      <c r="N149" s="99" t="n">
        <v>5</v>
      </c>
      <c r="O149" s="99" t="n"/>
      <c r="P149" s="99">
        <f>+SUM(H149:O149)</f>
        <v/>
      </c>
      <c r="Q149" s="99">
        <f>+F149+P149</f>
        <v/>
      </c>
      <c r="R149" s="100">
        <f>IF(MID(D149,11,1)="R",Q149/2000,IF(OR(MID(D149,8,2)="07",MID(D149,8,2)="10"),Q149/880,IF(OR(MID(D149,8,2)="16",MID(D149,8,2)="25"),Q149/440,Q149/12000)))</f>
        <v/>
      </c>
      <c r="S149" s="2" t="n"/>
      <c r="T149" s="11" t="n"/>
      <c r="U149" s="11" t="n"/>
      <c r="V149" s="102">
        <f>+X149+3</f>
        <v/>
      </c>
      <c r="W149" s="102">
        <f>TEXT(V149, "DDD")</f>
        <v/>
      </c>
      <c r="X149" s="102">
        <f>DATE("20"&amp;LEFT(E149,2),MID(E149,3,2),MID(E149,5,2))</f>
        <v/>
      </c>
    </row>
    <row r="150" ht="20.25" customHeight="1">
      <c r="A150" s="98">
        <f>SUBSTITUTE(D150, "*", "-")</f>
        <v/>
      </c>
      <c r="B150" s="99">
        <f>IFERROR(VLOOKUP(D150,#REF!, 8, 0), "")</f>
        <v/>
      </c>
      <c r="C150" s="99" t="n"/>
      <c r="D150" s="98" t="inlineStr">
        <is>
          <t>RS*R70N25MQ</t>
        </is>
      </c>
      <c r="E150" s="2" t="n"/>
      <c r="F150" s="99" t="n"/>
      <c r="G150" s="99">
        <f>CEILING(IF((F150+19)&lt;101,3,IF((F150+19)*0.03&lt;10,(F150+19)*0.03,10)),1)</f>
        <v/>
      </c>
      <c r="H150" s="99" t="n"/>
      <c r="I150" s="99">
        <f>CEILING(IF((F150+G150+19)&lt;101,3,IF((F150+G150+19)*0.03&lt;10,(F150+G150+19)*0.03,10)),1)</f>
        <v/>
      </c>
      <c r="J150" s="99" t="n">
        <v>13</v>
      </c>
      <c r="K150" s="99" t="n"/>
      <c r="L150" s="99" t="n"/>
      <c r="M150" s="99" t="n">
        <v>1</v>
      </c>
      <c r="N150" s="99" t="n">
        <v>5</v>
      </c>
      <c r="O150" s="99" t="n"/>
      <c r="P150" s="99">
        <f>+SUM(H150:O150)</f>
        <v/>
      </c>
      <c r="Q150" s="99">
        <f>+F150+P150</f>
        <v/>
      </c>
      <c r="R150" s="100">
        <f>IF(MID(D150,11,1)="R",Q150/2000,IF(OR(MID(D150,8,2)="07",MID(D150,8,2)="10"),Q150/880,IF(OR(MID(D150,8,2)="16",MID(D150,8,2)="25"),Q150/440,Q150/12000)))</f>
        <v/>
      </c>
      <c r="S150" s="2" t="n"/>
      <c r="T150" s="11" t="n"/>
      <c r="U150" s="11" t="n"/>
      <c r="V150" s="102">
        <f>+X150+3</f>
        <v/>
      </c>
      <c r="W150" s="102">
        <f>TEXT(V150, "DDD")</f>
        <v/>
      </c>
      <c r="X150" s="102">
        <f>DATE("20"&amp;LEFT(E150,2),MID(E150,3,2),MID(E150,5,2))</f>
        <v/>
      </c>
    </row>
    <row r="151" ht="20.25" customHeight="1">
      <c r="A151" s="98">
        <f>SUBSTITUTE(D151, "*", "-")</f>
        <v/>
      </c>
      <c r="B151" s="99">
        <f>IFERROR(VLOOKUP(D151,#REF!, 8, 0), "")</f>
        <v/>
      </c>
      <c r="C151" s="99" t="n"/>
      <c r="D151" s="98" t="inlineStr">
        <is>
          <t>RS*R80K10MQ</t>
        </is>
      </c>
      <c r="E151" s="2" t="n"/>
      <c r="F151" s="99" t="n"/>
      <c r="G151" s="99">
        <f>CEILING(IF((F151+19)&lt;101,3,IF((F151+19)*0.03&lt;10,(F151+19)*0.03,10)),1)</f>
        <v/>
      </c>
      <c r="H151" s="99" t="n"/>
      <c r="I151" s="99">
        <f>CEILING(IF((F151+G151+19)&lt;101,3,IF((F151+G151+19)*0.03&lt;10,(F151+G151+19)*0.03,10)),1)</f>
        <v/>
      </c>
      <c r="J151" s="99" t="n">
        <v>13</v>
      </c>
      <c r="K151" s="99" t="n"/>
      <c r="L151" s="99" t="n"/>
      <c r="M151" s="99" t="n">
        <v>1</v>
      </c>
      <c r="N151" s="99" t="n">
        <v>5</v>
      </c>
      <c r="O151" s="99" t="n"/>
      <c r="P151" s="99">
        <f>+SUM(H151:O151)</f>
        <v/>
      </c>
      <c r="Q151" s="99">
        <f>+F151+P151</f>
        <v/>
      </c>
      <c r="R151" s="100">
        <f>IF(MID(D151,11,1)="R",Q151/2000,IF(OR(MID(D151,8,2)="07",MID(D151,8,2)="10"),Q151/880,IF(OR(MID(D151,8,2)="16",MID(D151,8,2)="25"),Q151/440,Q151/12000)))</f>
        <v/>
      </c>
      <c r="S151" s="2" t="n"/>
      <c r="T151" s="11" t="n"/>
      <c r="U151" s="11" t="n"/>
      <c r="V151" s="102">
        <f>+X151+3</f>
        <v/>
      </c>
      <c r="W151" s="102">
        <f>TEXT(V151, "DDD")</f>
        <v/>
      </c>
      <c r="X151" s="102">
        <f>DATE("20"&amp;LEFT(E151,2),MID(E151,3,2),MID(E151,5,2))</f>
        <v/>
      </c>
    </row>
    <row r="152" ht="20.25" customHeight="1">
      <c r="A152" s="98">
        <f>SUBSTITUTE(D152, "*", "-")</f>
        <v/>
      </c>
      <c r="B152" s="99">
        <f>IFERROR(VLOOKUP(D152,#REF!, 8, 0), "")</f>
        <v/>
      </c>
      <c r="C152" s="99" t="n"/>
      <c r="D152" s="98" t="inlineStr">
        <is>
          <t>RS*R80N10MQ</t>
        </is>
      </c>
      <c r="E152" s="2" t="n"/>
      <c r="F152" s="99" t="n"/>
      <c r="G152" s="99">
        <f>CEILING(IF((F152+19)&lt;101,3,IF((F152+19)*0.03&lt;10,(F152+19)*0.03,10)),1)</f>
        <v/>
      </c>
      <c r="H152" s="99" t="n"/>
      <c r="I152" s="99">
        <f>CEILING(IF((F152+G152+19)&lt;101,3,IF((F152+G152+19)*0.03&lt;10,(F152+G152+19)*0.03,10)),1)</f>
        <v/>
      </c>
      <c r="J152" s="99" t="n">
        <v>13</v>
      </c>
      <c r="K152" s="99" t="n"/>
      <c r="L152" s="99" t="n"/>
      <c r="M152" s="99" t="n">
        <v>1</v>
      </c>
      <c r="N152" s="99" t="n">
        <v>5</v>
      </c>
      <c r="O152" s="99" t="n"/>
      <c r="P152" s="99">
        <f>+SUM(H152:O152)</f>
        <v/>
      </c>
      <c r="Q152" s="99">
        <f>+F152+P152</f>
        <v/>
      </c>
      <c r="R152" s="100">
        <f>IF(MID(D152,11,1)="R",Q152/2000,IF(OR(MID(D152,8,2)="07",MID(D152,8,2)="10"),Q152/880,IF(OR(MID(D152,8,2)="16",MID(D152,8,2)="25"),Q152/440,Q152/12000)))</f>
        <v/>
      </c>
      <c r="S152" s="2" t="n"/>
      <c r="T152" s="11" t="n"/>
      <c r="U152" s="11" t="n"/>
      <c r="V152" s="102">
        <f>+X152+3</f>
        <v/>
      </c>
      <c r="W152" s="102">
        <f>TEXT(V152, "DDD")</f>
        <v/>
      </c>
      <c r="X152" s="102">
        <f>DATE("20"&amp;LEFT(E152,2),MID(E152,3,2),MID(E152,5,2))</f>
        <v/>
      </c>
    </row>
    <row r="153" ht="20.25" customHeight="1">
      <c r="A153" s="98">
        <f>SUBSTITUTE(D153, "*", "-")</f>
        <v/>
      </c>
      <c r="B153" s="99">
        <f>IFERROR(VLOOKUP(D153,#REF!, 8, 0), "")</f>
        <v/>
      </c>
      <c r="C153" s="99" t="n"/>
      <c r="D153" s="98" t="inlineStr">
        <is>
          <t>RS*R80N25MQ</t>
        </is>
      </c>
      <c r="E153" s="2" t="n"/>
      <c r="F153" s="99" t="n"/>
      <c r="G153" s="99">
        <f>CEILING(IF((F153+19)&lt;101,3,IF((F153+19)*0.03&lt;10,(F153+19)*0.03,10)),1)</f>
        <v/>
      </c>
      <c r="H153" s="99" t="n"/>
      <c r="I153" s="99">
        <f>CEILING(IF((F153+G153+19)&lt;101,3,IF((F153+G153+19)*0.03&lt;10,(F153+G153+19)*0.03,10)),1)</f>
        <v/>
      </c>
      <c r="J153" s="99" t="n">
        <v>13</v>
      </c>
      <c r="K153" s="99" t="n"/>
      <c r="L153" s="99" t="n"/>
      <c r="M153" s="99" t="n">
        <v>1</v>
      </c>
      <c r="N153" s="99" t="n">
        <v>5</v>
      </c>
      <c r="O153" s="99" t="n"/>
      <c r="P153" s="99">
        <f>+SUM(H153:O153)</f>
        <v/>
      </c>
      <c r="Q153" s="99">
        <f>+F153+P153</f>
        <v/>
      </c>
      <c r="R153" s="100">
        <f>IF(MID(D153,11,1)="R",Q153/2000,IF(OR(MID(D153,8,2)="07",MID(D153,8,2)="10"),Q153/880,IF(OR(MID(D153,8,2)="16",MID(D153,8,2)="25"),Q153/440,Q153/12000)))</f>
        <v/>
      </c>
      <c r="S153" s="2" t="n"/>
      <c r="T153" s="11" t="n"/>
      <c r="U153" s="11" t="n"/>
      <c r="V153" s="102">
        <f>+X153+3</f>
        <v/>
      </c>
      <c r="W153" s="102">
        <f>TEXT(V153, "DDD")</f>
        <v/>
      </c>
      <c r="X153" s="102">
        <f>DATE("20"&amp;LEFT(E153,2),MID(E153,3,2),MID(E153,5,2))</f>
        <v/>
      </c>
    </row>
    <row r="154" ht="20.25" customHeight="1">
      <c r="A154" s="98">
        <f>SUBSTITUTE(D154, "*", "-")</f>
        <v/>
      </c>
      <c r="B154" s="99">
        <f>IFERROR(VLOOKUP(D154,#REF!, 8, 0), "")</f>
        <v/>
      </c>
      <c r="C154" s="99" t="n"/>
      <c r="D154" s="98" t="inlineStr">
        <is>
          <t>RS+A40G07SQ</t>
        </is>
      </c>
      <c r="E154" s="2" t="n"/>
      <c r="F154" s="99" t="n"/>
      <c r="G154" s="99">
        <f>CEILING(IF((F154+19)&lt;101,3,IF((F154+19)*0.03&lt;10,(F154+19)*0.03,10)),1)</f>
        <v/>
      </c>
      <c r="H154" s="99" t="n"/>
      <c r="I154" s="99">
        <f>CEILING(IF((F154+G154+19)&lt;101,3,IF((F154+G154+19)*0.03&lt;10,(F154+G154+19)*0.03,10)),1)</f>
        <v/>
      </c>
      <c r="J154" s="99" t="n">
        <v>13</v>
      </c>
      <c r="K154" s="99" t="n"/>
      <c r="L154" s="99" t="n"/>
      <c r="M154" s="99" t="n">
        <v>1</v>
      </c>
      <c r="N154" s="99" t="n">
        <v>5</v>
      </c>
      <c r="O154" s="99" t="n"/>
      <c r="P154" s="99">
        <f>+SUM(H154:O154)</f>
        <v/>
      </c>
      <c r="Q154" s="99">
        <f>+F154+P154</f>
        <v/>
      </c>
      <c r="R154" s="100">
        <f>IF(MID(D154,11,1)="R",Q154/2000,IF(OR(MID(D154,8,2)="07",MID(D154,8,2)="10"),Q154/880,IF(OR(MID(D154,8,2)="16",MID(D154,8,2)="25"),Q154/440,Q154/12000)))</f>
        <v/>
      </c>
      <c r="S154" s="2" t="n"/>
      <c r="T154" s="11" t="n"/>
      <c r="U154" s="11" t="n"/>
      <c r="V154" s="102">
        <f>+X154+3</f>
        <v/>
      </c>
      <c r="W154" s="102">
        <f>TEXT(V154, "DDD")</f>
        <v/>
      </c>
      <c r="X154" s="102">
        <f>DATE("20"&amp;LEFT(E154,2),MID(E154,3,2),MID(E154,5,2))</f>
        <v/>
      </c>
    </row>
    <row r="155" ht="20.25" customHeight="1">
      <c r="A155" s="98">
        <f>SUBSTITUTE(D155, "*", "-")</f>
        <v/>
      </c>
      <c r="B155" s="99">
        <f>IFERROR(VLOOKUP(D155,#REF!, 8, 0), "")</f>
        <v/>
      </c>
      <c r="C155" s="99" t="n"/>
      <c r="D155" s="98" t="inlineStr">
        <is>
          <t>RS+A40G10SQ</t>
        </is>
      </c>
      <c r="E155" s="2" t="n"/>
      <c r="F155" s="99" t="n"/>
      <c r="G155" s="99">
        <f>CEILING(IF((F155+19)&lt;101,3,IF((F155+19)*0.03&lt;10,(F155+19)*0.03,10)),1)</f>
        <v/>
      </c>
      <c r="H155" s="99" t="n"/>
      <c r="I155" s="99">
        <f>CEILING(IF((F155+G155+19)&lt;101,3,IF((F155+G155+19)*0.03&lt;10,(F155+G155+19)*0.03,10)),1)</f>
        <v/>
      </c>
      <c r="J155" s="99" t="n">
        <v>13</v>
      </c>
      <c r="K155" s="99" t="n"/>
      <c r="L155" s="99" t="n"/>
      <c r="M155" s="99" t="n">
        <v>1</v>
      </c>
      <c r="N155" s="99" t="n">
        <v>5</v>
      </c>
      <c r="O155" s="99" t="n"/>
      <c r="P155" s="99">
        <f>+SUM(H155:O155)</f>
        <v/>
      </c>
      <c r="Q155" s="99">
        <f>+F155+P155</f>
        <v/>
      </c>
      <c r="R155" s="100">
        <f>IF(MID(D155,11,1)="R",Q155/2000,IF(OR(MID(D155,8,2)="07",MID(D155,8,2)="10"),Q155/880,IF(OR(MID(D155,8,2)="16",MID(D155,8,2)="25"),Q155/440,Q155/12000)))</f>
        <v/>
      </c>
      <c r="S155" s="2" t="n"/>
      <c r="T155" s="11" t="n"/>
      <c r="U155" s="11" t="n"/>
      <c r="V155" s="102">
        <f>+X155+3</f>
        <v/>
      </c>
      <c r="W155" s="102">
        <f>TEXT(V155, "DDD")</f>
        <v/>
      </c>
      <c r="X155" s="102">
        <f>DATE("20"&amp;LEFT(E155,2),MID(E155,3,2),MID(E155,5,2))</f>
        <v/>
      </c>
    </row>
    <row r="156" ht="20.25" customHeight="1">
      <c r="A156" s="98">
        <f>SUBSTITUTE(D156, "*", "-")</f>
        <v/>
      </c>
      <c r="B156" s="99">
        <f>IFERROR(VLOOKUP(D156,#REF!, 8, 0), "")</f>
        <v/>
      </c>
      <c r="C156" s="99" t="n"/>
      <c r="D156" s="98" t="inlineStr">
        <is>
          <t>RS+A40K10AQ</t>
        </is>
      </c>
      <c r="E156" s="2" t="n"/>
      <c r="F156" s="99" t="n"/>
      <c r="G156" s="99">
        <f>CEILING(IF((F156+19)&lt;101,3,IF((F156+19)*0.03&lt;10,(F156+19)*0.03,10)),1)</f>
        <v/>
      </c>
      <c r="H156" s="99" t="n"/>
      <c r="I156" s="99">
        <f>CEILING(IF((F156+G156+19)&lt;101,3,IF((F156+G156+19)*0.03&lt;10,(F156+G156+19)*0.03,10)),1)</f>
        <v/>
      </c>
      <c r="J156" s="99" t="n">
        <v>13</v>
      </c>
      <c r="K156" s="99" t="n"/>
      <c r="L156" s="99" t="n"/>
      <c r="M156" s="99" t="n">
        <v>1</v>
      </c>
      <c r="N156" s="99" t="n">
        <v>5</v>
      </c>
      <c r="O156" s="99" t="n"/>
      <c r="P156" s="99">
        <f>+SUM(H156:O156)</f>
        <v/>
      </c>
      <c r="Q156" s="99">
        <f>+F156+P156</f>
        <v/>
      </c>
      <c r="R156" s="100">
        <f>IF(MID(D156,11,1)="R",Q156/2000,IF(OR(MID(D156,8,2)="07",MID(D156,8,2)="10"),Q156/880,IF(OR(MID(D156,8,2)="16",MID(D156,8,2)="25"),Q156/440,Q156/12000)))</f>
        <v/>
      </c>
      <c r="S156" s="2" t="n"/>
      <c r="T156" s="11" t="n"/>
      <c r="U156" s="11" t="n"/>
      <c r="V156" s="102">
        <f>+X156+3</f>
        <v/>
      </c>
      <c r="W156" s="102">
        <f>TEXT(V156, "DDD")</f>
        <v/>
      </c>
      <c r="X156" s="102">
        <f>DATE("20"&amp;LEFT(E156,2),MID(E156,3,2),MID(E156,5,2))</f>
        <v/>
      </c>
    </row>
    <row r="157" ht="20.25" customHeight="1">
      <c r="A157" s="98">
        <f>SUBSTITUTE(D157, "*", "-")</f>
        <v/>
      </c>
      <c r="B157" s="99">
        <f>IFERROR(VLOOKUP(D157,#REF!, 8, 0), "")</f>
        <v/>
      </c>
      <c r="C157" s="99" t="n"/>
      <c r="D157" s="98" t="inlineStr">
        <is>
          <t>RS+A50G07SQ</t>
        </is>
      </c>
      <c r="E157" s="2" t="n"/>
      <c r="F157" s="99" t="n"/>
      <c r="G157" s="99">
        <f>CEILING(IF((F157+19)&lt;101,3,IF((F157+19)*0.03&lt;10,(F157+19)*0.03,10)),1)</f>
        <v/>
      </c>
      <c r="H157" s="99" t="n"/>
      <c r="I157" s="99">
        <f>CEILING(IF((F157+G157+19)&lt;101,3,IF((F157+G157+19)*0.03&lt;10,(F157+G157+19)*0.03,10)),1)</f>
        <v/>
      </c>
      <c r="J157" s="99" t="n">
        <v>13</v>
      </c>
      <c r="K157" s="99" t="n"/>
      <c r="L157" s="99" t="n"/>
      <c r="M157" s="99" t="n">
        <v>1</v>
      </c>
      <c r="N157" s="99" t="n">
        <v>5</v>
      </c>
      <c r="O157" s="99" t="n"/>
      <c r="P157" s="99">
        <f>+SUM(H157:O157)</f>
        <v/>
      </c>
      <c r="Q157" s="99">
        <f>+F157+P157</f>
        <v/>
      </c>
      <c r="R157" s="100">
        <f>IF(MID(D157,11,1)="R",Q157/2000,IF(OR(MID(D157,8,2)="07",MID(D157,8,2)="10"),Q157/880,IF(OR(MID(D157,8,2)="16",MID(D157,8,2)="25"),Q157/440,Q157/12000)))</f>
        <v/>
      </c>
      <c r="S157" s="2" t="n"/>
      <c r="T157" s="11" t="n"/>
      <c r="U157" s="11" t="n"/>
      <c r="V157" s="102">
        <f>+X157+3</f>
        <v/>
      </c>
      <c r="W157" s="102">
        <f>TEXT(V157, "DDD")</f>
        <v/>
      </c>
      <c r="X157" s="102">
        <f>DATE("20"&amp;LEFT(E157,2),MID(E157,3,2),MID(E157,5,2))</f>
        <v/>
      </c>
    </row>
    <row r="158" ht="20.25" customHeight="1">
      <c r="A158" s="98">
        <f>SUBSTITUTE(D158, "*", "-")</f>
        <v/>
      </c>
      <c r="B158" s="99">
        <f>IFERROR(VLOOKUP(D158,#REF!, 8, 0), "")</f>
        <v/>
      </c>
      <c r="C158" s="99" t="n"/>
      <c r="D158" s="98" t="inlineStr">
        <is>
          <t>RS+A50K10AQ</t>
        </is>
      </c>
      <c r="E158" s="2" t="n"/>
      <c r="F158" s="99" t="n"/>
      <c r="G158" s="99">
        <f>CEILING(IF((F158+19)&lt;101,3,IF((F158+19)*0.03&lt;10,(F158+19)*0.03,10)),1)</f>
        <v/>
      </c>
      <c r="H158" s="99" t="n"/>
      <c r="I158" s="99">
        <f>CEILING(IF((F158+G158+19)&lt;101,3,IF((F158+G158+19)*0.03&lt;10,(F158+G158+19)*0.03,10)),1)</f>
        <v/>
      </c>
      <c r="J158" s="99" t="n">
        <v>13</v>
      </c>
      <c r="K158" s="99" t="n"/>
      <c r="L158" s="99" t="n"/>
      <c r="M158" s="99" t="n">
        <v>1</v>
      </c>
      <c r="N158" s="99" t="n">
        <v>5</v>
      </c>
      <c r="O158" s="99" t="n"/>
      <c r="P158" s="99">
        <f>+SUM(H158:O158)</f>
        <v/>
      </c>
      <c r="Q158" s="99">
        <f>+F158+P158</f>
        <v/>
      </c>
      <c r="R158" s="100">
        <f>IF(MID(D158,11,1)="R",Q158/2000,IF(OR(MID(D158,8,2)="07",MID(D158,8,2)="10"),Q158/880,IF(OR(MID(D158,8,2)="16",MID(D158,8,2)="25"),Q158/440,Q158/12000)))</f>
        <v/>
      </c>
      <c r="S158" s="2" t="n"/>
      <c r="T158" s="11" t="n"/>
      <c r="U158" s="11" t="n"/>
      <c r="V158" s="102">
        <f>+X158+3</f>
        <v/>
      </c>
      <c r="W158" s="102">
        <f>TEXT(V158, "DDD")</f>
        <v/>
      </c>
      <c r="X158" s="102">
        <f>DATE("20"&amp;LEFT(E158,2),MID(E158,3,2),MID(E158,5,2))</f>
        <v/>
      </c>
    </row>
    <row r="159" ht="20.25" customHeight="1">
      <c r="A159" s="98">
        <f>SUBSTITUTE(D159, "*", "-")</f>
        <v/>
      </c>
      <c r="B159" s="99">
        <f>IFERROR(VLOOKUP(D159,#REF!, 8, 0), "")</f>
        <v/>
      </c>
      <c r="C159" s="99" t="n"/>
      <c r="D159" s="98" t="inlineStr">
        <is>
          <t>RS+A50K10SQ</t>
        </is>
      </c>
      <c r="E159" s="2" t="n"/>
      <c r="F159" s="99" t="n"/>
      <c r="G159" s="99">
        <f>CEILING(IF((F159+19)&lt;101,3,IF((F159+19)*0.03&lt;10,(F159+19)*0.03,10)),1)</f>
        <v/>
      </c>
      <c r="H159" s="99" t="n"/>
      <c r="I159" s="99">
        <f>CEILING(IF((F159+G159+19)&lt;101,3,IF((F159+G159+19)*0.03&lt;10,(F159+G159+19)*0.03,10)),1)</f>
        <v/>
      </c>
      <c r="J159" s="99" t="n">
        <v>13</v>
      </c>
      <c r="K159" s="99" t="n"/>
      <c r="L159" s="99" t="n"/>
      <c r="M159" s="99" t="n">
        <v>1</v>
      </c>
      <c r="N159" s="99" t="n">
        <v>5</v>
      </c>
      <c r="O159" s="99" t="n"/>
      <c r="P159" s="99">
        <f>+SUM(H159:O159)</f>
        <v/>
      </c>
      <c r="Q159" s="99">
        <f>+F159+P159</f>
        <v/>
      </c>
      <c r="R159" s="100">
        <f>IF(MID(D159,11,1)="R",Q159/2000,IF(OR(MID(D159,8,2)="07",MID(D159,8,2)="10"),Q159/880,IF(OR(MID(D159,8,2)="16",MID(D159,8,2)="25"),Q159/440,Q159/12000)))</f>
        <v/>
      </c>
      <c r="S159" s="2" t="n"/>
      <c r="T159" s="11" t="n"/>
      <c r="U159" s="11" t="n"/>
      <c r="V159" s="102">
        <f>+X159+3</f>
        <v/>
      </c>
      <c r="W159" s="102">
        <f>TEXT(V159, "DDD")</f>
        <v/>
      </c>
      <c r="X159" s="102">
        <f>DATE("20"&amp;LEFT(E159,2),MID(E159,3,2),MID(E159,5,2))</f>
        <v/>
      </c>
    </row>
    <row r="160" ht="20.25" customHeight="1">
      <c r="A160" s="98">
        <f>SUBSTITUTE(D160, "*", "-")</f>
        <v/>
      </c>
      <c r="B160" s="99">
        <f>IFERROR(VLOOKUP(D160,#REF!, 8, 0), "")</f>
        <v/>
      </c>
      <c r="C160" s="99" t="n"/>
      <c r="D160" s="98" t="inlineStr">
        <is>
          <t>RS+A60G07SQ</t>
        </is>
      </c>
      <c r="E160" s="2" t="n"/>
      <c r="F160" s="99" t="n"/>
      <c r="G160" s="99">
        <f>CEILING(IF((F160+19)&lt;101,3,IF((F160+19)*0.03&lt;10,(F160+19)*0.03,10)),1)</f>
        <v/>
      </c>
      <c r="H160" s="99" t="n"/>
      <c r="I160" s="99">
        <f>CEILING(IF((F160+G160+19)&lt;101,3,IF((F160+G160+19)*0.03&lt;10,(F160+G160+19)*0.03,10)),1)</f>
        <v/>
      </c>
      <c r="J160" s="99" t="n">
        <v>13</v>
      </c>
      <c r="K160" s="99" t="n"/>
      <c r="L160" s="99" t="n"/>
      <c r="M160" s="99" t="n">
        <v>1</v>
      </c>
      <c r="N160" s="99" t="n">
        <v>5</v>
      </c>
      <c r="O160" s="99" t="n"/>
      <c r="P160" s="99">
        <f>+SUM(H160:O160)</f>
        <v/>
      </c>
      <c r="Q160" s="99">
        <f>+F160+P160</f>
        <v/>
      </c>
      <c r="R160" s="100">
        <f>IF(MID(D160,11,1)="R",Q160/2000,IF(OR(MID(D160,8,2)="07",MID(D160,8,2)="10"),Q160/880,IF(OR(MID(D160,8,2)="16",MID(D160,8,2)="25"),Q160/440,Q160/12000)))</f>
        <v/>
      </c>
      <c r="S160" s="2" t="n"/>
      <c r="T160" s="11" t="n"/>
      <c r="U160" s="11" t="n"/>
      <c r="V160" s="102">
        <f>+X160+3</f>
        <v/>
      </c>
      <c r="W160" s="102">
        <f>TEXT(V160, "DDD")</f>
        <v/>
      </c>
      <c r="X160" s="102">
        <f>DATE("20"&amp;LEFT(E160,2),MID(E160,3,2),MID(E160,5,2))</f>
        <v/>
      </c>
    </row>
    <row r="161" ht="20.25" customHeight="1">
      <c r="A161" s="98">
        <f>SUBSTITUTE(D161, "*", "-")</f>
        <v/>
      </c>
      <c r="B161" s="99">
        <f>IFERROR(VLOOKUP(D161,#REF!, 8, 0), "")</f>
        <v/>
      </c>
      <c r="C161" s="99" t="n"/>
      <c r="D161" s="98" t="inlineStr">
        <is>
          <t>RS+A60K10AQ</t>
        </is>
      </c>
      <c r="E161" s="2" t="n"/>
      <c r="F161" s="99" t="n"/>
      <c r="G161" s="99">
        <f>CEILING(IF((F161+19)&lt;101,3,IF((F161+19)*0.03&lt;10,(F161+19)*0.03,10)),1)</f>
        <v/>
      </c>
      <c r="H161" s="99" t="n"/>
      <c r="I161" s="99">
        <f>CEILING(IF((F161+G161+19)&lt;101,3,IF((F161+G161+19)*0.03&lt;10,(F161+G161+19)*0.03,10)),1)</f>
        <v/>
      </c>
      <c r="J161" s="99" t="n">
        <v>13</v>
      </c>
      <c r="K161" s="99" t="n"/>
      <c r="L161" s="99" t="n"/>
      <c r="M161" s="99" t="n">
        <v>1</v>
      </c>
      <c r="N161" s="99" t="n">
        <v>5</v>
      </c>
      <c r="O161" s="99" t="n"/>
      <c r="P161" s="99">
        <f>+SUM(H161:O161)</f>
        <v/>
      </c>
      <c r="Q161" s="99">
        <f>+F161+P161</f>
        <v/>
      </c>
      <c r="R161" s="100">
        <f>IF(MID(D161,11,1)="R",Q161/2000,IF(OR(MID(D161,8,2)="07",MID(D161,8,2)="10"),Q161/880,IF(OR(MID(D161,8,2)="16",MID(D161,8,2)="25"),Q161/440,Q161/12000)))</f>
        <v/>
      </c>
      <c r="S161" s="2" t="n"/>
      <c r="T161" s="11" t="n"/>
      <c r="U161" s="11" t="n"/>
      <c r="V161" s="102">
        <f>+X161+3</f>
        <v/>
      </c>
      <c r="W161" s="102">
        <f>TEXT(V161, "DDD")</f>
        <v/>
      </c>
      <c r="X161" s="102">
        <f>DATE("20"&amp;LEFT(E161,2),MID(E161,3,2),MID(E161,5,2))</f>
        <v/>
      </c>
    </row>
    <row r="162" ht="20.25" customHeight="1">
      <c r="A162" s="98">
        <f>SUBSTITUTE(D162, "*", "-")</f>
        <v/>
      </c>
      <c r="B162" s="99">
        <f>IFERROR(VLOOKUP(D162,#REF!, 8, 0), "")</f>
        <v/>
      </c>
      <c r="C162" s="99" t="n"/>
      <c r="D162" s="98" t="inlineStr">
        <is>
          <t>RS+A60K10SQ</t>
        </is>
      </c>
      <c r="E162" s="2" t="n"/>
      <c r="F162" s="99" t="n"/>
      <c r="G162" s="99">
        <f>CEILING(IF((F162+19)&lt;101,3,IF((F162+19)*0.03&lt;10,(F162+19)*0.03,10)),1)</f>
        <v/>
      </c>
      <c r="H162" s="99" t="n"/>
      <c r="I162" s="99">
        <f>CEILING(IF((F162+G162+19)&lt;101,3,IF((F162+G162+19)*0.03&lt;10,(F162+G162+19)*0.03,10)),1)</f>
        <v/>
      </c>
      <c r="J162" s="99" t="n">
        <v>13</v>
      </c>
      <c r="K162" s="99" t="n"/>
      <c r="L162" s="99" t="n"/>
      <c r="M162" s="99" t="n">
        <v>1</v>
      </c>
      <c r="N162" s="99" t="n">
        <v>5</v>
      </c>
      <c r="O162" s="99" t="n"/>
      <c r="P162" s="99">
        <f>+SUM(H162:O162)</f>
        <v/>
      </c>
      <c r="Q162" s="99">
        <f>+F162+P162</f>
        <v/>
      </c>
      <c r="R162" s="100">
        <f>IF(MID(D162,11,1)="R",Q162/2000,IF(OR(MID(D162,8,2)="07",MID(D162,8,2)="10"),Q162/880,IF(OR(MID(D162,8,2)="16",MID(D162,8,2)="25"),Q162/440,Q162/12000)))</f>
        <v/>
      </c>
      <c r="S162" s="2" t="n"/>
      <c r="T162" s="11" t="n"/>
      <c r="U162" s="11" t="n"/>
      <c r="V162" s="102">
        <f>+X162+3</f>
        <v/>
      </c>
      <c r="W162" s="102">
        <f>TEXT(V162, "DDD")</f>
        <v/>
      </c>
      <c r="X162" s="102">
        <f>DATE("20"&amp;LEFT(E162,2),MID(E162,3,2),MID(E162,5,2))</f>
        <v/>
      </c>
    </row>
    <row r="163" ht="20.25" customHeight="1">
      <c r="A163" s="98">
        <f>SUBSTITUTE(D163, "*", "-")</f>
        <v/>
      </c>
      <c r="B163" s="99">
        <f>IFERROR(VLOOKUP(D163,#REF!, 8, 0), "")</f>
        <v/>
      </c>
      <c r="C163" s="99" t="n"/>
      <c r="D163" s="98" t="inlineStr">
        <is>
          <t>RS+A70K10SQ</t>
        </is>
      </c>
      <c r="E163" s="2" t="n"/>
      <c r="F163" s="99" t="n"/>
      <c r="G163" s="99">
        <f>CEILING(IF((F163+19)&lt;101,3,IF((F163+19)*0.03&lt;10,(F163+19)*0.03,10)),1)</f>
        <v/>
      </c>
      <c r="H163" s="99" t="n"/>
      <c r="I163" s="99">
        <f>CEILING(IF((F163+G163+19)&lt;101,3,IF((F163+G163+19)*0.03&lt;10,(F163+G163+19)*0.03,10)),1)</f>
        <v/>
      </c>
      <c r="J163" s="99" t="n">
        <v>13</v>
      </c>
      <c r="K163" s="99" t="n"/>
      <c r="L163" s="99" t="n"/>
      <c r="M163" s="99" t="n">
        <v>1</v>
      </c>
      <c r="N163" s="99" t="n">
        <v>5</v>
      </c>
      <c r="O163" s="99" t="n"/>
      <c r="P163" s="99">
        <f>+SUM(H163:O163)</f>
        <v/>
      </c>
      <c r="Q163" s="99">
        <f>+F163+P163</f>
        <v/>
      </c>
      <c r="R163" s="100">
        <f>IF(MID(D163,11,1)="R",Q163/2000,IF(OR(MID(D163,8,2)="07",MID(D163,8,2)="10"),Q163/880,IF(OR(MID(D163,8,2)="16",MID(D163,8,2)="25"),Q163/440,Q163/12000)))</f>
        <v/>
      </c>
      <c r="S163" s="2" t="n"/>
      <c r="T163" s="11" t="n"/>
      <c r="U163" s="11" t="n"/>
      <c r="V163" s="102">
        <f>+X163+3</f>
        <v/>
      </c>
      <c r="W163" s="102">
        <f>TEXT(V163, "DDD")</f>
        <v/>
      </c>
      <c r="X163" s="102">
        <f>DATE("20"&amp;LEFT(E163,2),MID(E163,3,2),MID(E163,5,2))</f>
        <v/>
      </c>
    </row>
    <row r="164" ht="20.25" customHeight="1">
      <c r="A164" s="98">
        <f>SUBSTITUTE(D164, "*", "-")</f>
        <v/>
      </c>
      <c r="B164" s="99">
        <f>IFERROR(VLOOKUP(D164,#REF!, 8, 0), "")</f>
        <v/>
      </c>
      <c r="C164" s="99" t="n"/>
      <c r="D164" s="98" t="inlineStr">
        <is>
          <t>RS+A80K10SQ</t>
        </is>
      </c>
      <c r="E164" s="2" t="n"/>
      <c r="F164" s="99" t="n"/>
      <c r="G164" s="99">
        <f>CEILING(IF((F164+19)&lt;101,3,IF((F164+19)*0.03&lt;10,(F164+19)*0.03,10)),1)</f>
        <v/>
      </c>
      <c r="H164" s="99" t="n"/>
      <c r="I164" s="99">
        <f>CEILING(IF((F164+G164+19)&lt;101,3,IF((F164+G164+19)*0.03&lt;10,(F164+G164+19)*0.03,10)),1)</f>
        <v/>
      </c>
      <c r="J164" s="99" t="n">
        <v>13</v>
      </c>
      <c r="K164" s="99" t="n"/>
      <c r="L164" s="99" t="n"/>
      <c r="M164" s="99" t="n">
        <v>1</v>
      </c>
      <c r="N164" s="99" t="n">
        <v>5</v>
      </c>
      <c r="O164" s="99" t="n"/>
      <c r="P164" s="99">
        <f>+SUM(H164:O164)</f>
        <v/>
      </c>
      <c r="Q164" s="99">
        <f>+F164+P164</f>
        <v/>
      </c>
      <c r="R164" s="100">
        <f>IF(MID(D164,11,1)="R",Q164/2000,IF(OR(MID(D164,8,2)="07",MID(D164,8,2)="10"),Q164/880,IF(OR(MID(D164,8,2)="16",MID(D164,8,2)="25"),Q164/440,Q164/12000)))</f>
        <v/>
      </c>
      <c r="S164" s="2" t="n"/>
      <c r="T164" s="11" t="n"/>
      <c r="U164" s="11" t="n"/>
      <c r="V164" s="102">
        <f>+X164+3</f>
        <v/>
      </c>
      <c r="W164" s="102">
        <f>TEXT(V164, "DDD")</f>
        <v/>
      </c>
      <c r="X164" s="102">
        <f>DATE("20"&amp;LEFT(E164,2),MID(E164,3,2),MID(E164,5,2))</f>
        <v/>
      </c>
    </row>
    <row r="165" ht="20.25" customHeight="1">
      <c r="A165" s="98">
        <f>SUBSTITUTE(D165, "*", "-")</f>
        <v/>
      </c>
      <c r="B165" s="99">
        <f>IFERROR(VLOOKUP(D165,#REF!, 8, 0), "")</f>
        <v/>
      </c>
      <c r="C165" s="99" t="n"/>
      <c r="D165" s="98" t="inlineStr">
        <is>
          <t>RS+B40G07SQ</t>
        </is>
      </c>
      <c r="E165" s="2" t="n"/>
      <c r="F165" s="99" t="n"/>
      <c r="G165" s="99">
        <f>CEILING(IF((F165+19)&lt;101,3,IF((F165+19)*0.03&lt;10,(F165+19)*0.03,10)),1)</f>
        <v/>
      </c>
      <c r="H165" s="99" t="n"/>
      <c r="I165" s="99">
        <f>CEILING(IF((F165+G165+19)&lt;101,3,IF((F165+G165+19)*0.03&lt;10,(F165+G165+19)*0.03,10)),1)</f>
        <v/>
      </c>
      <c r="J165" s="99" t="n">
        <v>13</v>
      </c>
      <c r="K165" s="99" t="n"/>
      <c r="L165" s="99" t="n"/>
      <c r="M165" s="99" t="n">
        <v>1</v>
      </c>
      <c r="N165" s="99" t="n">
        <v>5</v>
      </c>
      <c r="O165" s="99" t="n"/>
      <c r="P165" s="99">
        <f>+SUM(H165:O165)</f>
        <v/>
      </c>
      <c r="Q165" s="99">
        <f>+F165+P165</f>
        <v/>
      </c>
      <c r="R165" s="100">
        <f>IF(MID(D165,11,1)="R",Q165/2000,IF(OR(MID(D165,8,2)="07",MID(D165,8,2)="10"),Q165/880,IF(OR(MID(D165,8,2)="16",MID(D165,8,2)="25"),Q165/440,Q165/12000)))</f>
        <v/>
      </c>
      <c r="S165" s="2" t="n"/>
      <c r="T165" s="11" t="n"/>
      <c r="U165" s="11" t="n"/>
      <c r="V165" s="102">
        <f>+X165+3</f>
        <v/>
      </c>
      <c r="W165" s="102">
        <f>TEXT(V165, "DDD")</f>
        <v/>
      </c>
      <c r="X165" s="102">
        <f>DATE("20"&amp;LEFT(E165,2),MID(E165,3,2),MID(E165,5,2))</f>
        <v/>
      </c>
    </row>
    <row r="166" ht="20.25" customHeight="1">
      <c r="A166" s="98">
        <f>SUBSTITUTE(D166, "*", "-")</f>
        <v/>
      </c>
      <c r="B166" s="99">
        <f>IFERROR(VLOOKUP(D166,#REF!, 8, 0), "")</f>
        <v/>
      </c>
      <c r="C166" s="99" t="n"/>
      <c r="D166" s="98" t="inlineStr">
        <is>
          <t>RS+B40G10SQ</t>
        </is>
      </c>
      <c r="E166" s="2" t="n"/>
      <c r="F166" s="99" t="n"/>
      <c r="G166" s="99">
        <f>CEILING(IF((F166+19)&lt;101,3,IF((F166+19)*0.03&lt;10,(F166+19)*0.03,10)),1)</f>
        <v/>
      </c>
      <c r="H166" s="99" t="n"/>
      <c r="I166" s="99">
        <f>CEILING(IF((F166+G166+19)&lt;101,3,IF((F166+G166+19)*0.03&lt;10,(F166+G166+19)*0.03,10)),1)</f>
        <v/>
      </c>
      <c r="J166" s="99" t="n">
        <v>13</v>
      </c>
      <c r="K166" s="99" t="n"/>
      <c r="L166" s="99" t="n"/>
      <c r="M166" s="99" t="n">
        <v>1</v>
      </c>
      <c r="N166" s="99" t="n">
        <v>5</v>
      </c>
      <c r="O166" s="99" t="n"/>
      <c r="P166" s="99">
        <f>+SUM(H166:O166)</f>
        <v/>
      </c>
      <c r="Q166" s="99">
        <f>+F166+P166</f>
        <v/>
      </c>
      <c r="R166" s="100">
        <f>IF(MID(D166,11,1)="R",Q166/2000,IF(OR(MID(D166,8,2)="07",MID(D166,8,2)="10"),Q166/880,IF(OR(MID(D166,8,2)="16",MID(D166,8,2)="25"),Q166/440,Q166/12000)))</f>
        <v/>
      </c>
      <c r="S166" s="2" t="n"/>
      <c r="T166" s="11" t="n"/>
      <c r="U166" s="11" t="n"/>
      <c r="V166" s="102">
        <f>+X166+3</f>
        <v/>
      </c>
      <c r="W166" s="102">
        <f>TEXT(V166, "DDD")</f>
        <v/>
      </c>
      <c r="X166" s="102">
        <f>DATE("20"&amp;LEFT(E166,2),MID(E166,3,2),MID(E166,5,2))</f>
        <v/>
      </c>
    </row>
    <row r="167" ht="20.25" customHeight="1">
      <c r="A167" s="98">
        <f>SUBSTITUTE(D167, "*", "-")</f>
        <v/>
      </c>
      <c r="B167" s="99">
        <f>IFERROR(VLOOKUP(D167,#REF!, 8, 0), "")</f>
        <v/>
      </c>
      <c r="C167" s="99" t="n"/>
      <c r="D167" s="98" t="inlineStr">
        <is>
          <t>RS+B40K10AQ</t>
        </is>
      </c>
      <c r="E167" s="2" t="n"/>
      <c r="F167" s="99" t="n"/>
      <c r="G167" s="99">
        <f>CEILING(IF((F167+19)&lt;101,3,IF((F167+19)*0.03&lt;10,(F167+19)*0.03,10)),1)</f>
        <v/>
      </c>
      <c r="H167" s="99" t="n"/>
      <c r="I167" s="99">
        <f>CEILING(IF((F167+G167+19)&lt;101,3,IF((F167+G167+19)*0.03&lt;10,(F167+G167+19)*0.03,10)),1)</f>
        <v/>
      </c>
      <c r="J167" s="99" t="n">
        <v>13</v>
      </c>
      <c r="K167" s="99" t="n"/>
      <c r="L167" s="99" t="n"/>
      <c r="M167" s="99" t="n">
        <v>1</v>
      </c>
      <c r="N167" s="99" t="n">
        <v>5</v>
      </c>
      <c r="O167" s="99" t="n"/>
      <c r="P167" s="99">
        <f>+SUM(H167:O167)</f>
        <v/>
      </c>
      <c r="Q167" s="99">
        <f>+F167+P167</f>
        <v/>
      </c>
      <c r="R167" s="100">
        <f>IF(MID(D167,11,1)="R",Q167/2000,IF(OR(MID(D167,8,2)="07",MID(D167,8,2)="10"),Q167/880,IF(OR(MID(D167,8,2)="16",MID(D167,8,2)="25"),Q167/440,Q167/12000)))</f>
        <v/>
      </c>
      <c r="S167" s="2" t="n"/>
      <c r="T167" s="11" t="n"/>
      <c r="U167" s="11" t="n"/>
      <c r="V167" s="102">
        <f>+X167+3</f>
        <v/>
      </c>
      <c r="W167" s="102">
        <f>TEXT(V167, "DDD")</f>
        <v/>
      </c>
      <c r="X167" s="102">
        <f>DATE("20"&amp;LEFT(E167,2),MID(E167,3,2),MID(E167,5,2))</f>
        <v/>
      </c>
    </row>
    <row r="168" ht="20.25" customHeight="1">
      <c r="A168" s="98">
        <f>SUBSTITUTE(D168, "*", "-")</f>
        <v/>
      </c>
      <c r="B168" s="99">
        <f>IFERROR(VLOOKUP(D168,#REF!, 8, 0), "")</f>
        <v/>
      </c>
      <c r="C168" s="99" t="n"/>
      <c r="D168" s="98" t="inlineStr">
        <is>
          <t>RS+B40K10MQ</t>
        </is>
      </c>
      <c r="E168" s="2" t="n"/>
      <c r="F168" s="99" t="n"/>
      <c r="G168" s="99">
        <f>CEILING(IF((F168+19)&lt;101,3,IF((F168+19)*0.03&lt;10,(F168+19)*0.03,10)),1)</f>
        <v/>
      </c>
      <c r="H168" s="99" t="n"/>
      <c r="I168" s="99">
        <f>CEILING(IF((F168+G168+19)&lt;101,3,IF((F168+G168+19)*0.03&lt;10,(F168+G168+19)*0.03,10)),1)</f>
        <v/>
      </c>
      <c r="J168" s="99" t="n">
        <v>13</v>
      </c>
      <c r="K168" s="99" t="n"/>
      <c r="L168" s="99" t="n"/>
      <c r="M168" s="99" t="n">
        <v>1</v>
      </c>
      <c r="N168" s="99" t="n">
        <v>5</v>
      </c>
      <c r="O168" s="99" t="n"/>
      <c r="P168" s="99">
        <f>+SUM(H168:O168)</f>
        <v/>
      </c>
      <c r="Q168" s="99">
        <f>+F168+P168</f>
        <v/>
      </c>
      <c r="R168" s="100">
        <f>IF(MID(D168,11,1)="R",Q168/2000,IF(OR(MID(D168,8,2)="07",MID(D168,8,2)="10"),Q168/880,IF(OR(MID(D168,8,2)="16",MID(D168,8,2)="25"),Q168/440,Q168/12000)))</f>
        <v/>
      </c>
      <c r="S168" s="2" t="n"/>
      <c r="T168" s="11" t="n"/>
      <c r="U168" s="11" t="n"/>
      <c r="V168" s="102">
        <f>+X168+3</f>
        <v/>
      </c>
      <c r="W168" s="102">
        <f>TEXT(V168, "DDD")</f>
        <v/>
      </c>
      <c r="X168" s="102">
        <f>DATE("20"&amp;LEFT(E168,2),MID(E168,3,2),MID(E168,5,2))</f>
        <v/>
      </c>
    </row>
    <row r="169" ht="20.25" customHeight="1">
      <c r="A169" s="98">
        <f>SUBSTITUTE(D169, "*", "-")</f>
        <v/>
      </c>
      <c r="B169" s="99">
        <f>IFERROR(VLOOKUP(D169,#REF!, 8, 0), "")</f>
        <v/>
      </c>
      <c r="C169" s="99" t="n"/>
      <c r="D169" s="98" t="inlineStr">
        <is>
          <t>RS+B40K10SQ</t>
        </is>
      </c>
      <c r="E169" s="2" t="n"/>
      <c r="F169" s="99" t="n"/>
      <c r="G169" s="99">
        <f>CEILING(IF((F169+19)&lt;101,3,IF((F169+19)*0.03&lt;10,(F169+19)*0.03,10)),1)</f>
        <v/>
      </c>
      <c r="H169" s="99" t="n"/>
      <c r="I169" s="99">
        <f>CEILING(IF((F169+G169+19)&lt;101,3,IF((F169+G169+19)*0.03&lt;10,(F169+G169+19)*0.03,10)),1)</f>
        <v/>
      </c>
      <c r="J169" s="99" t="n">
        <v>13</v>
      </c>
      <c r="K169" s="99" t="n"/>
      <c r="L169" s="99" t="n"/>
      <c r="M169" s="99" t="n">
        <v>1</v>
      </c>
      <c r="N169" s="99" t="n">
        <v>5</v>
      </c>
      <c r="O169" s="99" t="n"/>
      <c r="P169" s="99">
        <f>+SUM(H169:O169)</f>
        <v/>
      </c>
      <c r="Q169" s="99">
        <f>+F169+P169</f>
        <v/>
      </c>
      <c r="R169" s="100">
        <f>IF(MID(D169,11,1)="R",Q169/2000,IF(OR(MID(D169,8,2)="07",MID(D169,8,2)="10"),Q169/880,IF(OR(MID(D169,8,2)="16",MID(D169,8,2)="25"),Q169/440,Q169/12000)))</f>
        <v/>
      </c>
      <c r="S169" s="2" t="n"/>
      <c r="T169" s="11" t="n"/>
      <c r="U169" s="11" t="n"/>
      <c r="V169" s="102">
        <f>+X169+3</f>
        <v/>
      </c>
      <c r="W169" s="102">
        <f>TEXT(V169, "DDD")</f>
        <v/>
      </c>
      <c r="X169" s="102">
        <f>DATE("20"&amp;LEFT(E169,2),MID(E169,3,2),MID(E169,5,2))</f>
        <v/>
      </c>
    </row>
    <row r="170" ht="20.25" customHeight="1">
      <c r="A170" s="98">
        <f>SUBSTITUTE(D170, "*", "-")</f>
        <v/>
      </c>
      <c r="B170" s="99">
        <f>IFERROR(VLOOKUP(D170,#REF!, 8, 0), "")</f>
        <v/>
      </c>
      <c r="C170" s="99" t="n"/>
      <c r="D170" s="98" t="inlineStr">
        <is>
          <t>RS+B40K25AQ</t>
        </is>
      </c>
      <c r="E170" s="2" t="n"/>
      <c r="F170" s="99" t="n"/>
      <c r="G170" s="99">
        <f>CEILING(IF((F170+19)&lt;101,3,IF((F170+19)*0.03&lt;10,(F170+19)*0.03,10)),1)</f>
        <v/>
      </c>
      <c r="H170" s="99" t="n"/>
      <c r="I170" s="99">
        <f>CEILING(IF((F170+G170+19)&lt;101,3,IF((F170+G170+19)*0.03&lt;10,(F170+G170+19)*0.03,10)),1)</f>
        <v/>
      </c>
      <c r="J170" s="99" t="n">
        <v>13</v>
      </c>
      <c r="K170" s="99" t="n"/>
      <c r="L170" s="99" t="n"/>
      <c r="M170" s="99" t="n">
        <v>1</v>
      </c>
      <c r="N170" s="99" t="n">
        <v>5</v>
      </c>
      <c r="O170" s="99" t="n"/>
      <c r="P170" s="99">
        <f>+SUM(H170:O170)</f>
        <v/>
      </c>
      <c r="Q170" s="99">
        <f>+F170+P170</f>
        <v/>
      </c>
      <c r="R170" s="100">
        <f>IF(MID(D170,11,1)="R",Q170/2000,IF(OR(MID(D170,8,2)="07",MID(D170,8,2)="10"),Q170/880,IF(OR(MID(D170,8,2)="16",MID(D170,8,2)="25"),Q170/440,Q170/12000)))</f>
        <v/>
      </c>
      <c r="S170" s="2" t="n"/>
      <c r="T170" s="11" t="n"/>
      <c r="U170" s="11" t="n"/>
      <c r="V170" s="102">
        <f>+X170+3</f>
        <v/>
      </c>
      <c r="W170" s="102">
        <f>TEXT(V170, "DDD")</f>
        <v/>
      </c>
      <c r="X170" s="102">
        <f>DATE("20"&amp;LEFT(E170,2),MID(E170,3,2),MID(E170,5,2))</f>
        <v/>
      </c>
    </row>
    <row r="171" ht="20.25" customHeight="1">
      <c r="A171" s="98">
        <f>SUBSTITUTE(D171, "*", "-")</f>
        <v/>
      </c>
      <c r="B171" s="99">
        <f>IFERROR(VLOOKUP(D171,#REF!, 8, 0), "")</f>
        <v/>
      </c>
      <c r="C171" s="99" t="n"/>
      <c r="D171" s="98" t="inlineStr">
        <is>
          <t>RS+B50G07SQ</t>
        </is>
      </c>
      <c r="E171" s="2" t="n"/>
      <c r="F171" s="99" t="n"/>
      <c r="G171" s="99">
        <f>CEILING(IF((F171+19)&lt;101,3,IF((F171+19)*0.03&lt;10,(F171+19)*0.03,10)),1)</f>
        <v/>
      </c>
      <c r="H171" s="99" t="n"/>
      <c r="I171" s="99">
        <f>CEILING(IF((F171+G171+19)&lt;101,3,IF((F171+G171+19)*0.03&lt;10,(F171+G171+19)*0.03,10)),1)</f>
        <v/>
      </c>
      <c r="J171" s="99" t="n">
        <v>13</v>
      </c>
      <c r="K171" s="99" t="n"/>
      <c r="L171" s="99" t="n"/>
      <c r="M171" s="99" t="n">
        <v>1</v>
      </c>
      <c r="N171" s="99" t="n">
        <v>5</v>
      </c>
      <c r="O171" s="99" t="n"/>
      <c r="P171" s="99">
        <f>+SUM(H171:O171)</f>
        <v/>
      </c>
      <c r="Q171" s="99">
        <f>+F171+P171</f>
        <v/>
      </c>
      <c r="R171" s="100">
        <f>IF(MID(D171,11,1)="R",Q171/2000,IF(OR(MID(D171,8,2)="07",MID(D171,8,2)="10"),Q171/880,IF(OR(MID(D171,8,2)="16",MID(D171,8,2)="25"),Q171/440,Q171/12000)))</f>
        <v/>
      </c>
      <c r="S171" s="2" t="n"/>
      <c r="T171" s="11" t="n"/>
      <c r="U171" s="11" t="n"/>
      <c r="V171" s="102">
        <f>+X171+3</f>
        <v/>
      </c>
      <c r="W171" s="102">
        <f>TEXT(V171, "DDD")</f>
        <v/>
      </c>
      <c r="X171" s="102">
        <f>DATE("20"&amp;LEFT(E171,2),MID(E171,3,2),MID(E171,5,2))</f>
        <v/>
      </c>
    </row>
    <row r="172" ht="20.25" customHeight="1">
      <c r="A172" s="98">
        <f>SUBSTITUTE(D172, "*", "-")</f>
        <v/>
      </c>
      <c r="B172" s="99">
        <f>IFERROR(VLOOKUP(D172,#REF!, 8, 0), "")</f>
        <v/>
      </c>
      <c r="C172" s="99" t="n"/>
      <c r="D172" s="98" t="inlineStr">
        <is>
          <t>RS+B50K10MQ</t>
        </is>
      </c>
      <c r="E172" s="2" t="n"/>
      <c r="F172" s="99" t="n"/>
      <c r="G172" s="99">
        <f>CEILING(IF((F172+19)&lt;101,3,IF((F172+19)*0.03&lt;10,(F172+19)*0.03,10)),1)</f>
        <v/>
      </c>
      <c r="H172" s="99" t="n"/>
      <c r="I172" s="99">
        <f>CEILING(IF((F172+G172+19)&lt;101,3,IF((F172+G172+19)*0.03&lt;10,(F172+G172+19)*0.03,10)),1)</f>
        <v/>
      </c>
      <c r="J172" s="99" t="n">
        <v>13</v>
      </c>
      <c r="K172" s="99" t="n"/>
      <c r="L172" s="99" t="n"/>
      <c r="M172" s="99" t="n">
        <v>1</v>
      </c>
      <c r="N172" s="99" t="n">
        <v>5</v>
      </c>
      <c r="O172" s="99" t="n"/>
      <c r="P172" s="99">
        <f>+SUM(H172:O172)</f>
        <v/>
      </c>
      <c r="Q172" s="99">
        <f>+F172+P172</f>
        <v/>
      </c>
      <c r="R172" s="100">
        <f>IF(MID(D172,11,1)="R",Q172/2000,IF(OR(MID(D172,8,2)="07",MID(D172,8,2)="10"),Q172/880,IF(OR(MID(D172,8,2)="16",MID(D172,8,2)="25"),Q172/440,Q172/12000)))</f>
        <v/>
      </c>
      <c r="S172" s="2" t="n"/>
      <c r="T172" s="11" t="n"/>
      <c r="U172" s="11" t="n"/>
      <c r="V172" s="102">
        <f>+X172+3</f>
        <v/>
      </c>
      <c r="W172" s="102">
        <f>TEXT(V172, "DDD")</f>
        <v/>
      </c>
      <c r="X172" s="102">
        <f>DATE("20"&amp;LEFT(E172,2),MID(E172,3,2),MID(E172,5,2))</f>
        <v/>
      </c>
    </row>
    <row r="173" ht="20.25" customHeight="1">
      <c r="A173" s="98">
        <f>SUBSTITUTE(D173, "*", "-")</f>
        <v/>
      </c>
      <c r="B173" s="99">
        <f>IFERROR(VLOOKUP(D173,#REF!, 8, 0), "")</f>
        <v/>
      </c>
      <c r="C173" s="99" t="n"/>
      <c r="D173" s="98" t="inlineStr">
        <is>
          <t>RS+B50N10AQ</t>
        </is>
      </c>
      <c r="E173" s="2" t="n"/>
      <c r="F173" s="99" t="n"/>
      <c r="G173" s="99">
        <f>CEILING(IF((F173+19)&lt;101,3,IF((F173+19)*0.03&lt;10,(F173+19)*0.03,10)),1)</f>
        <v/>
      </c>
      <c r="H173" s="99" t="n"/>
      <c r="I173" s="99">
        <f>CEILING(IF((F173+G173+19)&lt;101,3,IF((F173+G173+19)*0.03&lt;10,(F173+G173+19)*0.03,10)),1)</f>
        <v/>
      </c>
      <c r="J173" s="99" t="n">
        <v>13</v>
      </c>
      <c r="K173" s="99" t="n"/>
      <c r="L173" s="99" t="n"/>
      <c r="M173" s="99" t="n">
        <v>1</v>
      </c>
      <c r="N173" s="99" t="n">
        <v>5</v>
      </c>
      <c r="O173" s="99" t="n"/>
      <c r="P173" s="99">
        <f>+SUM(H173:O173)</f>
        <v/>
      </c>
      <c r="Q173" s="99">
        <f>+F173+P173</f>
        <v/>
      </c>
      <c r="R173" s="100">
        <f>IF(MID(D173,11,1)="R",Q173/2000,IF(OR(MID(D173,8,2)="07",MID(D173,8,2)="10"),Q173/880,IF(OR(MID(D173,8,2)="16",MID(D173,8,2)="25"),Q173/440,Q173/12000)))</f>
        <v/>
      </c>
      <c r="S173" s="2" t="n"/>
      <c r="T173" s="11" t="n"/>
      <c r="U173" s="11" t="n"/>
      <c r="V173" s="102">
        <f>+X173+3</f>
        <v/>
      </c>
      <c r="W173" s="102">
        <f>TEXT(V173, "DDD")</f>
        <v/>
      </c>
      <c r="X173" s="102">
        <f>DATE("20"&amp;LEFT(E173,2),MID(E173,3,2),MID(E173,5,2))</f>
        <v/>
      </c>
    </row>
    <row r="174" ht="20.25" customHeight="1">
      <c r="A174" s="98">
        <f>SUBSTITUTE(D174, "*", "-")</f>
        <v/>
      </c>
      <c r="B174" s="99">
        <f>IFERROR(VLOOKUP(D174,#REF!, 8, 0), "")</f>
        <v/>
      </c>
      <c r="C174" s="99" t="n"/>
      <c r="D174" s="98" t="inlineStr">
        <is>
          <t>RS+B50N10MQ</t>
        </is>
      </c>
      <c r="E174" s="2" t="n"/>
      <c r="F174" s="99" t="n"/>
      <c r="G174" s="99">
        <f>CEILING(IF((F174+19)&lt;101,3,IF((F174+19)*0.03&lt;10,(F174+19)*0.03,10)),1)</f>
        <v/>
      </c>
      <c r="H174" s="99" t="n"/>
      <c r="I174" s="99">
        <f>CEILING(IF((F174+G174+19)&lt;101,3,IF((F174+G174+19)*0.03&lt;10,(F174+G174+19)*0.03,10)),1)</f>
        <v/>
      </c>
      <c r="J174" s="99" t="n">
        <v>13</v>
      </c>
      <c r="K174" s="99" t="n"/>
      <c r="L174" s="99" t="n"/>
      <c r="M174" s="99" t="n">
        <v>1</v>
      </c>
      <c r="N174" s="99" t="n">
        <v>5</v>
      </c>
      <c r="O174" s="99" t="n"/>
      <c r="P174" s="99">
        <f>+SUM(H174:O174)</f>
        <v/>
      </c>
      <c r="Q174" s="99">
        <f>+F174+P174</f>
        <v/>
      </c>
      <c r="R174" s="100">
        <f>IF(MID(D174,11,1)="R",Q174/2000,IF(OR(MID(D174,8,2)="07",MID(D174,8,2)="10"),Q174/880,IF(OR(MID(D174,8,2)="16",MID(D174,8,2)="25"),Q174/440,Q174/12000)))</f>
        <v/>
      </c>
      <c r="S174" s="2" t="n"/>
      <c r="T174" s="11" t="n"/>
      <c r="U174" s="11" t="n"/>
      <c r="V174" s="102">
        <f>+X174+3</f>
        <v/>
      </c>
      <c r="W174" s="102">
        <f>TEXT(V174, "DDD")</f>
        <v/>
      </c>
      <c r="X174" s="102">
        <f>DATE("20"&amp;LEFT(E174,2),MID(E174,3,2),MID(E174,5,2))</f>
        <v/>
      </c>
    </row>
    <row r="175" ht="20.25" customHeight="1">
      <c r="A175" s="98">
        <f>SUBSTITUTE(D175, "*", "-")</f>
        <v/>
      </c>
      <c r="B175" s="99">
        <f>IFERROR(VLOOKUP(D175,#REF!, 8, 0), "")</f>
        <v/>
      </c>
      <c r="C175" s="99" t="n"/>
      <c r="D175" s="98" t="inlineStr">
        <is>
          <t>RS+B50N10SQ</t>
        </is>
      </c>
      <c r="E175" s="2" t="n"/>
      <c r="F175" s="99" t="n"/>
      <c r="G175" s="99">
        <f>CEILING(IF((F175+19)&lt;101,3,IF((F175+19)*0.03&lt;10,(F175+19)*0.03,10)),1)</f>
        <v/>
      </c>
      <c r="H175" s="99" t="n"/>
      <c r="I175" s="99">
        <f>CEILING(IF((F175+G175+19)&lt;101,3,IF((F175+G175+19)*0.03&lt;10,(F175+G175+19)*0.03,10)),1)</f>
        <v/>
      </c>
      <c r="J175" s="99" t="n">
        <v>13</v>
      </c>
      <c r="K175" s="99" t="n"/>
      <c r="L175" s="99" t="n"/>
      <c r="M175" s="99" t="n">
        <v>1</v>
      </c>
      <c r="N175" s="99" t="n">
        <v>5</v>
      </c>
      <c r="O175" s="99" t="n"/>
      <c r="P175" s="99">
        <f>+SUM(H175:O175)</f>
        <v/>
      </c>
      <c r="Q175" s="99">
        <f>+F175+P175</f>
        <v/>
      </c>
      <c r="R175" s="100">
        <f>IF(MID(D175,11,1)="R",Q175/2000,IF(OR(MID(D175,8,2)="07",MID(D175,8,2)="10"),Q175/880,IF(OR(MID(D175,8,2)="16",MID(D175,8,2)="25"),Q175/440,Q175/12000)))</f>
        <v/>
      </c>
      <c r="S175" s="2" t="n"/>
      <c r="T175" s="11" t="n"/>
      <c r="U175" s="11" t="n"/>
      <c r="V175" s="102">
        <f>+X175+3</f>
        <v/>
      </c>
      <c r="W175" s="102">
        <f>TEXT(V175, "DDD")</f>
        <v/>
      </c>
      <c r="X175" s="102">
        <f>DATE("20"&amp;LEFT(E175,2),MID(E175,3,2),MID(E175,5,2))</f>
        <v/>
      </c>
    </row>
    <row r="176" ht="20.25" customHeight="1">
      <c r="A176" s="98">
        <f>SUBSTITUTE(D176, "*", "-")</f>
        <v/>
      </c>
      <c r="B176" s="99">
        <f>IFERROR(VLOOKUP(D176,#REF!, 8, 0), "")</f>
        <v/>
      </c>
      <c r="C176" s="99" t="n"/>
      <c r="D176" s="98" t="inlineStr">
        <is>
          <t>RS+B50N25AQ</t>
        </is>
      </c>
      <c r="E176" s="2" t="n"/>
      <c r="F176" s="99" t="n"/>
      <c r="G176" s="99">
        <f>CEILING(IF((F176+19)&lt;101,3,IF((F176+19)*0.03&lt;10,(F176+19)*0.03,10)),1)</f>
        <v/>
      </c>
      <c r="H176" s="99" t="n"/>
      <c r="I176" s="99">
        <f>CEILING(IF((F176+G176+19)&lt;101,3,IF((F176+G176+19)*0.03&lt;10,(F176+G176+19)*0.03,10)),1)</f>
        <v/>
      </c>
      <c r="J176" s="99" t="n">
        <v>13</v>
      </c>
      <c r="K176" s="99" t="n"/>
      <c r="L176" s="99" t="n"/>
      <c r="M176" s="99" t="n">
        <v>1</v>
      </c>
      <c r="N176" s="99" t="n">
        <v>5</v>
      </c>
      <c r="O176" s="99" t="n"/>
      <c r="P176" s="99">
        <f>+SUM(H176:O176)</f>
        <v/>
      </c>
      <c r="Q176" s="99">
        <f>+F176+P176</f>
        <v/>
      </c>
      <c r="R176" s="100">
        <f>IF(MID(D176,11,1)="R",Q176/2000,IF(OR(MID(D176,8,2)="07",MID(D176,8,2)="10"),Q176/880,IF(OR(MID(D176,8,2)="16",MID(D176,8,2)="25"),Q176/440,Q176/12000)))</f>
        <v/>
      </c>
      <c r="S176" s="2" t="n"/>
      <c r="T176" s="11" t="n"/>
      <c r="U176" s="11" t="n"/>
      <c r="V176" s="102">
        <f>+X176+3</f>
        <v/>
      </c>
      <c r="W176" s="102">
        <f>TEXT(V176, "DDD")</f>
        <v/>
      </c>
      <c r="X176" s="102">
        <f>DATE("20"&amp;LEFT(E176,2),MID(E176,3,2),MID(E176,5,2))</f>
        <v/>
      </c>
    </row>
    <row r="177" ht="20.25" customHeight="1">
      <c r="A177" s="98">
        <f>SUBSTITUTE(D177, "*", "-")</f>
        <v/>
      </c>
      <c r="B177" s="99">
        <f>IFERROR(VLOOKUP(D177,#REF!, 8, 0), "")</f>
        <v/>
      </c>
      <c r="C177" s="99" t="n"/>
      <c r="D177" s="98" t="inlineStr">
        <is>
          <t>RS+B60G07SQ</t>
        </is>
      </c>
      <c r="E177" s="2" t="n"/>
      <c r="F177" s="99" t="n"/>
      <c r="G177" s="99">
        <f>CEILING(IF((F177+19)&lt;101,3,IF((F177+19)*0.03&lt;10,(F177+19)*0.03,10)),1)</f>
        <v/>
      </c>
      <c r="H177" s="99" t="n"/>
      <c r="I177" s="99">
        <f>CEILING(IF((F177+G177+19)&lt;101,3,IF((F177+G177+19)*0.03&lt;10,(F177+G177+19)*0.03,10)),1)</f>
        <v/>
      </c>
      <c r="J177" s="99" t="n">
        <v>13</v>
      </c>
      <c r="K177" s="99" t="n"/>
      <c r="L177" s="99" t="n"/>
      <c r="M177" s="99" t="n">
        <v>1</v>
      </c>
      <c r="N177" s="99" t="n">
        <v>5</v>
      </c>
      <c r="O177" s="99" t="n"/>
      <c r="P177" s="99">
        <f>+SUM(H177:O177)</f>
        <v/>
      </c>
      <c r="Q177" s="99">
        <f>+F177+P177</f>
        <v/>
      </c>
      <c r="R177" s="100">
        <f>IF(MID(D177,11,1)="R",Q177/2000,IF(OR(MID(D177,8,2)="07",MID(D177,8,2)="10"),Q177/880,IF(OR(MID(D177,8,2)="16",MID(D177,8,2)="25"),Q177/440,Q177/12000)))</f>
        <v/>
      </c>
      <c r="S177" s="2" t="n"/>
      <c r="T177" s="11" t="n"/>
      <c r="U177" s="11" t="n"/>
      <c r="V177" s="102">
        <f>+X177+3</f>
        <v/>
      </c>
      <c r="W177" s="102">
        <f>TEXT(V177, "DDD")</f>
        <v/>
      </c>
      <c r="X177" s="102">
        <f>DATE("20"&amp;LEFT(E177,2),MID(E177,3,2),MID(E177,5,2))</f>
        <v/>
      </c>
    </row>
    <row r="178" ht="20.25" customHeight="1">
      <c r="A178" s="98">
        <f>SUBSTITUTE(D178, "*", "-")</f>
        <v/>
      </c>
      <c r="B178" s="99">
        <f>IFERROR(VLOOKUP(D178,#REF!, 8, 0), "")</f>
        <v/>
      </c>
      <c r="C178" s="99" t="n"/>
      <c r="D178" s="98" t="inlineStr">
        <is>
          <t>RS+B60K10MQ</t>
        </is>
      </c>
      <c r="E178" s="2" t="n"/>
      <c r="F178" s="99" t="n"/>
      <c r="G178" s="99">
        <f>CEILING(IF((F178+19)&lt;101,3,IF((F178+19)*0.03&lt;10,(F178+19)*0.03,10)),1)</f>
        <v/>
      </c>
      <c r="H178" s="99" t="n"/>
      <c r="I178" s="99">
        <f>CEILING(IF((F178+G178+19)&lt;101,3,IF((F178+G178+19)*0.03&lt;10,(F178+G178+19)*0.03,10)),1)</f>
        <v/>
      </c>
      <c r="J178" s="99" t="n">
        <v>13</v>
      </c>
      <c r="K178" s="99" t="n"/>
      <c r="L178" s="99" t="n"/>
      <c r="M178" s="99" t="n">
        <v>1</v>
      </c>
      <c r="N178" s="99" t="n">
        <v>5</v>
      </c>
      <c r="O178" s="99" t="n"/>
      <c r="P178" s="99">
        <f>+SUM(H178:O178)</f>
        <v/>
      </c>
      <c r="Q178" s="99">
        <f>+F178+P178</f>
        <v/>
      </c>
      <c r="R178" s="100">
        <f>IF(MID(D178,11,1)="R",Q178/2000,IF(OR(MID(D178,8,2)="07",MID(D178,8,2)="10"),Q178/880,IF(OR(MID(D178,8,2)="16",MID(D178,8,2)="25"),Q178/440,Q178/12000)))</f>
        <v/>
      </c>
      <c r="S178" s="2" t="n"/>
      <c r="T178" s="11" t="n"/>
      <c r="U178" s="11" t="n"/>
      <c r="V178" s="102">
        <f>+X178+3</f>
        <v/>
      </c>
      <c r="W178" s="102">
        <f>TEXT(V178, "DDD")</f>
        <v/>
      </c>
      <c r="X178" s="102">
        <f>DATE("20"&amp;LEFT(E178,2),MID(E178,3,2),MID(E178,5,2))</f>
        <v/>
      </c>
    </row>
    <row r="179" ht="20.25" customHeight="1">
      <c r="A179" s="98">
        <f>SUBSTITUTE(D179, "*", "-")</f>
        <v/>
      </c>
      <c r="B179" s="99">
        <f>IFERROR(VLOOKUP(D179,#REF!, 8, 0), "")</f>
        <v/>
      </c>
      <c r="C179" s="99" t="n"/>
      <c r="D179" s="98" t="inlineStr">
        <is>
          <t>RS+B60N10MQ</t>
        </is>
      </c>
      <c r="E179" s="2" t="n"/>
      <c r="F179" s="99" t="n"/>
      <c r="G179" s="99">
        <f>CEILING(IF((F179+19)&lt;101,3,IF((F179+19)*0.03&lt;10,(F179+19)*0.03,10)),1)</f>
        <v/>
      </c>
      <c r="H179" s="99" t="n"/>
      <c r="I179" s="99">
        <f>CEILING(IF((F179+G179+19)&lt;101,3,IF((F179+G179+19)*0.03&lt;10,(F179+G179+19)*0.03,10)),1)</f>
        <v/>
      </c>
      <c r="J179" s="99" t="n">
        <v>13</v>
      </c>
      <c r="K179" s="99" t="n"/>
      <c r="L179" s="99" t="n"/>
      <c r="M179" s="99" t="n">
        <v>1</v>
      </c>
      <c r="N179" s="99" t="n">
        <v>5</v>
      </c>
      <c r="O179" s="99" t="n"/>
      <c r="P179" s="99">
        <f>+SUM(H179:O179)</f>
        <v/>
      </c>
      <c r="Q179" s="99">
        <f>+F179+P179</f>
        <v/>
      </c>
      <c r="R179" s="100">
        <f>IF(MID(D179,11,1)="R",Q179/2000,IF(OR(MID(D179,8,2)="07",MID(D179,8,2)="10"),Q179/880,IF(OR(MID(D179,8,2)="16",MID(D179,8,2)="25"),Q179/440,Q179/12000)))</f>
        <v/>
      </c>
      <c r="S179" s="2" t="n"/>
      <c r="T179" s="11" t="n"/>
      <c r="U179" s="11" t="n"/>
      <c r="V179" s="102">
        <f>+X179+3</f>
        <v/>
      </c>
      <c r="W179" s="102">
        <f>TEXT(V179, "DDD")</f>
        <v/>
      </c>
      <c r="X179" s="102">
        <f>DATE("20"&amp;LEFT(E179,2),MID(E179,3,2),MID(E179,5,2))</f>
        <v/>
      </c>
    </row>
    <row r="180" ht="20.25" customHeight="1">
      <c r="A180" s="98">
        <f>SUBSTITUTE(D180, "*", "-")</f>
        <v/>
      </c>
      <c r="B180" s="99">
        <f>IFERROR(VLOOKUP(D180,#REF!, 8, 0), "")</f>
        <v/>
      </c>
      <c r="C180" s="99" t="n"/>
      <c r="D180" s="98" t="inlineStr">
        <is>
          <t>RS+B60N10SQ</t>
        </is>
      </c>
      <c r="E180" s="2" t="n"/>
      <c r="F180" s="99" t="n"/>
      <c r="G180" s="99">
        <f>CEILING(IF((F180+19)&lt;101,3,IF((F180+19)*0.03&lt;10,(F180+19)*0.03,10)),1)</f>
        <v/>
      </c>
      <c r="H180" s="99" t="n"/>
      <c r="I180" s="99">
        <f>CEILING(IF((F180+G180+19)&lt;101,3,IF((F180+G180+19)*0.03&lt;10,(F180+G180+19)*0.03,10)),1)</f>
        <v/>
      </c>
      <c r="J180" s="99" t="n">
        <v>13</v>
      </c>
      <c r="K180" s="99" t="n"/>
      <c r="L180" s="99" t="n"/>
      <c r="M180" s="99" t="n">
        <v>1</v>
      </c>
      <c r="N180" s="99" t="n">
        <v>5</v>
      </c>
      <c r="O180" s="99" t="n"/>
      <c r="P180" s="99">
        <f>+SUM(H180:O180)</f>
        <v/>
      </c>
      <c r="Q180" s="99">
        <f>+F180+P180</f>
        <v/>
      </c>
      <c r="R180" s="100">
        <f>IF(MID(D180,11,1)="R",Q180/2000,IF(OR(MID(D180,8,2)="07",MID(D180,8,2)="10"),Q180/880,IF(OR(MID(D180,8,2)="16",MID(D180,8,2)="25"),Q180/440,Q180/12000)))</f>
        <v/>
      </c>
      <c r="S180" s="2" t="n"/>
      <c r="T180" s="11" t="n"/>
      <c r="U180" s="11" t="n"/>
      <c r="V180" s="102">
        <f>+X180+3</f>
        <v/>
      </c>
      <c r="W180" s="102">
        <f>TEXT(V180, "DDD")</f>
        <v/>
      </c>
      <c r="X180" s="102">
        <f>DATE("20"&amp;LEFT(E180,2),MID(E180,3,2),MID(E180,5,2))</f>
        <v/>
      </c>
    </row>
    <row r="181" ht="20.25" customHeight="1">
      <c r="A181" s="98">
        <f>SUBSTITUTE(D181, "*", "-")</f>
        <v/>
      </c>
      <c r="B181" s="99">
        <f>IFERROR(VLOOKUP(D181,#REF!, 8, 0), "")</f>
        <v/>
      </c>
      <c r="C181" s="99" t="n"/>
      <c r="D181" s="98" t="inlineStr">
        <is>
          <t>RS+B60N25AQ</t>
        </is>
      </c>
      <c r="E181" s="2" t="n"/>
      <c r="F181" s="99" t="n"/>
      <c r="G181" s="99">
        <f>CEILING(IF((F181+19)&lt;101,3,IF((F181+19)*0.03&lt;10,(F181+19)*0.03,10)),1)</f>
        <v/>
      </c>
      <c r="H181" s="99" t="n"/>
      <c r="I181" s="99">
        <f>CEILING(IF((F181+G181+19)&lt;101,3,IF((F181+G181+19)*0.03&lt;10,(F181+G181+19)*0.03,10)),1)</f>
        <v/>
      </c>
      <c r="J181" s="99" t="n">
        <v>13</v>
      </c>
      <c r="K181" s="99" t="n"/>
      <c r="L181" s="99" t="n"/>
      <c r="M181" s="99" t="n">
        <v>1</v>
      </c>
      <c r="N181" s="99" t="n">
        <v>5</v>
      </c>
      <c r="O181" s="99" t="n"/>
      <c r="P181" s="99">
        <f>+SUM(H181:O181)</f>
        <v/>
      </c>
      <c r="Q181" s="99">
        <f>+F181+P181</f>
        <v/>
      </c>
      <c r="R181" s="100">
        <f>IF(MID(D181,11,1)="R",Q181/2000,IF(OR(MID(D181,8,2)="07",MID(D181,8,2)="10"),Q181/880,IF(OR(MID(D181,8,2)="16",MID(D181,8,2)="25"),Q181/440,Q181/12000)))</f>
        <v/>
      </c>
      <c r="S181" s="2" t="n"/>
      <c r="T181" s="11" t="n"/>
      <c r="U181" s="11" t="n"/>
      <c r="V181" s="102">
        <f>+X181+3</f>
        <v/>
      </c>
      <c r="W181" s="102">
        <f>TEXT(V181, "DDD")</f>
        <v/>
      </c>
      <c r="X181" s="102">
        <f>DATE("20"&amp;LEFT(E181,2),MID(E181,3,2),MID(E181,5,2))</f>
        <v/>
      </c>
    </row>
    <row r="182" ht="20.25" customHeight="1">
      <c r="A182" s="98">
        <f>SUBSTITUTE(D182, "*", "-")</f>
        <v/>
      </c>
      <c r="B182" s="99">
        <f>IFERROR(VLOOKUP(D182,#REF!, 8, 0), "")</f>
        <v/>
      </c>
      <c r="C182" s="99" t="n"/>
      <c r="D182" s="98" t="inlineStr">
        <is>
          <t>RS+B70K10MQ</t>
        </is>
      </c>
      <c r="E182" s="2" t="n"/>
      <c r="F182" s="99" t="n"/>
      <c r="G182" s="99">
        <f>CEILING(IF((F182+19)&lt;101,3,IF((F182+19)*0.03&lt;10,(F182+19)*0.03,10)),1)</f>
        <v/>
      </c>
      <c r="H182" s="99" t="n"/>
      <c r="I182" s="99">
        <f>CEILING(IF((F182+G182+19)&lt;101,3,IF((F182+G182+19)*0.03&lt;10,(F182+G182+19)*0.03,10)),1)</f>
        <v/>
      </c>
      <c r="J182" s="99" t="n">
        <v>13</v>
      </c>
      <c r="K182" s="99" t="n"/>
      <c r="L182" s="99" t="n"/>
      <c r="M182" s="99" t="n">
        <v>1</v>
      </c>
      <c r="N182" s="99" t="n">
        <v>5</v>
      </c>
      <c r="O182" s="99" t="n"/>
      <c r="P182" s="99">
        <f>+SUM(H182:O182)</f>
        <v/>
      </c>
      <c r="Q182" s="99">
        <f>+F182+P182</f>
        <v/>
      </c>
      <c r="R182" s="100">
        <f>IF(MID(D182,11,1)="R",Q182/2000,IF(OR(MID(D182,8,2)="07",MID(D182,8,2)="10"),Q182/880,IF(OR(MID(D182,8,2)="16",MID(D182,8,2)="25"),Q182/440,Q182/12000)))</f>
        <v/>
      </c>
      <c r="S182" s="2" t="n"/>
      <c r="T182" s="11" t="n"/>
      <c r="U182" s="11" t="n"/>
      <c r="V182" s="102">
        <f>+X182+3</f>
        <v/>
      </c>
      <c r="W182" s="102">
        <f>TEXT(V182, "DDD")</f>
        <v/>
      </c>
      <c r="X182" s="102">
        <f>DATE("20"&amp;LEFT(E182,2),MID(E182,3,2),MID(E182,5,2))</f>
        <v/>
      </c>
    </row>
    <row r="183" ht="20.25" customHeight="1">
      <c r="A183" s="98">
        <f>SUBSTITUTE(D183, "*", "-")</f>
        <v/>
      </c>
      <c r="B183" s="99">
        <f>IFERROR(VLOOKUP(D183,#REF!, 8, 0), "")</f>
        <v/>
      </c>
      <c r="C183" s="99" t="n"/>
      <c r="D183" s="98" t="inlineStr">
        <is>
          <t>RS+B70N10MQ</t>
        </is>
      </c>
      <c r="E183" s="2" t="n"/>
      <c r="F183" s="99" t="n"/>
      <c r="G183" s="99">
        <f>CEILING(IF((F183+19)&lt;101,3,IF((F183+19)*0.03&lt;10,(F183+19)*0.03,10)),1)</f>
        <v/>
      </c>
      <c r="H183" s="99" t="n"/>
      <c r="I183" s="99">
        <f>CEILING(IF((F183+G183+19)&lt;101,3,IF((F183+G183+19)*0.03&lt;10,(F183+G183+19)*0.03,10)),1)</f>
        <v/>
      </c>
      <c r="J183" s="99" t="n">
        <v>13</v>
      </c>
      <c r="K183" s="99" t="n"/>
      <c r="L183" s="99" t="n"/>
      <c r="M183" s="99" t="n">
        <v>1</v>
      </c>
      <c r="N183" s="99" t="n">
        <v>5</v>
      </c>
      <c r="O183" s="99" t="n"/>
      <c r="P183" s="99">
        <f>+SUM(H183:O183)</f>
        <v/>
      </c>
      <c r="Q183" s="99">
        <f>+F183+P183</f>
        <v/>
      </c>
      <c r="R183" s="100">
        <f>IF(MID(D183,11,1)="R",Q183/2000,IF(OR(MID(D183,8,2)="07",MID(D183,8,2)="10"),Q183/880,IF(OR(MID(D183,8,2)="16",MID(D183,8,2)="25"),Q183/440,Q183/12000)))</f>
        <v/>
      </c>
      <c r="S183" s="2" t="n"/>
      <c r="T183" s="11" t="n"/>
      <c r="U183" s="11" t="n"/>
      <c r="V183" s="102">
        <f>+X183+3</f>
        <v/>
      </c>
      <c r="W183" s="102">
        <f>TEXT(V183, "DDD")</f>
        <v/>
      </c>
      <c r="X183" s="102">
        <f>DATE("20"&amp;LEFT(E183,2),MID(E183,3,2),MID(E183,5,2))</f>
        <v/>
      </c>
    </row>
    <row r="184" ht="20.25" customHeight="1">
      <c r="A184" s="98">
        <f>SUBSTITUTE(D184, "*", "-")</f>
        <v/>
      </c>
      <c r="B184" s="99">
        <f>IFERROR(VLOOKUP(D184,#REF!, 8, 0), "")</f>
        <v/>
      </c>
      <c r="C184" s="99" t="n"/>
      <c r="D184" s="98" t="inlineStr">
        <is>
          <t>RS+B70N10SQ</t>
        </is>
      </c>
      <c r="E184" s="2" t="n"/>
      <c r="F184" s="99" t="n"/>
      <c r="G184" s="99">
        <f>CEILING(IF((F184+19)&lt;101,3,IF((F184+19)*0.03&lt;10,(F184+19)*0.03,10)),1)</f>
        <v/>
      </c>
      <c r="H184" s="99" t="n"/>
      <c r="I184" s="99">
        <f>CEILING(IF((F184+G184+19)&lt;101,3,IF((F184+G184+19)*0.03&lt;10,(F184+G184+19)*0.03,10)),1)</f>
        <v/>
      </c>
      <c r="J184" s="99" t="n">
        <v>13</v>
      </c>
      <c r="K184" s="99" t="n"/>
      <c r="L184" s="99" t="n"/>
      <c r="M184" s="99" t="n">
        <v>1</v>
      </c>
      <c r="N184" s="99" t="n">
        <v>5</v>
      </c>
      <c r="O184" s="99" t="n"/>
      <c r="P184" s="99">
        <f>+SUM(H184:O184)</f>
        <v/>
      </c>
      <c r="Q184" s="99">
        <f>+F184+P184</f>
        <v/>
      </c>
      <c r="R184" s="100">
        <f>IF(MID(D184,11,1)="R",Q184/2000,IF(OR(MID(D184,8,2)="07",MID(D184,8,2)="10"),Q184/880,IF(OR(MID(D184,8,2)="16",MID(D184,8,2)="25"),Q184/440,Q184/12000)))</f>
        <v/>
      </c>
      <c r="S184" s="2" t="n"/>
      <c r="T184" s="11" t="n"/>
      <c r="U184" s="11" t="n"/>
      <c r="V184" s="102">
        <f>+X184+3</f>
        <v/>
      </c>
      <c r="W184" s="102">
        <f>TEXT(V184, "DDD")</f>
        <v/>
      </c>
      <c r="X184" s="102">
        <f>DATE("20"&amp;LEFT(E184,2),MID(E184,3,2),MID(E184,5,2))</f>
        <v/>
      </c>
    </row>
    <row r="185" ht="20.25" customHeight="1">
      <c r="A185" s="98">
        <f>SUBSTITUTE(D185, "*", "-")</f>
        <v/>
      </c>
      <c r="B185" s="99">
        <f>IFERROR(VLOOKUP(D185,#REF!, 8, 0), "")</f>
        <v/>
      </c>
      <c r="C185" s="99" t="n"/>
      <c r="D185" s="98" t="inlineStr">
        <is>
          <t>RS+B70N25AQ</t>
        </is>
      </c>
      <c r="E185" s="2" t="n"/>
      <c r="F185" s="99" t="n"/>
      <c r="G185" s="99">
        <f>CEILING(IF((F185+19)&lt;101,3,IF((F185+19)*0.03&lt;10,(F185+19)*0.03,10)),1)</f>
        <v/>
      </c>
      <c r="H185" s="99" t="n"/>
      <c r="I185" s="99">
        <f>CEILING(IF((F185+G185+19)&lt;101,3,IF((F185+G185+19)*0.03&lt;10,(F185+G185+19)*0.03,10)),1)</f>
        <v/>
      </c>
      <c r="J185" s="99" t="n">
        <v>13</v>
      </c>
      <c r="K185" s="99" t="n"/>
      <c r="L185" s="99" t="n"/>
      <c r="M185" s="99" t="n">
        <v>1</v>
      </c>
      <c r="N185" s="99" t="n">
        <v>5</v>
      </c>
      <c r="O185" s="99" t="n"/>
      <c r="P185" s="99">
        <f>+SUM(H185:O185)</f>
        <v/>
      </c>
      <c r="Q185" s="99">
        <f>+F185+P185</f>
        <v/>
      </c>
      <c r="R185" s="100">
        <f>IF(MID(D185,11,1)="R",Q185/2000,IF(OR(MID(D185,8,2)="07",MID(D185,8,2)="10"),Q185/880,IF(OR(MID(D185,8,2)="16",MID(D185,8,2)="25"),Q185/440,Q185/12000)))</f>
        <v/>
      </c>
      <c r="S185" s="2" t="n"/>
      <c r="T185" s="11" t="n"/>
      <c r="U185" s="11" t="n"/>
      <c r="V185" s="102">
        <f>+X185+3</f>
        <v/>
      </c>
      <c r="W185" s="102">
        <f>TEXT(V185, "DDD")</f>
        <v/>
      </c>
      <c r="X185" s="102">
        <f>DATE("20"&amp;LEFT(E185,2),MID(E185,3,2),MID(E185,5,2))</f>
        <v/>
      </c>
    </row>
    <row r="186" ht="20.25" customHeight="1">
      <c r="A186" s="98">
        <f>SUBSTITUTE(D186, "*", "-")</f>
        <v/>
      </c>
      <c r="B186" s="99">
        <f>IFERROR(VLOOKUP(D186,#REF!, 8, 0), "")</f>
        <v/>
      </c>
      <c r="C186" s="99" t="n"/>
      <c r="D186" s="98" t="inlineStr">
        <is>
          <t>RS+B80K10MQ</t>
        </is>
      </c>
      <c r="E186" s="2" t="n"/>
      <c r="F186" s="99" t="n"/>
      <c r="G186" s="99">
        <f>CEILING(IF((F186+19)&lt;101,3,IF((F186+19)*0.03&lt;10,(F186+19)*0.03,10)),1)</f>
        <v/>
      </c>
      <c r="H186" s="99" t="n"/>
      <c r="I186" s="99">
        <f>CEILING(IF((F186+G186+19)&lt;101,3,IF((F186+G186+19)*0.03&lt;10,(F186+G186+19)*0.03,10)),1)</f>
        <v/>
      </c>
      <c r="J186" s="99" t="n">
        <v>13</v>
      </c>
      <c r="K186" s="99" t="n"/>
      <c r="L186" s="99" t="n"/>
      <c r="M186" s="99" t="n">
        <v>1</v>
      </c>
      <c r="N186" s="99" t="n">
        <v>5</v>
      </c>
      <c r="O186" s="99" t="n"/>
      <c r="P186" s="99">
        <f>+SUM(H186:O186)</f>
        <v/>
      </c>
      <c r="Q186" s="99">
        <f>+F186+P186</f>
        <v/>
      </c>
      <c r="R186" s="100">
        <f>IF(MID(D186,11,1)="R",Q186/2000,IF(OR(MID(D186,8,2)="07",MID(D186,8,2)="10"),Q186/880,IF(OR(MID(D186,8,2)="16",MID(D186,8,2)="25"),Q186/440,Q186/12000)))</f>
        <v/>
      </c>
      <c r="S186" s="2" t="n"/>
      <c r="T186" s="11" t="n"/>
      <c r="U186" s="11" t="n"/>
      <c r="V186" s="102">
        <f>+X186+3</f>
        <v/>
      </c>
      <c r="W186" s="102">
        <f>TEXT(V186, "DDD")</f>
        <v/>
      </c>
      <c r="X186" s="102">
        <f>DATE("20"&amp;LEFT(E186,2),MID(E186,3,2),MID(E186,5,2))</f>
        <v/>
      </c>
    </row>
    <row r="187" ht="20.25" customHeight="1">
      <c r="A187" s="98">
        <f>SUBSTITUTE(D187, "*", "-")</f>
        <v/>
      </c>
      <c r="B187" s="99">
        <f>IFERROR(VLOOKUP(D187,#REF!, 8, 0), "")</f>
        <v/>
      </c>
      <c r="C187" s="99" t="n"/>
      <c r="D187" s="98" t="inlineStr">
        <is>
          <t>RS+B80K25AQ</t>
        </is>
      </c>
      <c r="E187" s="2" t="n"/>
      <c r="F187" s="99" t="n"/>
      <c r="G187" s="99">
        <f>CEILING(IF((F187+19)&lt;101,3,IF((F187+19)*0.03&lt;10,(F187+19)*0.03,10)),1)</f>
        <v/>
      </c>
      <c r="H187" s="99" t="n"/>
      <c r="I187" s="99">
        <f>CEILING(IF((F187+G187+19)&lt;101,3,IF((F187+G187+19)*0.03&lt;10,(F187+G187+19)*0.03,10)),1)</f>
        <v/>
      </c>
      <c r="J187" s="99" t="n">
        <v>13</v>
      </c>
      <c r="K187" s="99" t="n"/>
      <c r="L187" s="99" t="n"/>
      <c r="M187" s="99" t="n">
        <v>1</v>
      </c>
      <c r="N187" s="99" t="n">
        <v>5</v>
      </c>
      <c r="O187" s="99" t="n"/>
      <c r="P187" s="99">
        <f>+SUM(H187:O187)</f>
        <v/>
      </c>
      <c r="Q187" s="99">
        <f>+F187+P187</f>
        <v/>
      </c>
      <c r="R187" s="100">
        <f>IF(MID(D187,11,1)="R",Q187/2000,IF(OR(MID(D187,8,2)="07",MID(D187,8,2)="10"),Q187/880,IF(OR(MID(D187,8,2)="16",MID(D187,8,2)="25"),Q187/440,Q187/12000)))</f>
        <v/>
      </c>
      <c r="S187" s="2" t="n"/>
      <c r="T187" s="11" t="n"/>
      <c r="U187" s="11" t="n"/>
      <c r="V187" s="102">
        <f>+X187+3</f>
        <v/>
      </c>
      <c r="W187" s="102">
        <f>TEXT(V187, "DDD")</f>
        <v/>
      </c>
      <c r="X187" s="102">
        <f>DATE("20"&amp;LEFT(E187,2),MID(E187,3,2),MID(E187,5,2))</f>
        <v/>
      </c>
    </row>
    <row r="188" ht="20.25" customHeight="1">
      <c r="A188" s="98">
        <f>SUBSTITUTE(D188, "*", "-")</f>
        <v/>
      </c>
      <c r="B188" s="99">
        <f>IFERROR(VLOOKUP(D188,#REF!, 8, 0), "")</f>
        <v/>
      </c>
      <c r="C188" s="99" t="n"/>
      <c r="D188" s="98" t="inlineStr">
        <is>
          <t>RS+B80N10MQ</t>
        </is>
      </c>
      <c r="E188" s="2" t="n"/>
      <c r="F188" s="99" t="n"/>
      <c r="G188" s="99">
        <f>CEILING(IF((F188+19)&lt;101,3,IF((F188+19)*0.03&lt;10,(F188+19)*0.03,10)),1)</f>
        <v/>
      </c>
      <c r="H188" s="99" t="n"/>
      <c r="I188" s="99">
        <f>CEILING(IF((F188+G188+19)&lt;101,3,IF((F188+G188+19)*0.03&lt;10,(F188+G188+19)*0.03,10)),1)</f>
        <v/>
      </c>
      <c r="J188" s="99" t="n">
        <v>13</v>
      </c>
      <c r="K188" s="99" t="n"/>
      <c r="L188" s="99" t="n"/>
      <c r="M188" s="99" t="n">
        <v>1</v>
      </c>
      <c r="N188" s="99" t="n">
        <v>5</v>
      </c>
      <c r="O188" s="99" t="n"/>
      <c r="P188" s="99">
        <f>+SUM(H188:O188)</f>
        <v/>
      </c>
      <c r="Q188" s="99">
        <f>+F188+P188</f>
        <v/>
      </c>
      <c r="R188" s="100">
        <f>IF(MID(D188,11,1)="R",Q188/2000,IF(OR(MID(D188,8,2)="07",MID(D188,8,2)="10"),Q188/880,IF(OR(MID(D188,8,2)="16",MID(D188,8,2)="25"),Q188/440,Q188/12000)))</f>
        <v/>
      </c>
      <c r="S188" s="2" t="n"/>
      <c r="T188" s="11" t="n"/>
      <c r="U188" s="11" t="n"/>
      <c r="V188" s="102">
        <f>+X188+3</f>
        <v/>
      </c>
      <c r="W188" s="102">
        <f>TEXT(V188, "DDD")</f>
        <v/>
      </c>
      <c r="X188" s="102">
        <f>DATE("20"&amp;LEFT(E188,2),MID(E188,3,2),MID(E188,5,2))</f>
        <v/>
      </c>
    </row>
    <row r="189" ht="20.25" customHeight="1">
      <c r="A189" s="98">
        <f>SUBSTITUTE(D189, "*", "-")</f>
        <v/>
      </c>
      <c r="B189" s="99">
        <f>IFERROR(VLOOKUP(D189,#REF!, 8, 0), "")</f>
        <v/>
      </c>
      <c r="C189" s="99" t="n"/>
      <c r="D189" s="98" t="inlineStr">
        <is>
          <t>RS+B80N10SQ</t>
        </is>
      </c>
      <c r="E189" s="2" t="n"/>
      <c r="F189" s="99" t="n"/>
      <c r="G189" s="99">
        <f>CEILING(IF((F189+19)&lt;101,3,IF((F189+19)*0.03&lt;10,(F189+19)*0.03,10)),1)</f>
        <v/>
      </c>
      <c r="H189" s="99" t="n"/>
      <c r="I189" s="99">
        <f>CEILING(IF((F189+G189+19)&lt;101,3,IF((F189+G189+19)*0.03&lt;10,(F189+G189+19)*0.03,10)),1)</f>
        <v/>
      </c>
      <c r="J189" s="99" t="n">
        <v>13</v>
      </c>
      <c r="K189" s="99" t="n"/>
      <c r="L189" s="99" t="n"/>
      <c r="M189" s="99" t="n">
        <v>1</v>
      </c>
      <c r="N189" s="99" t="n">
        <v>5</v>
      </c>
      <c r="O189" s="99" t="n"/>
      <c r="P189" s="99">
        <f>+SUM(H189:O189)</f>
        <v/>
      </c>
      <c r="Q189" s="99">
        <f>+F189+P189</f>
        <v/>
      </c>
      <c r="R189" s="100">
        <f>IF(MID(D189,11,1)="R",Q189/2000,IF(OR(MID(D189,8,2)="07",MID(D189,8,2)="10"),Q189/880,IF(OR(MID(D189,8,2)="16",MID(D189,8,2)="25"),Q189/440,Q189/12000)))</f>
        <v/>
      </c>
      <c r="S189" s="2" t="n"/>
      <c r="T189" s="11" t="n"/>
      <c r="U189" s="11" t="n"/>
      <c r="V189" s="102">
        <f>+X189+3</f>
        <v/>
      </c>
      <c r="W189" s="102">
        <f>TEXT(V189, "DDD")</f>
        <v/>
      </c>
      <c r="X189" s="102">
        <f>DATE("20"&amp;LEFT(E189,2),MID(E189,3,2),MID(E189,5,2))</f>
        <v/>
      </c>
    </row>
    <row r="190" ht="20.25" customHeight="1">
      <c r="A190" s="98">
        <f>SUBSTITUTE(D190, "*", "-")</f>
        <v/>
      </c>
      <c r="B190" s="99">
        <f>IFERROR(VLOOKUP(D190,#REF!, 8, 0), "")</f>
        <v/>
      </c>
      <c r="C190" s="99" t="n"/>
      <c r="D190" s="98" t="inlineStr">
        <is>
          <t>RS+B80N25AQ</t>
        </is>
      </c>
      <c r="E190" s="2" t="n"/>
      <c r="F190" s="99" t="n"/>
      <c r="G190" s="99">
        <f>CEILING(IF((F190+19)&lt;101,3,IF((F190+19)*0.03&lt;10,(F190+19)*0.03,10)),1)</f>
        <v/>
      </c>
      <c r="H190" s="99" t="n"/>
      <c r="I190" s="99">
        <f>CEILING(IF((F190+G190+19)&lt;101,3,IF((F190+G190+19)*0.03&lt;10,(F190+G190+19)*0.03,10)),1)</f>
        <v/>
      </c>
      <c r="J190" s="99" t="n">
        <v>13</v>
      </c>
      <c r="K190" s="99" t="n"/>
      <c r="L190" s="99" t="n"/>
      <c r="M190" s="99" t="n">
        <v>1</v>
      </c>
      <c r="N190" s="99" t="n">
        <v>5</v>
      </c>
      <c r="O190" s="99" t="n"/>
      <c r="P190" s="99">
        <f>+SUM(H190:O190)</f>
        <v/>
      </c>
      <c r="Q190" s="99">
        <f>+F190+P190</f>
        <v/>
      </c>
      <c r="R190" s="100">
        <f>IF(MID(D190,11,1)="R",Q190/2000,IF(OR(MID(D190,8,2)="07",MID(D190,8,2)="10"),Q190/880,IF(OR(MID(D190,8,2)="16",MID(D190,8,2)="25"),Q190/440,Q190/12000)))</f>
        <v/>
      </c>
      <c r="S190" s="2" t="n"/>
      <c r="T190" s="11" t="n"/>
      <c r="U190" s="11" t="n"/>
      <c r="V190" s="102">
        <f>+X190+3</f>
        <v/>
      </c>
      <c r="W190" s="102">
        <f>TEXT(V190, "DDD")</f>
        <v/>
      </c>
      <c r="X190" s="102">
        <f>DATE("20"&amp;LEFT(E190,2),MID(E190,3,2),MID(E190,5,2))</f>
        <v/>
      </c>
    </row>
    <row r="191" ht="20.25" customHeight="1">
      <c r="A191" s="98">
        <f>SUBSTITUTE(D191, "*", "-")</f>
        <v/>
      </c>
      <c r="B191" s="99">
        <f>IFERROR(VLOOKUP(D191,#REF!, 8, 0), "")</f>
        <v/>
      </c>
      <c r="C191" s="99" t="n"/>
      <c r="D191" s="98" t="inlineStr">
        <is>
          <t>RS+B40K10MR</t>
        </is>
      </c>
      <c r="E191" s="2" t="n"/>
      <c r="F191" s="99" t="n"/>
      <c r="G191" s="99">
        <f>CEILING(IF((F191+19)&lt;101,3,IF((F191+19)*0.03&lt;10,(F191+19)*0.03,10)),1)</f>
        <v/>
      </c>
      <c r="H191" s="99" t="n"/>
      <c r="I191" s="99">
        <f>CEILING(IF((F191+G191+19)&lt;101,3,IF((F191+G191+19)*0.03&lt;10,(F191+G191+19)*0.03,10)),1)</f>
        <v/>
      </c>
      <c r="J191" s="99" t="n">
        <v>13</v>
      </c>
      <c r="K191" s="99" t="n"/>
      <c r="L191" s="99" t="n"/>
      <c r="M191" s="99" t="n">
        <v>1</v>
      </c>
      <c r="N191" s="99" t="n">
        <v>5</v>
      </c>
      <c r="O191" s="99" t="n"/>
      <c r="P191" s="99">
        <f>+SUM(H191:O191)</f>
        <v/>
      </c>
      <c r="Q191" s="99">
        <f>+F191+P191</f>
        <v/>
      </c>
      <c r="R191" s="100">
        <f>IF(MID(D191,11,1)="R",Q191/2000,IF(OR(MID(D191,8,2)="07",MID(D191,8,2)="10"),Q191/880,IF(OR(MID(D191,8,2)="16",MID(D191,8,2)="25"),Q191/440,Q191/12000)))</f>
        <v/>
      </c>
      <c r="S191" s="2" t="n"/>
      <c r="T191" s="11" t="n"/>
      <c r="U191" s="11" t="n"/>
      <c r="V191" s="102">
        <f>+X191+3</f>
        <v/>
      </c>
      <c r="W191" s="102">
        <f>TEXT(V191, "DDD")</f>
        <v/>
      </c>
      <c r="X191" s="102">
        <f>DATE("20"&amp;LEFT(E191,2),MID(E191,3,2),MID(E191,5,2))</f>
        <v/>
      </c>
    </row>
    <row r="192" ht="20.25" customHeight="1">
      <c r="A192" s="98">
        <f>SUBSTITUTE(D192, "*", "-")</f>
        <v/>
      </c>
      <c r="B192" s="99">
        <f>IFERROR(VLOOKUP(D192,#REF!, 8, 0), "")</f>
        <v/>
      </c>
      <c r="C192" s="99" t="n"/>
      <c r="D192" s="98" t="inlineStr">
        <is>
          <t>RS+B50K10MR</t>
        </is>
      </c>
      <c r="E192" s="2" t="n"/>
      <c r="F192" s="99" t="n"/>
      <c r="G192" s="99">
        <f>CEILING(IF((F192+19)&lt;101,3,IF((F192+19)*0.03&lt;10,(F192+19)*0.03,10)),1)</f>
        <v/>
      </c>
      <c r="H192" s="99" t="n"/>
      <c r="I192" s="99">
        <f>CEILING(IF((F192+G192+19)&lt;101,3,IF((F192+G192+19)*0.03&lt;10,(F192+G192+19)*0.03,10)),1)</f>
        <v/>
      </c>
      <c r="J192" s="99" t="n">
        <v>13</v>
      </c>
      <c r="K192" s="99" t="n"/>
      <c r="L192" s="99" t="n"/>
      <c r="M192" s="99" t="n">
        <v>1</v>
      </c>
      <c r="N192" s="99" t="n">
        <v>5</v>
      </c>
      <c r="O192" s="99" t="n"/>
      <c r="P192" s="99">
        <f>+SUM(H192:O192)</f>
        <v/>
      </c>
      <c r="Q192" s="99">
        <f>+F192+P192</f>
        <v/>
      </c>
      <c r="R192" s="100">
        <f>IF(MID(D192,11,1)="R",Q192/2000,IF(OR(MID(D192,8,2)="07",MID(D192,8,2)="10"),Q192/880,IF(OR(MID(D192,8,2)="16",MID(D192,8,2)="25"),Q192/440,Q192/12000)))</f>
        <v/>
      </c>
      <c r="S192" s="2" t="n"/>
      <c r="T192" s="11" t="n"/>
      <c r="U192" s="11" t="n"/>
      <c r="V192" s="102">
        <f>+X192+3</f>
        <v/>
      </c>
      <c r="W192" s="102">
        <f>TEXT(V192, "DDD")</f>
        <v/>
      </c>
      <c r="X192" s="102">
        <f>DATE("20"&amp;LEFT(E192,2),MID(E192,3,2),MID(E192,5,2))</f>
        <v/>
      </c>
    </row>
    <row r="193" ht="20.25" customHeight="1">
      <c r="A193" s="98">
        <f>SUBSTITUTE(D193, "*", "-")</f>
        <v/>
      </c>
      <c r="B193" s="99">
        <f>IFERROR(VLOOKUP(D193,#REF!, 8, 0), "")</f>
        <v/>
      </c>
      <c r="C193" s="99" t="n"/>
      <c r="D193" s="98" t="inlineStr">
        <is>
          <t>RS+B60K10MR</t>
        </is>
      </c>
      <c r="E193" s="2" t="n"/>
      <c r="F193" s="99" t="n"/>
      <c r="G193" s="99">
        <f>CEILING(IF((F193+19)&lt;101,3,IF((F193+19)*0.03&lt;10,(F193+19)*0.03,10)),1)</f>
        <v/>
      </c>
      <c r="H193" s="99" t="n"/>
      <c r="I193" s="99">
        <f>CEILING(IF((F193+G193+19)&lt;101,3,IF((F193+G193+19)*0.03&lt;10,(F193+G193+19)*0.03,10)),1)</f>
        <v/>
      </c>
      <c r="J193" s="99" t="n">
        <v>13</v>
      </c>
      <c r="K193" s="99" t="n"/>
      <c r="L193" s="99" t="n"/>
      <c r="M193" s="99" t="n">
        <v>1</v>
      </c>
      <c r="N193" s="99" t="n">
        <v>5</v>
      </c>
      <c r="O193" s="99" t="n"/>
      <c r="P193" s="99">
        <f>+SUM(H193:O193)</f>
        <v/>
      </c>
      <c r="Q193" s="99">
        <f>+F193+P193</f>
        <v/>
      </c>
      <c r="R193" s="100">
        <f>IF(MID(D193,11,1)="R",Q193/2000,IF(OR(MID(D193,8,2)="07",MID(D193,8,2)="10"),Q193/880,IF(OR(MID(D193,8,2)="16",MID(D193,8,2)="25"),Q193/440,Q193/12000)))</f>
        <v/>
      </c>
      <c r="S193" s="2" t="n"/>
      <c r="T193" s="11" t="n"/>
      <c r="U193" s="11" t="n"/>
      <c r="V193" s="102">
        <f>+X193+3</f>
        <v/>
      </c>
      <c r="W193" s="102">
        <f>TEXT(V193, "DDD")</f>
        <v/>
      </c>
      <c r="X193" s="102">
        <f>DATE("20"&amp;LEFT(E193,2),MID(E193,3,2),MID(E193,5,2))</f>
        <v/>
      </c>
    </row>
    <row r="194" ht="20.25" customHeight="1">
      <c r="A194" s="98">
        <f>SUBSTITUTE(D194, "*", "-")</f>
        <v/>
      </c>
      <c r="B194" s="99">
        <f>IFERROR(VLOOKUP(D194,#REF!, 8, 0), "")</f>
        <v/>
      </c>
      <c r="C194" s="99" t="n"/>
      <c r="D194" s="98" t="inlineStr">
        <is>
          <t>RS+C40G10NR</t>
        </is>
      </c>
      <c r="E194" s="2" t="n"/>
      <c r="F194" s="99" t="n"/>
      <c r="G194" s="99">
        <f>CEILING(IF((F194+19)&lt;101,3,IF((F194+19)*0.03&lt;10,(F194+19)*0.03,10)),1)</f>
        <v/>
      </c>
      <c r="H194" s="99" t="n"/>
      <c r="I194" s="99">
        <f>CEILING(IF((F194+G194+19)&lt;101,3,IF((F194+G194+19)*0.03&lt;10,(F194+G194+19)*0.03,10)),1)</f>
        <v/>
      </c>
      <c r="J194" s="99" t="n">
        <v>13</v>
      </c>
      <c r="K194" s="99" t="n"/>
      <c r="L194" s="99" t="n"/>
      <c r="M194" s="99" t="n">
        <v>1</v>
      </c>
      <c r="N194" s="99" t="n">
        <v>5</v>
      </c>
      <c r="O194" s="99" t="n"/>
      <c r="P194" s="99">
        <f>+SUM(H194:O194)</f>
        <v/>
      </c>
      <c r="Q194" s="99">
        <f>+F194+P194</f>
        <v/>
      </c>
      <c r="R194" s="100">
        <f>IF(MID(D194,11,1)="R",Q194/2000,IF(OR(MID(D194,8,2)="07",MID(D194,8,2)="10"),Q194/880,IF(OR(MID(D194,8,2)="16",MID(D194,8,2)="25"),Q194/440,Q194/12000)))</f>
        <v/>
      </c>
      <c r="S194" s="2" t="n"/>
      <c r="T194" s="11" t="n"/>
      <c r="U194" s="11" t="n"/>
      <c r="V194" s="102">
        <f>+X194+3</f>
        <v/>
      </c>
      <c r="W194" s="102">
        <f>TEXT(V194, "DDD")</f>
        <v/>
      </c>
      <c r="X194" s="102">
        <f>DATE("20"&amp;LEFT(E194,2),MID(E194,3,2),MID(E194,5,2))</f>
        <v/>
      </c>
    </row>
    <row r="195" ht="20.25" customHeight="1">
      <c r="A195" s="98">
        <f>SUBSTITUTE(D195, "*", "-")</f>
        <v/>
      </c>
      <c r="B195" s="99">
        <f>IFERROR(VLOOKUP(D195,#REF!, 8, 0), "")</f>
        <v/>
      </c>
      <c r="C195" s="99" t="n"/>
      <c r="D195" s="98" t="inlineStr">
        <is>
          <t>RS+C40K10NR</t>
        </is>
      </c>
      <c r="E195" s="2" t="n"/>
      <c r="F195" s="99" t="n"/>
      <c r="G195" s="99">
        <f>CEILING(IF((F195+19)&lt;101,3,IF((F195+19)*0.03&lt;10,(F195+19)*0.03,10)),1)</f>
        <v/>
      </c>
      <c r="H195" s="99" t="n"/>
      <c r="I195" s="99">
        <f>CEILING(IF((F195+G195+19)&lt;101,3,IF((F195+G195+19)*0.03&lt;10,(F195+G195+19)*0.03,10)),1)</f>
        <v/>
      </c>
      <c r="J195" s="99" t="n">
        <v>13</v>
      </c>
      <c r="K195" s="99" t="n"/>
      <c r="L195" s="99" t="n"/>
      <c r="M195" s="99" t="n">
        <v>1</v>
      </c>
      <c r="N195" s="99" t="n">
        <v>5</v>
      </c>
      <c r="O195" s="99" t="n"/>
      <c r="P195" s="99">
        <f>+SUM(H195:O195)</f>
        <v/>
      </c>
      <c r="Q195" s="99">
        <f>+F195+P195</f>
        <v/>
      </c>
      <c r="R195" s="100">
        <f>IF(MID(D195,11,1)="R",Q195/2000,IF(OR(MID(D195,8,2)="07",MID(D195,8,2)="10"),Q195/880,IF(OR(MID(D195,8,2)="16",MID(D195,8,2)="25"),Q195/440,Q195/12000)))</f>
        <v/>
      </c>
      <c r="S195" s="2" t="n"/>
      <c r="T195" s="11" t="n"/>
      <c r="U195" s="11" t="n"/>
      <c r="V195" s="102">
        <f>+X195+3</f>
        <v/>
      </c>
      <c r="W195" s="102">
        <f>TEXT(V195, "DDD")</f>
        <v/>
      </c>
      <c r="X195" s="102">
        <f>DATE("20"&amp;LEFT(E195,2),MID(E195,3,2),MID(E195,5,2))</f>
        <v/>
      </c>
    </row>
    <row r="196" ht="20.25" customHeight="1">
      <c r="A196" s="98">
        <f>SUBSTITUTE(D196, "*", "-")</f>
        <v/>
      </c>
      <c r="B196" s="99">
        <f>IFERROR(VLOOKUP(D196,#REF!, 8, 0), "")</f>
        <v/>
      </c>
      <c r="C196" s="99" t="n"/>
      <c r="D196" s="98" t="inlineStr">
        <is>
          <t>RS+C40K25NR</t>
        </is>
      </c>
      <c r="E196" s="2" t="n"/>
      <c r="F196" s="99" t="n"/>
      <c r="G196" s="99">
        <f>CEILING(IF((F196+19)&lt;101,3,IF((F196+19)*0.03&lt;10,(F196+19)*0.03,10)),1)</f>
        <v/>
      </c>
      <c r="H196" s="99" t="n"/>
      <c r="I196" s="99">
        <f>CEILING(IF((F196+G196+19)&lt;101,3,IF((F196+G196+19)*0.03&lt;10,(F196+G196+19)*0.03,10)),1)</f>
        <v/>
      </c>
      <c r="J196" s="99" t="n">
        <v>13</v>
      </c>
      <c r="K196" s="99" t="n"/>
      <c r="L196" s="99" t="n"/>
      <c r="M196" s="99" t="n">
        <v>1</v>
      </c>
      <c r="N196" s="99" t="n">
        <v>5</v>
      </c>
      <c r="O196" s="99" t="n"/>
      <c r="P196" s="99">
        <f>+SUM(H196:O196)</f>
        <v/>
      </c>
      <c r="Q196" s="99">
        <f>+F196+P196</f>
        <v/>
      </c>
      <c r="R196" s="100">
        <f>IF(MID(D196,11,1)="R",Q196/2000,IF(OR(MID(D196,8,2)="07",MID(D196,8,2)="10"),Q196/880,IF(OR(MID(D196,8,2)="16",MID(D196,8,2)="25"),Q196/440,Q196/12000)))</f>
        <v/>
      </c>
      <c r="S196" s="2" t="n"/>
      <c r="T196" s="11" t="n"/>
      <c r="U196" s="11" t="n"/>
      <c r="V196" s="102">
        <f>+X196+3</f>
        <v/>
      </c>
      <c r="W196" s="102">
        <f>TEXT(V196, "DDD")</f>
        <v/>
      </c>
      <c r="X196" s="102">
        <f>DATE("20"&amp;LEFT(E196,2),MID(E196,3,2),MID(E196,5,2))</f>
        <v/>
      </c>
    </row>
    <row r="197" ht="20.25" customHeight="1">
      <c r="A197" s="98">
        <f>SUBSTITUTE(D197, "*", "-")</f>
        <v/>
      </c>
      <c r="B197" s="99">
        <f>IFERROR(VLOOKUP(D197,#REF!, 8, 0), "")</f>
        <v/>
      </c>
      <c r="C197" s="99" t="n"/>
      <c r="D197" s="98" t="inlineStr">
        <is>
          <t>RS+C50N10NR</t>
        </is>
      </c>
      <c r="E197" s="2" t="n"/>
      <c r="F197" s="99" t="n"/>
      <c r="G197" s="99">
        <f>CEILING(IF((F197+19)&lt;101,3,IF((F197+19)*0.03&lt;10,(F197+19)*0.03,10)),1)</f>
        <v/>
      </c>
      <c r="H197" s="99" t="n"/>
      <c r="I197" s="99">
        <f>CEILING(IF((F197+G197+19)&lt;101,3,IF((F197+G197+19)*0.03&lt;10,(F197+G197+19)*0.03,10)),1)</f>
        <v/>
      </c>
      <c r="J197" s="99" t="n">
        <v>13</v>
      </c>
      <c r="K197" s="99" t="n"/>
      <c r="L197" s="99" t="n"/>
      <c r="M197" s="99" t="n">
        <v>1</v>
      </c>
      <c r="N197" s="99" t="n">
        <v>5</v>
      </c>
      <c r="O197" s="99" t="n"/>
      <c r="P197" s="99">
        <f>+SUM(H197:O197)</f>
        <v/>
      </c>
      <c r="Q197" s="99">
        <f>+F197+P197</f>
        <v/>
      </c>
      <c r="R197" s="100">
        <f>IF(MID(D197,11,1)="R",Q197/2000,IF(OR(MID(D197,8,2)="07",MID(D197,8,2)="10"),Q197/880,IF(OR(MID(D197,8,2)="16",MID(D197,8,2)="25"),Q197/440,Q197/12000)))</f>
        <v/>
      </c>
      <c r="S197" s="2" t="n"/>
      <c r="T197" s="11" t="n"/>
      <c r="U197" s="11" t="n"/>
      <c r="V197" s="102">
        <f>+X197+3</f>
        <v/>
      </c>
      <c r="W197" s="102">
        <f>TEXT(V197, "DDD")</f>
        <v/>
      </c>
      <c r="X197" s="102">
        <f>DATE("20"&amp;LEFT(E197,2),MID(E197,3,2),MID(E197,5,2))</f>
        <v/>
      </c>
    </row>
    <row r="198" ht="20.25" customHeight="1">
      <c r="A198" s="98">
        <f>SUBSTITUTE(D198, "*", "-")</f>
        <v/>
      </c>
      <c r="B198" s="99">
        <f>IFERROR(VLOOKUP(D198,#REF!, 8, 0), "")</f>
        <v/>
      </c>
      <c r="C198" s="99" t="n"/>
      <c r="D198" s="98" t="inlineStr">
        <is>
          <t>RS+C60N10NR</t>
        </is>
      </c>
      <c r="E198" s="2" t="n"/>
      <c r="F198" s="99" t="n"/>
      <c r="G198" s="99">
        <f>CEILING(IF((F198+19)&lt;101,3,IF((F198+19)*0.03&lt;10,(F198+19)*0.03,10)),1)</f>
        <v/>
      </c>
      <c r="H198" s="99" t="n"/>
      <c r="I198" s="99">
        <f>CEILING(IF((F198+G198+19)&lt;101,3,IF((F198+G198+19)*0.03&lt;10,(F198+G198+19)*0.03,10)),1)</f>
        <v/>
      </c>
      <c r="J198" s="99" t="n">
        <v>13</v>
      </c>
      <c r="K198" s="99" t="n"/>
      <c r="L198" s="99" t="n"/>
      <c r="M198" s="99" t="n">
        <v>1</v>
      </c>
      <c r="N198" s="99" t="n">
        <v>5</v>
      </c>
      <c r="O198" s="99" t="n"/>
      <c r="P198" s="99">
        <f>+SUM(H198:O198)</f>
        <v/>
      </c>
      <c r="Q198" s="99">
        <f>+F198+P198</f>
        <v/>
      </c>
      <c r="R198" s="100">
        <f>IF(MID(D198,11,1)="R",Q198/2000,IF(OR(MID(D198,8,2)="07",MID(D198,8,2)="10"),Q198/880,IF(OR(MID(D198,8,2)="16",MID(D198,8,2)="25"),Q198/440,Q198/12000)))</f>
        <v/>
      </c>
      <c r="S198" s="2" t="n"/>
      <c r="T198" s="11" t="n"/>
      <c r="U198" s="11" t="n"/>
      <c r="V198" s="102">
        <f>+X198+3</f>
        <v/>
      </c>
      <c r="W198" s="102">
        <f>TEXT(V198, "DDD")</f>
        <v/>
      </c>
      <c r="X198" s="102">
        <f>DATE("20"&amp;LEFT(E198,2),MID(E198,3,2),MID(E198,5,2))</f>
        <v/>
      </c>
    </row>
    <row r="199" ht="20.25" customHeight="1">
      <c r="A199" s="98">
        <f>SUBSTITUTE(D199, "*", "-")</f>
        <v/>
      </c>
      <c r="B199" s="99">
        <f>IFERROR(VLOOKUP(D199,#REF!, 8, 0), "")</f>
        <v/>
      </c>
      <c r="C199" s="99" t="n"/>
      <c r="D199" s="98" t="inlineStr">
        <is>
          <t>RS+C60N25NR</t>
        </is>
      </c>
      <c r="E199" s="2" t="n"/>
      <c r="F199" s="99" t="n"/>
      <c r="G199" s="99">
        <f>CEILING(IF((F199+19)&lt;101,3,IF((F199+19)*0.03&lt;10,(F199+19)*0.03,10)),1)</f>
        <v/>
      </c>
      <c r="H199" s="99" t="n"/>
      <c r="I199" s="99">
        <f>CEILING(IF((F199+G199+19)&lt;101,3,IF((F199+G199+19)*0.03&lt;10,(F199+G199+19)*0.03,10)),1)</f>
        <v/>
      </c>
      <c r="J199" s="99" t="n">
        <v>13</v>
      </c>
      <c r="K199" s="99" t="n"/>
      <c r="L199" s="99" t="n"/>
      <c r="M199" s="99" t="n">
        <v>1</v>
      </c>
      <c r="N199" s="99" t="n">
        <v>5</v>
      </c>
      <c r="O199" s="99" t="n"/>
      <c r="P199" s="99">
        <f>+SUM(H199:O199)</f>
        <v/>
      </c>
      <c r="Q199" s="99">
        <f>+F199+P199</f>
        <v/>
      </c>
      <c r="R199" s="100">
        <f>IF(MID(D199,11,1)="R",Q199/2000,IF(OR(MID(D199,8,2)="07",MID(D199,8,2)="10"),Q199/880,IF(OR(MID(D199,8,2)="16",MID(D199,8,2)="25"),Q199/440,Q199/12000)))</f>
        <v/>
      </c>
      <c r="S199" s="2" t="n"/>
      <c r="T199" s="11" t="n"/>
      <c r="U199" s="11" t="n"/>
      <c r="V199" s="102">
        <f>+X199+3</f>
        <v/>
      </c>
      <c r="W199" s="102">
        <f>TEXT(V199, "DDD")</f>
        <v/>
      </c>
      <c r="X199" s="102">
        <f>DATE("20"&amp;LEFT(E199,2),MID(E199,3,2),MID(E199,5,2))</f>
        <v/>
      </c>
    </row>
    <row r="200" ht="20.25" customHeight="1">
      <c r="A200" s="98">
        <f>SUBSTITUTE(D200, "*", "-")</f>
        <v/>
      </c>
      <c r="B200" s="99">
        <f>IFERROR(VLOOKUP(D200,#REF!, 8, 0), "")</f>
        <v/>
      </c>
      <c r="C200" s="99" t="n"/>
      <c r="D200" s="98" t="inlineStr">
        <is>
          <t>RS+C70N10NR</t>
        </is>
      </c>
      <c r="E200" s="2" t="n"/>
      <c r="F200" s="103" t="n"/>
      <c r="G200" s="99">
        <f>CEILING(IF((F200+19)&lt;101,3,IF((F200+19)*0.03&lt;10,(F200+19)*0.03,10)),1)</f>
        <v/>
      </c>
      <c r="H200" s="99" t="n"/>
      <c r="I200" s="99">
        <f>CEILING(IF((F200+G200+19)&lt;101,3,IF((F200+G200+19)*0.03&lt;10,(F200+G200+19)*0.03,10)),1)</f>
        <v/>
      </c>
      <c r="J200" s="99" t="n">
        <v>13</v>
      </c>
      <c r="K200" s="99" t="n"/>
      <c r="L200" s="99" t="n"/>
      <c r="M200" s="99" t="n">
        <v>1</v>
      </c>
      <c r="N200" s="99" t="n">
        <v>5</v>
      </c>
      <c r="O200" s="99" t="n"/>
      <c r="P200" s="99">
        <f>+SUM(H200:O200)</f>
        <v/>
      </c>
      <c r="Q200" s="99">
        <f>+F200+P200</f>
        <v/>
      </c>
      <c r="R200" s="100">
        <f>IF(MID(D200,11,1)="R",Q200/2000,IF(OR(MID(D200,8,2)="07",MID(D200,8,2)="10"),Q200/880,IF(OR(MID(D200,8,2)="16",MID(D200,8,2)="25"),Q200/440,Q200/12000)))</f>
        <v/>
      </c>
      <c r="S200" s="2" t="n"/>
      <c r="T200" s="11" t="n"/>
      <c r="U200" s="11" t="n"/>
      <c r="V200" s="102">
        <f>+X200+3</f>
        <v/>
      </c>
      <c r="W200" s="102">
        <f>TEXT(V200, "DDD")</f>
        <v/>
      </c>
      <c r="X200" s="102">
        <f>DATE("20"&amp;LEFT(E200,2),MID(E200,3,2),MID(E200,5,2))</f>
        <v/>
      </c>
    </row>
    <row r="201" ht="20.25" customHeight="1">
      <c r="A201" s="98">
        <f>SUBSTITUTE(D201, "*", "-")</f>
        <v/>
      </c>
      <c r="B201" s="99">
        <f>IFERROR(VLOOKUP(D201,#REF!, 8, 0), "")</f>
        <v/>
      </c>
      <c r="C201" s="99" t="n"/>
      <c r="D201" s="98" t="inlineStr">
        <is>
          <t>RS+C70N25NR</t>
        </is>
      </c>
      <c r="E201" s="2" t="n"/>
      <c r="F201" s="103" t="n"/>
      <c r="G201" s="99">
        <f>CEILING(IF((F201+19)&lt;101,3,IF((F201+19)*0.03&lt;10,(F201+19)*0.03,10)),1)</f>
        <v/>
      </c>
      <c r="H201" s="99" t="n"/>
      <c r="I201" s="99">
        <f>CEILING(IF((F201+G201+19)&lt;101,3,IF((F201+G201+19)*0.03&lt;10,(F201+G201+19)*0.03,10)),1)</f>
        <v/>
      </c>
      <c r="J201" s="99" t="n">
        <v>13</v>
      </c>
      <c r="K201" s="99" t="n"/>
      <c r="L201" s="99" t="n"/>
      <c r="M201" s="99" t="n">
        <v>1</v>
      </c>
      <c r="N201" s="99" t="n">
        <v>5</v>
      </c>
      <c r="O201" s="99" t="n"/>
      <c r="P201" s="99">
        <f>+SUM(H201:O201)</f>
        <v/>
      </c>
      <c r="Q201" s="99">
        <f>+F201+P201</f>
        <v/>
      </c>
      <c r="R201" s="100">
        <f>IF(MID(D201,11,1)="R",Q201/2000,IF(OR(MID(D201,8,2)="07",MID(D201,8,2)="10"),Q201/880,IF(OR(MID(D201,8,2)="16",MID(D201,8,2)="25"),Q201/440,Q201/12000)))</f>
        <v/>
      </c>
      <c r="S201" s="2" t="n"/>
      <c r="T201" s="11" t="n"/>
      <c r="U201" s="11" t="n"/>
      <c r="V201" s="102">
        <f>+X201+3</f>
        <v/>
      </c>
      <c r="W201" s="102">
        <f>TEXT(V201, "DDD")</f>
        <v/>
      </c>
      <c r="X201" s="102">
        <f>DATE("20"&amp;LEFT(E201,2),MID(E201,3,2),MID(E201,5,2))</f>
        <v/>
      </c>
    </row>
    <row r="202" ht="20.25" customHeight="1">
      <c r="A202" s="98">
        <f>SUBSTITUTE(D202, "*", "-")</f>
        <v/>
      </c>
      <c r="B202" s="99">
        <f>IFERROR(VLOOKUP(D202,#REF!, 8, 0), "")</f>
        <v/>
      </c>
      <c r="C202" s="99" t="n"/>
      <c r="D202" s="98" t="inlineStr">
        <is>
          <t>RS+C80N10NR</t>
        </is>
      </c>
      <c r="E202" s="2" t="n"/>
      <c r="F202" s="99" t="n"/>
      <c r="G202" s="99">
        <f>CEILING(IF((F202+19)&lt;101,3,IF((F202+19)*0.03&lt;10,(F202+19)*0.03,10)),1)</f>
        <v/>
      </c>
      <c r="H202" s="99" t="n"/>
      <c r="I202" s="99">
        <f>CEILING(IF((F202+G202+19)&lt;101,3,IF((F202+G202+19)*0.03&lt;10,(F202+G202+19)*0.03,10)),1)</f>
        <v/>
      </c>
      <c r="J202" s="99" t="n">
        <v>13</v>
      </c>
      <c r="K202" s="99" t="n"/>
      <c r="L202" s="99" t="n"/>
      <c r="M202" s="99" t="n">
        <v>1</v>
      </c>
      <c r="N202" s="99" t="n">
        <v>5</v>
      </c>
      <c r="O202" s="99" t="n"/>
      <c r="P202" s="99">
        <f>+SUM(H202:O202)</f>
        <v/>
      </c>
      <c r="Q202" s="99">
        <f>+F202+P202</f>
        <v/>
      </c>
      <c r="R202" s="100">
        <f>IF(MID(D202,11,1)="R",Q202/2000,IF(OR(MID(D202,8,2)="07",MID(D202,8,2)="10"),Q202/880,IF(OR(MID(D202,8,2)="16",MID(D202,8,2)="25"),Q202/440,Q202/12000)))</f>
        <v/>
      </c>
      <c r="S202" s="2" t="n"/>
      <c r="T202" s="11" t="n"/>
      <c r="U202" s="11" t="n"/>
      <c r="V202" s="102">
        <f>+X202+3</f>
        <v/>
      </c>
      <c r="W202" s="102">
        <f>TEXT(V202, "DDD")</f>
        <v/>
      </c>
      <c r="X202" s="102">
        <f>DATE("20"&amp;LEFT(E202,2),MID(E202,3,2),MID(E202,5,2))</f>
        <v/>
      </c>
    </row>
    <row r="203" ht="20.25" customHeight="1">
      <c r="A203" s="98">
        <f>SUBSTITUTE(D203, "*", "-")</f>
        <v/>
      </c>
      <c r="B203" s="99">
        <f>IFERROR(VLOOKUP(D203,#REF!, 8, 0), "")</f>
        <v/>
      </c>
      <c r="C203" s="99" t="n"/>
      <c r="D203" s="98" t="inlineStr">
        <is>
          <t>RS+C80N25NR</t>
        </is>
      </c>
      <c r="E203" s="2" t="n"/>
      <c r="F203" s="99" t="n"/>
      <c r="G203" s="99">
        <f>CEILING(IF((F203+19)&lt;101,3,IF((F203+19)*0.03&lt;10,(F203+19)*0.03,10)),1)</f>
        <v/>
      </c>
      <c r="H203" s="99" t="n"/>
      <c r="I203" s="99">
        <f>CEILING(IF((F203+G203+19)&lt;101,3,IF((F203+G203+19)*0.03&lt;10,(F203+G203+19)*0.03,10)),1)</f>
        <v/>
      </c>
      <c r="J203" s="99" t="n">
        <v>13</v>
      </c>
      <c r="K203" s="99" t="n"/>
      <c r="L203" s="99" t="n"/>
      <c r="M203" s="99" t="n">
        <v>1</v>
      </c>
      <c r="N203" s="99" t="n">
        <v>5</v>
      </c>
      <c r="O203" s="99" t="n"/>
      <c r="P203" s="99">
        <f>+SUM(H203:O203)</f>
        <v/>
      </c>
      <c r="Q203" s="99">
        <f>+F203+P203</f>
        <v/>
      </c>
      <c r="R203" s="100">
        <f>IF(MID(D203,11,1)="R",Q203/2000,IF(OR(MID(D203,8,2)="07",MID(D203,8,2)="10"),Q203/880,IF(OR(MID(D203,8,2)="16",MID(D203,8,2)="25"),Q203/440,Q203/12000)))</f>
        <v/>
      </c>
      <c r="S203" s="2" t="n"/>
      <c r="T203" s="11" t="n"/>
      <c r="U203" s="11" t="n"/>
      <c r="V203" s="102">
        <f>+X203+3</f>
        <v/>
      </c>
      <c r="W203" s="102">
        <f>TEXT(V203, "DDD")</f>
        <v/>
      </c>
      <c r="X203" s="102">
        <f>DATE("20"&amp;LEFT(E203,2),MID(E203,3,2),MID(E203,5,2))</f>
        <v/>
      </c>
    </row>
    <row r="204" ht="20.25" customHeight="1">
      <c r="A204" s="98">
        <f>SUBSTITUTE(D204, "*", "-")</f>
        <v/>
      </c>
      <c r="B204" s="99">
        <f>IFERROR(VLOOKUP(D204,#REF!, 8, 0), "")</f>
        <v/>
      </c>
      <c r="C204" s="99" t="n"/>
      <c r="D204" s="98" t="inlineStr">
        <is>
          <t>RS+R40K10MQ</t>
        </is>
      </c>
      <c r="E204" s="2" t="n"/>
      <c r="F204" s="99" t="n"/>
      <c r="G204" s="99">
        <f>CEILING(IF((F204+19)&lt;101,3,IF((F204+19)*0.03&lt;10,(F204+19)*0.03,10)),1)</f>
        <v/>
      </c>
      <c r="H204" s="99" t="n"/>
      <c r="I204" s="99">
        <f>CEILING(IF((F204+G204+19)&lt;101,3,IF((F204+G204+19)*0.03&lt;10,(F204+G204+19)*0.03,10)),1)</f>
        <v/>
      </c>
      <c r="J204" s="99" t="n">
        <v>13</v>
      </c>
      <c r="K204" s="99" t="n"/>
      <c r="L204" s="99" t="n"/>
      <c r="M204" s="99" t="n">
        <v>1</v>
      </c>
      <c r="N204" s="99" t="n">
        <v>5</v>
      </c>
      <c r="O204" s="99" t="n"/>
      <c r="P204" s="99">
        <f>+SUM(H204:O204)</f>
        <v/>
      </c>
      <c r="Q204" s="99">
        <f>+F204+P204</f>
        <v/>
      </c>
      <c r="R204" s="100">
        <f>IF(MID(D204,11,1)="R",Q204/2000,IF(OR(MID(D204,8,2)="07",MID(D204,8,2)="10"),Q204/880,IF(OR(MID(D204,8,2)="16",MID(D204,8,2)="25"),Q204/440,Q204/12000)))</f>
        <v/>
      </c>
      <c r="S204" s="2" t="n"/>
      <c r="T204" s="11" t="n"/>
      <c r="U204" s="11" t="n"/>
      <c r="V204" s="102">
        <f>+X204+3</f>
        <v/>
      </c>
      <c r="W204" s="102">
        <f>TEXT(V204, "DDD")</f>
        <v/>
      </c>
      <c r="X204" s="102">
        <f>DATE("20"&amp;LEFT(E204,2),MID(E204,3,2),MID(E204,5,2))</f>
        <v/>
      </c>
    </row>
    <row r="205" ht="20.25" customHeight="1">
      <c r="A205" s="98">
        <f>SUBSTITUTE(D205, "*", "-")</f>
        <v/>
      </c>
      <c r="B205" s="99">
        <f>IFERROR(VLOOKUP(D205,#REF!, 8, 0), "")</f>
        <v/>
      </c>
      <c r="C205" s="99" t="n"/>
      <c r="D205" s="98" t="inlineStr">
        <is>
          <t>RS+R50N10MQ</t>
        </is>
      </c>
      <c r="E205" s="2" t="n"/>
      <c r="F205" s="99" t="n"/>
      <c r="G205" s="99">
        <f>CEILING(IF((F205+19)&lt;101,3,IF((F205+19)*0.03&lt;10,(F205+19)*0.03,10)),1)</f>
        <v/>
      </c>
      <c r="H205" s="99" t="n"/>
      <c r="I205" s="99">
        <f>CEILING(IF((F205+G205+19)&lt;101,3,IF((F205+G205+19)*0.03&lt;10,(F205+G205+19)*0.03,10)),1)</f>
        <v/>
      </c>
      <c r="J205" s="99" t="n">
        <v>13</v>
      </c>
      <c r="K205" s="99" t="n"/>
      <c r="L205" s="99" t="n"/>
      <c r="M205" s="99" t="n">
        <v>1</v>
      </c>
      <c r="N205" s="99" t="n">
        <v>5</v>
      </c>
      <c r="O205" s="99" t="n"/>
      <c r="P205" s="99">
        <f>+SUM(H205:O205)</f>
        <v/>
      </c>
      <c r="Q205" s="99">
        <f>+F205+P205</f>
        <v/>
      </c>
      <c r="R205" s="100">
        <f>IF(MID(D205,11,1)="R",Q205/2000,IF(OR(MID(D205,8,2)="07",MID(D205,8,2)="10"),Q205/880,IF(OR(MID(D205,8,2)="16",MID(D205,8,2)="25"),Q205/440,Q205/12000)))</f>
        <v/>
      </c>
      <c r="S205" s="2" t="n"/>
      <c r="T205" s="11" t="n"/>
      <c r="U205" s="11" t="n"/>
      <c r="V205" s="102">
        <f>+X205+3</f>
        <v/>
      </c>
      <c r="W205" s="102">
        <f>TEXT(V205, "DDD")</f>
        <v/>
      </c>
      <c r="X205" s="102">
        <f>DATE("20"&amp;LEFT(E205,2),MID(E205,3,2),MID(E205,5,2))</f>
        <v/>
      </c>
    </row>
    <row r="206" ht="20.25" customHeight="1">
      <c r="A206" s="98">
        <f>SUBSTITUTE(D206, "*", "-")</f>
        <v/>
      </c>
      <c r="B206" s="99">
        <f>IFERROR(VLOOKUP(D206,#REF!, 8, 0), "")</f>
        <v/>
      </c>
      <c r="C206" s="99" t="n"/>
      <c r="D206" s="98" t="inlineStr">
        <is>
          <t>RS+R60N10MQ</t>
        </is>
      </c>
      <c r="E206" s="2" t="n"/>
      <c r="F206" s="99" t="n"/>
      <c r="G206" s="99">
        <f>CEILING(IF((F206+19)&lt;101,3,IF((F206+19)*0.03&lt;10,(F206+19)*0.03,10)),1)</f>
        <v/>
      </c>
      <c r="H206" s="99" t="n"/>
      <c r="I206" s="99">
        <f>CEILING(IF((F206+G206+19)&lt;101,3,IF((F206+G206+19)*0.03&lt;10,(F206+G206+19)*0.03,10)),1)</f>
        <v/>
      </c>
      <c r="J206" s="99" t="n">
        <v>13</v>
      </c>
      <c r="K206" s="99" t="n"/>
      <c r="L206" s="99" t="n"/>
      <c r="M206" s="99" t="n">
        <v>1</v>
      </c>
      <c r="N206" s="99" t="n">
        <v>5</v>
      </c>
      <c r="O206" s="99" t="n"/>
      <c r="P206" s="99">
        <f>+SUM(H206:O206)</f>
        <v/>
      </c>
      <c r="Q206" s="99">
        <f>+F206+P206</f>
        <v/>
      </c>
      <c r="R206" s="100">
        <f>IF(MID(D206,11,1)="R",Q206/2000,IF(OR(MID(D206,8,2)="07",MID(D206,8,2)="10"),Q206/880,IF(OR(MID(D206,8,2)="16",MID(D206,8,2)="25"),Q206/440,Q206/12000)))</f>
        <v/>
      </c>
      <c r="S206" s="2" t="n"/>
      <c r="T206" s="11" t="n"/>
      <c r="U206" s="11" t="n"/>
      <c r="V206" s="102">
        <f>+X206+3</f>
        <v/>
      </c>
      <c r="W206" s="102">
        <f>TEXT(V206, "DDD")</f>
        <v/>
      </c>
      <c r="X206" s="102">
        <f>DATE("20"&amp;LEFT(E206,2),MID(E206,3,2),MID(E206,5,2))</f>
        <v/>
      </c>
    </row>
    <row r="207" ht="20.25" customHeight="1">
      <c r="A207" s="98">
        <f>SUBSTITUTE(D207, "*", "-")</f>
        <v/>
      </c>
      <c r="B207" s="99">
        <f>IFERROR(VLOOKUP(D207,#REF!, 8, 0), "")</f>
        <v/>
      </c>
      <c r="C207" s="99" t="n"/>
      <c r="D207" s="98" t="inlineStr">
        <is>
          <t>RS+R70N10MQ</t>
        </is>
      </c>
      <c r="E207" s="2" t="n"/>
      <c r="F207" s="99" t="n"/>
      <c r="G207" s="99">
        <f>CEILING(IF((F207+19)&lt;101,3,IF((F207+19)*0.03&lt;10,(F207+19)*0.03,10)),1)</f>
        <v/>
      </c>
      <c r="H207" s="99" t="n"/>
      <c r="I207" s="99">
        <f>CEILING(IF((F207+G207+19)&lt;101,3,IF((F207+G207+19)*0.03&lt;10,(F207+G207+19)*0.03,10)),1)</f>
        <v/>
      </c>
      <c r="J207" s="99" t="n">
        <v>13</v>
      </c>
      <c r="K207" s="99" t="n"/>
      <c r="L207" s="99" t="n"/>
      <c r="M207" s="99" t="n">
        <v>1</v>
      </c>
      <c r="N207" s="99" t="n">
        <v>5</v>
      </c>
      <c r="O207" s="99" t="n"/>
      <c r="P207" s="99">
        <f>+SUM(H207:O207)</f>
        <v/>
      </c>
      <c r="Q207" s="99">
        <f>+F207+P207</f>
        <v/>
      </c>
      <c r="R207" s="100">
        <f>IF(MID(D207,11,1)="R",Q207/2000,IF(OR(MID(D207,8,2)="07",MID(D207,8,2)="10"),Q207/880,IF(OR(MID(D207,8,2)="16",MID(D207,8,2)="25"),Q207/440,Q207/12000)))</f>
        <v/>
      </c>
      <c r="S207" s="2" t="n"/>
      <c r="T207" s="11" t="n"/>
      <c r="U207" s="11" t="n"/>
      <c r="V207" s="102">
        <f>+X207+3</f>
        <v/>
      </c>
      <c r="W207" s="102">
        <f>TEXT(V207, "DDD")</f>
        <v/>
      </c>
      <c r="X207" s="102">
        <f>DATE("20"&amp;LEFT(E207,2),MID(E207,3,2),MID(E207,5,2))</f>
        <v/>
      </c>
    </row>
    <row r="208" ht="20.25" customHeight="1">
      <c r="A208" s="98">
        <f>SUBSTITUTE(D208, "*", "-")</f>
        <v/>
      </c>
      <c r="B208" s="99">
        <f>IFERROR(VLOOKUP(D208,#REF!, 8, 0), "")</f>
        <v/>
      </c>
      <c r="C208" s="99" t="n"/>
      <c r="D208" s="98" t="inlineStr">
        <is>
          <t>RS+R80N10MQ</t>
        </is>
      </c>
      <c r="E208" s="2" t="n"/>
      <c r="F208" s="99" t="n"/>
      <c r="G208" s="99">
        <f>CEILING(IF((F208+19)&lt;101,3,IF((F208+19)*0.03&lt;10,(F208+19)*0.03,10)),1)</f>
        <v/>
      </c>
      <c r="H208" s="99" t="n"/>
      <c r="I208" s="99">
        <f>CEILING(IF((F208+G208+19)&lt;101,3,IF((F208+G208+19)*0.03&lt;10,(F208+G208+19)*0.03,10)),1)</f>
        <v/>
      </c>
      <c r="J208" s="99" t="n">
        <v>13</v>
      </c>
      <c r="K208" s="99" t="n"/>
      <c r="L208" s="99" t="n"/>
      <c r="M208" s="99" t="n">
        <v>1</v>
      </c>
      <c r="N208" s="99" t="n">
        <v>5</v>
      </c>
      <c r="O208" s="99" t="n"/>
      <c r="P208" s="99">
        <f>+SUM(H208:O208)</f>
        <v/>
      </c>
      <c r="Q208" s="99">
        <f>+F208+P208</f>
        <v/>
      </c>
      <c r="R208" s="100">
        <f>IF(MID(D208,11,1)="R",Q208/2000,IF(OR(MID(D208,8,2)="07",MID(D208,8,2)="10"),Q208/880,IF(OR(MID(D208,8,2)="16",MID(D208,8,2)="25"),Q208/440,Q208/12000)))</f>
        <v/>
      </c>
      <c r="S208" s="2" t="n"/>
      <c r="T208" s="11" t="n"/>
      <c r="U208" s="11" t="n"/>
      <c r="V208" s="102">
        <f>+X208+3</f>
        <v/>
      </c>
      <c r="W208" s="102">
        <f>TEXT(V208, "DDD")</f>
        <v/>
      </c>
      <c r="X208" s="102">
        <f>DATE("20"&amp;LEFT(E208,2),MID(E208,3,2),MID(E208,5,2))</f>
        <v/>
      </c>
    </row>
  </sheetData>
  <autoFilter ref="A15:X208"/>
  <conditionalFormatting sqref="F16:F37">
    <cfRule type="cellIs" priority="1" operator="lessThan" dxfId="0">
      <formula>3200</formula>
    </cfRule>
  </conditionalFormatting>
  <pageMargins left="0.7086614173228347" right="0.7086614173228347" top="0.7480314960629921" bottom="0.7480314960629921" header="0.3149606299212598" footer="0.3149606299212598"/>
  <pageSetup orientation="portrait" paperSize="9" scale="68"/>
  <headerFooter>
    <oddHeader/>
    <oddFooter>&amp;R&amp;P/&amp;N</oddFooter>
    <evenHeader/>
    <evenFooter/>
    <firstHeader/>
    <firstFooter/>
  </headerFooter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952"/>
  <sheetViews>
    <sheetView zoomScaleNormal="100" zoomScaleSheetLayoutView="100" workbookViewId="0">
      <pane ySplit="2" topLeftCell="A3" activePane="bottomLeft" state="frozen"/>
      <selection pane="bottomLeft" activeCell="K3" sqref="K3"/>
    </sheetView>
  </sheetViews>
  <sheetFormatPr baseColWidth="8" defaultColWidth="9.140625" defaultRowHeight="15"/>
  <cols>
    <col width="8.140625" customWidth="1" style="36" min="1" max="1"/>
    <col width="10.42578125" customWidth="1" style="36" min="2" max="2"/>
    <col width="20.42578125" customWidth="1" style="57" min="3" max="3"/>
    <col width="14.5703125" customWidth="1" style="57" min="4" max="4"/>
    <col hidden="1" width="7.140625" customWidth="1" style="35" min="5" max="6"/>
    <col width="17.140625" customWidth="1" style="65" min="7" max="7"/>
    <col width="13.42578125" customWidth="1" style="104" min="8" max="8"/>
    <col hidden="1" width="6.7109375" customWidth="1" style="27" min="9" max="9"/>
    <col hidden="1" width="6.7109375" customWidth="1" style="28" min="10" max="10"/>
    <col width="17.85546875" customWidth="1" style="27" min="11" max="11"/>
    <col width="11.28515625" customWidth="1" style="27" min="12" max="12"/>
    <col width="18.7109375" customWidth="1" style="27" min="13" max="13"/>
    <col width="8.7109375" customWidth="1" style="27" min="14" max="14"/>
    <col width="9.140625" customWidth="1" style="27" min="15" max="22"/>
    <col width="9.140625" customWidth="1" style="27" min="23" max="16384"/>
  </cols>
  <sheetData>
    <row r="1" ht="42" customFormat="1" customHeight="1" s="26">
      <c r="A1" s="95" t="inlineStr">
        <is>
          <t>STT</t>
        </is>
      </c>
      <c r="B1" s="91" t="inlineStr">
        <is>
          <t>STT lô theo từng mã</t>
        </is>
      </c>
      <c r="C1" s="53" t="inlineStr">
        <is>
          <t>Số lượng đã được chia</t>
        </is>
      </c>
      <c r="D1" s="53" t="n"/>
      <c r="E1" s="93" t="inlineStr">
        <is>
          <t>STT1</t>
        </is>
      </c>
      <c r="F1" s="93" t="inlineStr">
        <is>
          <t>STT2</t>
        </is>
      </c>
      <c r="G1" s="58" t="inlineStr">
        <is>
          <t>Tổng số lượng sản xuất (chưa chia)</t>
        </is>
      </c>
      <c r="H1" s="58" t="n"/>
      <c r="I1" s="94" t="inlineStr">
        <is>
          <t>SL LOT</t>
        </is>
      </c>
      <c r="J1" s="94" t="inlineStr">
        <is>
          <t>MOD</t>
        </is>
      </c>
      <c r="K1" s="89" t="inlineStr">
        <is>
          <t>Số lượng max/1 palet</t>
        </is>
      </c>
      <c r="L1" s="90" t="n"/>
      <c r="M1" s="48" t="inlineStr">
        <is>
          <t>Số lượng lô sau chia</t>
        </is>
      </c>
      <c r="N1" s="49">
        <f>COUNTIF(D:D,"&gt;0")</f>
        <v/>
      </c>
    </row>
    <row r="2" ht="24.75" customFormat="1" customHeight="1" s="26">
      <c r="A2" s="92" t="n"/>
      <c r="B2" s="92" t="n"/>
      <c r="C2" s="54" t="inlineStr">
        <is>
          <t>Mã FG</t>
        </is>
      </c>
      <c r="D2" s="54" t="inlineStr">
        <is>
          <t>SL/lot</t>
        </is>
      </c>
      <c r="E2" s="92" t="n"/>
      <c r="F2" s="92" t="n"/>
      <c r="G2" s="59" t="inlineStr">
        <is>
          <t>Mã FG</t>
        </is>
      </c>
      <c r="H2" s="59" t="inlineStr">
        <is>
          <t>Tổng sx</t>
        </is>
      </c>
      <c r="I2" s="92" t="n"/>
      <c r="J2" s="92" t="n"/>
      <c r="K2" s="89" t="inlineStr">
        <is>
          <t>Mã FG</t>
        </is>
      </c>
      <c r="L2" s="89" t="inlineStr">
        <is>
          <t>SL/palet</t>
        </is>
      </c>
      <c r="M2" s="48" t="inlineStr">
        <is>
          <t>Số dòng dữ liệu</t>
        </is>
      </c>
      <c r="N2" s="50">
        <f>+N1+2</f>
        <v/>
      </c>
    </row>
    <row r="3">
      <c r="A3" s="46" t="n">
        <v>1</v>
      </c>
      <c r="B3" s="46">
        <f>COUNTIF($C$3:C3,C3)</f>
        <v/>
      </c>
      <c r="C3" s="51">
        <f>_xlfn.IFNA(VLOOKUP(A3,$E:$G,3,FALSE),C2)</f>
        <v/>
      </c>
      <c r="D3" s="105">
        <f>_xlfn.IFNA(_xlfn.IFNA(VLOOKUP(A3,$F:$J,5,FALSE),VLOOKUP(C3,K:L,2,FALSE)),"")</f>
        <v/>
      </c>
      <c r="E3" s="30" t="n">
        <v>1</v>
      </c>
      <c r="F3" s="31">
        <f>IF(J3&lt;=0,0,SUM($I$3:I3))</f>
        <v/>
      </c>
      <c r="G3" s="60" t="inlineStr">
        <is>
          <t>RS*A50G16SQZ</t>
        </is>
      </c>
      <c r="H3" s="106" t="n">
        <v>30000</v>
      </c>
      <c r="I3" s="39">
        <f>CEILING(H3/VLOOKUP(G3,$K:$L,2,FALSE),1)</f>
        <v/>
      </c>
      <c r="J3" s="40">
        <f>MOD(H3,VLOOKUP(G3,$K:$L,2,FALSE))</f>
        <v/>
      </c>
      <c r="K3" s="41" t="inlineStr">
        <is>
          <t>RS*A40G07SQ</t>
        </is>
      </c>
      <c r="L3" s="107" t="n">
        <v>6100</v>
      </c>
      <c r="M3" s="28" t="n"/>
    </row>
    <row r="4" customFormat="1" s="28">
      <c r="A4" s="29">
        <f>+A3+1</f>
        <v/>
      </c>
      <c r="B4" s="29">
        <f>COUNTIF($C$3:C4,C4)</f>
        <v/>
      </c>
      <c r="C4" s="55">
        <f>_xlfn.IFNA(VLOOKUP(A4,$E:$G,3,FALSE),C3)</f>
        <v/>
      </c>
      <c r="D4" s="108">
        <f>_xlfn.IFNA(_xlfn.IFNA(VLOOKUP(A4,$F:$J,5,FALSE),VLOOKUP(C4,K:L,2,FALSE)),"")</f>
        <v/>
      </c>
      <c r="E4" s="32">
        <f>SUM($I$3:I3,1)</f>
        <v/>
      </c>
      <c r="F4" s="31">
        <f>IF(J4&lt;=0,0,SUM($I$3:I4))</f>
        <v/>
      </c>
      <c r="G4" s="62" t="inlineStr">
        <is>
          <t>RS*A50K10SQ</t>
        </is>
      </c>
      <c r="H4" s="106" t="n">
        <v>61000</v>
      </c>
      <c r="I4" s="39">
        <f>CEILING(H4/VLOOKUP(G4,$K:$L,2,FALSE),1)</f>
        <v/>
      </c>
      <c r="J4" s="40">
        <f>MOD(H4,VLOOKUP(G4,$K:$L,2,FALSE))</f>
        <v/>
      </c>
      <c r="K4" s="41" t="inlineStr">
        <is>
          <t>RS*A40G10SQ</t>
        </is>
      </c>
      <c r="L4" s="109" t="n">
        <v>6100</v>
      </c>
    </row>
    <row r="5" customFormat="1" s="28">
      <c r="A5" s="29">
        <f>+A4+1</f>
        <v/>
      </c>
      <c r="B5" s="29">
        <f>COUNTIF($C$3:C5,C5)</f>
        <v/>
      </c>
      <c r="C5" s="55">
        <f>_xlfn.IFNA(VLOOKUP(A5,$E:$G,3,FALSE),C4)</f>
        <v/>
      </c>
      <c r="D5" s="108">
        <f>_xlfn.IFNA(_xlfn.IFNA(VLOOKUP(A5,$F:$J,5,FALSE),VLOOKUP(C5,K:L,2,FALSE)),"")</f>
        <v/>
      </c>
      <c r="E5" s="32">
        <f>SUM($I$3:I4,1)</f>
        <v/>
      </c>
      <c r="F5" s="31">
        <f>IF(J5&lt;=0,0,SUM($I$3:I5))</f>
        <v/>
      </c>
      <c r="G5" s="62" t="inlineStr">
        <is>
          <t>RS*A60G16SQZ</t>
        </is>
      </c>
      <c r="H5" s="106" t="n">
        <v>172000</v>
      </c>
      <c r="I5" s="39">
        <f>CEILING(H5/VLOOKUP(G5,$K:$L,2,FALSE),1)</f>
        <v/>
      </c>
      <c r="J5" s="40">
        <f>MOD(H5,VLOOKUP(G5,$K:$L,2,FALSE))</f>
        <v/>
      </c>
      <c r="K5" s="41" t="inlineStr">
        <is>
          <t>RS*A40G16AQZ</t>
        </is>
      </c>
      <c r="L5" s="109" t="n">
        <v>3000</v>
      </c>
    </row>
    <row r="6" customFormat="1" s="28">
      <c r="A6" s="29">
        <f>+A5+1</f>
        <v/>
      </c>
      <c r="B6" s="29">
        <f>COUNTIF($C$3:C6,C6)</f>
        <v/>
      </c>
      <c r="C6" s="55">
        <f>_xlfn.IFNA(VLOOKUP(A6,$E:$G,3,FALSE),C5)</f>
        <v/>
      </c>
      <c r="D6" s="108">
        <f>_xlfn.IFNA(_xlfn.IFNA(VLOOKUP(A6,$F:$J,5,FALSE),VLOOKUP(C6,K:L,2,FALSE)),"")</f>
        <v/>
      </c>
      <c r="E6" s="32">
        <f>SUM($I$3:I5,1)</f>
        <v/>
      </c>
      <c r="F6" s="31">
        <f>IF(J6&lt;=0,0,SUM($I$3:I6))</f>
        <v/>
      </c>
      <c r="G6" s="62" t="inlineStr">
        <is>
          <t>RS*A60K10SQ</t>
        </is>
      </c>
      <c r="H6" s="106" t="n">
        <v>30500</v>
      </c>
      <c r="I6" s="39">
        <f>CEILING(H6/VLOOKUP(G6,$K:$L,2,FALSE),1)</f>
        <v/>
      </c>
      <c r="J6" s="40">
        <f>MOD(H6,VLOOKUP(G6,$K:$L,2,FALSE))</f>
        <v/>
      </c>
      <c r="K6" s="41" t="inlineStr">
        <is>
          <t>RS*A40G16SQZ</t>
        </is>
      </c>
      <c r="L6" s="109" t="n">
        <v>3000</v>
      </c>
    </row>
    <row r="7" customFormat="1" s="28">
      <c r="A7" s="29">
        <f>+A6+1</f>
        <v/>
      </c>
      <c r="B7" s="29">
        <f>COUNTIF($C$3:C7,C7)</f>
        <v/>
      </c>
      <c r="C7" s="55">
        <f>_xlfn.IFNA(VLOOKUP(A7,$E:$G,3,FALSE),C6)</f>
        <v/>
      </c>
      <c r="D7" s="108">
        <f>_xlfn.IFNA(_xlfn.IFNA(VLOOKUP(A7,$F:$J,5,FALSE),VLOOKUP(C7,K:L,2,FALSE)),"")</f>
        <v/>
      </c>
      <c r="E7" s="32">
        <f>SUM($I$3:I6,1)</f>
        <v/>
      </c>
      <c r="F7" s="31">
        <f>IF(J7&lt;=0,0,SUM($I$3:I7))</f>
        <v/>
      </c>
      <c r="G7" s="62" t="inlineStr">
        <is>
          <t>RS*A70K10SQ</t>
        </is>
      </c>
      <c r="H7" s="106" t="n">
        <v>12200</v>
      </c>
      <c r="I7" s="39">
        <f>CEILING(H7/VLOOKUP(G7,$K:$L,2,FALSE),1)</f>
        <v/>
      </c>
      <c r="J7" s="40">
        <f>MOD(H7,VLOOKUP(G7,$K:$L,2,FALSE))</f>
        <v/>
      </c>
      <c r="K7" s="41" t="inlineStr">
        <is>
          <t>RS*A40K10AQ</t>
        </is>
      </c>
      <c r="L7" s="109" t="n">
        <v>6100</v>
      </c>
    </row>
    <row r="8">
      <c r="A8" s="29">
        <f>+A7+1</f>
        <v/>
      </c>
      <c r="B8" s="29">
        <f>COUNTIF($C$3:C8,C8)</f>
        <v/>
      </c>
      <c r="C8" s="55">
        <f>_xlfn.IFNA(VLOOKUP(A8,$E:$G,3,FALSE),C7)</f>
        <v/>
      </c>
      <c r="D8" s="108">
        <f>_xlfn.IFNA(_xlfn.IFNA(VLOOKUP(A8,$F:$J,5,FALSE),VLOOKUP(C8,K:L,2,FALSE)),"")</f>
        <v/>
      </c>
      <c r="E8" s="32">
        <f>SUM($I$3:I7,1)</f>
        <v/>
      </c>
      <c r="F8" s="31">
        <f>IF(J8&lt;=0,0,SUM($I$3:I8))</f>
        <v/>
      </c>
      <c r="G8" s="62" t="inlineStr">
        <is>
          <t>RS*A80K10SQ</t>
        </is>
      </c>
      <c r="H8" s="106" t="n">
        <v>30500</v>
      </c>
      <c r="I8" s="39">
        <f>CEILING(H8/VLOOKUP(G8,$K:$L,2,FALSE),1)</f>
        <v/>
      </c>
      <c r="J8" s="40">
        <f>MOD(H8,VLOOKUP(G8,$K:$L,2,FALSE))</f>
        <v/>
      </c>
      <c r="K8" s="41" t="inlineStr">
        <is>
          <t>RS*A40K10SQ</t>
        </is>
      </c>
      <c r="L8" s="109" t="n">
        <v>6100</v>
      </c>
      <c r="M8" s="28" t="n"/>
    </row>
    <row r="9">
      <c r="A9" s="29">
        <f>+A8+1</f>
        <v/>
      </c>
      <c r="B9" s="29">
        <f>COUNTIF($C$3:C9,C9)</f>
        <v/>
      </c>
      <c r="C9" s="55">
        <f>_xlfn.IFNA(VLOOKUP(A9,$E:$G,3,FALSE),C8)</f>
        <v/>
      </c>
      <c r="D9" s="108">
        <f>_xlfn.IFNA(_xlfn.IFNA(VLOOKUP(A9,$F:$J,5,FALSE),VLOOKUP(C9,K:L,2,FALSE)),"")</f>
        <v/>
      </c>
      <c r="E9" s="32">
        <f>SUM($I$3:I8,1)</f>
        <v/>
      </c>
      <c r="F9" s="31">
        <f>IF(J9&lt;=0,0,SUM($I$3:I9))</f>
        <v/>
      </c>
      <c r="G9" s="62" t="n"/>
      <c r="H9" s="106" t="n"/>
      <c r="I9" s="39">
        <f>CEILING(H9/VLOOKUP(G9,$K:$L,2,FALSE),1)</f>
        <v/>
      </c>
      <c r="J9" s="40">
        <f>MOD(H9,VLOOKUP(G9,$K:$L,2,FALSE))</f>
        <v/>
      </c>
      <c r="K9" s="41" t="inlineStr">
        <is>
          <t>RS*A40K25MQ</t>
        </is>
      </c>
      <c r="L9" s="109" t="n">
        <v>3000</v>
      </c>
      <c r="M9" s="28" t="n"/>
    </row>
    <row r="10">
      <c r="A10" s="29">
        <f>+A9+1</f>
        <v/>
      </c>
      <c r="B10" s="29">
        <f>COUNTIF($C$3:C10,C10)</f>
        <v/>
      </c>
      <c r="C10" s="55">
        <f>_xlfn.IFNA(VLOOKUP(A10,$E:$G,3,FALSE),C9)</f>
        <v/>
      </c>
      <c r="D10" s="108">
        <f>_xlfn.IFNA(_xlfn.IFNA(VLOOKUP(A10,$F:$J,5,FALSE),VLOOKUP(C10,K:L,2,FALSE)),"")</f>
        <v/>
      </c>
      <c r="E10" s="32">
        <f>SUM($I$3:I9,1)</f>
        <v/>
      </c>
      <c r="F10" s="31">
        <f>IF(J10&lt;=0,0,SUM($I$3:I10))</f>
        <v/>
      </c>
      <c r="G10" s="62" t="n"/>
      <c r="H10" s="106" t="n"/>
      <c r="I10" s="39">
        <f>CEILING(H10/VLOOKUP(G10,$K:$L,2,FALSE),1)</f>
        <v/>
      </c>
      <c r="J10" s="40">
        <f>MOD(H10,VLOOKUP(G10,$K:$L,2,FALSE))</f>
        <v/>
      </c>
      <c r="K10" s="41" t="inlineStr">
        <is>
          <t>RS*A40K25MQ1</t>
        </is>
      </c>
      <c r="L10" s="109" t="n">
        <v>3000</v>
      </c>
      <c r="M10" s="28" t="n"/>
    </row>
    <row r="11">
      <c r="A11" s="29">
        <f>+A10+1</f>
        <v/>
      </c>
      <c r="B11" s="29">
        <f>COUNTIF($C$3:C11,C11)</f>
        <v/>
      </c>
      <c r="C11" s="55">
        <f>_xlfn.IFNA(VLOOKUP(A11,$E:$G,3,FALSE),C10)</f>
        <v/>
      </c>
      <c r="D11" s="108">
        <f>_xlfn.IFNA(_xlfn.IFNA(VLOOKUP(A11,$F:$J,5,FALSE),VLOOKUP(C11,K:L,2,FALSE)),"")</f>
        <v/>
      </c>
      <c r="E11" s="32">
        <f>SUM($I$3:I10,1)</f>
        <v/>
      </c>
      <c r="F11" s="31">
        <f>IF(J11&lt;=0,0,SUM($I$3:I11))</f>
        <v/>
      </c>
      <c r="G11" s="62" t="n"/>
      <c r="H11" s="106" t="n"/>
      <c r="I11" s="39">
        <f>CEILING(H11/VLOOKUP(G11,$K:$L,2,FALSE),1)</f>
        <v/>
      </c>
      <c r="J11" s="40">
        <f>MOD(H11,VLOOKUP(G11,$K:$L,2,FALSE))</f>
        <v/>
      </c>
      <c r="K11" s="41" t="inlineStr">
        <is>
          <t>RS*A50G07SQ</t>
        </is>
      </c>
      <c r="L11" s="109" t="n">
        <v>6100</v>
      </c>
      <c r="M11" s="28" t="n"/>
    </row>
    <row r="12">
      <c r="A12" s="29">
        <f>+A11+1</f>
        <v/>
      </c>
      <c r="B12" s="29">
        <f>COUNTIF($C$3:C12,C12)</f>
        <v/>
      </c>
      <c r="C12" s="55">
        <f>_xlfn.IFNA(VLOOKUP(A12,$E:$G,3,FALSE),C11)</f>
        <v/>
      </c>
      <c r="D12" s="108">
        <f>_xlfn.IFNA(_xlfn.IFNA(VLOOKUP(A12,$F:$J,5,FALSE),VLOOKUP(C12,K:L,2,FALSE)),"")</f>
        <v/>
      </c>
      <c r="E12" s="32">
        <f>SUM($I$3:I11,1)</f>
        <v/>
      </c>
      <c r="F12" s="31">
        <f>IF(J12&lt;=0,0,SUM($I$3:I12))</f>
        <v/>
      </c>
      <c r="G12" s="62" t="n"/>
      <c r="H12" s="106" t="n"/>
      <c r="I12" s="39">
        <f>CEILING(H12/VLOOKUP(G12,$K:$L,2,FALSE),1)</f>
        <v/>
      </c>
      <c r="J12" s="40">
        <f>MOD(H12,VLOOKUP(G12,$K:$L,2,FALSE))</f>
        <v/>
      </c>
      <c r="K12" s="41" t="inlineStr">
        <is>
          <t>RS*A50G16AQZ</t>
        </is>
      </c>
      <c r="L12" s="109" t="n">
        <v>3000</v>
      </c>
      <c r="M12" s="28" t="n"/>
    </row>
    <row r="13">
      <c r="A13" s="29">
        <f>+A12+1</f>
        <v/>
      </c>
      <c r="B13" s="29">
        <f>COUNTIF($C$3:C13,C13)</f>
        <v/>
      </c>
      <c r="C13" s="55">
        <f>_xlfn.IFNA(VLOOKUP(A13,$E:$G,3,FALSE),C12)</f>
        <v/>
      </c>
      <c r="D13" s="108">
        <f>_xlfn.IFNA(_xlfn.IFNA(VLOOKUP(A13,$F:$J,5,FALSE),VLOOKUP(C13,K:L,2,FALSE)),"")</f>
        <v/>
      </c>
      <c r="E13" s="32">
        <f>SUM($I$3:I12,1)</f>
        <v/>
      </c>
      <c r="F13" s="31">
        <f>IF(J13&lt;=0,0,SUM($I$3:I13))</f>
        <v/>
      </c>
      <c r="G13" s="62" t="n"/>
      <c r="H13" s="106" t="n"/>
      <c r="I13" s="39">
        <f>CEILING(H13/VLOOKUP(G13,$K:$L,2,FALSE),1)</f>
        <v/>
      </c>
      <c r="J13" s="40">
        <f>MOD(H13,VLOOKUP(G13,$K:$L,2,FALSE))</f>
        <v/>
      </c>
      <c r="K13" s="41" t="inlineStr">
        <is>
          <t>RS*A50G16SQZ</t>
        </is>
      </c>
      <c r="L13" s="109" t="n">
        <v>3000</v>
      </c>
      <c r="M13" s="28" t="n"/>
    </row>
    <row r="14">
      <c r="A14" s="29">
        <f>+A13+1</f>
        <v/>
      </c>
      <c r="B14" s="29">
        <f>COUNTIF($C$3:C14,C14)</f>
        <v/>
      </c>
      <c r="C14" s="55">
        <f>_xlfn.IFNA(VLOOKUP(A14,$E:$G,3,FALSE),C13)</f>
        <v/>
      </c>
      <c r="D14" s="108">
        <f>_xlfn.IFNA(_xlfn.IFNA(VLOOKUP(A14,$F:$J,5,FALSE),VLOOKUP(C14,K:L,2,FALSE)),"")</f>
        <v/>
      </c>
      <c r="E14" s="32">
        <f>SUM($I$3:I13,1)</f>
        <v/>
      </c>
      <c r="F14" s="31">
        <f>IF(J14&lt;=0,0,SUM($I$3:I14))</f>
        <v/>
      </c>
      <c r="G14" s="62" t="n"/>
      <c r="H14" s="106" t="n"/>
      <c r="I14" s="39">
        <f>CEILING(H14/VLOOKUP(G14,$K:$L,2,FALSE),1)</f>
        <v/>
      </c>
      <c r="J14" s="40">
        <f>MOD(H14,VLOOKUP(G14,$K:$L,2,FALSE))</f>
        <v/>
      </c>
      <c r="K14" s="41" t="inlineStr">
        <is>
          <t>RS*A50K10AQ</t>
        </is>
      </c>
      <c r="L14" s="109" t="n">
        <v>6100</v>
      </c>
      <c r="M14" s="28" t="n"/>
    </row>
    <row r="15">
      <c r="A15" s="29">
        <f>+A14+1</f>
        <v/>
      </c>
      <c r="B15" s="29">
        <f>COUNTIF($C$3:C15,C15)</f>
        <v/>
      </c>
      <c r="C15" s="55">
        <f>_xlfn.IFNA(VLOOKUP(A15,$E:$G,3,FALSE),C14)</f>
        <v/>
      </c>
      <c r="D15" s="108">
        <f>_xlfn.IFNA(_xlfn.IFNA(VLOOKUP(A15,$F:$J,5,FALSE),VLOOKUP(C15,K:L,2,FALSE)),"")</f>
        <v/>
      </c>
      <c r="E15" s="32">
        <f>SUM($I$3:I14,1)</f>
        <v/>
      </c>
      <c r="F15" s="31">
        <f>IF(J15&lt;=0,0,SUM($I$3:I15))</f>
        <v/>
      </c>
      <c r="G15" s="62" t="n"/>
      <c r="H15" s="106" t="n"/>
      <c r="I15" s="39">
        <f>CEILING(H15/VLOOKUP(G15,$K:$L,2,FALSE),1)</f>
        <v/>
      </c>
      <c r="J15" s="40">
        <f>MOD(H15,VLOOKUP(G15,$K:$L,2,FALSE))</f>
        <v/>
      </c>
      <c r="K15" s="41" t="inlineStr">
        <is>
          <t>RS*A50K10SQ</t>
        </is>
      </c>
      <c r="L15" s="109" t="n">
        <v>6100</v>
      </c>
      <c r="M15" s="28" t="n"/>
    </row>
    <row r="16">
      <c r="A16" s="29">
        <f>+A15+1</f>
        <v/>
      </c>
      <c r="B16" s="29">
        <f>COUNTIF($C$3:C16,C16)</f>
        <v/>
      </c>
      <c r="C16" s="55">
        <f>_xlfn.IFNA(VLOOKUP(A16,$E:$G,3,FALSE),C15)</f>
        <v/>
      </c>
      <c r="D16" s="108">
        <f>_xlfn.IFNA(_xlfn.IFNA(VLOOKUP(A16,$F:$J,5,FALSE),VLOOKUP(C16,K:L,2,FALSE)),"")</f>
        <v/>
      </c>
      <c r="E16" s="32">
        <f>SUM($I$3:I15,1)</f>
        <v/>
      </c>
      <c r="F16" s="31">
        <f>IF(J16&lt;=0,0,SUM($I$3:I16))</f>
        <v/>
      </c>
      <c r="G16" s="62" t="n"/>
      <c r="H16" s="106" t="n"/>
      <c r="I16" s="39">
        <f>CEILING(H16/VLOOKUP(G16,$K:$L,2,FALSE),1)</f>
        <v/>
      </c>
      <c r="J16" s="40">
        <f>MOD(H16,VLOOKUP(G16,$K:$L,2,FALSE))</f>
        <v/>
      </c>
      <c r="K16" s="41" t="inlineStr">
        <is>
          <t>RS*A50K25AQ</t>
        </is>
      </c>
      <c r="L16" s="109" t="n">
        <v>3000</v>
      </c>
      <c r="M16" s="28" t="n"/>
    </row>
    <row r="17">
      <c r="A17" s="29">
        <f>+A16+1</f>
        <v/>
      </c>
      <c r="B17" s="29">
        <f>COUNTIF($C$3:C17,C17)</f>
        <v/>
      </c>
      <c r="C17" s="55">
        <f>_xlfn.IFNA(VLOOKUP(A17,$E:$G,3,FALSE),C16)</f>
        <v/>
      </c>
      <c r="D17" s="108">
        <f>_xlfn.IFNA(_xlfn.IFNA(VLOOKUP(A17,$F:$J,5,FALSE),VLOOKUP(C17,K:L,2,FALSE)),"")</f>
        <v/>
      </c>
      <c r="E17" s="32">
        <f>SUM($I$3:I16,1)</f>
        <v/>
      </c>
      <c r="F17" s="31">
        <f>IF(J17&lt;=0,0,SUM($I$3:I17))</f>
        <v/>
      </c>
      <c r="G17" s="62" t="n"/>
      <c r="H17" s="106" t="n"/>
      <c r="I17" s="39">
        <f>CEILING(H17/VLOOKUP(G17,$K:$L,2,FALSE),1)</f>
        <v/>
      </c>
      <c r="J17" s="40">
        <f>MOD(H17,VLOOKUP(G17,$K:$L,2,FALSE))</f>
        <v/>
      </c>
      <c r="K17" s="41" t="inlineStr">
        <is>
          <t>RS*A50N25AQ</t>
        </is>
      </c>
      <c r="L17" s="109" t="n">
        <v>3000</v>
      </c>
      <c r="M17" s="28" t="n"/>
    </row>
    <row r="18">
      <c r="A18" s="29">
        <f>+A17+1</f>
        <v/>
      </c>
      <c r="B18" s="29">
        <f>COUNTIF($C$3:C18,C18)</f>
        <v/>
      </c>
      <c r="C18" s="55">
        <f>_xlfn.IFNA(VLOOKUP(A18,$E:$G,3,FALSE),C17)</f>
        <v/>
      </c>
      <c r="D18" s="108">
        <f>_xlfn.IFNA(_xlfn.IFNA(VLOOKUP(A18,$F:$J,5,FALSE),VLOOKUP(C18,K:L,2,FALSE)),"")</f>
        <v/>
      </c>
      <c r="E18" s="32">
        <f>SUM($I$3:I17,1)</f>
        <v/>
      </c>
      <c r="F18" s="31">
        <f>IF(J18&lt;=0,0,SUM($I$3:I18))</f>
        <v/>
      </c>
      <c r="G18" s="62" t="n"/>
      <c r="H18" s="106" t="n"/>
      <c r="I18" s="39">
        <f>CEILING(H18/VLOOKUP(G18,$K:$L,2,FALSE),1)</f>
        <v/>
      </c>
      <c r="J18" s="40">
        <f>MOD(H18,VLOOKUP(G18,$K:$L,2,FALSE))</f>
        <v/>
      </c>
      <c r="K18" s="41" t="inlineStr">
        <is>
          <t>RS*A60G07AQ</t>
        </is>
      </c>
      <c r="L18" s="109" t="n">
        <v>6100</v>
      </c>
      <c r="M18" s="28" t="n"/>
    </row>
    <row r="19" customFormat="1" s="28">
      <c r="A19" s="29">
        <f>+A18+1</f>
        <v/>
      </c>
      <c r="B19" s="29">
        <f>COUNTIF($C$3:C19,C19)</f>
        <v/>
      </c>
      <c r="C19" s="55">
        <f>_xlfn.IFNA(VLOOKUP(A19,$E:$G,3,FALSE),C18)</f>
        <v/>
      </c>
      <c r="D19" s="108">
        <f>_xlfn.IFNA(_xlfn.IFNA(VLOOKUP(A19,$F:$J,5,FALSE),VLOOKUP(C19,K:L,2,FALSE)),"")</f>
        <v/>
      </c>
      <c r="E19" s="32">
        <f>SUM($I$3:I18,1)</f>
        <v/>
      </c>
      <c r="F19" s="31">
        <f>IF(J19&lt;=0,0,SUM($I$3:I19))</f>
        <v/>
      </c>
      <c r="G19" s="62" t="n"/>
      <c r="H19" s="106" t="n"/>
      <c r="I19" s="39">
        <f>CEILING(H19/VLOOKUP(G19,$K:$L,2,FALSE),1)</f>
        <v/>
      </c>
      <c r="J19" s="40">
        <f>MOD(H19,VLOOKUP(G19,$K:$L,2,FALSE))</f>
        <v/>
      </c>
      <c r="K19" s="41" t="inlineStr">
        <is>
          <t>RS*A60G07SQ</t>
        </is>
      </c>
      <c r="L19" s="109" t="n">
        <v>6100</v>
      </c>
    </row>
    <row r="20" customFormat="1" s="33">
      <c r="A20" s="29">
        <f>+A19+1</f>
        <v/>
      </c>
      <c r="B20" s="29">
        <f>COUNTIF($C$3:C20,C20)</f>
        <v/>
      </c>
      <c r="C20" s="55">
        <f>_xlfn.IFNA(VLOOKUP(A20,$E:$G,3,FALSE),C19)</f>
        <v/>
      </c>
      <c r="D20" s="108">
        <f>_xlfn.IFNA(_xlfn.IFNA(VLOOKUP(A20,$F:$J,5,FALSE),VLOOKUP(C20,K:L,2,FALSE)),"")</f>
        <v/>
      </c>
      <c r="E20" s="32">
        <f>SUM($I$3:I19,1)</f>
        <v/>
      </c>
      <c r="F20" s="31">
        <f>IF(J20&lt;=0,0,SUM($I$3:I20))</f>
        <v/>
      </c>
      <c r="G20" s="62" t="n"/>
      <c r="H20" s="106" t="n"/>
      <c r="I20" s="39">
        <f>CEILING(H20/VLOOKUP(G20,$K:$L,2,FALSE),1)</f>
        <v/>
      </c>
      <c r="J20" s="40">
        <f>MOD(H20,VLOOKUP(G20,$K:$L,2,FALSE))</f>
        <v/>
      </c>
      <c r="K20" s="41" t="inlineStr">
        <is>
          <t>RS*A60G16AQZ</t>
        </is>
      </c>
      <c r="L20" s="109" t="n">
        <v>3000</v>
      </c>
      <c r="M20" s="28" t="n"/>
    </row>
    <row r="21" customFormat="1" s="33">
      <c r="A21" s="29">
        <f>+A20+1</f>
        <v/>
      </c>
      <c r="B21" s="29">
        <f>COUNTIF($C$3:C21,C21)</f>
        <v/>
      </c>
      <c r="C21" s="55">
        <f>_xlfn.IFNA(VLOOKUP(A21,$E:$G,3,FALSE),C20)</f>
        <v/>
      </c>
      <c r="D21" s="108">
        <f>_xlfn.IFNA(_xlfn.IFNA(VLOOKUP(A21,$F:$J,5,FALSE),VLOOKUP(C21,K:L,2,FALSE)),"")</f>
        <v/>
      </c>
      <c r="E21" s="32">
        <f>SUM($I$3:I20,1)</f>
        <v/>
      </c>
      <c r="F21" s="31">
        <f>IF(J21&lt;=0,0,SUM($I$3:I21))</f>
        <v/>
      </c>
      <c r="G21" s="62" t="n"/>
      <c r="H21" s="106" t="n"/>
      <c r="I21" s="39">
        <f>CEILING(H21/VLOOKUP(G21,$K:$L,2,FALSE),1)</f>
        <v/>
      </c>
      <c r="J21" s="40">
        <f>MOD(H21,VLOOKUP(G21,$K:$L,2,FALSE))</f>
        <v/>
      </c>
      <c r="K21" s="41" t="inlineStr">
        <is>
          <t>RS*A60G16SQZ</t>
        </is>
      </c>
      <c r="L21" s="107" t="n">
        <v>4300</v>
      </c>
      <c r="M21" s="28" t="n"/>
    </row>
    <row r="22" customFormat="1" s="33">
      <c r="A22" s="29">
        <f>+A21+1</f>
        <v/>
      </c>
      <c r="B22" s="29">
        <f>COUNTIF($C$3:C22,C22)</f>
        <v/>
      </c>
      <c r="C22" s="55">
        <f>_xlfn.IFNA(VLOOKUP(A22,$E:$G,3,FALSE),C21)</f>
        <v/>
      </c>
      <c r="D22" s="108">
        <f>_xlfn.IFNA(_xlfn.IFNA(VLOOKUP(A22,$F:$J,5,FALSE),VLOOKUP(C22,K:L,2,FALSE)),"")</f>
        <v/>
      </c>
      <c r="E22" s="32">
        <f>SUM($I$3:I21,1)</f>
        <v/>
      </c>
      <c r="F22" s="31">
        <f>IF(J22&lt;=0,0,SUM($I$3:I22))</f>
        <v/>
      </c>
      <c r="G22" s="62" t="n"/>
      <c r="H22" s="106" t="n"/>
      <c r="I22" s="39">
        <f>CEILING(H22/VLOOKUP(G22,$K:$L,2,FALSE),1)</f>
        <v/>
      </c>
      <c r="J22" s="40">
        <f>MOD(H22,VLOOKUP(G22,$K:$L,2,FALSE))</f>
        <v/>
      </c>
      <c r="K22" s="41" t="inlineStr">
        <is>
          <t>RS*A60G25SQ</t>
        </is>
      </c>
      <c r="L22" s="109" t="n">
        <v>3000</v>
      </c>
      <c r="M22" s="28" t="n"/>
    </row>
    <row r="23" customFormat="1" s="28">
      <c r="A23" s="29">
        <f>+A22+1</f>
        <v/>
      </c>
      <c r="B23" s="29">
        <f>COUNTIF($C$3:C23,C23)</f>
        <v/>
      </c>
      <c r="C23" s="55">
        <f>_xlfn.IFNA(VLOOKUP(A23,$E:$G,3,FALSE),C22)</f>
        <v/>
      </c>
      <c r="D23" s="108">
        <f>_xlfn.IFNA(_xlfn.IFNA(VLOOKUP(A23,$F:$J,5,FALSE),VLOOKUP(C23,K:L,2,FALSE)),"")</f>
        <v/>
      </c>
      <c r="E23" s="32">
        <f>SUM($I$3:I22,1)</f>
        <v/>
      </c>
      <c r="F23" s="31">
        <f>IF(J23&lt;=0,0,SUM($I$3:I23))</f>
        <v/>
      </c>
      <c r="G23" s="62" t="n"/>
      <c r="H23" s="106" t="n"/>
      <c r="I23" s="39">
        <f>CEILING(H23/VLOOKUP(G23,$K:$L,2,FALSE),1)</f>
        <v/>
      </c>
      <c r="J23" s="40">
        <f>MOD(H23,VLOOKUP(G23,$K:$L,2,FALSE))</f>
        <v/>
      </c>
      <c r="K23" s="41" t="inlineStr">
        <is>
          <t>RS*A60K10AQ</t>
        </is>
      </c>
      <c r="L23" s="109" t="n">
        <v>6100</v>
      </c>
    </row>
    <row r="24" customFormat="1" s="28">
      <c r="A24" s="29">
        <f>+A23+1</f>
        <v/>
      </c>
      <c r="B24" s="29">
        <f>COUNTIF($C$3:C24,C24)</f>
        <v/>
      </c>
      <c r="C24" s="55">
        <f>_xlfn.IFNA(VLOOKUP(A24,$E:$G,3,FALSE),C23)</f>
        <v/>
      </c>
      <c r="D24" s="108">
        <f>_xlfn.IFNA(_xlfn.IFNA(VLOOKUP(A24,$F:$J,5,FALSE),VLOOKUP(C24,K:L,2,FALSE)),"")</f>
        <v/>
      </c>
      <c r="E24" s="32">
        <f>SUM($I$3:I23,1)</f>
        <v/>
      </c>
      <c r="F24" s="31">
        <f>IF(J24&lt;=0,0,SUM($I$3:I24))</f>
        <v/>
      </c>
      <c r="G24" s="62" t="n"/>
      <c r="H24" s="106" t="n"/>
      <c r="I24" s="39">
        <f>CEILING(H24/VLOOKUP(G24,$K:$L,2,FALSE),1)</f>
        <v/>
      </c>
      <c r="J24" s="40">
        <f>MOD(H24,VLOOKUP(G24,$K:$L,2,FALSE))</f>
        <v/>
      </c>
      <c r="K24" s="41" t="inlineStr">
        <is>
          <t>RS*A60K10SQ</t>
        </is>
      </c>
      <c r="L24" s="109" t="n">
        <v>6100</v>
      </c>
    </row>
    <row r="25" customFormat="1" s="28">
      <c r="A25" s="29">
        <f>+A24+1</f>
        <v/>
      </c>
      <c r="B25" s="29">
        <f>COUNTIF($C$3:C25,C25)</f>
        <v/>
      </c>
      <c r="C25" s="55">
        <f>_xlfn.IFNA(VLOOKUP(A25,$E:$G,3,FALSE),C24)</f>
        <v/>
      </c>
      <c r="D25" s="108">
        <f>_xlfn.IFNA(_xlfn.IFNA(VLOOKUP(A25,$F:$J,5,FALSE),VLOOKUP(C25,K:L,2,FALSE)),"")</f>
        <v/>
      </c>
      <c r="E25" s="32">
        <f>SUM($I$3:I24,1)</f>
        <v/>
      </c>
      <c r="F25" s="31">
        <f>IF(J25&lt;=0,0,SUM($I$3:I25))</f>
        <v/>
      </c>
      <c r="G25" s="62" t="n"/>
      <c r="H25" s="106" t="n"/>
      <c r="I25" s="39">
        <f>CEILING(H25/VLOOKUP(G25,$K:$L,2,FALSE),1)</f>
        <v/>
      </c>
      <c r="J25" s="40">
        <f>MOD(H25,VLOOKUP(G25,$K:$L,2,FALSE))</f>
        <v/>
      </c>
      <c r="K25" s="41" t="inlineStr">
        <is>
          <t>RS*A60K25AQ</t>
        </is>
      </c>
      <c r="L25" s="109" t="n">
        <v>3000</v>
      </c>
    </row>
    <row r="26" customFormat="1" s="28">
      <c r="A26" s="29">
        <f>+A25+1</f>
        <v/>
      </c>
      <c r="B26" s="29">
        <f>COUNTIF($C$3:C26,C26)</f>
        <v/>
      </c>
      <c r="C26" s="55">
        <f>_xlfn.IFNA(VLOOKUP(A26,$E:$G,3,FALSE),C25)</f>
        <v/>
      </c>
      <c r="D26" s="108">
        <f>_xlfn.IFNA(_xlfn.IFNA(VLOOKUP(A26,$F:$J,5,FALSE),VLOOKUP(C26,K:L,2,FALSE)),"")</f>
        <v/>
      </c>
      <c r="E26" s="32">
        <f>SUM($I$3:I25,1)</f>
        <v/>
      </c>
      <c r="F26" s="31">
        <f>IF(J26&lt;=0,0,SUM($I$3:I26))</f>
        <v/>
      </c>
      <c r="G26" s="62" t="n"/>
      <c r="H26" s="106" t="n"/>
      <c r="I26" s="39">
        <f>CEILING(H26/VLOOKUP(G26,$K:$L,2,FALSE),1)</f>
        <v/>
      </c>
      <c r="J26" s="40">
        <f>MOD(H26,VLOOKUP(G26,$K:$L,2,FALSE))</f>
        <v/>
      </c>
      <c r="K26" s="44" t="inlineStr">
        <is>
          <t>RS*A60N10SQ</t>
        </is>
      </c>
      <c r="L26" s="110" t="n">
        <v>6100</v>
      </c>
    </row>
    <row r="27" customFormat="1" s="28">
      <c r="A27" s="29">
        <f>+A26+1</f>
        <v/>
      </c>
      <c r="B27" s="29">
        <f>COUNTIF($C$3:C27,C27)</f>
        <v/>
      </c>
      <c r="C27" s="55">
        <f>_xlfn.IFNA(VLOOKUP(A27,$E:$G,3,FALSE),C26)</f>
        <v/>
      </c>
      <c r="D27" s="108">
        <f>_xlfn.IFNA(_xlfn.IFNA(VLOOKUP(A27,$F:$J,5,FALSE),VLOOKUP(C27,K:L,2,FALSE)),"")</f>
        <v/>
      </c>
      <c r="E27" s="32">
        <f>SUM($I$3:I26,1)</f>
        <v/>
      </c>
      <c r="F27" s="31">
        <f>IF(J27&lt;=0,0,SUM($I$3:I27))</f>
        <v/>
      </c>
      <c r="G27" s="62" t="n"/>
      <c r="H27" s="106" t="n"/>
      <c r="I27" s="39">
        <f>CEILING(H27/VLOOKUP(G27,$K:$L,2,FALSE),1)</f>
        <v/>
      </c>
      <c r="J27" s="40">
        <f>MOD(H27,VLOOKUP(G27,$K:$L,2,FALSE))</f>
        <v/>
      </c>
      <c r="K27" s="44" t="inlineStr">
        <is>
          <t>RS*A60N25AQ</t>
        </is>
      </c>
      <c r="L27" s="110" t="n">
        <v>3000</v>
      </c>
    </row>
    <row r="28" customFormat="1" s="28">
      <c r="A28" s="29">
        <f>+A27+1</f>
        <v/>
      </c>
      <c r="B28" s="29">
        <f>COUNTIF($C$3:C28,C28)</f>
        <v/>
      </c>
      <c r="C28" s="55">
        <f>_xlfn.IFNA(VLOOKUP(A28,$E:$G,3,FALSE),C27)</f>
        <v/>
      </c>
      <c r="D28" s="108">
        <f>_xlfn.IFNA(_xlfn.IFNA(VLOOKUP(A28,$F:$J,5,FALSE),VLOOKUP(C28,K:L,2,FALSE)),"")</f>
        <v/>
      </c>
      <c r="E28" s="32">
        <f>SUM($I$3:I27,1)</f>
        <v/>
      </c>
      <c r="F28" s="31">
        <f>IF(J28&lt;=0,0,SUM($I$3:I28))</f>
        <v/>
      </c>
      <c r="G28" s="62" t="n"/>
      <c r="H28" s="106" t="n"/>
      <c r="I28" s="39">
        <f>CEILING(H28/VLOOKUP(G28,$K:$L,2,FALSE),1)</f>
        <v/>
      </c>
      <c r="J28" s="40">
        <f>MOD(H28,VLOOKUP(G28,$K:$L,2,FALSE))</f>
        <v/>
      </c>
      <c r="K28" s="44" t="inlineStr">
        <is>
          <t>RS*A70K10AQ</t>
        </is>
      </c>
      <c r="L28" s="110" t="n">
        <v>6100</v>
      </c>
    </row>
    <row r="29" customFormat="1" s="28">
      <c r="A29" s="29">
        <f>+A28+1</f>
        <v/>
      </c>
      <c r="B29" s="29">
        <f>COUNTIF($C$3:C29,C29)</f>
        <v/>
      </c>
      <c r="C29" s="55">
        <f>_xlfn.IFNA(VLOOKUP(A29,$E:$G,3,FALSE),C28)</f>
        <v/>
      </c>
      <c r="D29" s="108">
        <f>_xlfn.IFNA(_xlfn.IFNA(VLOOKUP(A29,$F:$J,5,FALSE),VLOOKUP(C29,K:L,2,FALSE)),"")</f>
        <v/>
      </c>
      <c r="E29" s="32">
        <f>SUM($I$3:I28,1)</f>
        <v/>
      </c>
      <c r="F29" s="31">
        <f>IF(J29&lt;=0,0,SUM($I$3:I29))</f>
        <v/>
      </c>
      <c r="G29" s="62" t="n"/>
      <c r="H29" s="106" t="n"/>
      <c r="I29" s="39">
        <f>CEILING(H29/VLOOKUP(G29,$K:$L,2,FALSE),1)</f>
        <v/>
      </c>
      <c r="J29" s="40">
        <f>MOD(H29,VLOOKUP(G29,$K:$L,2,FALSE))</f>
        <v/>
      </c>
      <c r="K29" s="44" t="inlineStr">
        <is>
          <t>RS*A70K10MQ</t>
        </is>
      </c>
      <c r="L29" s="110" t="n">
        <v>6100</v>
      </c>
    </row>
    <row r="30" customFormat="1" s="28">
      <c r="A30" s="29">
        <f>+A29+1</f>
        <v/>
      </c>
      <c r="B30" s="29">
        <f>COUNTIF($C$3:C30,C30)</f>
        <v/>
      </c>
      <c r="C30" s="55">
        <f>_xlfn.IFNA(VLOOKUP(A30,$E:$G,3,FALSE),C29)</f>
        <v/>
      </c>
      <c r="D30" s="108">
        <f>_xlfn.IFNA(_xlfn.IFNA(VLOOKUP(A30,$F:$J,5,FALSE),VLOOKUP(C30,K:L,2,FALSE)),"")</f>
        <v/>
      </c>
      <c r="E30" s="32">
        <f>SUM($I$3:I29,1)</f>
        <v/>
      </c>
      <c r="F30" s="31">
        <f>IF(J30&lt;=0,0,SUM($I$3:I30))</f>
        <v/>
      </c>
      <c r="G30" s="62" t="n"/>
      <c r="H30" s="106" t="n"/>
      <c r="I30" s="39">
        <f>CEILING(H30/VLOOKUP(G30,$K:$L,2,FALSE),1)</f>
        <v/>
      </c>
      <c r="J30" s="40">
        <f>MOD(H30,VLOOKUP(G30,$K:$L,2,FALSE))</f>
        <v/>
      </c>
      <c r="K30" s="44" t="inlineStr">
        <is>
          <t>RS*A70K10SQ</t>
        </is>
      </c>
      <c r="L30" s="110" t="n">
        <v>6100</v>
      </c>
    </row>
    <row r="31" customFormat="1" s="28">
      <c r="A31" s="29">
        <f>+A30+1</f>
        <v/>
      </c>
      <c r="B31" s="29">
        <f>COUNTIF($C$3:C31,C31)</f>
        <v/>
      </c>
      <c r="C31" s="55">
        <f>_xlfn.IFNA(VLOOKUP(A31,$E:$G,3,FALSE),C30)</f>
        <v/>
      </c>
      <c r="D31" s="108">
        <f>_xlfn.IFNA(_xlfn.IFNA(VLOOKUP(A31,$F:$J,5,FALSE),VLOOKUP(C31,K:L,2,FALSE)),"")</f>
        <v/>
      </c>
      <c r="E31" s="32">
        <f>SUM($I$3:I30,1)</f>
        <v/>
      </c>
      <c r="F31" s="31">
        <f>IF(J31&lt;=0,0,SUM($I$3:I31))</f>
        <v/>
      </c>
      <c r="G31" s="62" t="n"/>
      <c r="H31" s="106" t="n"/>
      <c r="I31" s="39">
        <f>CEILING(H31/VLOOKUP(G31,$K:$L,2,FALSE),1)</f>
        <v/>
      </c>
      <c r="J31" s="40">
        <f>MOD(H31,VLOOKUP(G31,$K:$L,2,FALSE))</f>
        <v/>
      </c>
      <c r="K31" s="44" t="inlineStr">
        <is>
          <t>RS*A70K25AQ</t>
        </is>
      </c>
      <c r="L31" s="110" t="n">
        <v>3000</v>
      </c>
    </row>
    <row r="32" customFormat="1" s="28">
      <c r="A32" s="29">
        <f>+A31+1</f>
        <v/>
      </c>
      <c r="B32" s="29">
        <f>COUNTIF($C$3:C32,C32)</f>
        <v/>
      </c>
      <c r="C32" s="55">
        <f>_xlfn.IFNA(VLOOKUP(A32,$E:$G,3,FALSE),C31)</f>
        <v/>
      </c>
      <c r="D32" s="108">
        <f>_xlfn.IFNA(_xlfn.IFNA(VLOOKUP(A32,$F:$J,5,FALSE),VLOOKUP(C32,K:L,2,FALSE)),"")</f>
        <v/>
      </c>
      <c r="E32" s="32">
        <f>SUM($I$3:I31,1)</f>
        <v/>
      </c>
      <c r="F32" s="31">
        <f>IF(J32&lt;=0,0,SUM($I$3:I32))</f>
        <v/>
      </c>
      <c r="G32" s="62" t="n"/>
      <c r="H32" s="106" t="n"/>
      <c r="I32" s="39">
        <f>CEILING(H32/VLOOKUP(G32,$K:$L,2,FALSE),1)</f>
        <v/>
      </c>
      <c r="J32" s="40">
        <f>MOD(H32,VLOOKUP(G32,$K:$L,2,FALSE))</f>
        <v/>
      </c>
      <c r="K32" s="44" t="inlineStr">
        <is>
          <t>RS*A70N10MQ</t>
        </is>
      </c>
      <c r="L32" s="110" t="n">
        <v>6100</v>
      </c>
    </row>
    <row r="33" customFormat="1" s="28">
      <c r="A33" s="29">
        <f>+A32+1</f>
        <v/>
      </c>
      <c r="B33" s="29">
        <f>COUNTIF($C$3:C33,C33)</f>
        <v/>
      </c>
      <c r="C33" s="55">
        <f>_xlfn.IFNA(VLOOKUP(A33,$E:$G,3,FALSE),C32)</f>
        <v/>
      </c>
      <c r="D33" s="108">
        <f>_xlfn.IFNA(_xlfn.IFNA(VLOOKUP(A33,$F:$J,5,FALSE),VLOOKUP(C33,K:L,2,FALSE)),"")</f>
        <v/>
      </c>
      <c r="E33" s="32">
        <f>SUM($I$3:I32,1)</f>
        <v/>
      </c>
      <c r="F33" s="31">
        <f>IF(J33&lt;=0,0,SUM($I$3:I33))</f>
        <v/>
      </c>
      <c r="G33" s="62" t="n"/>
      <c r="H33" s="106" t="n"/>
      <c r="I33" s="39">
        <f>CEILING(H33/VLOOKUP(G33,$K:$L,2,FALSE),1)</f>
        <v/>
      </c>
      <c r="J33" s="40">
        <f>MOD(H33,VLOOKUP(G33,$K:$L,2,FALSE))</f>
        <v/>
      </c>
      <c r="K33" s="44" t="inlineStr">
        <is>
          <t>RS*A70N25AQ</t>
        </is>
      </c>
      <c r="L33" s="110" t="n">
        <v>3000</v>
      </c>
    </row>
    <row r="34" customFormat="1" s="28">
      <c r="A34" s="29">
        <f>+A33+1</f>
        <v/>
      </c>
      <c r="B34" s="29">
        <f>COUNTIF($C$3:C34,C34)</f>
        <v/>
      </c>
      <c r="C34" s="55">
        <f>_xlfn.IFNA(VLOOKUP(A34,$E:$G,3,FALSE),C33)</f>
        <v/>
      </c>
      <c r="D34" s="108">
        <f>_xlfn.IFNA(_xlfn.IFNA(VLOOKUP(A34,$F:$J,5,FALSE),VLOOKUP(C34,K:L,2,FALSE)),"")</f>
        <v/>
      </c>
      <c r="E34" s="32">
        <f>SUM($I$3:I33,1)</f>
        <v/>
      </c>
      <c r="F34" s="31">
        <f>IF(J34&lt;=0,0,SUM($I$3:I34))</f>
        <v/>
      </c>
      <c r="G34" s="62" t="n"/>
      <c r="H34" s="106" t="n"/>
      <c r="I34" s="39">
        <f>CEILING(H34/VLOOKUP(G34,$K:$L,2,FALSE),1)</f>
        <v/>
      </c>
      <c r="J34" s="40">
        <f>MOD(H34,VLOOKUP(G34,$K:$L,2,FALSE))</f>
        <v/>
      </c>
      <c r="K34" s="44" t="inlineStr">
        <is>
          <t>RS*A70N25MQ1</t>
        </is>
      </c>
      <c r="L34" s="110" t="n">
        <v>3000</v>
      </c>
    </row>
    <row r="35" customFormat="1" s="28">
      <c r="A35" s="29">
        <f>+A34+1</f>
        <v/>
      </c>
      <c r="B35" s="29">
        <f>COUNTIF($C$3:C35,C35)</f>
        <v/>
      </c>
      <c r="C35" s="55">
        <f>_xlfn.IFNA(VLOOKUP(A35,$E:$G,3,FALSE),C34)</f>
        <v/>
      </c>
      <c r="D35" s="108">
        <f>_xlfn.IFNA(_xlfn.IFNA(VLOOKUP(A35,$F:$J,5,FALSE),VLOOKUP(C35,K:L,2,FALSE)),"")</f>
        <v/>
      </c>
      <c r="E35" s="32">
        <f>SUM($I$3:I34,1)</f>
        <v/>
      </c>
      <c r="F35" s="31">
        <f>IF(J35&lt;=0,0,SUM($I$3:I35))</f>
        <v/>
      </c>
      <c r="G35" s="62" t="n"/>
      <c r="H35" s="106" t="n"/>
      <c r="I35" s="39">
        <f>CEILING(H35/VLOOKUP(G35,$K:$L,2,FALSE),1)</f>
        <v/>
      </c>
      <c r="J35" s="40">
        <f>MOD(H35,VLOOKUP(G35,$K:$L,2,FALSE))</f>
        <v/>
      </c>
      <c r="K35" s="44" t="inlineStr">
        <is>
          <t>RS*A80K10SQ</t>
        </is>
      </c>
      <c r="L35" s="110" t="n">
        <v>6100</v>
      </c>
    </row>
    <row r="36" customFormat="1" s="28">
      <c r="A36" s="29">
        <f>+A35+1</f>
        <v/>
      </c>
      <c r="B36" s="29">
        <f>COUNTIF($C$3:C36,C36)</f>
        <v/>
      </c>
      <c r="C36" s="55">
        <f>_xlfn.IFNA(VLOOKUP(A36,$E:$G,3,FALSE),C35)</f>
        <v/>
      </c>
      <c r="D36" s="108">
        <f>_xlfn.IFNA(_xlfn.IFNA(VLOOKUP(A36,$F:$J,5,FALSE),VLOOKUP(C36,K:L,2,FALSE)),"")</f>
        <v/>
      </c>
      <c r="E36" s="32">
        <f>SUM($I$3:I35,1)</f>
        <v/>
      </c>
      <c r="F36" s="31">
        <f>IF(J36&lt;=0,0,SUM($I$3:I36))</f>
        <v/>
      </c>
      <c r="G36" s="62" t="n"/>
      <c r="H36" s="106" t="n"/>
      <c r="I36" s="39">
        <f>CEILING(H36/VLOOKUP(G36,$K:$L,2,FALSE),1)</f>
        <v/>
      </c>
      <c r="J36" s="40">
        <f>MOD(H36,VLOOKUP(G36,$K:$L,2,FALSE))</f>
        <v/>
      </c>
      <c r="K36" s="44" t="inlineStr">
        <is>
          <t>RS*A80N25AQ</t>
        </is>
      </c>
      <c r="L36" s="110" t="n">
        <v>3000</v>
      </c>
    </row>
    <row r="37" customFormat="1" s="28">
      <c r="A37" s="29">
        <f>+A36+1</f>
        <v/>
      </c>
      <c r="B37" s="29">
        <f>COUNTIF($C$3:C37,C37)</f>
        <v/>
      </c>
      <c r="C37" s="55">
        <f>_xlfn.IFNA(VLOOKUP(A37,$E:$G,3,FALSE),C36)</f>
        <v/>
      </c>
      <c r="D37" s="108">
        <f>_xlfn.IFNA(_xlfn.IFNA(VLOOKUP(A37,$F:$J,5,FALSE),VLOOKUP(C37,K:L,2,FALSE)),"")</f>
        <v/>
      </c>
      <c r="E37" s="32">
        <f>SUM($I$3:I36,1)</f>
        <v/>
      </c>
      <c r="F37" s="31">
        <f>IF(J37&lt;=0,0,SUM($I$3:I37))</f>
        <v/>
      </c>
      <c r="G37" s="62" t="n"/>
      <c r="H37" s="106" t="n"/>
      <c r="I37" s="39">
        <f>CEILING(H37/VLOOKUP(G37,$K:$L,2,FALSE),1)</f>
        <v/>
      </c>
      <c r="J37" s="40">
        <f>MOD(H37,VLOOKUP(G37,$K:$L,2,FALSE))</f>
        <v/>
      </c>
      <c r="K37" s="44" t="inlineStr">
        <is>
          <t>RS*B40G07SQ</t>
        </is>
      </c>
      <c r="L37" s="110" t="n">
        <v>6100</v>
      </c>
    </row>
    <row r="38" customFormat="1" s="28">
      <c r="A38" s="29">
        <f>+A37+1</f>
        <v/>
      </c>
      <c r="B38" s="29">
        <f>COUNTIF($C$3:C38,C38)</f>
        <v/>
      </c>
      <c r="C38" s="55">
        <f>_xlfn.IFNA(VLOOKUP(A38,$E:$G,3,FALSE),C37)</f>
        <v/>
      </c>
      <c r="D38" s="108">
        <f>_xlfn.IFNA(_xlfn.IFNA(VLOOKUP(A38,$F:$J,5,FALSE),VLOOKUP(C38,K:L,2,FALSE)),"")</f>
        <v/>
      </c>
      <c r="E38" s="32">
        <f>SUM($I$3:I37,1)</f>
        <v/>
      </c>
      <c r="F38" s="31">
        <f>IF(J38&lt;=0,0,SUM($I$3:I38))</f>
        <v/>
      </c>
      <c r="G38" s="62" t="n"/>
      <c r="H38" s="106" t="n"/>
      <c r="I38" s="39">
        <f>CEILING(H38/VLOOKUP(G38,$K:$L,2,FALSE),1)</f>
        <v/>
      </c>
      <c r="J38" s="40">
        <f>MOD(H38,VLOOKUP(G38,$K:$L,2,FALSE))</f>
        <v/>
      </c>
      <c r="K38" s="44" t="inlineStr">
        <is>
          <t>RS*B40G10SQ</t>
        </is>
      </c>
      <c r="L38" s="110" t="n">
        <v>6100</v>
      </c>
    </row>
    <row r="39" customFormat="1" s="28">
      <c r="A39" s="29">
        <f>+A38+1</f>
        <v/>
      </c>
      <c r="B39" s="29">
        <f>COUNTIF($C$3:C39,C39)</f>
        <v/>
      </c>
      <c r="C39" s="55">
        <f>_xlfn.IFNA(VLOOKUP(A39,$E:$G,3,FALSE),C38)</f>
        <v/>
      </c>
      <c r="D39" s="108">
        <f>_xlfn.IFNA(_xlfn.IFNA(VLOOKUP(A39,$F:$J,5,FALSE),VLOOKUP(C39,K:L,2,FALSE)),"")</f>
        <v/>
      </c>
      <c r="E39" s="32">
        <f>SUM($I$3:I38,1)</f>
        <v/>
      </c>
      <c r="F39" s="31">
        <f>IF(J39&lt;=0,0,SUM($I$3:I39))</f>
        <v/>
      </c>
      <c r="G39" s="62" t="n"/>
      <c r="H39" s="106" t="n"/>
      <c r="I39" s="39">
        <f>CEILING(H39/VLOOKUP(G39,$K:$L,2,FALSE),1)</f>
        <v/>
      </c>
      <c r="J39" s="40">
        <f>MOD(H39,VLOOKUP(G39,$K:$L,2,FALSE))</f>
        <v/>
      </c>
      <c r="K39" s="44" t="inlineStr">
        <is>
          <t>RS*B40K10AQ</t>
        </is>
      </c>
      <c r="L39" s="110" t="n">
        <v>6100</v>
      </c>
    </row>
    <row r="40" customFormat="1" s="28">
      <c r="A40" s="29">
        <f>+A39+1</f>
        <v/>
      </c>
      <c r="B40" s="29">
        <f>COUNTIF($C$3:C40,C40)</f>
        <v/>
      </c>
      <c r="C40" s="55">
        <f>_xlfn.IFNA(VLOOKUP(A40,$E:$G,3,FALSE),C39)</f>
        <v/>
      </c>
      <c r="D40" s="108">
        <f>_xlfn.IFNA(_xlfn.IFNA(VLOOKUP(A40,$F:$J,5,FALSE),VLOOKUP(C40,K:L,2,FALSE)),"")</f>
        <v/>
      </c>
      <c r="E40" s="32">
        <f>SUM($I$3:I39,1)</f>
        <v/>
      </c>
      <c r="F40" s="31">
        <f>IF(J40&lt;=0,0,SUM($I$3:I40))</f>
        <v/>
      </c>
      <c r="G40" s="62" t="n"/>
      <c r="H40" s="106" t="n"/>
      <c r="I40" s="39">
        <f>CEILING(H40/VLOOKUP(G40,$K:$L,2,FALSE),1)</f>
        <v/>
      </c>
      <c r="J40" s="40">
        <f>MOD(H40,VLOOKUP(G40,$K:$L,2,FALSE))</f>
        <v/>
      </c>
      <c r="K40" s="44" t="inlineStr">
        <is>
          <t>RS*B40K10MQ</t>
        </is>
      </c>
      <c r="L40" s="110" t="n">
        <v>6100</v>
      </c>
    </row>
    <row r="41" customFormat="1" s="28">
      <c r="A41" s="29">
        <f>+A40+1</f>
        <v/>
      </c>
      <c r="B41" s="29">
        <f>COUNTIF($C$3:C41,C41)</f>
        <v/>
      </c>
      <c r="C41" s="55">
        <f>_xlfn.IFNA(VLOOKUP(A41,$E:$G,3,FALSE),C40)</f>
        <v/>
      </c>
      <c r="D41" s="108">
        <f>_xlfn.IFNA(_xlfn.IFNA(VLOOKUP(A41,$F:$J,5,FALSE),VLOOKUP(C41,K:L,2,FALSE)),"")</f>
        <v/>
      </c>
      <c r="E41" s="32">
        <f>SUM($I$3:I40,1)</f>
        <v/>
      </c>
      <c r="F41" s="31">
        <f>IF(J41&lt;=0,0,SUM($I$3:I41))</f>
        <v/>
      </c>
      <c r="G41" s="62" t="n"/>
      <c r="H41" s="106" t="n"/>
      <c r="I41" s="39">
        <f>CEILING(H41/VLOOKUP(G41,$K:$L,2,FALSE),1)</f>
        <v/>
      </c>
      <c r="J41" s="40">
        <f>MOD(H41,VLOOKUP(G41,$K:$L,2,FALSE))</f>
        <v/>
      </c>
      <c r="K41" s="44" t="inlineStr">
        <is>
          <t>RS*B40K10MR</t>
        </is>
      </c>
      <c r="L41" s="110" t="n">
        <v>9900</v>
      </c>
    </row>
    <row r="42" customFormat="1" s="28">
      <c r="A42" s="29">
        <f>+A41+1</f>
        <v/>
      </c>
      <c r="B42" s="29">
        <f>COUNTIF($C$3:C42,C42)</f>
        <v/>
      </c>
      <c r="C42" s="55">
        <f>_xlfn.IFNA(VLOOKUP(A42,$E:$G,3,FALSE),C41)</f>
        <v/>
      </c>
      <c r="D42" s="108">
        <f>_xlfn.IFNA(_xlfn.IFNA(VLOOKUP(A42,$F:$J,5,FALSE),VLOOKUP(C42,K:L,2,FALSE)),"")</f>
        <v/>
      </c>
      <c r="E42" s="32">
        <f>SUM($I$3:I41,1)</f>
        <v/>
      </c>
      <c r="F42" s="31">
        <f>IF(J42&lt;=0,0,SUM($I$3:I42))</f>
        <v/>
      </c>
      <c r="G42" s="62" t="n"/>
      <c r="H42" s="106" t="n"/>
      <c r="I42" s="39">
        <f>CEILING(H42/VLOOKUP(G42,$K:$L,2,FALSE),1)</f>
        <v/>
      </c>
      <c r="J42" s="40">
        <f>MOD(H42,VLOOKUP(G42,$K:$L,2,FALSE))</f>
        <v/>
      </c>
      <c r="K42" s="44" t="inlineStr">
        <is>
          <t>RS*B40K10SQ</t>
        </is>
      </c>
      <c r="L42" s="110" t="n">
        <v>6100</v>
      </c>
    </row>
    <row r="43" customFormat="1" s="28">
      <c r="A43" s="29">
        <f>+A42+1</f>
        <v/>
      </c>
      <c r="B43" s="29">
        <f>COUNTIF($C$3:C43,C43)</f>
        <v/>
      </c>
      <c r="C43" s="55">
        <f>_xlfn.IFNA(VLOOKUP(A43,$E:$G,3,FALSE),C42)</f>
        <v/>
      </c>
      <c r="D43" s="108">
        <f>_xlfn.IFNA(_xlfn.IFNA(VLOOKUP(A43,$F:$J,5,FALSE),VLOOKUP(C43,K:L,2,FALSE)),"")</f>
        <v/>
      </c>
      <c r="E43" s="32">
        <f>SUM($I$3:I42,1)</f>
        <v/>
      </c>
      <c r="F43" s="31">
        <f>IF(J43&lt;=0,0,SUM($I$3:I43))</f>
        <v/>
      </c>
      <c r="G43" s="62" t="n"/>
      <c r="H43" s="106" t="n"/>
      <c r="I43" s="39">
        <f>CEILING(H43/VLOOKUP(G43,$K:$L,2,FALSE),1)</f>
        <v/>
      </c>
      <c r="J43" s="40">
        <f>MOD(H43,VLOOKUP(G43,$K:$L,2,FALSE))</f>
        <v/>
      </c>
      <c r="K43" s="44" t="inlineStr">
        <is>
          <t>RS*B40K25AQ</t>
        </is>
      </c>
      <c r="L43" s="110" t="n">
        <v>3000</v>
      </c>
      <c r="M43" s="111" t="n"/>
    </row>
    <row r="44" customFormat="1" s="28">
      <c r="A44" s="29">
        <f>+A43+1</f>
        <v/>
      </c>
      <c r="B44" s="29">
        <f>COUNTIF($C$3:C44,C44)</f>
        <v/>
      </c>
      <c r="C44" s="55">
        <f>_xlfn.IFNA(VLOOKUP(A44,$E:$G,3,FALSE),C43)</f>
        <v/>
      </c>
      <c r="D44" s="108">
        <f>_xlfn.IFNA(_xlfn.IFNA(VLOOKUP(A44,$F:$J,5,FALSE),VLOOKUP(C44,K:L,2,FALSE)),"")</f>
        <v/>
      </c>
      <c r="E44" s="32">
        <f>SUM($I$3:I43,1)</f>
        <v/>
      </c>
      <c r="F44" s="31">
        <f>IF(J44&lt;=0,0,SUM($I$3:I44))</f>
        <v/>
      </c>
      <c r="G44" s="62" t="n"/>
      <c r="H44" s="106" t="n"/>
      <c r="I44" s="39">
        <f>CEILING(H44/VLOOKUP(G44,$K:$L,2,FALSE),1)</f>
        <v/>
      </c>
      <c r="J44" s="40">
        <f>MOD(H44,VLOOKUP(G44,$K:$L,2,FALSE))</f>
        <v/>
      </c>
      <c r="K44" s="44" t="inlineStr">
        <is>
          <t>RS*B50G07SQ</t>
        </is>
      </c>
      <c r="L44" s="110" t="n">
        <v>6100</v>
      </c>
    </row>
    <row r="45" customFormat="1" s="28">
      <c r="A45" s="29">
        <f>+A44+1</f>
        <v/>
      </c>
      <c r="B45" s="29">
        <f>COUNTIF($C$3:C45,C45)</f>
        <v/>
      </c>
      <c r="C45" s="55">
        <f>_xlfn.IFNA(VLOOKUP(A45,$E:$G,3,FALSE),C44)</f>
        <v/>
      </c>
      <c r="D45" s="108">
        <f>_xlfn.IFNA(_xlfn.IFNA(VLOOKUP(A45,$F:$J,5,FALSE),VLOOKUP(C45,K:L,2,FALSE)),"")</f>
        <v/>
      </c>
      <c r="E45" s="32">
        <f>SUM($I$3:I44,1)</f>
        <v/>
      </c>
      <c r="F45" s="31">
        <f>IF(J45&lt;=0,0,SUM($I$3:I45))</f>
        <v/>
      </c>
      <c r="G45" s="62" t="n"/>
      <c r="H45" s="106" t="n"/>
      <c r="I45" s="39">
        <f>CEILING(H45/VLOOKUP(G45,$K:$L,2,FALSE),1)</f>
        <v/>
      </c>
      <c r="J45" s="40">
        <f>MOD(H45,VLOOKUP(G45,$K:$L,2,FALSE))</f>
        <v/>
      </c>
      <c r="K45" s="41" t="inlineStr">
        <is>
          <t>RS*B50G10MR</t>
        </is>
      </c>
      <c r="L45" s="109" t="n">
        <v>9900</v>
      </c>
    </row>
    <row r="46" customFormat="1" s="28">
      <c r="A46" s="29">
        <f>+A45+1</f>
        <v/>
      </c>
      <c r="B46" s="29">
        <f>COUNTIF($C$3:C46,C46)</f>
        <v/>
      </c>
      <c r="C46" s="55">
        <f>_xlfn.IFNA(VLOOKUP(A46,$E:$G,3,FALSE),C45)</f>
        <v/>
      </c>
      <c r="D46" s="108">
        <f>_xlfn.IFNA(_xlfn.IFNA(VLOOKUP(A46,$F:$J,5,FALSE),VLOOKUP(C46,K:L,2,FALSE)),"")</f>
        <v/>
      </c>
      <c r="E46" s="32">
        <f>SUM($I$3:I45,1)</f>
        <v/>
      </c>
      <c r="F46" s="31">
        <f>IF(J46&lt;=0,0,SUM($I$3:I46))</f>
        <v/>
      </c>
      <c r="G46" s="62" t="n"/>
      <c r="H46" s="106" t="n"/>
      <c r="I46" s="39">
        <f>CEILING(H46/VLOOKUP(G46,$K:$L,2,FALSE),1)</f>
        <v/>
      </c>
      <c r="J46" s="40">
        <f>MOD(H46,VLOOKUP(G46,$K:$L,2,FALSE))</f>
        <v/>
      </c>
      <c r="K46" s="41" t="inlineStr">
        <is>
          <t>RS*B50K10MQ</t>
        </is>
      </c>
      <c r="L46" s="109" t="n">
        <v>6100</v>
      </c>
    </row>
    <row r="47">
      <c r="A47" s="29">
        <f>+A46+1</f>
        <v/>
      </c>
      <c r="B47" s="29">
        <f>COUNTIF($C$3:C47,C47)</f>
        <v/>
      </c>
      <c r="C47" s="55">
        <f>_xlfn.IFNA(VLOOKUP(A47,$E:$G,3,FALSE),C46)</f>
        <v/>
      </c>
      <c r="D47" s="108">
        <f>_xlfn.IFNA(_xlfn.IFNA(VLOOKUP(A47,$F:$J,5,FALSE),VLOOKUP(C47,K:L,2,FALSE)),"")</f>
        <v/>
      </c>
      <c r="E47" s="32">
        <f>SUM($I$3:I46,1)</f>
        <v/>
      </c>
      <c r="F47" s="31">
        <f>IF(J47&lt;=0,0,SUM($I$3:I47))</f>
        <v/>
      </c>
      <c r="G47" s="62" t="n"/>
      <c r="H47" s="106" t="n"/>
      <c r="I47" s="39">
        <f>CEILING(H47/VLOOKUP(G47,$K:$L,2,FALSE),1)</f>
        <v/>
      </c>
      <c r="J47" s="40">
        <f>MOD(H47,VLOOKUP(G47,$K:$L,2,FALSE))</f>
        <v/>
      </c>
      <c r="K47" s="44" t="inlineStr">
        <is>
          <t>RS*B50K10MR</t>
        </is>
      </c>
      <c r="L47" s="110" t="n">
        <v>9900</v>
      </c>
      <c r="M47" s="28" t="n"/>
    </row>
    <row r="48">
      <c r="A48" s="29">
        <f>+A47+1</f>
        <v/>
      </c>
      <c r="B48" s="29">
        <f>COUNTIF($C$3:C48,C48)</f>
        <v/>
      </c>
      <c r="C48" s="55">
        <f>_xlfn.IFNA(VLOOKUP(A48,$E:$G,3,FALSE),C47)</f>
        <v/>
      </c>
      <c r="D48" s="108">
        <f>_xlfn.IFNA(_xlfn.IFNA(VLOOKUP(A48,$F:$J,5,FALSE),VLOOKUP(C48,K:L,2,FALSE)),"")</f>
        <v/>
      </c>
      <c r="E48" s="32">
        <f>SUM($I$3:I47,1)</f>
        <v/>
      </c>
      <c r="F48" s="31">
        <f>IF(J48&lt;=0,0,SUM($I$3:I48))</f>
        <v/>
      </c>
      <c r="G48" s="62" t="n"/>
      <c r="H48" s="106" t="n"/>
      <c r="I48" s="39">
        <f>CEILING(H48/VLOOKUP(G48,$K:$L,2,FALSE),1)</f>
        <v/>
      </c>
      <c r="J48" s="40">
        <f>MOD(H48,VLOOKUP(G48,$K:$L,2,FALSE))</f>
        <v/>
      </c>
      <c r="K48" s="44" t="inlineStr">
        <is>
          <t>RS*B50K10SQ</t>
        </is>
      </c>
      <c r="L48" s="110" t="n">
        <v>6100</v>
      </c>
      <c r="M48" s="28" t="n"/>
    </row>
    <row r="49">
      <c r="A49" s="29">
        <f>+A48+1</f>
        <v/>
      </c>
      <c r="B49" s="29">
        <f>COUNTIF($C$3:C49,C49)</f>
        <v/>
      </c>
      <c r="C49" s="55">
        <f>_xlfn.IFNA(VLOOKUP(A49,$E:$G,3,FALSE),C48)</f>
        <v/>
      </c>
      <c r="D49" s="108">
        <f>_xlfn.IFNA(_xlfn.IFNA(VLOOKUP(A49,$F:$J,5,FALSE),VLOOKUP(C49,K:L,2,FALSE)),"")</f>
        <v/>
      </c>
      <c r="E49" s="32">
        <f>SUM($I$3:I48,1)</f>
        <v/>
      </c>
      <c r="F49" s="31">
        <f>IF(J49&lt;=0,0,SUM($I$3:I49))</f>
        <v/>
      </c>
      <c r="G49" s="62" t="n"/>
      <c r="H49" s="106" t="n"/>
      <c r="I49" s="39">
        <f>CEILING(H49/VLOOKUP(G49,$K:$L,2,FALSE),1)</f>
        <v/>
      </c>
      <c r="J49" s="40">
        <f>MOD(H49,VLOOKUP(G49,$K:$L,2,FALSE))</f>
        <v/>
      </c>
      <c r="K49" s="44" t="inlineStr">
        <is>
          <t>RS*B50K25AQ</t>
        </is>
      </c>
      <c r="L49" s="110" t="n">
        <v>3000</v>
      </c>
      <c r="M49" s="28" t="n"/>
    </row>
    <row r="50">
      <c r="A50" s="29">
        <f>+A49+1</f>
        <v/>
      </c>
      <c r="B50" s="29">
        <f>COUNTIF($C$3:C50,C50)</f>
        <v/>
      </c>
      <c r="C50" s="55">
        <f>_xlfn.IFNA(VLOOKUP(A50,$E:$G,3,FALSE),C49)</f>
        <v/>
      </c>
      <c r="D50" s="108">
        <f>_xlfn.IFNA(_xlfn.IFNA(VLOOKUP(A50,$F:$J,5,FALSE),VLOOKUP(C50,K:L,2,FALSE)),"")</f>
        <v/>
      </c>
      <c r="E50" s="32">
        <f>SUM($I$3:I49,1)</f>
        <v/>
      </c>
      <c r="F50" s="31">
        <f>IF(J50&lt;=0,0,SUM($I$3:I50))</f>
        <v/>
      </c>
      <c r="G50" s="62" t="n"/>
      <c r="H50" s="106" t="n"/>
      <c r="I50" s="39">
        <f>CEILING(H50/VLOOKUP(G50,$K:$L,2,FALSE),1)</f>
        <v/>
      </c>
      <c r="J50" s="40">
        <f>MOD(H50,VLOOKUP(G50,$K:$L,2,FALSE))</f>
        <v/>
      </c>
      <c r="K50" s="44" t="inlineStr">
        <is>
          <t>RS*B50N10AQ</t>
        </is>
      </c>
      <c r="L50" s="110" t="n">
        <v>6100</v>
      </c>
      <c r="M50" s="28" t="n"/>
    </row>
    <row r="51">
      <c r="A51" s="29">
        <f>+A50+1</f>
        <v/>
      </c>
      <c r="B51" s="29">
        <f>COUNTIF($C$3:C51,C51)</f>
        <v/>
      </c>
      <c r="C51" s="55">
        <f>_xlfn.IFNA(VLOOKUP(A51,$E:$G,3,FALSE),C50)</f>
        <v/>
      </c>
      <c r="D51" s="108">
        <f>_xlfn.IFNA(_xlfn.IFNA(VLOOKUP(A51,$F:$J,5,FALSE),VLOOKUP(C51,K:L,2,FALSE)),"")</f>
        <v/>
      </c>
      <c r="E51" s="32">
        <f>SUM($I$3:I50,1)</f>
        <v/>
      </c>
      <c r="F51" s="31">
        <f>IF(J51&lt;=0,0,SUM($I$3:I51))</f>
        <v/>
      </c>
      <c r="G51" s="62" t="n"/>
      <c r="H51" s="106" t="n"/>
      <c r="I51" s="39">
        <f>CEILING(H51/VLOOKUP(G51,$K:$L,2,FALSE),1)</f>
        <v/>
      </c>
      <c r="J51" s="40">
        <f>MOD(H51,VLOOKUP(G51,$K:$L,2,FALSE))</f>
        <v/>
      </c>
      <c r="K51" s="44" t="inlineStr">
        <is>
          <t>RS*B50N10MQ</t>
        </is>
      </c>
      <c r="L51" s="110" t="n">
        <v>6100</v>
      </c>
      <c r="M51" s="28" t="n"/>
    </row>
    <row r="52">
      <c r="A52" s="29">
        <f>+A51+1</f>
        <v/>
      </c>
      <c r="B52" s="29">
        <f>COUNTIF($C$3:C52,C52)</f>
        <v/>
      </c>
      <c r="C52" s="55">
        <f>_xlfn.IFNA(VLOOKUP(A52,$E:$G,3,FALSE),C51)</f>
        <v/>
      </c>
      <c r="D52" s="108">
        <f>_xlfn.IFNA(_xlfn.IFNA(VLOOKUP(A52,$F:$J,5,FALSE),VLOOKUP(C52,K:L,2,FALSE)),"")</f>
        <v/>
      </c>
      <c r="E52" s="32">
        <f>SUM($I$3:I51,1)</f>
        <v/>
      </c>
      <c r="F52" s="31">
        <f>IF(J52&lt;=0,0,SUM($I$3:I52))</f>
        <v/>
      </c>
      <c r="G52" s="62" t="n"/>
      <c r="H52" s="106" t="n"/>
      <c r="I52" s="39">
        <f>CEILING(H52/VLOOKUP(G52,$K:$L,2,FALSE),1)</f>
        <v/>
      </c>
      <c r="J52" s="40">
        <f>MOD(H52,VLOOKUP(G52,$K:$L,2,FALSE))</f>
        <v/>
      </c>
      <c r="K52" s="44" t="inlineStr">
        <is>
          <t>RS*B50N10MR</t>
        </is>
      </c>
      <c r="L52" s="110" t="n">
        <v>9900</v>
      </c>
      <c r="M52" s="28" t="n"/>
    </row>
    <row r="53">
      <c r="A53" s="29">
        <f>+A52+1</f>
        <v/>
      </c>
      <c r="B53" s="29">
        <f>COUNTIF($C$3:C53,C53)</f>
        <v/>
      </c>
      <c r="C53" s="55">
        <f>_xlfn.IFNA(VLOOKUP(A53,$E:$G,3,FALSE),C52)</f>
        <v/>
      </c>
      <c r="D53" s="108">
        <f>_xlfn.IFNA(_xlfn.IFNA(VLOOKUP(A53,$F:$J,5,FALSE),VLOOKUP(C53,K:L,2,FALSE)),"")</f>
        <v/>
      </c>
      <c r="E53" s="32">
        <f>SUM($I$3:I52,1)</f>
        <v/>
      </c>
      <c r="F53" s="31">
        <f>IF(J53&lt;=0,0,SUM($I$3:I53))</f>
        <v/>
      </c>
      <c r="G53" s="62" t="n"/>
      <c r="H53" s="106" t="n"/>
      <c r="I53" s="39">
        <f>CEILING(H53/VLOOKUP(G53,$K:$L,2,FALSE),1)</f>
        <v/>
      </c>
      <c r="J53" s="40">
        <f>MOD(H53,VLOOKUP(G53,$K:$L,2,FALSE))</f>
        <v/>
      </c>
      <c r="K53" s="44" t="inlineStr">
        <is>
          <t>RS*B50N10MR5</t>
        </is>
      </c>
      <c r="L53" s="110" t="n">
        <v>9900</v>
      </c>
      <c r="M53" s="28" t="n"/>
    </row>
    <row r="54">
      <c r="A54" s="29">
        <f>+A53+1</f>
        <v/>
      </c>
      <c r="B54" s="29">
        <f>COUNTIF($C$3:C54,C54)</f>
        <v/>
      </c>
      <c r="C54" s="55">
        <f>_xlfn.IFNA(VLOOKUP(A54,$E:$G,3,FALSE),C53)</f>
        <v/>
      </c>
      <c r="D54" s="108">
        <f>_xlfn.IFNA(_xlfn.IFNA(VLOOKUP(A54,$F:$J,5,FALSE),VLOOKUP(C54,K:L,2,FALSE)),"")</f>
        <v/>
      </c>
      <c r="E54" s="32">
        <f>SUM($I$3:I53,1)</f>
        <v/>
      </c>
      <c r="F54" s="31">
        <f>IF(J54&lt;=0,0,SUM($I$3:I54))</f>
        <v/>
      </c>
      <c r="G54" s="62" t="n"/>
      <c r="H54" s="106" t="n"/>
      <c r="I54" s="39">
        <f>CEILING(H54/VLOOKUP(G54,$K:$L,2,FALSE),1)</f>
        <v/>
      </c>
      <c r="J54" s="40">
        <f>MOD(H54,VLOOKUP(G54,$K:$L,2,FALSE))</f>
        <v/>
      </c>
      <c r="K54" s="44" t="inlineStr">
        <is>
          <t>RS*B50N10SQ</t>
        </is>
      </c>
      <c r="L54" s="110" t="n">
        <v>6100</v>
      </c>
      <c r="M54" s="28" t="n"/>
    </row>
    <row r="55" ht="15.75" customHeight="1">
      <c r="A55" s="29">
        <f>+A54+1</f>
        <v/>
      </c>
      <c r="B55" s="29">
        <f>COUNTIF($C$3:C55,C55)</f>
        <v/>
      </c>
      <c r="C55" s="55">
        <f>_xlfn.IFNA(VLOOKUP(A55,$E:$G,3,FALSE),C54)</f>
        <v/>
      </c>
      <c r="D55" s="108">
        <f>_xlfn.IFNA(_xlfn.IFNA(VLOOKUP(A55,$F:$J,5,FALSE),VLOOKUP(C55,K:L,2,FALSE)),"")</f>
        <v/>
      </c>
      <c r="E55" s="32">
        <f>SUM($I$3:I54,1)</f>
        <v/>
      </c>
      <c r="F55" s="31">
        <f>IF(J55&lt;=0,0,SUM($I$3:I55))</f>
        <v/>
      </c>
      <c r="G55" s="62" t="n"/>
      <c r="H55" s="106" t="n"/>
      <c r="I55" s="39">
        <f>CEILING(H55/VLOOKUP(G55,$K:$L,2,FALSE),1)</f>
        <v/>
      </c>
      <c r="J55" s="40">
        <f>MOD(H55,VLOOKUP(G55,$K:$L,2,FALSE))</f>
        <v/>
      </c>
      <c r="K55" s="44" t="inlineStr">
        <is>
          <t>RS*B50N25AQ</t>
        </is>
      </c>
      <c r="L55" s="110" t="n">
        <v>3000</v>
      </c>
      <c r="M55" s="28" t="n"/>
    </row>
    <row r="56">
      <c r="A56" s="29">
        <f>+A55+1</f>
        <v/>
      </c>
      <c r="B56" s="29">
        <f>COUNTIF($C$3:C56,C56)</f>
        <v/>
      </c>
      <c r="C56" s="55">
        <f>_xlfn.IFNA(VLOOKUP(A56,$E:$G,3,FALSE),C55)</f>
        <v/>
      </c>
      <c r="D56" s="108">
        <f>_xlfn.IFNA(_xlfn.IFNA(VLOOKUP(A56,$F:$J,5,FALSE),VLOOKUP(C56,K:L,2,FALSE)),"")</f>
        <v/>
      </c>
      <c r="E56" s="32">
        <f>SUM($I$3:I55,1)</f>
        <v/>
      </c>
      <c r="F56" s="31">
        <f>IF(J56&lt;=0,0,SUM($I$3:I56))</f>
        <v/>
      </c>
      <c r="G56" s="62" t="n"/>
      <c r="H56" s="106" t="n"/>
      <c r="I56" s="39">
        <f>CEILING(H56/VLOOKUP(G56,$K:$L,2,FALSE),1)</f>
        <v/>
      </c>
      <c r="J56" s="40">
        <f>MOD(H56,VLOOKUP(G56,$K:$L,2,FALSE))</f>
        <v/>
      </c>
      <c r="K56" s="44" t="inlineStr">
        <is>
          <t>RS*B50N25AQ5</t>
        </is>
      </c>
      <c r="L56" s="110" t="n">
        <v>3000</v>
      </c>
      <c r="M56" s="28" t="n"/>
    </row>
    <row r="57">
      <c r="A57" s="29">
        <f>+A56+1</f>
        <v/>
      </c>
      <c r="B57" s="29">
        <f>COUNTIF($C$3:C57,C57)</f>
        <v/>
      </c>
      <c r="C57" s="55">
        <f>_xlfn.IFNA(VLOOKUP(A57,$E:$G,3,FALSE),C56)</f>
        <v/>
      </c>
      <c r="D57" s="108">
        <f>_xlfn.IFNA(_xlfn.IFNA(VLOOKUP(A57,$F:$J,5,FALSE),VLOOKUP(C57,K:L,2,FALSE)),"")</f>
        <v/>
      </c>
      <c r="E57" s="32">
        <f>SUM($I$3:I56,1)</f>
        <v/>
      </c>
      <c r="F57" s="31">
        <f>IF(J57&lt;=0,0,SUM($I$3:I57))</f>
        <v/>
      </c>
      <c r="G57" s="62" t="n"/>
      <c r="H57" s="106" t="n"/>
      <c r="I57" s="39">
        <f>CEILING(H57/VLOOKUP(G57,$K:$L,2,FALSE),1)</f>
        <v/>
      </c>
      <c r="J57" s="40">
        <f>MOD(H57,VLOOKUP(G57,$K:$L,2,FALSE))</f>
        <v/>
      </c>
      <c r="K57" s="44" t="inlineStr">
        <is>
          <t>RS*B60G07SQ</t>
        </is>
      </c>
      <c r="L57" s="110" t="n">
        <v>6100</v>
      </c>
      <c r="M57" s="28" t="n"/>
    </row>
    <row r="58">
      <c r="A58" s="29">
        <f>+A57+1</f>
        <v/>
      </c>
      <c r="B58" s="29">
        <f>COUNTIF($C$3:C58,C58)</f>
        <v/>
      </c>
      <c r="C58" s="55">
        <f>_xlfn.IFNA(VLOOKUP(A58,$E:$G,3,FALSE),C57)</f>
        <v/>
      </c>
      <c r="D58" s="108">
        <f>_xlfn.IFNA(_xlfn.IFNA(VLOOKUP(A58,$F:$J,5,FALSE),VLOOKUP(C58,K:L,2,FALSE)),"")</f>
        <v/>
      </c>
      <c r="E58" s="32">
        <f>SUM($I$3:I57,1)</f>
        <v/>
      </c>
      <c r="F58" s="31">
        <f>IF(J58&lt;=0,0,SUM($I$3:I58))</f>
        <v/>
      </c>
      <c r="G58" s="62" t="n"/>
      <c r="H58" s="106" t="n"/>
      <c r="I58" s="39">
        <f>CEILING(H58/VLOOKUP(G58,$K:$L,2,FALSE),1)</f>
        <v/>
      </c>
      <c r="J58" s="40">
        <f>MOD(H58,VLOOKUP(G58,$K:$L,2,FALSE))</f>
        <v/>
      </c>
      <c r="K58" s="44" t="inlineStr">
        <is>
          <t>RS*B60G10MR</t>
        </is>
      </c>
      <c r="L58" s="110" t="n">
        <v>9900</v>
      </c>
      <c r="M58" s="28" t="n"/>
    </row>
    <row r="59">
      <c r="A59" s="29">
        <f>+A58+1</f>
        <v/>
      </c>
      <c r="B59" s="29">
        <f>COUNTIF($C$3:C59,C59)</f>
        <v/>
      </c>
      <c r="C59" s="55">
        <f>_xlfn.IFNA(VLOOKUP(A59,$E:$G,3,FALSE),C58)</f>
        <v/>
      </c>
      <c r="D59" s="108">
        <f>_xlfn.IFNA(_xlfn.IFNA(VLOOKUP(A59,$F:$J,5,FALSE),VLOOKUP(C59,K:L,2,FALSE)),"")</f>
        <v/>
      </c>
      <c r="E59" s="32">
        <f>SUM($I$3:I58,1)</f>
        <v/>
      </c>
      <c r="F59" s="31">
        <f>IF(J59&lt;=0,0,SUM($I$3:I59))</f>
        <v/>
      </c>
      <c r="G59" s="62" t="n"/>
      <c r="H59" s="106" t="n"/>
      <c r="I59" s="39">
        <f>CEILING(H59/VLOOKUP(G59,$K:$L,2,FALSE),1)</f>
        <v/>
      </c>
      <c r="J59" s="40">
        <f>MOD(H59,VLOOKUP(G59,$K:$L,2,FALSE))</f>
        <v/>
      </c>
      <c r="K59" s="44" t="inlineStr">
        <is>
          <t>RS*B60G10SQ</t>
        </is>
      </c>
      <c r="L59" s="110" t="n">
        <v>6100</v>
      </c>
      <c r="M59" s="28" t="n"/>
    </row>
    <row r="60">
      <c r="A60" s="29">
        <f>+A59+1</f>
        <v/>
      </c>
      <c r="B60" s="29">
        <f>COUNTIF($C$3:C60,C60)</f>
        <v/>
      </c>
      <c r="C60" s="55">
        <f>_xlfn.IFNA(VLOOKUP(A60,$E:$G,3,FALSE),C59)</f>
        <v/>
      </c>
      <c r="D60" s="108">
        <f>_xlfn.IFNA(_xlfn.IFNA(VLOOKUP(A60,$F:$J,5,FALSE),VLOOKUP(C60,K:L,2,FALSE)),"")</f>
        <v/>
      </c>
      <c r="E60" s="32">
        <f>SUM($I$3:I59,1)</f>
        <v/>
      </c>
      <c r="F60" s="31">
        <f>IF(J60&lt;=0,0,SUM($I$3:I60))</f>
        <v/>
      </c>
      <c r="G60" s="62" t="n"/>
      <c r="H60" s="106" t="n"/>
      <c r="I60" s="39">
        <f>CEILING(H60/VLOOKUP(G60,$K:$L,2,FALSE),1)</f>
        <v/>
      </c>
      <c r="J60" s="40">
        <f>MOD(H60,VLOOKUP(G60,$K:$L,2,FALSE))</f>
        <v/>
      </c>
      <c r="K60" s="44" t="inlineStr">
        <is>
          <t>RS*B60K07MQ</t>
        </is>
      </c>
      <c r="L60" s="110" t="n">
        <v>6100</v>
      </c>
      <c r="M60" s="28" t="n"/>
    </row>
    <row r="61">
      <c r="A61" s="29">
        <f>+A60+1</f>
        <v/>
      </c>
      <c r="B61" s="29">
        <f>COUNTIF($C$3:C61,C61)</f>
        <v/>
      </c>
      <c r="C61" s="55">
        <f>_xlfn.IFNA(VLOOKUP(A61,$E:$G,3,FALSE),C60)</f>
        <v/>
      </c>
      <c r="D61" s="108">
        <f>_xlfn.IFNA(_xlfn.IFNA(VLOOKUP(A61,$F:$J,5,FALSE),VLOOKUP(C61,K:L,2,FALSE)),"")</f>
        <v/>
      </c>
      <c r="E61" s="32">
        <f>SUM($I$3:I60,1)</f>
        <v/>
      </c>
      <c r="F61" s="31">
        <f>IF(J61&lt;=0,0,SUM($I$3:I61))</f>
        <v/>
      </c>
      <c r="G61" s="62" t="n"/>
      <c r="H61" s="106" t="n"/>
      <c r="I61" s="39">
        <f>CEILING(H61/VLOOKUP(G61,$K:$L,2,FALSE),1)</f>
        <v/>
      </c>
      <c r="J61" s="40">
        <f>MOD(H61,VLOOKUP(G61,$K:$L,2,FALSE))</f>
        <v/>
      </c>
      <c r="K61" s="44" t="inlineStr">
        <is>
          <t>RS*B60K10MQ</t>
        </is>
      </c>
      <c r="L61" s="110" t="n">
        <v>6100</v>
      </c>
      <c r="M61" s="28" t="n"/>
    </row>
    <row r="62">
      <c r="A62" s="29">
        <f>+A61+1</f>
        <v/>
      </c>
      <c r="B62" s="29">
        <f>COUNTIF($C$3:C62,C62)</f>
        <v/>
      </c>
      <c r="C62" s="55">
        <f>_xlfn.IFNA(VLOOKUP(A62,$E:$G,3,FALSE),C61)</f>
        <v/>
      </c>
      <c r="D62" s="108">
        <f>_xlfn.IFNA(_xlfn.IFNA(VLOOKUP(A62,$F:$J,5,FALSE),VLOOKUP(C62,K:L,2,FALSE)),"")</f>
        <v/>
      </c>
      <c r="E62" s="32">
        <f>SUM($I$3:I61,1)</f>
        <v/>
      </c>
      <c r="F62" s="31">
        <f>IF(J62&lt;=0,0,SUM($I$3:I62))</f>
        <v/>
      </c>
      <c r="G62" s="62" t="n"/>
      <c r="H62" s="106" t="n"/>
      <c r="I62" s="39">
        <f>CEILING(H62/VLOOKUP(G62,$K:$L,2,FALSE),1)</f>
        <v/>
      </c>
      <c r="J62" s="40">
        <f>MOD(H62,VLOOKUP(G62,$K:$L,2,FALSE))</f>
        <v/>
      </c>
      <c r="K62" s="44" t="inlineStr">
        <is>
          <t>RS*B60K10MR</t>
        </is>
      </c>
      <c r="L62" s="110" t="n">
        <v>9900</v>
      </c>
      <c r="M62" s="28" t="n"/>
    </row>
    <row r="63">
      <c r="A63" s="29">
        <f>+A62+1</f>
        <v/>
      </c>
      <c r="B63" s="29">
        <f>COUNTIF($C$3:C63,C63)</f>
        <v/>
      </c>
      <c r="C63" s="55">
        <f>_xlfn.IFNA(VLOOKUP(A63,$E:$G,3,FALSE),C62)</f>
        <v/>
      </c>
      <c r="D63" s="108">
        <f>_xlfn.IFNA(_xlfn.IFNA(VLOOKUP(A63,$F:$J,5,FALSE),VLOOKUP(C63,K:L,2,FALSE)),"")</f>
        <v/>
      </c>
      <c r="E63" s="32">
        <f>SUM($I$3:I62,1)</f>
        <v/>
      </c>
      <c r="F63" s="31">
        <f>IF(J63&lt;=0,0,SUM($I$3:I63))</f>
        <v/>
      </c>
      <c r="G63" s="62" t="n"/>
      <c r="H63" s="106" t="n"/>
      <c r="I63" s="39">
        <f>CEILING(H63/VLOOKUP(G63,$K:$L,2,FALSE),1)</f>
        <v/>
      </c>
      <c r="J63" s="40">
        <f>MOD(H63,VLOOKUP(G63,$K:$L,2,FALSE))</f>
        <v/>
      </c>
      <c r="K63" s="44" t="inlineStr">
        <is>
          <t>RS*B60K10SQ</t>
        </is>
      </c>
      <c r="L63" s="110" t="n">
        <v>6100</v>
      </c>
      <c r="M63" s="28" t="n"/>
    </row>
    <row r="64">
      <c r="A64" s="29">
        <f>+A63+1</f>
        <v/>
      </c>
      <c r="B64" s="29">
        <f>COUNTIF($C$3:C64,C64)</f>
        <v/>
      </c>
      <c r="C64" s="55">
        <f>_xlfn.IFNA(VLOOKUP(A64,$E:$G,3,FALSE),C63)</f>
        <v/>
      </c>
      <c r="D64" s="108">
        <f>_xlfn.IFNA(_xlfn.IFNA(VLOOKUP(A64,$F:$J,5,FALSE),VLOOKUP(C64,K:L,2,FALSE)),"")</f>
        <v/>
      </c>
      <c r="E64" s="32">
        <f>SUM($I$3:I63,1)</f>
        <v/>
      </c>
      <c r="F64" s="31">
        <f>IF(J64&lt;=0,0,SUM($I$3:I64))</f>
        <v/>
      </c>
      <c r="G64" s="62" t="n"/>
      <c r="H64" s="106" t="n"/>
      <c r="I64" s="39">
        <f>CEILING(H64/VLOOKUP(G64,$K:$L,2,FALSE),1)</f>
        <v/>
      </c>
      <c r="J64" s="40">
        <f>MOD(H64,VLOOKUP(G64,$K:$L,2,FALSE))</f>
        <v/>
      </c>
      <c r="K64" s="44" t="inlineStr">
        <is>
          <t>RS*B60K25AQ</t>
        </is>
      </c>
      <c r="L64" s="110" t="n">
        <v>3000</v>
      </c>
      <c r="M64" s="28" t="n"/>
    </row>
    <row r="65">
      <c r="A65" s="29">
        <f>+A64+1</f>
        <v/>
      </c>
      <c r="B65" s="29">
        <f>COUNTIF($C$3:C65,C65)</f>
        <v/>
      </c>
      <c r="C65" s="55">
        <f>_xlfn.IFNA(VLOOKUP(A65,$E:$G,3,FALSE),C64)</f>
        <v/>
      </c>
      <c r="D65" s="108">
        <f>_xlfn.IFNA(_xlfn.IFNA(VLOOKUP(A65,$F:$J,5,FALSE),VLOOKUP(C65,K:L,2,FALSE)),"")</f>
        <v/>
      </c>
      <c r="E65" s="32">
        <f>SUM($I$3:I64,1)</f>
        <v/>
      </c>
      <c r="F65" s="31">
        <f>IF(J65&lt;=0,0,SUM($I$3:I65))</f>
        <v/>
      </c>
      <c r="G65" s="62" t="n"/>
      <c r="H65" s="106" t="n"/>
      <c r="I65" s="39">
        <f>CEILING(H65/VLOOKUP(G65,$K:$L,2,FALSE),1)</f>
        <v/>
      </c>
      <c r="J65" s="40">
        <f>MOD(H65,VLOOKUP(G65,$K:$L,2,FALSE))</f>
        <v/>
      </c>
      <c r="K65" s="44" t="inlineStr">
        <is>
          <t>RS*B60N10MQ</t>
        </is>
      </c>
      <c r="L65" s="110" t="n">
        <v>6100</v>
      </c>
      <c r="M65" s="28" t="n"/>
    </row>
    <row r="66" customFormat="1" s="28">
      <c r="A66" s="29">
        <f>+A65+1</f>
        <v/>
      </c>
      <c r="B66" s="29">
        <f>COUNTIF($C$3:C66,C66)</f>
        <v/>
      </c>
      <c r="C66" s="55">
        <f>_xlfn.IFNA(VLOOKUP(A66,$E:$G,3,FALSE),C65)</f>
        <v/>
      </c>
      <c r="D66" s="108">
        <f>_xlfn.IFNA(_xlfn.IFNA(VLOOKUP(A66,$F:$J,5,FALSE),VLOOKUP(C66,K:L,2,FALSE)),"")</f>
        <v/>
      </c>
      <c r="E66" s="32">
        <f>SUM($I$3:I65,1)</f>
        <v/>
      </c>
      <c r="F66" s="31">
        <f>IF(J66&lt;=0,0,SUM($I$3:I66))</f>
        <v/>
      </c>
      <c r="G66" s="62" t="n"/>
      <c r="H66" s="106" t="n"/>
      <c r="I66" s="39">
        <f>CEILING(H66/VLOOKUP(G66,$K:$L,2,FALSE),1)</f>
        <v/>
      </c>
      <c r="J66" s="40">
        <f>MOD(H66,VLOOKUP(G66,$K:$L,2,FALSE))</f>
        <v/>
      </c>
      <c r="K66" s="44" t="inlineStr">
        <is>
          <t>RS*B60N10MR</t>
        </is>
      </c>
      <c r="L66" s="110" t="n">
        <v>9900</v>
      </c>
    </row>
    <row r="67" customFormat="1" s="28">
      <c r="A67" s="29">
        <f>+A66+1</f>
        <v/>
      </c>
      <c r="B67" s="29">
        <f>COUNTIF($C$3:C67,C67)</f>
        <v/>
      </c>
      <c r="C67" s="55">
        <f>_xlfn.IFNA(VLOOKUP(A67,$E:$G,3,FALSE),C66)</f>
        <v/>
      </c>
      <c r="D67" s="108">
        <f>_xlfn.IFNA(_xlfn.IFNA(VLOOKUP(A67,$F:$J,5,FALSE),VLOOKUP(C67,K:L,2,FALSE)),"")</f>
        <v/>
      </c>
      <c r="E67" s="32">
        <f>SUM($I$3:I66,1)</f>
        <v/>
      </c>
      <c r="F67" s="31">
        <f>IF(J67&lt;=0,0,SUM($I$3:I67))</f>
        <v/>
      </c>
      <c r="G67" s="62" t="n"/>
      <c r="H67" s="106" t="n"/>
      <c r="I67" s="39">
        <f>CEILING(H67/VLOOKUP(G67,$K:$L,2,FALSE),1)</f>
        <v/>
      </c>
      <c r="J67" s="40">
        <f>MOD(H67,VLOOKUP(G67,$K:$L,2,FALSE))</f>
        <v/>
      </c>
      <c r="K67" s="44" t="inlineStr">
        <is>
          <t>RS*B60N10MR5</t>
        </is>
      </c>
      <c r="L67" s="110" t="n">
        <v>9900</v>
      </c>
    </row>
    <row r="68">
      <c r="A68" s="29">
        <f>+A67+1</f>
        <v/>
      </c>
      <c r="B68" s="29">
        <f>COUNTIF($C$3:C68,C68)</f>
        <v/>
      </c>
      <c r="C68" s="55">
        <f>_xlfn.IFNA(VLOOKUP(A68,$E:$G,3,FALSE),C67)</f>
        <v/>
      </c>
      <c r="D68" s="108">
        <f>_xlfn.IFNA(_xlfn.IFNA(VLOOKUP(A68,$F:$J,5,FALSE),VLOOKUP(C68,K:L,2,FALSE)),"")</f>
        <v/>
      </c>
      <c r="E68" s="32">
        <f>SUM($I$3:I67,1)</f>
        <v/>
      </c>
      <c r="F68" s="31">
        <f>IF(J68&lt;=0,0,SUM($I$3:I68))</f>
        <v/>
      </c>
      <c r="G68" s="62" t="n"/>
      <c r="H68" s="106" t="n"/>
      <c r="I68" s="39">
        <f>CEILING(H68/VLOOKUP(G68,$K:$L,2,FALSE),1)</f>
        <v/>
      </c>
      <c r="J68" s="40">
        <f>MOD(H68,VLOOKUP(G68,$K:$L,2,FALSE))</f>
        <v/>
      </c>
      <c r="K68" s="41" t="inlineStr">
        <is>
          <t>RS*B60N10SQ</t>
        </is>
      </c>
      <c r="L68" s="109" t="n">
        <v>6100</v>
      </c>
      <c r="M68" s="28" t="n"/>
    </row>
    <row r="69">
      <c r="A69" s="29">
        <f>+A68+1</f>
        <v/>
      </c>
      <c r="B69" s="29">
        <f>COUNTIF($C$3:C69,C69)</f>
        <v/>
      </c>
      <c r="C69" s="55">
        <f>_xlfn.IFNA(VLOOKUP(A69,$E:$G,3,FALSE),C68)</f>
        <v/>
      </c>
      <c r="D69" s="108">
        <f>_xlfn.IFNA(_xlfn.IFNA(VLOOKUP(A69,$F:$J,5,FALSE),VLOOKUP(C69,K:L,2,FALSE)),"")</f>
        <v/>
      </c>
      <c r="E69" s="32">
        <f>SUM($I$3:I68,1)</f>
        <v/>
      </c>
      <c r="F69" s="31">
        <f>IF(J69&lt;=0,0,SUM($I$3:I69))</f>
        <v/>
      </c>
      <c r="G69" s="62" t="n"/>
      <c r="H69" s="106" t="n"/>
      <c r="I69" s="39">
        <f>CEILING(H69/VLOOKUP(G69,$K:$L,2,FALSE),1)</f>
        <v/>
      </c>
      <c r="J69" s="40">
        <f>MOD(H69,VLOOKUP(G69,$K:$L,2,FALSE))</f>
        <v/>
      </c>
      <c r="K69" s="41" t="inlineStr">
        <is>
          <t>RS*B60N25AQ</t>
        </is>
      </c>
      <c r="L69" s="109" t="n">
        <v>3000</v>
      </c>
      <c r="M69" s="28" t="n"/>
    </row>
    <row r="70">
      <c r="A70" s="29">
        <f>+A69+1</f>
        <v/>
      </c>
      <c r="B70" s="29">
        <f>COUNTIF($C$3:C70,C70)</f>
        <v/>
      </c>
      <c r="C70" s="55">
        <f>_xlfn.IFNA(VLOOKUP(A70,$E:$G,3,FALSE),C69)</f>
        <v/>
      </c>
      <c r="D70" s="108">
        <f>_xlfn.IFNA(_xlfn.IFNA(VLOOKUP(A70,$F:$J,5,FALSE),VLOOKUP(C70,K:L,2,FALSE)),"")</f>
        <v/>
      </c>
      <c r="E70" s="32">
        <f>SUM($I$3:I69,1)</f>
        <v/>
      </c>
      <c r="F70" s="31">
        <f>IF(J70&lt;=0,0,SUM($I$3:I70))</f>
        <v/>
      </c>
      <c r="G70" s="62" t="n"/>
      <c r="H70" s="106" t="n"/>
      <c r="I70" s="39">
        <f>CEILING(H70/VLOOKUP(G70,$K:$L,2,FALSE),1)</f>
        <v/>
      </c>
      <c r="J70" s="40">
        <f>MOD(H70,VLOOKUP(G70,$K:$L,2,FALSE))</f>
        <v/>
      </c>
      <c r="K70" s="41" t="inlineStr">
        <is>
          <t>RS*B60N25AQ5</t>
        </is>
      </c>
      <c r="L70" s="109" t="n">
        <v>3000</v>
      </c>
      <c r="M70" s="28" t="n"/>
    </row>
    <row r="71">
      <c r="A71" s="29">
        <f>+A70+1</f>
        <v/>
      </c>
      <c r="B71" s="29">
        <f>COUNTIF($C$3:C71,C71)</f>
        <v/>
      </c>
      <c r="C71" s="55">
        <f>_xlfn.IFNA(VLOOKUP(A71,$E:$G,3,FALSE),C70)</f>
        <v/>
      </c>
      <c r="D71" s="108">
        <f>_xlfn.IFNA(_xlfn.IFNA(VLOOKUP(A71,$F:$J,5,FALSE),VLOOKUP(C71,K:L,2,FALSE)),"")</f>
        <v/>
      </c>
      <c r="E71" s="32">
        <f>SUM($I$3:I70,1)</f>
        <v/>
      </c>
      <c r="F71" s="31">
        <f>IF(J71&lt;=0,0,SUM($I$3:I71))</f>
        <v/>
      </c>
      <c r="G71" s="62" t="n"/>
      <c r="H71" s="106" t="n"/>
      <c r="I71" s="39">
        <f>CEILING(H71/VLOOKUP(G71,$K:$L,2,FALSE),1)</f>
        <v/>
      </c>
      <c r="J71" s="40">
        <f>MOD(H71,VLOOKUP(G71,$K:$L,2,FALSE))</f>
        <v/>
      </c>
      <c r="K71" s="41" t="inlineStr">
        <is>
          <t>RS*B60N25MQ</t>
        </is>
      </c>
      <c r="L71" s="109" t="n">
        <v>3000</v>
      </c>
      <c r="M71" s="28" t="n"/>
    </row>
    <row r="72">
      <c r="A72" s="29">
        <f>+A71+1</f>
        <v/>
      </c>
      <c r="B72" s="34">
        <f>COUNTIF($C$3:C72,C72)</f>
        <v/>
      </c>
      <c r="C72" s="55">
        <f>_xlfn.IFNA(VLOOKUP(A72,$E:$G,3,FALSE),C71)</f>
        <v/>
      </c>
      <c r="D72" s="108">
        <f>_xlfn.IFNA(_xlfn.IFNA(VLOOKUP(A72,$F:$J,5,FALSE),VLOOKUP(C72,K:L,2,FALSE)),"")</f>
        <v/>
      </c>
      <c r="E72" s="32">
        <f>SUM($I$3:I71,1)</f>
        <v/>
      </c>
      <c r="F72" s="31">
        <f>IF(J72&lt;=0,0,SUM($I$3:I72))</f>
        <v/>
      </c>
      <c r="G72" s="62" t="n"/>
      <c r="H72" s="106" t="n"/>
      <c r="I72" s="39">
        <f>CEILING(H72/VLOOKUP(G72,$K:$L,2,FALSE),1)</f>
        <v/>
      </c>
      <c r="J72" s="40">
        <f>MOD(H72,VLOOKUP(G72,$K:$L,2,FALSE))</f>
        <v/>
      </c>
      <c r="K72" s="41" t="inlineStr">
        <is>
          <t>RS*B70K10MQ</t>
        </is>
      </c>
      <c r="L72" s="109" t="n">
        <v>6100</v>
      </c>
      <c r="M72" s="28" t="n"/>
    </row>
    <row r="73">
      <c r="A73" s="29">
        <f>+A72+1</f>
        <v/>
      </c>
      <c r="B73" s="34">
        <f>COUNTIF($C$3:C73,C73)</f>
        <v/>
      </c>
      <c r="C73" s="55">
        <f>_xlfn.IFNA(VLOOKUP(A73,$E:$G,3,FALSE),C72)</f>
        <v/>
      </c>
      <c r="D73" s="108">
        <f>_xlfn.IFNA(_xlfn.IFNA(VLOOKUP(A73,$F:$J,5,FALSE),VLOOKUP(C73,K:L,2,FALSE)),"")</f>
        <v/>
      </c>
      <c r="E73" s="32">
        <f>SUM($I$3:I72,1)</f>
        <v/>
      </c>
      <c r="F73" s="31">
        <f>IF(J73&lt;=0,0,SUM($I$3:I73))</f>
        <v/>
      </c>
      <c r="G73" s="62" t="n"/>
      <c r="H73" s="106" t="n"/>
      <c r="I73" s="39">
        <f>CEILING(H73/VLOOKUP(G73,$K:$L,2,FALSE),1)</f>
        <v/>
      </c>
      <c r="J73" s="40">
        <f>MOD(H73,VLOOKUP(G73,$K:$L,2,FALSE))</f>
        <v/>
      </c>
      <c r="K73" s="41" t="inlineStr">
        <is>
          <t>RS*B70K10MR</t>
        </is>
      </c>
      <c r="L73" s="109" t="n">
        <v>9900</v>
      </c>
      <c r="M73" s="28" t="n"/>
    </row>
    <row r="74">
      <c r="A74" s="29">
        <f>+A73+1</f>
        <v/>
      </c>
      <c r="B74" s="34">
        <f>COUNTIF($C$3:C74,C74)</f>
        <v/>
      </c>
      <c r="C74" s="55">
        <f>_xlfn.IFNA(VLOOKUP(A74,$E:$G,3,FALSE),C73)</f>
        <v/>
      </c>
      <c r="D74" s="108">
        <f>_xlfn.IFNA(_xlfn.IFNA(VLOOKUP(A74,$F:$J,5,FALSE),VLOOKUP(C74,K:L,2,FALSE)),"")</f>
        <v/>
      </c>
      <c r="E74" s="32">
        <f>SUM($I$3:I73,1)</f>
        <v/>
      </c>
      <c r="F74" s="31">
        <f>IF(J74&lt;=0,0,SUM($I$3:I74))</f>
        <v/>
      </c>
      <c r="G74" s="62" t="n"/>
      <c r="H74" s="106" t="n"/>
      <c r="I74" s="39">
        <f>CEILING(H74/VLOOKUP(G74,$K:$L,2,FALSE),1)</f>
        <v/>
      </c>
      <c r="J74" s="40">
        <f>MOD(H74,VLOOKUP(G74,$K:$L,2,FALSE))</f>
        <v/>
      </c>
      <c r="K74" s="41" t="inlineStr">
        <is>
          <t>RS*B70K10SQ</t>
        </is>
      </c>
      <c r="L74" s="109" t="n">
        <v>6100</v>
      </c>
      <c r="M74" s="28" t="n"/>
    </row>
    <row r="75">
      <c r="A75" s="29">
        <f>+A74+1</f>
        <v/>
      </c>
      <c r="B75" s="34">
        <f>COUNTIF($C$3:C75,C75)</f>
        <v/>
      </c>
      <c r="C75" s="55">
        <f>_xlfn.IFNA(VLOOKUP(A75,$E:$G,3,FALSE),C74)</f>
        <v/>
      </c>
      <c r="D75" s="108">
        <f>_xlfn.IFNA(_xlfn.IFNA(VLOOKUP(A75,$F:$J,5,FALSE),VLOOKUP(C75,K:L,2,FALSE)),"")</f>
        <v/>
      </c>
      <c r="E75" s="32">
        <f>SUM($I$3:I74,1)</f>
        <v/>
      </c>
      <c r="F75" s="31">
        <f>IF(J75&lt;=0,0,SUM($I$3:I75))</f>
        <v/>
      </c>
      <c r="G75" s="62" t="n"/>
      <c r="H75" s="106" t="n"/>
      <c r="I75" s="39">
        <f>CEILING(H75/VLOOKUP(G75,$K:$L,2,FALSE),1)</f>
        <v/>
      </c>
      <c r="J75" s="40">
        <f>MOD(H75,VLOOKUP(G75,$K:$L,2,FALSE))</f>
        <v/>
      </c>
      <c r="K75" s="41" t="inlineStr">
        <is>
          <t>RS*B70K25AQ</t>
        </is>
      </c>
      <c r="L75" s="109" t="n">
        <v>3000</v>
      </c>
      <c r="M75" s="28" t="n"/>
    </row>
    <row r="76">
      <c r="A76" s="29">
        <f>+A75+1</f>
        <v/>
      </c>
      <c r="B76" s="34">
        <f>COUNTIF($C$3:C76,C76)</f>
        <v/>
      </c>
      <c r="C76" s="55">
        <f>_xlfn.IFNA(VLOOKUP(A76,$E:$G,3,FALSE),C75)</f>
        <v/>
      </c>
      <c r="D76" s="108">
        <f>_xlfn.IFNA(_xlfn.IFNA(VLOOKUP(A76,$F:$J,5,FALSE),VLOOKUP(C76,K:L,2,FALSE)),"")</f>
        <v/>
      </c>
      <c r="E76" s="32">
        <f>SUM($I$3:I75,1)</f>
        <v/>
      </c>
      <c r="F76" s="31">
        <f>IF(J76&lt;=0,0,SUM($I$3:I76))</f>
        <v/>
      </c>
      <c r="G76" s="62" t="n"/>
      <c r="H76" s="106" t="n"/>
      <c r="I76" s="39">
        <f>CEILING(H76/VLOOKUP(G76,$K:$L,2,FALSE),1)</f>
        <v/>
      </c>
      <c r="J76" s="40">
        <f>MOD(H76,VLOOKUP(G76,$K:$L,2,FALSE))</f>
        <v/>
      </c>
      <c r="K76" s="41" t="inlineStr">
        <is>
          <t>RS*B70N10MQ</t>
        </is>
      </c>
      <c r="L76" s="109" t="n">
        <v>6100</v>
      </c>
      <c r="M76" s="28" t="n"/>
    </row>
    <row r="77">
      <c r="A77" s="29">
        <f>+A76+1</f>
        <v/>
      </c>
      <c r="B77" s="34">
        <f>COUNTIF($C$3:C77,C77)</f>
        <v/>
      </c>
      <c r="C77" s="55">
        <f>_xlfn.IFNA(VLOOKUP(A77,$E:$G,3,FALSE),C76)</f>
        <v/>
      </c>
      <c r="D77" s="108">
        <f>_xlfn.IFNA(_xlfn.IFNA(VLOOKUP(A77,$F:$J,5,FALSE),VLOOKUP(C77,K:L,2,FALSE)),"")</f>
        <v/>
      </c>
      <c r="E77" s="32">
        <f>SUM($I$3:I76,1)</f>
        <v/>
      </c>
      <c r="F77" s="31">
        <f>IF(J77&lt;=0,0,SUM($I$3:I77))</f>
        <v/>
      </c>
      <c r="G77" s="62" t="n"/>
      <c r="H77" s="106" t="n"/>
      <c r="I77" s="39">
        <f>CEILING(H77/VLOOKUP(G77,$K:$L,2,FALSE),1)</f>
        <v/>
      </c>
      <c r="J77" s="40">
        <f>MOD(H77,VLOOKUP(G77,$K:$L,2,FALSE))</f>
        <v/>
      </c>
      <c r="K77" s="41" t="inlineStr">
        <is>
          <t>RS*B70N10MR</t>
        </is>
      </c>
      <c r="L77" s="109" t="n">
        <v>9900</v>
      </c>
      <c r="M77" s="28" t="n"/>
    </row>
    <row r="78">
      <c r="A78" s="29">
        <f>+A77+1</f>
        <v/>
      </c>
      <c r="B78" s="34">
        <f>COUNTIF($C$3:C78,C78)</f>
        <v/>
      </c>
      <c r="C78" s="55">
        <f>_xlfn.IFNA(VLOOKUP(A78,$E:$G,3,FALSE),C77)</f>
        <v/>
      </c>
      <c r="D78" s="108">
        <f>_xlfn.IFNA(_xlfn.IFNA(VLOOKUP(A78,$F:$J,5,FALSE),VLOOKUP(C78,K:L,2,FALSE)),"")</f>
        <v/>
      </c>
      <c r="E78" s="32">
        <f>SUM($I$3:I77,1)</f>
        <v/>
      </c>
      <c r="F78" s="31">
        <f>IF(J78&lt;=0,0,SUM($I$3:I78))</f>
        <v/>
      </c>
      <c r="G78" s="62" t="n"/>
      <c r="H78" s="106" t="n"/>
      <c r="I78" s="39">
        <f>CEILING(H78/VLOOKUP(G78,$K:$L,2,FALSE),1)</f>
        <v/>
      </c>
      <c r="J78" s="40">
        <f>MOD(H78,VLOOKUP(G78,$K:$L,2,FALSE))</f>
        <v/>
      </c>
      <c r="K78" s="41" t="inlineStr">
        <is>
          <t>RS*B70N10MR5</t>
        </is>
      </c>
      <c r="L78" s="109" t="n">
        <v>9900</v>
      </c>
      <c r="M78" s="28" t="n"/>
    </row>
    <row r="79">
      <c r="A79" s="29">
        <f>+A78+1</f>
        <v/>
      </c>
      <c r="B79" s="34">
        <f>COUNTIF($C$3:C79,C79)</f>
        <v/>
      </c>
      <c r="C79" s="55">
        <f>_xlfn.IFNA(VLOOKUP(A79,$E:$G,3,FALSE),C78)</f>
        <v/>
      </c>
      <c r="D79" s="108">
        <f>_xlfn.IFNA(_xlfn.IFNA(VLOOKUP(A79,$F:$J,5,FALSE),VLOOKUP(C79,K:L,2,FALSE)),"")</f>
        <v/>
      </c>
      <c r="E79" s="32">
        <f>SUM($I$3:I78,1)</f>
        <v/>
      </c>
      <c r="F79" s="31">
        <f>IF(J79&lt;=0,0,SUM($I$3:I79))</f>
        <v/>
      </c>
      <c r="G79" s="62" t="n"/>
      <c r="H79" s="106" t="n"/>
      <c r="I79" s="39">
        <f>CEILING(H79/VLOOKUP(G79,$K:$L,2,FALSE),1)</f>
        <v/>
      </c>
      <c r="J79" s="40">
        <f>MOD(H79,VLOOKUP(G79,$K:$L,2,FALSE))</f>
        <v/>
      </c>
      <c r="K79" s="41" t="inlineStr">
        <is>
          <t>RS*B70N10SQ</t>
        </is>
      </c>
      <c r="L79" s="109" t="n">
        <v>6100</v>
      </c>
      <c r="M79" s="28" t="n"/>
    </row>
    <row r="80">
      <c r="A80" s="29">
        <f>+A79+1</f>
        <v/>
      </c>
      <c r="B80" s="34">
        <f>COUNTIF($C$3:C80,C80)</f>
        <v/>
      </c>
      <c r="C80" s="55">
        <f>_xlfn.IFNA(VLOOKUP(A80,$E:$G,3,FALSE),C79)</f>
        <v/>
      </c>
      <c r="D80" s="108">
        <f>_xlfn.IFNA(_xlfn.IFNA(VLOOKUP(A80,$F:$J,5,FALSE),VLOOKUP(C80,K:L,2,FALSE)),"")</f>
        <v/>
      </c>
      <c r="E80" s="32">
        <f>SUM($I$3:I79,1)</f>
        <v/>
      </c>
      <c r="F80" s="31">
        <f>IF(J80&lt;=0,0,SUM($I$3:I80))</f>
        <v/>
      </c>
      <c r="G80" s="62" t="n"/>
      <c r="H80" s="106" t="n"/>
      <c r="I80" s="39">
        <f>CEILING(H80/VLOOKUP(G80,$K:$L,2,FALSE),1)</f>
        <v/>
      </c>
      <c r="J80" s="40">
        <f>MOD(H80,VLOOKUP(G80,$K:$L,2,FALSE))</f>
        <v/>
      </c>
      <c r="K80" s="41" t="inlineStr">
        <is>
          <t>RS*B70N25AQ</t>
        </is>
      </c>
      <c r="L80" s="109" t="n">
        <v>3000</v>
      </c>
      <c r="M80" s="28" t="n"/>
    </row>
    <row r="81">
      <c r="A81" s="29">
        <f>+A80+1</f>
        <v/>
      </c>
      <c r="B81" s="34">
        <f>COUNTIF($C$3:C81,C81)</f>
        <v/>
      </c>
      <c r="C81" s="55">
        <f>_xlfn.IFNA(VLOOKUP(A81,$E:$G,3,FALSE),C80)</f>
        <v/>
      </c>
      <c r="D81" s="108">
        <f>_xlfn.IFNA(_xlfn.IFNA(VLOOKUP(A81,$F:$J,5,FALSE),VLOOKUP(C81,K:L,2,FALSE)),"")</f>
        <v/>
      </c>
      <c r="E81" s="32">
        <f>SUM($I$3:I80,1)</f>
        <v/>
      </c>
      <c r="F81" s="31">
        <f>IF(J81&lt;=0,0,SUM($I$3:I81))</f>
        <v/>
      </c>
      <c r="G81" s="62" t="n"/>
      <c r="H81" s="106" t="n"/>
      <c r="I81" s="39">
        <f>CEILING(H81/VLOOKUP(G81,$K:$L,2,FALSE),1)</f>
        <v/>
      </c>
      <c r="J81" s="40">
        <f>MOD(H81,VLOOKUP(G81,$K:$L,2,FALSE))</f>
        <v/>
      </c>
      <c r="K81" s="41" t="inlineStr">
        <is>
          <t>RS*B70N25AQ5</t>
        </is>
      </c>
      <c r="L81" s="109" t="n">
        <v>3000</v>
      </c>
      <c r="M81" s="28" t="n"/>
    </row>
    <row r="82">
      <c r="A82" s="29">
        <f>+A81+1</f>
        <v/>
      </c>
      <c r="B82" s="34">
        <f>COUNTIF($C$3:C82,C82)</f>
        <v/>
      </c>
      <c r="C82" s="55">
        <f>_xlfn.IFNA(VLOOKUP(A82,$E:$G,3,FALSE),C81)</f>
        <v/>
      </c>
      <c r="D82" s="108">
        <f>_xlfn.IFNA(_xlfn.IFNA(VLOOKUP(A82,$F:$J,5,FALSE),VLOOKUP(C82,K:L,2,FALSE)),"")</f>
        <v/>
      </c>
      <c r="E82" s="32">
        <f>SUM($I$3:I81,1)</f>
        <v/>
      </c>
      <c r="F82" s="31">
        <f>IF(J82&lt;=0,0,SUM($I$3:I82))</f>
        <v/>
      </c>
      <c r="G82" s="62" t="n"/>
      <c r="H82" s="106" t="n"/>
      <c r="I82" s="39">
        <f>CEILING(H82/VLOOKUP(G82,$K:$L,2,FALSE),1)</f>
        <v/>
      </c>
      <c r="J82" s="40">
        <f>MOD(H82,VLOOKUP(G82,$K:$L,2,FALSE))</f>
        <v/>
      </c>
      <c r="K82" s="41" t="inlineStr">
        <is>
          <t>RS*B70N25MQ</t>
        </is>
      </c>
      <c r="L82" s="109" t="n">
        <v>3000</v>
      </c>
      <c r="M82" s="28" t="n"/>
    </row>
    <row r="83">
      <c r="A83" s="29">
        <f>+A82+1</f>
        <v/>
      </c>
      <c r="B83" s="34">
        <f>COUNTIF($C$3:C83,C83)</f>
        <v/>
      </c>
      <c r="C83" s="55">
        <f>_xlfn.IFNA(VLOOKUP(A83,$E:$G,3,FALSE),C82)</f>
        <v/>
      </c>
      <c r="D83" s="108">
        <f>_xlfn.IFNA(_xlfn.IFNA(VLOOKUP(A83,$F:$J,5,FALSE),VLOOKUP(C83,K:L,2,FALSE)),"")</f>
        <v/>
      </c>
      <c r="E83" s="32">
        <f>SUM($I$3:I82,1)</f>
        <v/>
      </c>
      <c r="F83" s="31">
        <f>IF(J83&lt;=0,0,SUM($I$3:I83))</f>
        <v/>
      </c>
      <c r="G83" s="62" t="n"/>
      <c r="H83" s="106" t="n"/>
      <c r="I83" s="39">
        <f>CEILING(H83/VLOOKUP(G83,$K:$L,2,FALSE),1)</f>
        <v/>
      </c>
      <c r="J83" s="40">
        <f>MOD(H83,VLOOKUP(G83,$K:$L,2,FALSE))</f>
        <v/>
      </c>
      <c r="K83" s="41" t="inlineStr">
        <is>
          <t>RS*B80K10MQ</t>
        </is>
      </c>
      <c r="L83" s="109" t="n">
        <v>6100</v>
      </c>
      <c r="M83" s="28" t="n"/>
    </row>
    <row r="84">
      <c r="A84" s="29">
        <f>+A83+1</f>
        <v/>
      </c>
      <c r="B84" s="34">
        <f>COUNTIF($C$3:C84,C84)</f>
        <v/>
      </c>
      <c r="C84" s="55">
        <f>_xlfn.IFNA(VLOOKUP(A84,$E:$G,3,FALSE),C83)</f>
        <v/>
      </c>
      <c r="D84" s="108">
        <f>_xlfn.IFNA(_xlfn.IFNA(VLOOKUP(A84,$F:$J,5,FALSE),VLOOKUP(C84,K:L,2,FALSE)),"")</f>
        <v/>
      </c>
      <c r="E84" s="32">
        <f>SUM($I$3:I83,1)</f>
        <v/>
      </c>
      <c r="F84" s="31">
        <f>IF(J84&lt;=0,0,SUM($I$3:I84))</f>
        <v/>
      </c>
      <c r="G84" s="62" t="n"/>
      <c r="H84" s="106" t="n"/>
      <c r="I84" s="39">
        <f>CEILING(H84/VLOOKUP(G84,$K:$L,2,FALSE),1)</f>
        <v/>
      </c>
      <c r="J84" s="40">
        <f>MOD(H84,VLOOKUP(G84,$K:$L,2,FALSE))</f>
        <v/>
      </c>
      <c r="K84" s="41" t="inlineStr">
        <is>
          <t>RS*B80K10MR</t>
        </is>
      </c>
      <c r="L84" s="109" t="n">
        <v>9900</v>
      </c>
      <c r="M84" s="28" t="n"/>
    </row>
    <row r="85">
      <c r="A85" s="29">
        <f>+A84+1</f>
        <v/>
      </c>
      <c r="B85" s="34">
        <f>COUNTIF($C$3:C85,C85)</f>
        <v/>
      </c>
      <c r="C85" s="55">
        <f>_xlfn.IFNA(VLOOKUP(A85,$E:$G,3,FALSE),C84)</f>
        <v/>
      </c>
      <c r="D85" s="108">
        <f>_xlfn.IFNA(_xlfn.IFNA(VLOOKUP(A85,$F:$J,5,FALSE),VLOOKUP(C85,K:L,2,FALSE)),"")</f>
        <v/>
      </c>
      <c r="E85" s="32">
        <f>SUM($I$3:I84,1)</f>
        <v/>
      </c>
      <c r="F85" s="31">
        <f>IF(J85&lt;=0,0,SUM($I$3:I85))</f>
        <v/>
      </c>
      <c r="G85" s="62" t="n"/>
      <c r="H85" s="106" t="n"/>
      <c r="I85" s="39">
        <f>CEILING(H85/VLOOKUP(G85,$K:$L,2,FALSE),1)</f>
        <v/>
      </c>
      <c r="J85" s="40">
        <f>MOD(H85,VLOOKUP(G85,$K:$L,2,FALSE))</f>
        <v/>
      </c>
      <c r="K85" s="41" t="inlineStr">
        <is>
          <t>RS*B80K10SQ</t>
        </is>
      </c>
      <c r="L85" s="109" t="n">
        <v>6100</v>
      </c>
      <c r="M85" s="28" t="n"/>
    </row>
    <row r="86">
      <c r="A86" s="29">
        <f>+A85+1</f>
        <v/>
      </c>
      <c r="B86" s="34">
        <f>COUNTIF($C$3:C86,C86)</f>
        <v/>
      </c>
      <c r="C86" s="55">
        <f>_xlfn.IFNA(VLOOKUP(A86,$E:$G,3,FALSE),C85)</f>
        <v/>
      </c>
      <c r="D86" s="108">
        <f>_xlfn.IFNA(_xlfn.IFNA(VLOOKUP(A86,$F:$J,5,FALSE),VLOOKUP(C86,K:L,2,FALSE)),"")</f>
        <v/>
      </c>
      <c r="E86" s="32">
        <f>SUM($I$3:I85,1)</f>
        <v/>
      </c>
      <c r="F86" s="31">
        <f>IF(J86&lt;=0,0,SUM($I$3:I86))</f>
        <v/>
      </c>
      <c r="G86" s="62" t="n"/>
      <c r="H86" s="106" t="n"/>
      <c r="I86" s="39">
        <f>CEILING(H86/VLOOKUP(G86,$K:$L,2,FALSE),1)</f>
        <v/>
      </c>
      <c r="J86" s="40">
        <f>MOD(H86,VLOOKUP(G86,$K:$L,2,FALSE))</f>
        <v/>
      </c>
      <c r="K86" s="41" t="inlineStr">
        <is>
          <t>RS*B80K25AQ</t>
        </is>
      </c>
      <c r="L86" s="109" t="n">
        <v>3000</v>
      </c>
      <c r="M86" s="28" t="n"/>
    </row>
    <row r="87">
      <c r="A87" s="29">
        <f>+A86+1</f>
        <v/>
      </c>
      <c r="B87" s="34">
        <f>COUNTIF($C$3:C87,C87)</f>
        <v/>
      </c>
      <c r="C87" s="55">
        <f>_xlfn.IFNA(VLOOKUP(A87,$E:$G,3,FALSE),C86)</f>
        <v/>
      </c>
      <c r="D87" s="108">
        <f>_xlfn.IFNA(_xlfn.IFNA(VLOOKUP(A87,$F:$J,5,FALSE),VLOOKUP(C87,K:L,2,FALSE)),"")</f>
        <v/>
      </c>
      <c r="E87" s="32">
        <f>SUM($I$3:I86,1)</f>
        <v/>
      </c>
      <c r="F87" s="31">
        <f>IF(J87&lt;=0,0,SUM($I$3:I87))</f>
        <v/>
      </c>
      <c r="G87" s="62" t="n"/>
      <c r="H87" s="106" t="n"/>
      <c r="I87" s="39">
        <f>CEILING(H87/VLOOKUP(G87,$K:$L,2,FALSE),1)</f>
        <v/>
      </c>
      <c r="J87" s="40">
        <f>MOD(H87,VLOOKUP(G87,$K:$L,2,FALSE))</f>
        <v/>
      </c>
      <c r="K87" s="41" t="inlineStr">
        <is>
          <t>RS*B80N10MQ</t>
        </is>
      </c>
      <c r="L87" s="109" t="n">
        <v>6100</v>
      </c>
      <c r="M87" s="28" t="n"/>
    </row>
    <row r="88">
      <c r="A88" s="29">
        <f>+A87+1</f>
        <v/>
      </c>
      <c r="B88" s="34">
        <f>COUNTIF($C$3:C88,C88)</f>
        <v/>
      </c>
      <c r="C88" s="55">
        <f>_xlfn.IFNA(VLOOKUP(A88,$E:$G,3,FALSE),C87)</f>
        <v/>
      </c>
      <c r="D88" s="108">
        <f>_xlfn.IFNA(_xlfn.IFNA(VLOOKUP(A88,$F:$J,5,FALSE),VLOOKUP(C88,K:L,2,FALSE)),"")</f>
        <v/>
      </c>
      <c r="E88" s="32">
        <f>SUM($I$3:I87,1)</f>
        <v/>
      </c>
      <c r="F88" s="31">
        <f>IF(J88&lt;=0,0,SUM($I$3:I88))</f>
        <v/>
      </c>
      <c r="G88" s="62" t="n"/>
      <c r="H88" s="106" t="n"/>
      <c r="I88" s="39">
        <f>CEILING(H88/VLOOKUP(G88,$K:$L,2,FALSE),1)</f>
        <v/>
      </c>
      <c r="J88" s="40">
        <f>MOD(H88,VLOOKUP(G88,$K:$L,2,FALSE))</f>
        <v/>
      </c>
      <c r="K88" s="41" t="inlineStr">
        <is>
          <t>RS*B80N10MR</t>
        </is>
      </c>
      <c r="L88" s="109" t="n">
        <v>9900</v>
      </c>
      <c r="M88" s="28" t="n"/>
    </row>
    <row r="89" customFormat="1" s="28">
      <c r="A89" s="29">
        <f>+A88+1</f>
        <v/>
      </c>
      <c r="B89" s="34">
        <f>COUNTIF($C$3:C89,C89)</f>
        <v/>
      </c>
      <c r="C89" s="55">
        <f>_xlfn.IFNA(VLOOKUP(A89,$E:$G,3,FALSE),C88)</f>
        <v/>
      </c>
      <c r="D89" s="108">
        <f>_xlfn.IFNA(_xlfn.IFNA(VLOOKUP(A89,$F:$J,5,FALSE),VLOOKUP(C89,K:L,2,FALSE)),"")</f>
        <v/>
      </c>
      <c r="E89" s="32">
        <f>SUM($I$3:I88,1)</f>
        <v/>
      </c>
      <c r="F89" s="31">
        <f>IF(J89&lt;=0,0,SUM($I$3:I89))</f>
        <v/>
      </c>
      <c r="G89" s="62" t="n"/>
      <c r="H89" s="106" t="n"/>
      <c r="I89" s="39">
        <f>CEILING(H89/VLOOKUP(G89,$K:$L,2,FALSE),1)</f>
        <v/>
      </c>
      <c r="J89" s="40">
        <f>MOD(H89,VLOOKUP(G89,$K:$L,2,FALSE))</f>
        <v/>
      </c>
      <c r="K89" s="41" t="inlineStr">
        <is>
          <t>RS*B80N10MR5</t>
        </is>
      </c>
      <c r="L89" s="109" t="n">
        <v>9900</v>
      </c>
    </row>
    <row r="90" customFormat="1" s="28">
      <c r="A90" s="29">
        <f>+A89+1</f>
        <v/>
      </c>
      <c r="B90" s="34">
        <f>COUNTIF($C$3:C90,C90)</f>
        <v/>
      </c>
      <c r="C90" s="55">
        <f>_xlfn.IFNA(VLOOKUP(A90,$E:$G,3,FALSE),C89)</f>
        <v/>
      </c>
      <c r="D90" s="108">
        <f>_xlfn.IFNA(_xlfn.IFNA(VLOOKUP(A90,$F:$J,5,FALSE),VLOOKUP(C90,K:L,2,FALSE)),"")</f>
        <v/>
      </c>
      <c r="E90" s="32">
        <f>SUM($I$3:I89,1)</f>
        <v/>
      </c>
      <c r="F90" s="31">
        <f>IF(J90&lt;=0,0,SUM($I$3:I90))</f>
        <v/>
      </c>
      <c r="G90" s="62" t="n"/>
      <c r="H90" s="106" t="n"/>
      <c r="I90" s="39">
        <f>CEILING(H90/VLOOKUP(G90,$K:$L,2,FALSE),1)</f>
        <v/>
      </c>
      <c r="J90" s="40">
        <f>MOD(H90,VLOOKUP(G90,$K:$L,2,FALSE))</f>
        <v/>
      </c>
      <c r="K90" s="41" t="inlineStr">
        <is>
          <t>RS*B80N10SQ</t>
        </is>
      </c>
      <c r="L90" s="109" t="n">
        <v>6100</v>
      </c>
    </row>
    <row r="91" customFormat="1" s="28">
      <c r="A91" s="29">
        <f>+A90+1</f>
        <v/>
      </c>
      <c r="B91" s="34">
        <f>COUNTIF($C$3:C91,C91)</f>
        <v/>
      </c>
      <c r="C91" s="55">
        <f>_xlfn.IFNA(VLOOKUP(A91,$E:$G,3,FALSE),C90)</f>
        <v/>
      </c>
      <c r="D91" s="108">
        <f>_xlfn.IFNA(_xlfn.IFNA(VLOOKUP(A91,$F:$J,5,FALSE),VLOOKUP(C91,K:L,2,FALSE)),"")</f>
        <v/>
      </c>
      <c r="E91" s="32">
        <f>SUM($I$3:I90,1)</f>
        <v/>
      </c>
      <c r="F91" s="31">
        <f>IF(J91&lt;=0,0,SUM($I$3:I91))</f>
        <v/>
      </c>
      <c r="G91" s="62" t="n"/>
      <c r="H91" s="106" t="n"/>
      <c r="I91" s="39">
        <f>CEILING(H91/VLOOKUP(G91,$K:$L,2,FALSE),1)</f>
        <v/>
      </c>
      <c r="J91" s="40">
        <f>MOD(H91,VLOOKUP(G91,$K:$L,2,FALSE))</f>
        <v/>
      </c>
      <c r="K91" s="41" t="inlineStr">
        <is>
          <t>RS*B80N25AQ</t>
        </is>
      </c>
      <c r="L91" s="109" t="n">
        <v>3000</v>
      </c>
    </row>
    <row r="92" customFormat="1" s="28">
      <c r="A92" s="29">
        <f>+A91+1</f>
        <v/>
      </c>
      <c r="B92" s="34">
        <f>COUNTIF($C$3:C92,C92)</f>
        <v/>
      </c>
      <c r="C92" s="55">
        <f>_xlfn.IFNA(VLOOKUP(A92,$E:$G,3,FALSE),C91)</f>
        <v/>
      </c>
      <c r="D92" s="108">
        <f>_xlfn.IFNA(_xlfn.IFNA(VLOOKUP(A92,$F:$J,5,FALSE),VLOOKUP(C92,K:L,2,FALSE)),"")</f>
        <v/>
      </c>
      <c r="E92" s="32">
        <f>SUM($I$3:I91,1)</f>
        <v/>
      </c>
      <c r="F92" s="31">
        <f>IF(J92&lt;=0,0,SUM($I$3:I92))</f>
        <v/>
      </c>
      <c r="G92" s="62" t="n"/>
      <c r="H92" s="106" t="n"/>
      <c r="I92" s="39">
        <f>CEILING(H92/VLOOKUP(G92,$K:$L,2,FALSE),1)</f>
        <v/>
      </c>
      <c r="J92" s="40">
        <f>MOD(H92,VLOOKUP(G92,$K:$L,2,FALSE))</f>
        <v/>
      </c>
      <c r="K92" s="41" t="inlineStr">
        <is>
          <t>RS*B80N25AQ5</t>
        </is>
      </c>
      <c r="L92" s="109" t="n">
        <v>3000</v>
      </c>
    </row>
    <row r="93" customFormat="1" s="28">
      <c r="A93" s="29">
        <f>+A92+1</f>
        <v/>
      </c>
      <c r="B93" s="34">
        <f>COUNTIF($C$3:C93,C93)</f>
        <v/>
      </c>
      <c r="C93" s="55">
        <f>_xlfn.IFNA(VLOOKUP(A93,$E:$G,3,FALSE),C92)</f>
        <v/>
      </c>
      <c r="D93" s="108">
        <f>_xlfn.IFNA(_xlfn.IFNA(VLOOKUP(A93,$F:$J,5,FALSE),VLOOKUP(C93,K:L,2,FALSE)),"")</f>
        <v/>
      </c>
      <c r="E93" s="32">
        <f>SUM($I$3:I92,1)</f>
        <v/>
      </c>
      <c r="F93" s="31">
        <f>IF(J93&lt;=0,0,SUM($I$3:I93))</f>
        <v/>
      </c>
      <c r="G93" s="62" t="n"/>
      <c r="H93" s="106" t="n"/>
      <c r="I93" s="39">
        <f>CEILING(H93/VLOOKUP(G93,$K:$L,2,FALSE),1)</f>
        <v/>
      </c>
      <c r="J93" s="40">
        <f>MOD(H93,VLOOKUP(G93,$K:$L,2,FALSE))</f>
        <v/>
      </c>
      <c r="K93" s="41" t="inlineStr">
        <is>
          <t>RS*B80N25MQ</t>
        </is>
      </c>
      <c r="L93" s="109" t="n">
        <v>3000</v>
      </c>
    </row>
    <row r="94" customFormat="1" s="28">
      <c r="A94" s="29">
        <f>+A93+1</f>
        <v/>
      </c>
      <c r="B94" s="34">
        <f>COUNTIF($C$3:C94,C94)</f>
        <v/>
      </c>
      <c r="C94" s="55">
        <f>_xlfn.IFNA(VLOOKUP(A94,$E:$G,3,FALSE),C93)</f>
        <v/>
      </c>
      <c r="D94" s="108">
        <f>_xlfn.IFNA(_xlfn.IFNA(VLOOKUP(A94,$F:$J,5,FALSE),VLOOKUP(C94,K:L,2,FALSE)),"")</f>
        <v/>
      </c>
      <c r="E94" s="32">
        <f>SUM($I$3:I93,1)</f>
        <v/>
      </c>
      <c r="F94" s="31">
        <f>IF(J94&lt;=0,0,SUM($I$3:I94))</f>
        <v/>
      </c>
      <c r="G94" s="62" t="n"/>
      <c r="H94" s="106" t="n"/>
      <c r="I94" s="39">
        <f>CEILING(H94/VLOOKUP(G94,$K:$L,2,FALSE),1)</f>
        <v/>
      </c>
      <c r="J94" s="40">
        <f>MOD(H94,VLOOKUP(G94,$K:$L,2,FALSE))</f>
        <v/>
      </c>
      <c r="K94" s="41" t="inlineStr">
        <is>
          <t>RS*C40G10NR</t>
        </is>
      </c>
      <c r="L94" s="109" t="n">
        <v>9900</v>
      </c>
    </row>
    <row r="95" customFormat="1" s="28">
      <c r="A95" s="29">
        <f>+A94+1</f>
        <v/>
      </c>
      <c r="B95" s="34">
        <f>COUNTIF($C$3:C95,C95)</f>
        <v/>
      </c>
      <c r="C95" s="55">
        <f>_xlfn.IFNA(VLOOKUP(A95,$E:$G,3,FALSE),C94)</f>
        <v/>
      </c>
      <c r="D95" s="108">
        <f>_xlfn.IFNA(_xlfn.IFNA(VLOOKUP(A95,$F:$J,5,FALSE),VLOOKUP(C95,K:L,2,FALSE)),"")</f>
        <v/>
      </c>
      <c r="E95" s="32">
        <f>SUM($I$3:I94,1)</f>
        <v/>
      </c>
      <c r="F95" s="31">
        <f>IF(J95&lt;=0,0,SUM($I$3:I95))</f>
        <v/>
      </c>
      <c r="G95" s="62" t="n"/>
      <c r="H95" s="106" t="n"/>
      <c r="I95" s="39">
        <f>CEILING(H95/VLOOKUP(G95,$K:$L,2,FALSE),1)</f>
        <v/>
      </c>
      <c r="J95" s="40">
        <f>MOD(H95,VLOOKUP(G95,$K:$L,2,FALSE))</f>
        <v/>
      </c>
      <c r="K95" s="41" t="inlineStr">
        <is>
          <t>RS*C40K10NR</t>
        </is>
      </c>
      <c r="L95" s="109" t="n">
        <v>9900</v>
      </c>
    </row>
    <row r="96" customFormat="1" s="28">
      <c r="A96" s="29">
        <f>+A95+1</f>
        <v/>
      </c>
      <c r="B96" s="34">
        <f>COUNTIF($C$3:C96,C96)</f>
        <v/>
      </c>
      <c r="C96" s="55">
        <f>_xlfn.IFNA(VLOOKUP(A96,$E:$G,3,FALSE),C95)</f>
        <v/>
      </c>
      <c r="D96" s="108">
        <f>_xlfn.IFNA(_xlfn.IFNA(VLOOKUP(A96,$F:$J,5,FALSE),VLOOKUP(C96,K:L,2,FALSE)),"")</f>
        <v/>
      </c>
      <c r="E96" s="32">
        <f>SUM($I$3:I95,1)</f>
        <v/>
      </c>
      <c r="F96" s="31">
        <f>IF(J96&lt;=0,0,SUM($I$3:I96))</f>
        <v/>
      </c>
      <c r="G96" s="62" t="n"/>
      <c r="H96" s="106" t="n"/>
      <c r="I96" s="39">
        <f>CEILING(H96/VLOOKUP(G96,$K:$L,2,FALSE),1)</f>
        <v/>
      </c>
      <c r="J96" s="40">
        <f>MOD(H96,VLOOKUP(G96,$K:$L,2,FALSE))</f>
        <v/>
      </c>
      <c r="K96" s="41" t="inlineStr">
        <is>
          <t>RS*C40K25NR</t>
        </is>
      </c>
      <c r="L96" s="109" t="n">
        <v>9900</v>
      </c>
    </row>
    <row r="97" customFormat="1" s="28">
      <c r="A97" s="29">
        <f>+A96+1</f>
        <v/>
      </c>
      <c r="B97" s="34">
        <f>COUNTIF($C$3:C97,C97)</f>
        <v/>
      </c>
      <c r="C97" s="55">
        <f>_xlfn.IFNA(VLOOKUP(A97,$E:$G,3,FALSE),C96)</f>
        <v/>
      </c>
      <c r="D97" s="108">
        <f>_xlfn.IFNA(_xlfn.IFNA(VLOOKUP(A97,$F:$J,5,FALSE),VLOOKUP(C97,K:L,2,FALSE)),"")</f>
        <v/>
      </c>
      <c r="E97" s="32">
        <f>SUM($I$3:I96,1)</f>
        <v/>
      </c>
      <c r="F97" s="31">
        <f>IF(J97&lt;=0,0,SUM($I$3:I97))</f>
        <v/>
      </c>
      <c r="G97" s="62" t="n"/>
      <c r="H97" s="106" t="n"/>
      <c r="I97" s="39">
        <f>CEILING(H97/VLOOKUP(G97,$K:$L,2,FALSE),1)</f>
        <v/>
      </c>
      <c r="J97" s="40">
        <f>MOD(H97,VLOOKUP(G97,$K:$L,2,FALSE))</f>
        <v/>
      </c>
      <c r="K97" s="41" t="inlineStr">
        <is>
          <t>RS*C50N10NR</t>
        </is>
      </c>
      <c r="L97" s="109" t="n">
        <v>9900</v>
      </c>
    </row>
    <row r="98" customFormat="1" s="28">
      <c r="A98" s="29">
        <f>+A97+1</f>
        <v/>
      </c>
      <c r="B98" s="34">
        <f>COUNTIF($C$3:C98,C98)</f>
        <v/>
      </c>
      <c r="C98" s="55">
        <f>_xlfn.IFNA(VLOOKUP(A98,$E:$G,3,FALSE),C97)</f>
        <v/>
      </c>
      <c r="D98" s="108">
        <f>_xlfn.IFNA(_xlfn.IFNA(VLOOKUP(A98,$F:$J,5,FALSE),VLOOKUP(C98,K:L,2,FALSE)),"")</f>
        <v/>
      </c>
      <c r="E98" s="32">
        <f>SUM($I$3:I97,1)</f>
        <v/>
      </c>
      <c r="F98" s="31">
        <f>IF(J98&lt;=0,0,SUM($I$3:I98))</f>
        <v/>
      </c>
      <c r="G98" s="62" t="n"/>
      <c r="H98" s="106" t="n"/>
      <c r="I98" s="39">
        <f>CEILING(H98/VLOOKUP(G98,$K:$L,2,FALSE),1)</f>
        <v/>
      </c>
      <c r="J98" s="40">
        <f>MOD(H98,VLOOKUP(G98,$K:$L,2,FALSE))</f>
        <v/>
      </c>
      <c r="K98" s="41" t="inlineStr">
        <is>
          <t>RS*C60N10NR</t>
        </is>
      </c>
      <c r="L98" s="109" t="n">
        <v>9900</v>
      </c>
    </row>
    <row r="99" customFormat="1" s="28">
      <c r="A99" s="29">
        <f>+A98+1</f>
        <v/>
      </c>
      <c r="B99" s="34">
        <f>COUNTIF($C$3:C99,C99)</f>
        <v/>
      </c>
      <c r="C99" s="55">
        <f>_xlfn.IFNA(VLOOKUP(A99,$E:$G,3,FALSE),C98)</f>
        <v/>
      </c>
      <c r="D99" s="108">
        <f>_xlfn.IFNA(_xlfn.IFNA(VLOOKUP(A99,$F:$J,5,FALSE),VLOOKUP(C99,K:L,2,FALSE)),"")</f>
        <v/>
      </c>
      <c r="E99" s="32">
        <f>SUM($I$3:I98,1)</f>
        <v/>
      </c>
      <c r="F99" s="31">
        <f>IF(J99&lt;=0,0,SUM($I$3:I99))</f>
        <v/>
      </c>
      <c r="G99" s="62" t="n"/>
      <c r="H99" s="106" t="n"/>
      <c r="I99" s="39">
        <f>CEILING(H99/VLOOKUP(G99,$K:$L,2,FALSE),1)</f>
        <v/>
      </c>
      <c r="J99" s="40">
        <f>MOD(H99,VLOOKUP(G99,$K:$L,2,FALSE))</f>
        <v/>
      </c>
      <c r="K99" s="41" t="inlineStr">
        <is>
          <t>RS*C60N25NR</t>
        </is>
      </c>
      <c r="L99" s="109" t="n">
        <v>9900</v>
      </c>
    </row>
    <row r="100" customFormat="1" s="28">
      <c r="A100" s="29">
        <f>+A99+1</f>
        <v/>
      </c>
      <c r="B100" s="34">
        <f>COUNTIF($C$3:C100,C100)</f>
        <v/>
      </c>
      <c r="C100" s="55">
        <f>_xlfn.IFNA(VLOOKUP(A100,$E:$G,3,FALSE),C99)</f>
        <v/>
      </c>
      <c r="D100" s="108">
        <f>_xlfn.IFNA(_xlfn.IFNA(VLOOKUP(A100,$F:$J,5,FALSE),VLOOKUP(C100,K:L,2,FALSE)),"")</f>
        <v/>
      </c>
      <c r="E100" s="32">
        <f>SUM($I$3:I99,1)</f>
        <v/>
      </c>
      <c r="F100" s="31">
        <f>IF(J100&lt;=0,0,SUM($I$3:I100))</f>
        <v/>
      </c>
      <c r="G100" s="62" t="n"/>
      <c r="H100" s="106" t="n"/>
      <c r="I100" s="39">
        <f>CEILING(H100/VLOOKUP(G100,$K:$L,2,FALSE),1)</f>
        <v/>
      </c>
      <c r="J100" s="40">
        <f>MOD(H100,VLOOKUP(G100,$K:$L,2,FALSE))</f>
        <v/>
      </c>
      <c r="K100" s="41" t="inlineStr">
        <is>
          <t>RS*C70N10NR</t>
        </is>
      </c>
      <c r="L100" s="109" t="n">
        <v>9900</v>
      </c>
    </row>
    <row r="101" customFormat="1" s="28">
      <c r="A101" s="29">
        <f>+A100+1</f>
        <v/>
      </c>
      <c r="B101" s="34">
        <f>COUNTIF($C$3:C101,C101)</f>
        <v/>
      </c>
      <c r="C101" s="55">
        <f>_xlfn.IFNA(VLOOKUP(A101,$E:$G,3,FALSE),C100)</f>
        <v/>
      </c>
      <c r="D101" s="108">
        <f>_xlfn.IFNA(_xlfn.IFNA(VLOOKUP(A101,$F:$J,5,FALSE),VLOOKUP(C101,K:L,2,FALSE)),"")</f>
        <v/>
      </c>
      <c r="E101" s="32">
        <f>SUM($I$3:I100,1)</f>
        <v/>
      </c>
      <c r="F101" s="31">
        <f>IF(J101&lt;=0,0,SUM($I$3:I101))</f>
        <v/>
      </c>
      <c r="G101" s="62" t="n"/>
      <c r="H101" s="106" t="n"/>
      <c r="I101" s="39">
        <f>CEILING(H101/VLOOKUP(G101,$K:$L,2,FALSE),1)</f>
        <v/>
      </c>
      <c r="J101" s="40">
        <f>MOD(H101,VLOOKUP(G101,$K:$L,2,FALSE))</f>
        <v/>
      </c>
      <c r="K101" s="41" t="inlineStr">
        <is>
          <t>RS*C70N25NR</t>
        </is>
      </c>
      <c r="L101" s="109" t="n">
        <v>9900</v>
      </c>
    </row>
    <row r="102" customFormat="1" s="28">
      <c r="A102" s="29">
        <f>+A101+1</f>
        <v/>
      </c>
      <c r="B102" s="34">
        <f>COUNTIF($C$3:C102,C102)</f>
        <v/>
      </c>
      <c r="C102" s="55">
        <f>_xlfn.IFNA(VLOOKUP(A102,$E:$G,3,FALSE),C101)</f>
        <v/>
      </c>
      <c r="D102" s="108">
        <f>_xlfn.IFNA(_xlfn.IFNA(VLOOKUP(A102,$F:$J,5,FALSE),VLOOKUP(C102,K:L,2,FALSE)),"")</f>
        <v/>
      </c>
      <c r="E102" s="32">
        <f>SUM($I$3:I101,1)</f>
        <v/>
      </c>
      <c r="F102" s="31">
        <f>IF(J102&lt;=0,0,SUM($I$3:I102))</f>
        <v/>
      </c>
      <c r="G102" s="62" t="n"/>
      <c r="H102" s="106" t="n"/>
      <c r="I102" s="39">
        <f>CEILING(H102/VLOOKUP(G102,$K:$L,2,FALSE),1)</f>
        <v/>
      </c>
      <c r="J102" s="40">
        <f>MOD(H102,VLOOKUP(G102,$K:$L,2,FALSE))</f>
        <v/>
      </c>
      <c r="K102" s="41" t="inlineStr">
        <is>
          <t>RS*C80N10NR</t>
        </is>
      </c>
      <c r="L102" s="109" t="n">
        <v>9900</v>
      </c>
    </row>
    <row r="103" customFormat="1" s="28">
      <c r="A103" s="29">
        <f>+A102+1</f>
        <v/>
      </c>
      <c r="B103" s="34">
        <f>COUNTIF($C$3:C103,C103)</f>
        <v/>
      </c>
      <c r="C103" s="55">
        <f>_xlfn.IFNA(VLOOKUP(A103,$E:$G,3,FALSE),C102)</f>
        <v/>
      </c>
      <c r="D103" s="108">
        <f>_xlfn.IFNA(_xlfn.IFNA(VLOOKUP(A103,$F:$J,5,FALSE),VLOOKUP(C103,K:L,2,FALSE)),"")</f>
        <v/>
      </c>
      <c r="E103" s="32">
        <f>SUM($I$3:I102,1)</f>
        <v/>
      </c>
      <c r="F103" s="31">
        <f>IF(J103&lt;=0,0,SUM($I$3:I103))</f>
        <v/>
      </c>
      <c r="G103" s="62" t="n"/>
      <c r="H103" s="106" t="n"/>
      <c r="I103" s="39">
        <f>CEILING(H103/VLOOKUP(G103,$K:$L,2,FALSE),1)</f>
        <v/>
      </c>
      <c r="J103" s="40">
        <f>MOD(H103,VLOOKUP(G103,$K:$L,2,FALSE))</f>
        <v/>
      </c>
      <c r="K103" s="41" t="inlineStr">
        <is>
          <t>RS*C80N25NR</t>
        </is>
      </c>
      <c r="L103" s="109" t="n">
        <v>9900</v>
      </c>
    </row>
    <row r="104" customFormat="1" s="28">
      <c r="A104" s="29">
        <f>+A103+1</f>
        <v/>
      </c>
      <c r="B104" s="34">
        <f>COUNTIF($C$3:C104,C104)</f>
        <v/>
      </c>
      <c r="C104" s="55">
        <f>_xlfn.IFNA(VLOOKUP(A104,$E:$G,3,FALSE),C103)</f>
        <v/>
      </c>
      <c r="D104" s="108">
        <f>_xlfn.IFNA(_xlfn.IFNA(VLOOKUP(A104,$F:$J,5,FALSE),VLOOKUP(C104,K:L,2,FALSE)),"")</f>
        <v/>
      </c>
      <c r="E104" s="32">
        <f>SUM($I$3:I103,1)</f>
        <v/>
      </c>
      <c r="F104" s="31">
        <f>IF(J104&lt;=0,0,SUM($I$3:I104))</f>
        <v/>
      </c>
      <c r="G104" s="62" t="n"/>
      <c r="H104" s="106" t="n"/>
      <c r="I104" s="39">
        <f>CEILING(H104/VLOOKUP(G104,$K:$L,2,FALSE),1)</f>
        <v/>
      </c>
      <c r="J104" s="40">
        <f>MOD(H104,VLOOKUP(G104,$K:$L,2,FALSE))</f>
        <v/>
      </c>
      <c r="K104" s="41" t="inlineStr">
        <is>
          <t>RS*R40K07MQ</t>
        </is>
      </c>
      <c r="L104" s="109" t="n">
        <v>6100</v>
      </c>
    </row>
    <row r="105" customFormat="1" s="28">
      <c r="A105" s="29">
        <f>+A104+1</f>
        <v/>
      </c>
      <c r="B105" s="34">
        <f>COUNTIF($C$3:C105,C105)</f>
        <v/>
      </c>
      <c r="C105" s="55">
        <f>_xlfn.IFNA(VLOOKUP(A105,$E:$G,3,FALSE),C104)</f>
        <v/>
      </c>
      <c r="D105" s="108">
        <f>_xlfn.IFNA(_xlfn.IFNA(VLOOKUP(A105,$F:$J,5,FALSE),VLOOKUP(C105,K:L,2,FALSE)),"")</f>
        <v/>
      </c>
      <c r="E105" s="32">
        <f>SUM($I$3:I104,1)</f>
        <v/>
      </c>
      <c r="F105" s="31">
        <f>IF(J105&lt;=0,0,SUM($I$3:I105))</f>
        <v/>
      </c>
      <c r="G105" s="62" t="n"/>
      <c r="H105" s="106" t="n"/>
      <c r="I105" s="39">
        <f>CEILING(H105/VLOOKUP(G105,$K:$L,2,FALSE),1)</f>
        <v/>
      </c>
      <c r="J105" s="40">
        <f>MOD(H105,VLOOKUP(G105,$K:$L,2,FALSE))</f>
        <v/>
      </c>
      <c r="K105" s="41" t="inlineStr">
        <is>
          <t>RS*R40K10MQ</t>
        </is>
      </c>
      <c r="L105" s="109" t="n">
        <v>6100</v>
      </c>
    </row>
    <row r="106" customFormat="1" s="28">
      <c r="A106" s="29">
        <f>+A105+1</f>
        <v/>
      </c>
      <c r="B106" s="34">
        <f>COUNTIF($C$3:C106,C106)</f>
        <v/>
      </c>
      <c r="C106" s="55">
        <f>_xlfn.IFNA(VLOOKUP(A106,$E:$G,3,FALSE),C105)</f>
        <v/>
      </c>
      <c r="D106" s="108">
        <f>_xlfn.IFNA(_xlfn.IFNA(VLOOKUP(A106,$F:$J,5,FALSE),VLOOKUP(C106,K:L,2,FALSE)),"")</f>
        <v/>
      </c>
      <c r="E106" s="32">
        <f>SUM($I$3:I105,1)</f>
        <v/>
      </c>
      <c r="F106" s="31">
        <f>IF(J106&lt;=0,0,SUM($I$3:I106))</f>
        <v/>
      </c>
      <c r="G106" s="62" t="n"/>
      <c r="H106" s="106" t="n"/>
      <c r="I106" s="39">
        <f>CEILING(H106/VLOOKUP(G106,$K:$L,2,FALSE),1)</f>
        <v/>
      </c>
      <c r="J106" s="40">
        <f>MOD(H106,VLOOKUP(G106,$K:$L,2,FALSE))</f>
        <v/>
      </c>
      <c r="K106" s="41" t="inlineStr">
        <is>
          <t>RS*R50K07MQ</t>
        </is>
      </c>
      <c r="L106" s="109" t="n">
        <v>6100</v>
      </c>
    </row>
    <row r="107" customFormat="1" s="28">
      <c r="A107" s="29">
        <f>+A106+1</f>
        <v/>
      </c>
      <c r="B107" s="34">
        <f>COUNTIF($C$3:C107,C107)</f>
        <v/>
      </c>
      <c r="C107" s="55">
        <f>_xlfn.IFNA(VLOOKUP(A107,$E:$G,3,FALSE),C106)</f>
        <v/>
      </c>
      <c r="D107" s="108">
        <f>_xlfn.IFNA(_xlfn.IFNA(VLOOKUP(A107,$F:$J,5,FALSE),VLOOKUP(C107,K:L,2,FALSE)),"")</f>
        <v/>
      </c>
      <c r="E107" s="32">
        <f>SUM($I$3:I106,1)</f>
        <v/>
      </c>
      <c r="F107" s="31">
        <f>IF(J107&lt;=0,0,SUM($I$3:I107))</f>
        <v/>
      </c>
      <c r="G107" s="62" t="n"/>
      <c r="H107" s="106" t="n"/>
      <c r="I107" s="39">
        <f>CEILING(H107/VLOOKUP(G107,$K:$L,2,FALSE),1)</f>
        <v/>
      </c>
      <c r="J107" s="40">
        <f>MOD(H107,VLOOKUP(G107,$K:$L,2,FALSE))</f>
        <v/>
      </c>
      <c r="K107" s="41" t="inlineStr">
        <is>
          <t>RS*R50K10MQ</t>
        </is>
      </c>
      <c r="L107" s="109" t="n">
        <v>6100</v>
      </c>
    </row>
    <row r="108" customFormat="1" s="28">
      <c r="A108" s="29">
        <f>+A107+1</f>
        <v/>
      </c>
      <c r="B108" s="34">
        <f>COUNTIF($C$3:C108,C108)</f>
        <v/>
      </c>
      <c r="C108" s="55">
        <f>_xlfn.IFNA(VLOOKUP(A108,$E:$G,3,FALSE),C107)</f>
        <v/>
      </c>
      <c r="D108" s="108">
        <f>_xlfn.IFNA(_xlfn.IFNA(VLOOKUP(A108,$F:$J,5,FALSE),VLOOKUP(C108,K:L,2,FALSE)),"")</f>
        <v/>
      </c>
      <c r="E108" s="32">
        <f>SUM($I$3:I107,1)</f>
        <v/>
      </c>
      <c r="F108" s="31">
        <f>IF(J108&lt;=0,0,SUM($I$3:I108))</f>
        <v/>
      </c>
      <c r="G108" s="62" t="n"/>
      <c r="H108" s="106" t="n"/>
      <c r="I108" s="39">
        <f>CEILING(H108/VLOOKUP(G108,$K:$L,2,FALSE),1)</f>
        <v/>
      </c>
      <c r="J108" s="40">
        <f>MOD(H108,VLOOKUP(G108,$K:$L,2,FALSE))</f>
        <v/>
      </c>
      <c r="K108" s="41" t="inlineStr">
        <is>
          <t>RS*R50N10MQ</t>
        </is>
      </c>
      <c r="L108" s="109" t="n">
        <v>6100</v>
      </c>
    </row>
    <row r="109" customFormat="1" s="28">
      <c r="A109" s="29">
        <f>+A108+1</f>
        <v/>
      </c>
      <c r="B109" s="34">
        <f>COUNTIF($C$3:C109,C109)</f>
        <v/>
      </c>
      <c r="C109" s="55">
        <f>_xlfn.IFNA(VLOOKUP(A109,$E:$G,3,FALSE),C108)</f>
        <v/>
      </c>
      <c r="D109" s="108">
        <f>_xlfn.IFNA(_xlfn.IFNA(VLOOKUP(A109,$F:$J,5,FALSE),VLOOKUP(C109,K:L,2,FALSE)),"")</f>
        <v/>
      </c>
      <c r="E109" s="32">
        <f>SUM($I$3:I108,1)</f>
        <v/>
      </c>
      <c r="F109" s="31">
        <f>IF(J109&lt;=0,0,SUM($I$3:I109))</f>
        <v/>
      </c>
      <c r="G109" s="62" t="n"/>
      <c r="H109" s="106" t="n"/>
      <c r="I109" s="39">
        <f>CEILING(H109/VLOOKUP(G109,$K:$L,2,FALSE),1)</f>
        <v/>
      </c>
      <c r="J109" s="40">
        <f>MOD(H109,VLOOKUP(G109,$K:$L,2,FALSE))</f>
        <v/>
      </c>
      <c r="K109" s="41" t="inlineStr">
        <is>
          <t>RS*R60K10MQ</t>
        </is>
      </c>
      <c r="L109" s="109" t="n">
        <v>6100</v>
      </c>
    </row>
    <row r="110" customFormat="1" s="28">
      <c r="A110" s="29">
        <f>+A109+1</f>
        <v/>
      </c>
      <c r="B110" s="34">
        <f>COUNTIF($C$3:C110,C110)</f>
        <v/>
      </c>
      <c r="C110" s="55">
        <f>_xlfn.IFNA(VLOOKUP(A110,$E:$G,3,FALSE),C109)</f>
        <v/>
      </c>
      <c r="D110" s="108">
        <f>_xlfn.IFNA(_xlfn.IFNA(VLOOKUP(A110,$F:$J,5,FALSE),VLOOKUP(C110,K:L,2,FALSE)),"")</f>
        <v/>
      </c>
      <c r="E110" s="32">
        <f>SUM($I$3:I109,1)</f>
        <v/>
      </c>
      <c r="F110" s="31">
        <f>IF(J110&lt;=0,0,SUM($I$3:I110))</f>
        <v/>
      </c>
      <c r="G110" s="62" t="n"/>
      <c r="H110" s="106" t="n"/>
      <c r="I110" s="39">
        <f>CEILING(H110/VLOOKUP(G110,$K:$L,2,FALSE),1)</f>
        <v/>
      </c>
      <c r="J110" s="40">
        <f>MOD(H110,VLOOKUP(G110,$K:$L,2,FALSE))</f>
        <v/>
      </c>
      <c r="K110" s="44" t="inlineStr">
        <is>
          <t>RS*R60N10MQ</t>
        </is>
      </c>
      <c r="L110" s="110" t="n">
        <v>6100</v>
      </c>
    </row>
    <row r="111" customFormat="1" s="28">
      <c r="A111" s="29">
        <f>+A110+1</f>
        <v/>
      </c>
      <c r="B111" s="34">
        <f>COUNTIF($C$3:C111,C111)</f>
        <v/>
      </c>
      <c r="C111" s="55">
        <f>_xlfn.IFNA(VLOOKUP(A111,$E:$G,3,FALSE),C110)</f>
        <v/>
      </c>
      <c r="D111" s="108">
        <f>_xlfn.IFNA(_xlfn.IFNA(VLOOKUP(A111,$F:$J,5,FALSE),VLOOKUP(C111,K:L,2,FALSE)),"")</f>
        <v/>
      </c>
      <c r="E111" s="32">
        <f>SUM($I$3:I110,1)</f>
        <v/>
      </c>
      <c r="F111" s="31">
        <f>IF(J111&lt;=0,0,SUM($I$3:I111))</f>
        <v/>
      </c>
      <c r="G111" s="62" t="n"/>
      <c r="H111" s="106" t="n"/>
      <c r="I111" s="39">
        <f>CEILING(H111/VLOOKUP(G111,$K:$L,2,FALSE),1)</f>
        <v/>
      </c>
      <c r="J111" s="40">
        <f>MOD(H111,VLOOKUP(G111,$K:$L,2,FALSE))</f>
        <v/>
      </c>
      <c r="K111" s="41" t="inlineStr">
        <is>
          <t>RS*R60N25MQ</t>
        </is>
      </c>
      <c r="L111" s="109" t="n">
        <v>3000</v>
      </c>
    </row>
    <row r="112" customFormat="1" s="28">
      <c r="A112" s="29">
        <f>+A111+1</f>
        <v/>
      </c>
      <c r="B112" s="34">
        <f>COUNTIF($C$3:C112,C112)</f>
        <v/>
      </c>
      <c r="C112" s="55">
        <f>_xlfn.IFNA(VLOOKUP(A112,$E:$G,3,FALSE),C111)</f>
        <v/>
      </c>
      <c r="D112" s="108">
        <f>_xlfn.IFNA(_xlfn.IFNA(VLOOKUP(A112,$F:$J,5,FALSE),VLOOKUP(C112,K:L,2,FALSE)),"")</f>
        <v/>
      </c>
      <c r="E112" s="32">
        <f>SUM($I$3:I111,1)</f>
        <v/>
      </c>
      <c r="F112" s="31">
        <f>IF(J112&lt;=0,0,SUM($I$3:I112))</f>
        <v/>
      </c>
      <c r="G112" s="62" t="n"/>
      <c r="H112" s="106" t="n"/>
      <c r="I112" s="39">
        <f>CEILING(H112/VLOOKUP(G112,$K:$L,2,FALSE),1)</f>
        <v/>
      </c>
      <c r="J112" s="40">
        <f>MOD(H112,VLOOKUP(G112,$K:$L,2,FALSE))</f>
        <v/>
      </c>
      <c r="K112" s="41" t="inlineStr">
        <is>
          <t>RS*R70K10MQ</t>
        </is>
      </c>
      <c r="L112" s="109" t="n">
        <v>6100</v>
      </c>
    </row>
    <row r="113" customFormat="1" s="28">
      <c r="A113" s="29">
        <f>+A112+1</f>
        <v/>
      </c>
      <c r="B113" s="34">
        <f>COUNTIF($C$3:C113,C113)</f>
        <v/>
      </c>
      <c r="C113" s="55">
        <f>_xlfn.IFNA(VLOOKUP(A113,$E:$G,3,FALSE),C112)</f>
        <v/>
      </c>
      <c r="D113" s="108">
        <f>_xlfn.IFNA(_xlfn.IFNA(VLOOKUP(A113,$F:$J,5,FALSE),VLOOKUP(C113,K:L,2,FALSE)),"")</f>
        <v/>
      </c>
      <c r="E113" s="32">
        <f>SUM($I$3:I112,1)</f>
        <v/>
      </c>
      <c r="F113" s="31">
        <f>IF(J113&lt;=0,0,SUM($I$3:I113))</f>
        <v/>
      </c>
      <c r="G113" s="62" t="n"/>
      <c r="H113" s="106" t="n"/>
      <c r="I113" s="39">
        <f>CEILING(H113/VLOOKUP(G113,$K:$L,2,FALSE),1)</f>
        <v/>
      </c>
      <c r="J113" s="40">
        <f>MOD(H113,VLOOKUP(G113,$K:$L,2,FALSE))</f>
        <v/>
      </c>
      <c r="K113" s="41" t="inlineStr">
        <is>
          <t>RS*R70N10MQ</t>
        </is>
      </c>
      <c r="L113" s="109" t="n">
        <v>6100</v>
      </c>
    </row>
    <row r="114" customFormat="1" s="28">
      <c r="A114" s="29">
        <f>+A113+1</f>
        <v/>
      </c>
      <c r="B114" s="34">
        <f>COUNTIF($C$3:C114,C114)</f>
        <v/>
      </c>
      <c r="C114" s="55">
        <f>_xlfn.IFNA(VLOOKUP(A114,$E:$G,3,FALSE),C113)</f>
        <v/>
      </c>
      <c r="D114" s="108">
        <f>_xlfn.IFNA(_xlfn.IFNA(VLOOKUP(A114,$F:$J,5,FALSE),VLOOKUP(C114,K:L,2,FALSE)),"")</f>
        <v/>
      </c>
      <c r="E114" s="32">
        <f>SUM($I$3:I113,1)</f>
        <v/>
      </c>
      <c r="F114" s="31">
        <f>IF(J114&lt;=0,0,SUM($I$3:I114))</f>
        <v/>
      </c>
      <c r="G114" s="62" t="n"/>
      <c r="H114" s="106" t="n"/>
      <c r="I114" s="39">
        <f>CEILING(H114/VLOOKUP(G114,$K:$L,2,FALSE),1)</f>
        <v/>
      </c>
      <c r="J114" s="40">
        <f>MOD(H114,VLOOKUP(G114,$K:$L,2,FALSE))</f>
        <v/>
      </c>
      <c r="K114" s="41" t="inlineStr">
        <is>
          <t>RS*R70N25MQ</t>
        </is>
      </c>
      <c r="L114" s="109" t="n">
        <v>3000</v>
      </c>
    </row>
    <row r="115" customFormat="1" s="28">
      <c r="A115" s="29">
        <f>+A114+1</f>
        <v/>
      </c>
      <c r="B115" s="34">
        <f>COUNTIF($C$3:C115,C115)</f>
        <v/>
      </c>
      <c r="C115" s="55">
        <f>_xlfn.IFNA(VLOOKUP(A115,$E:$G,3,FALSE),C114)</f>
        <v/>
      </c>
      <c r="D115" s="108">
        <f>_xlfn.IFNA(_xlfn.IFNA(VLOOKUP(A115,$F:$J,5,FALSE),VLOOKUP(C115,K:L,2,FALSE)),"")</f>
        <v/>
      </c>
      <c r="E115" s="32">
        <f>SUM($I$3:I114,1)</f>
        <v/>
      </c>
      <c r="F115" s="31">
        <f>IF(J115&lt;=0,0,SUM($I$3:I115))</f>
        <v/>
      </c>
      <c r="G115" s="62" t="n"/>
      <c r="H115" s="106" t="n"/>
      <c r="I115" s="39">
        <f>CEILING(H115/VLOOKUP(G115,$K:$L,2,FALSE),1)</f>
        <v/>
      </c>
      <c r="J115" s="40">
        <f>MOD(H115,VLOOKUP(G115,$K:$L,2,FALSE))</f>
        <v/>
      </c>
      <c r="K115" s="41" t="inlineStr">
        <is>
          <t>RS*R80K10MQ</t>
        </is>
      </c>
      <c r="L115" s="109" t="n">
        <v>6100</v>
      </c>
    </row>
    <row r="116" customFormat="1" s="28">
      <c r="A116" s="29">
        <f>+A115+1</f>
        <v/>
      </c>
      <c r="B116" s="34">
        <f>COUNTIF($C$3:C116,C116)</f>
        <v/>
      </c>
      <c r="C116" s="55">
        <f>_xlfn.IFNA(VLOOKUP(A116,$E:$G,3,FALSE),C115)</f>
        <v/>
      </c>
      <c r="D116" s="108">
        <f>_xlfn.IFNA(_xlfn.IFNA(VLOOKUP(A116,$F:$J,5,FALSE),VLOOKUP(C116,K:L,2,FALSE)),"")</f>
        <v/>
      </c>
      <c r="E116" s="32">
        <f>SUM($I$3:I115,1)</f>
        <v/>
      </c>
      <c r="F116" s="31">
        <f>IF(J116&lt;=0,0,SUM($I$3:I116))</f>
        <v/>
      </c>
      <c r="G116" s="62" t="n"/>
      <c r="H116" s="106" t="n"/>
      <c r="I116" s="39">
        <f>CEILING(H116/VLOOKUP(G116,$K:$L,2,FALSE),1)</f>
        <v/>
      </c>
      <c r="J116" s="40">
        <f>MOD(H116,VLOOKUP(G116,$K:$L,2,FALSE))</f>
        <v/>
      </c>
      <c r="K116" s="41" t="inlineStr">
        <is>
          <t>RS*R80N10MQ</t>
        </is>
      </c>
      <c r="L116" s="109" t="n">
        <v>6100</v>
      </c>
    </row>
    <row r="117" customFormat="1" s="28">
      <c r="A117" s="29">
        <f>+A116+1</f>
        <v/>
      </c>
      <c r="B117" s="34">
        <f>COUNTIF($C$3:C117,C117)</f>
        <v/>
      </c>
      <c r="C117" s="55">
        <f>_xlfn.IFNA(VLOOKUP(A117,$E:$G,3,FALSE),C116)</f>
        <v/>
      </c>
      <c r="D117" s="108">
        <f>_xlfn.IFNA(_xlfn.IFNA(VLOOKUP(A117,$F:$J,5,FALSE),VLOOKUP(C117,K:L,2,FALSE)),"")</f>
        <v/>
      </c>
      <c r="E117" s="32">
        <f>SUM($I$3:I116,1)</f>
        <v/>
      </c>
      <c r="F117" s="31">
        <f>IF(J117&lt;=0,0,SUM($I$3:I117))</f>
        <v/>
      </c>
      <c r="G117" s="62" t="n"/>
      <c r="H117" s="106" t="n"/>
      <c r="I117" s="39">
        <f>CEILING(H117/VLOOKUP(G117,$K:$L,2,FALSE),1)</f>
        <v/>
      </c>
      <c r="J117" s="40">
        <f>MOD(H117,VLOOKUP(G117,$K:$L,2,FALSE))</f>
        <v/>
      </c>
      <c r="K117" s="41" t="inlineStr">
        <is>
          <t>RS*R80N25MQ</t>
        </is>
      </c>
      <c r="L117" s="109" t="n">
        <v>3000</v>
      </c>
    </row>
    <row r="118" customFormat="1" s="28">
      <c r="A118" s="29">
        <f>+A117+1</f>
        <v/>
      </c>
      <c r="B118" s="34">
        <f>COUNTIF($C$3:C118,C118)</f>
        <v/>
      </c>
      <c r="C118" s="55">
        <f>_xlfn.IFNA(VLOOKUP(A118,$E:$G,3,FALSE),C117)</f>
        <v/>
      </c>
      <c r="D118" s="108">
        <f>_xlfn.IFNA(_xlfn.IFNA(VLOOKUP(A118,$F:$J,5,FALSE),VLOOKUP(C118,K:L,2,FALSE)),"")</f>
        <v/>
      </c>
      <c r="E118" s="32">
        <f>SUM($I$3:I117,1)</f>
        <v/>
      </c>
      <c r="F118" s="31">
        <f>IF(J118&lt;=0,0,SUM($I$3:I118))</f>
        <v/>
      </c>
      <c r="G118" s="62" t="n"/>
      <c r="H118" s="106" t="n"/>
      <c r="I118" s="39">
        <f>CEILING(H118/VLOOKUP(G118,$K:$L,2,FALSE),1)</f>
        <v/>
      </c>
      <c r="J118" s="40">
        <f>MOD(H118,VLOOKUP(G118,$K:$L,2,FALSE))</f>
        <v/>
      </c>
      <c r="K118" s="41" t="inlineStr">
        <is>
          <t>RS+A40G07SQ</t>
        </is>
      </c>
      <c r="L118" s="109" t="n">
        <v>6100</v>
      </c>
    </row>
    <row r="119" customFormat="1" s="28">
      <c r="A119" s="29">
        <f>+A118+1</f>
        <v/>
      </c>
      <c r="B119" s="34">
        <f>COUNTIF($C$3:C119,C119)</f>
        <v/>
      </c>
      <c r="C119" s="55">
        <f>_xlfn.IFNA(VLOOKUP(A119,$E:$G,3,FALSE),C118)</f>
        <v/>
      </c>
      <c r="D119" s="108">
        <f>_xlfn.IFNA(_xlfn.IFNA(VLOOKUP(A119,$F:$J,5,FALSE),VLOOKUP(C119,K:L,2,FALSE)),"")</f>
        <v/>
      </c>
      <c r="E119" s="32">
        <f>SUM($I$3:I118,1)</f>
        <v/>
      </c>
      <c r="F119" s="31">
        <f>IF(J119&lt;=0,0,SUM($I$3:I119))</f>
        <v/>
      </c>
      <c r="G119" s="62" t="n"/>
      <c r="H119" s="106" t="n"/>
      <c r="I119" s="39">
        <f>CEILING(H119/VLOOKUP(G119,$K:$L,2,FALSE),1)</f>
        <v/>
      </c>
      <c r="J119" s="40">
        <f>MOD(H119,VLOOKUP(G119,$K:$L,2,FALSE))</f>
        <v/>
      </c>
      <c r="K119" s="41" t="inlineStr">
        <is>
          <t>RS+A40G10SQ</t>
        </is>
      </c>
      <c r="L119" s="109" t="n">
        <v>6100</v>
      </c>
    </row>
    <row r="120" customFormat="1" s="28">
      <c r="A120" s="29">
        <f>+A119+1</f>
        <v/>
      </c>
      <c r="B120" s="34">
        <f>COUNTIF($C$3:C120,C120)</f>
        <v/>
      </c>
      <c r="C120" s="55">
        <f>_xlfn.IFNA(VLOOKUP(A120,$E:$G,3,FALSE),C119)</f>
        <v/>
      </c>
      <c r="D120" s="108">
        <f>_xlfn.IFNA(_xlfn.IFNA(VLOOKUP(A120,$F:$J,5,FALSE),VLOOKUP(C120,K:L,2,FALSE)),"")</f>
        <v/>
      </c>
      <c r="E120" s="32">
        <f>SUM($I$3:I119,1)</f>
        <v/>
      </c>
      <c r="F120" s="31">
        <f>IF(J120&lt;=0,0,SUM($I$3:I120))</f>
        <v/>
      </c>
      <c r="G120" s="62" t="n"/>
      <c r="H120" s="106" t="n"/>
      <c r="I120" s="39">
        <f>CEILING(H120/VLOOKUP(G120,$K:$L,2,FALSE),1)</f>
        <v/>
      </c>
      <c r="J120" s="40">
        <f>MOD(H120,VLOOKUP(G120,$K:$L,2,FALSE))</f>
        <v/>
      </c>
      <c r="K120" s="41" t="inlineStr">
        <is>
          <t>RS+A40K10AQ</t>
        </is>
      </c>
      <c r="L120" s="109" t="n">
        <v>6100</v>
      </c>
    </row>
    <row r="121" customFormat="1" s="28">
      <c r="A121" s="29">
        <f>+A120+1</f>
        <v/>
      </c>
      <c r="B121" s="34">
        <f>COUNTIF($C$3:C121,C121)</f>
        <v/>
      </c>
      <c r="C121" s="55">
        <f>_xlfn.IFNA(VLOOKUP(A121,$E:$G,3,FALSE),C120)</f>
        <v/>
      </c>
      <c r="D121" s="108">
        <f>_xlfn.IFNA(_xlfn.IFNA(VLOOKUP(A121,$F:$J,5,FALSE),VLOOKUP(C121,K:L,2,FALSE)),"")</f>
        <v/>
      </c>
      <c r="E121" s="32">
        <f>SUM($I$3:I120,1)</f>
        <v/>
      </c>
      <c r="F121" s="31">
        <f>IF(J121&lt;=0,0,SUM($I$3:I121))</f>
        <v/>
      </c>
      <c r="G121" s="62" t="n"/>
      <c r="H121" s="106" t="n"/>
      <c r="I121" s="39">
        <f>CEILING(H121/VLOOKUP(G121,$K:$L,2,FALSE),1)</f>
        <v/>
      </c>
      <c r="J121" s="40">
        <f>MOD(H121,VLOOKUP(G121,$K:$L,2,FALSE))</f>
        <v/>
      </c>
      <c r="K121" s="41" t="inlineStr">
        <is>
          <t>RS+A50G07SQ</t>
        </is>
      </c>
      <c r="L121" s="109" t="n">
        <v>6100</v>
      </c>
    </row>
    <row r="122" customFormat="1" s="28">
      <c r="A122" s="29">
        <f>+A121+1</f>
        <v/>
      </c>
      <c r="B122" s="34">
        <f>COUNTIF($C$3:C122,C122)</f>
        <v/>
      </c>
      <c r="C122" s="55">
        <f>_xlfn.IFNA(VLOOKUP(A122,$E:$G,3,FALSE),C121)</f>
        <v/>
      </c>
      <c r="D122" s="108">
        <f>_xlfn.IFNA(_xlfn.IFNA(VLOOKUP(A122,$F:$J,5,FALSE),VLOOKUP(C122,K:L,2,FALSE)),"")</f>
        <v/>
      </c>
      <c r="E122" s="32">
        <f>SUM($I$3:I121,1)</f>
        <v/>
      </c>
      <c r="F122" s="31">
        <f>IF(J122&lt;=0,0,SUM($I$3:I122))</f>
        <v/>
      </c>
      <c r="G122" s="62" t="n"/>
      <c r="H122" s="106" t="n"/>
      <c r="I122" s="39">
        <f>CEILING(H122/VLOOKUP(G122,$K:$L,2,FALSE),1)</f>
        <v/>
      </c>
      <c r="J122" s="40">
        <f>MOD(H122,VLOOKUP(G122,$K:$L,2,FALSE))</f>
        <v/>
      </c>
      <c r="K122" s="41" t="inlineStr">
        <is>
          <t>RS+A50K10AQ</t>
        </is>
      </c>
      <c r="L122" s="109" t="n">
        <v>6100</v>
      </c>
    </row>
    <row r="123" customFormat="1" s="28">
      <c r="A123" s="29">
        <f>+A122+1</f>
        <v/>
      </c>
      <c r="B123" s="34">
        <f>COUNTIF($C$3:C123,C123)</f>
        <v/>
      </c>
      <c r="C123" s="55">
        <f>_xlfn.IFNA(VLOOKUP(A123,$E:$G,3,FALSE),C122)</f>
        <v/>
      </c>
      <c r="D123" s="108">
        <f>_xlfn.IFNA(_xlfn.IFNA(VLOOKUP(A123,$F:$J,5,FALSE),VLOOKUP(C123,K:L,2,FALSE)),"")</f>
        <v/>
      </c>
      <c r="E123" s="32">
        <f>SUM($I$3:I122,1)</f>
        <v/>
      </c>
      <c r="F123" s="31">
        <f>IF(J123&lt;=0,0,SUM($I$3:I123))</f>
        <v/>
      </c>
      <c r="G123" s="62" t="n"/>
      <c r="H123" s="106" t="n"/>
      <c r="I123" s="39">
        <f>CEILING(H123/VLOOKUP(G123,$K:$L,2,FALSE),1)</f>
        <v/>
      </c>
      <c r="J123" s="40">
        <f>MOD(H123,VLOOKUP(G123,$K:$L,2,FALSE))</f>
        <v/>
      </c>
      <c r="K123" s="41" t="inlineStr">
        <is>
          <t>RS+A50K10SQ</t>
        </is>
      </c>
      <c r="L123" s="109" t="n">
        <v>6100</v>
      </c>
    </row>
    <row r="124" customFormat="1" s="28">
      <c r="A124" s="29">
        <f>+A123+1</f>
        <v/>
      </c>
      <c r="B124" s="34">
        <f>COUNTIF($C$3:C124,C124)</f>
        <v/>
      </c>
      <c r="C124" s="55">
        <f>_xlfn.IFNA(VLOOKUP(A124,$E:$G,3,FALSE),C123)</f>
        <v/>
      </c>
      <c r="D124" s="108">
        <f>_xlfn.IFNA(_xlfn.IFNA(VLOOKUP(A124,$F:$J,5,FALSE),VLOOKUP(C124,K:L,2,FALSE)),"")</f>
        <v/>
      </c>
      <c r="E124" s="32">
        <f>SUM($I$3:I123,1)</f>
        <v/>
      </c>
      <c r="F124" s="31">
        <f>IF(J124&lt;=0,0,SUM($I$3:I124))</f>
        <v/>
      </c>
      <c r="G124" s="63" t="n"/>
      <c r="H124" s="106" t="n"/>
      <c r="I124" s="39">
        <f>CEILING(H124/VLOOKUP(G124,$K:$L,2,FALSE),1)</f>
        <v/>
      </c>
      <c r="J124" s="40">
        <f>MOD(H124,VLOOKUP(G124,$K:$L,2,FALSE))</f>
        <v/>
      </c>
      <c r="K124" s="41" t="inlineStr">
        <is>
          <t>RS+A60G07SQ</t>
        </is>
      </c>
      <c r="L124" s="109" t="n">
        <v>6100</v>
      </c>
    </row>
    <row r="125" customFormat="1" s="28">
      <c r="A125" s="29">
        <f>+A124+1</f>
        <v/>
      </c>
      <c r="B125" s="34">
        <f>COUNTIF($C$3:C125,C125)</f>
        <v/>
      </c>
      <c r="C125" s="55">
        <f>_xlfn.IFNA(VLOOKUP(A125,$E:$G,3,FALSE),C124)</f>
        <v/>
      </c>
      <c r="D125" s="108">
        <f>_xlfn.IFNA(_xlfn.IFNA(VLOOKUP(A125,$F:$J,5,FALSE),VLOOKUP(C125,K:L,2,FALSE)),"")</f>
        <v/>
      </c>
      <c r="E125" s="32">
        <f>SUM($I$3:I124,1)</f>
        <v/>
      </c>
      <c r="F125" s="31">
        <f>IF(J125&lt;=0,0,SUM($I$3:I125))</f>
        <v/>
      </c>
      <c r="G125" s="63" t="n"/>
      <c r="H125" s="106" t="n"/>
      <c r="I125" s="39">
        <f>CEILING(H125/VLOOKUP(G125,$K:$L,2,FALSE),1)</f>
        <v/>
      </c>
      <c r="J125" s="40">
        <f>MOD(H125,VLOOKUP(G125,$K:$L,2,FALSE))</f>
        <v/>
      </c>
      <c r="K125" s="41" t="inlineStr">
        <is>
          <t>RS+A60K10AQ</t>
        </is>
      </c>
      <c r="L125" s="109" t="n">
        <v>6100</v>
      </c>
    </row>
    <row r="126" customFormat="1" s="28">
      <c r="A126" s="29">
        <f>+A125+1</f>
        <v/>
      </c>
      <c r="B126" s="34">
        <f>COUNTIF($C$3:C126,C126)</f>
        <v/>
      </c>
      <c r="C126" s="55">
        <f>_xlfn.IFNA(VLOOKUP(A126,$E:$G,3,FALSE),C125)</f>
        <v/>
      </c>
      <c r="D126" s="108">
        <f>_xlfn.IFNA(_xlfn.IFNA(VLOOKUP(A126,$F:$J,5,FALSE),VLOOKUP(C126,K:L,2,FALSE)),"")</f>
        <v/>
      </c>
      <c r="E126" s="32">
        <f>SUM($I$3:I125,1)</f>
        <v/>
      </c>
      <c r="F126" s="31">
        <f>IF(J126&lt;=0,0,SUM($I$3:I126))</f>
        <v/>
      </c>
      <c r="G126" s="63" t="n"/>
      <c r="H126" s="106" t="n"/>
      <c r="I126" s="39">
        <f>CEILING(H126/VLOOKUP(G126,$K:$L,2,FALSE),1)</f>
        <v/>
      </c>
      <c r="J126" s="40">
        <f>MOD(H126,VLOOKUP(G126,$K:$L,2,FALSE))</f>
        <v/>
      </c>
      <c r="K126" s="41" t="inlineStr">
        <is>
          <t>RS+A60K10SQ</t>
        </is>
      </c>
      <c r="L126" s="109" t="n">
        <v>6100</v>
      </c>
    </row>
    <row r="127" customFormat="1" s="28">
      <c r="A127" s="29">
        <f>+A126+1</f>
        <v/>
      </c>
      <c r="B127" s="34">
        <f>COUNTIF($C$3:C127,C127)</f>
        <v/>
      </c>
      <c r="C127" s="55">
        <f>_xlfn.IFNA(VLOOKUP(A127,$E:$G,3,FALSE),C126)</f>
        <v/>
      </c>
      <c r="D127" s="108">
        <f>_xlfn.IFNA(_xlfn.IFNA(VLOOKUP(A127,$F:$J,5,FALSE),VLOOKUP(C127,K:L,2,FALSE)),"")</f>
        <v/>
      </c>
      <c r="E127" s="32">
        <f>SUM($I$3:I126,1)</f>
        <v/>
      </c>
      <c r="F127" s="31">
        <f>IF(J127&lt;=0,0,SUM($I$3:I127))</f>
        <v/>
      </c>
      <c r="G127" s="63" t="n"/>
      <c r="H127" s="106" t="n"/>
      <c r="I127" s="39">
        <f>CEILING(H127/VLOOKUP(G127,$K:$L,2,FALSE),1)</f>
        <v/>
      </c>
      <c r="J127" s="40">
        <f>MOD(H127,VLOOKUP(G127,$K:$L,2,FALSE))</f>
        <v/>
      </c>
      <c r="K127" s="41" t="inlineStr">
        <is>
          <t>RS+A70K10SQ</t>
        </is>
      </c>
      <c r="L127" s="109" t="n">
        <v>6100</v>
      </c>
    </row>
    <row r="128" customFormat="1" s="28">
      <c r="A128" s="29">
        <f>+A127+1</f>
        <v/>
      </c>
      <c r="B128" s="34">
        <f>COUNTIF($C$3:C128,C128)</f>
        <v/>
      </c>
      <c r="C128" s="55">
        <f>_xlfn.IFNA(VLOOKUP(A128,$E:$G,3,FALSE),C127)</f>
        <v/>
      </c>
      <c r="D128" s="108">
        <f>_xlfn.IFNA(_xlfn.IFNA(VLOOKUP(A128,$F:$J,5,FALSE),VLOOKUP(C128,K:L,2,FALSE)),"")</f>
        <v/>
      </c>
      <c r="E128" s="32">
        <f>SUM($I$3:I127,1)</f>
        <v/>
      </c>
      <c r="F128" s="31">
        <f>IF(J128&lt;=0,0,SUM($I$3:I128))</f>
        <v/>
      </c>
      <c r="G128" s="63" t="n"/>
      <c r="H128" s="106" t="n"/>
      <c r="I128" s="39">
        <f>CEILING(H128/VLOOKUP(G128,$K:$L,2,FALSE),1)</f>
        <v/>
      </c>
      <c r="J128" s="40">
        <f>MOD(H128,VLOOKUP(G128,$K:$L,2,FALSE))</f>
        <v/>
      </c>
      <c r="K128" s="41" t="inlineStr">
        <is>
          <t>RS+A80K10SQ</t>
        </is>
      </c>
      <c r="L128" s="109" t="n">
        <v>6100</v>
      </c>
    </row>
    <row r="129" customFormat="1" s="28">
      <c r="A129" s="29">
        <f>+A128+1</f>
        <v/>
      </c>
      <c r="B129" s="34">
        <f>COUNTIF($C$3:C129,C129)</f>
        <v/>
      </c>
      <c r="C129" s="55">
        <f>_xlfn.IFNA(VLOOKUP(A129,$E:$G,3,FALSE),C128)</f>
        <v/>
      </c>
      <c r="D129" s="108">
        <f>_xlfn.IFNA(_xlfn.IFNA(VLOOKUP(A129,$F:$J,5,FALSE),VLOOKUP(C129,K:L,2,FALSE)),"")</f>
        <v/>
      </c>
      <c r="E129" s="32">
        <f>SUM($I$3:I128,1)</f>
        <v/>
      </c>
      <c r="F129" s="31">
        <f>IF(J129&lt;=0,0,SUM($I$3:I129))</f>
        <v/>
      </c>
      <c r="G129" s="63" t="n"/>
      <c r="H129" s="106" t="n"/>
      <c r="I129" s="39">
        <f>CEILING(H129/VLOOKUP(G129,$K:$L,2,FALSE),1)</f>
        <v/>
      </c>
      <c r="J129" s="40">
        <f>MOD(H129,VLOOKUP(G129,$K:$L,2,FALSE))</f>
        <v/>
      </c>
      <c r="K129" s="41" t="inlineStr">
        <is>
          <t>RS+B40G07SQ</t>
        </is>
      </c>
      <c r="L129" s="109" t="n">
        <v>6100</v>
      </c>
    </row>
    <row r="130" customFormat="1" s="28">
      <c r="A130" s="29">
        <f>+A129+1</f>
        <v/>
      </c>
      <c r="B130" s="34">
        <f>COUNTIF($C$3:C130,C130)</f>
        <v/>
      </c>
      <c r="C130" s="55">
        <f>_xlfn.IFNA(VLOOKUP(A130,$E:$G,3,FALSE),C129)</f>
        <v/>
      </c>
      <c r="D130" s="108">
        <f>_xlfn.IFNA(_xlfn.IFNA(VLOOKUP(A130,$F:$J,5,FALSE),VLOOKUP(C130,K:L,2,FALSE)),"")</f>
        <v/>
      </c>
      <c r="E130" s="32">
        <f>SUM($I$3:I129,1)</f>
        <v/>
      </c>
      <c r="F130" s="31">
        <f>IF(J130&lt;=0,0,SUM($I$3:I130))</f>
        <v/>
      </c>
      <c r="G130" s="63" t="n"/>
      <c r="H130" s="106" t="n"/>
      <c r="I130" s="39">
        <f>CEILING(H130/VLOOKUP(G130,$K:$L,2,FALSE),1)</f>
        <v/>
      </c>
      <c r="J130" s="40">
        <f>MOD(H130,VLOOKUP(G130,$K:$L,2,FALSE))</f>
        <v/>
      </c>
      <c r="K130" s="41" t="inlineStr">
        <is>
          <t>RS+B40G10SQ</t>
        </is>
      </c>
      <c r="L130" s="109" t="n">
        <v>6100</v>
      </c>
    </row>
    <row r="131">
      <c r="A131" s="29">
        <f>+A130+1</f>
        <v/>
      </c>
      <c r="B131" s="29">
        <f>COUNTIF($C$3:C131,C131)</f>
        <v/>
      </c>
      <c r="C131" s="55">
        <f>_xlfn.IFNA(VLOOKUP(A131,$E:$G,3,FALSE),C130)</f>
        <v/>
      </c>
      <c r="D131" s="108">
        <f>_xlfn.IFNA(_xlfn.IFNA(VLOOKUP(A131,$F:$J,5,FALSE),VLOOKUP(C131,K:L,2,FALSE)),"")</f>
        <v/>
      </c>
      <c r="E131" s="32">
        <f>SUM($I$3:I130,1)</f>
        <v/>
      </c>
      <c r="F131" s="31">
        <f>IF(J131&lt;=0,0,SUM($I$3:I131))</f>
        <v/>
      </c>
      <c r="G131" s="63" t="n"/>
      <c r="H131" s="106" t="n"/>
      <c r="I131" s="39">
        <f>CEILING(H131/VLOOKUP(G131,$K:$L,2,FALSE),1)</f>
        <v/>
      </c>
      <c r="J131" s="40">
        <f>MOD(H131,VLOOKUP(G131,$K:$L,2,FALSE))</f>
        <v/>
      </c>
      <c r="K131" s="41" t="inlineStr">
        <is>
          <t>RS+B40K10AQ</t>
        </is>
      </c>
      <c r="L131" s="109" t="n">
        <v>6100</v>
      </c>
      <c r="M131" s="28" t="n"/>
    </row>
    <row r="132" customFormat="1" s="28">
      <c r="A132" s="29">
        <f>+A131+1</f>
        <v/>
      </c>
      <c r="B132" s="34">
        <f>COUNTIF($C$3:C132,C132)</f>
        <v/>
      </c>
      <c r="C132" s="55">
        <f>_xlfn.IFNA(VLOOKUP(A132,$E:$G,3,FALSE),C131)</f>
        <v/>
      </c>
      <c r="D132" s="108">
        <f>_xlfn.IFNA(_xlfn.IFNA(VLOOKUP(A132,$F:$J,5,FALSE),VLOOKUP(C132,K:L,2,FALSE)),"")</f>
        <v/>
      </c>
      <c r="E132" s="32">
        <f>SUM($I$3:I131,1)</f>
        <v/>
      </c>
      <c r="F132" s="31">
        <f>IF(J132&lt;=0,0,SUM($I$3:I132))</f>
        <v/>
      </c>
      <c r="G132" s="63" t="n"/>
      <c r="H132" s="106" t="n"/>
      <c r="I132" s="39">
        <f>CEILING(H132/VLOOKUP(G132,$K:$L,2,FALSE),1)</f>
        <v/>
      </c>
      <c r="J132" s="40">
        <f>MOD(H132,VLOOKUP(G132,$K:$L,2,FALSE))</f>
        <v/>
      </c>
      <c r="K132" s="41" t="inlineStr">
        <is>
          <t>RS+B40K10MQ</t>
        </is>
      </c>
      <c r="L132" s="109" t="n">
        <v>6100</v>
      </c>
    </row>
    <row r="133" customFormat="1" s="28">
      <c r="A133" s="29">
        <f>+A132+1</f>
        <v/>
      </c>
      <c r="B133" s="34">
        <f>COUNTIF($C$3:C133,C133)</f>
        <v/>
      </c>
      <c r="C133" s="55">
        <f>_xlfn.IFNA(VLOOKUP(A133,$E:$G,3,FALSE),C132)</f>
        <v/>
      </c>
      <c r="D133" s="108">
        <f>_xlfn.IFNA(_xlfn.IFNA(VLOOKUP(A133,$F:$J,5,FALSE),VLOOKUP(C133,K:L,2,FALSE)),"")</f>
        <v/>
      </c>
      <c r="E133" s="32">
        <f>SUM($I$3:I132,1)</f>
        <v/>
      </c>
      <c r="F133" s="31">
        <f>IF(J133&lt;=0,0,SUM($I$3:I133))</f>
        <v/>
      </c>
      <c r="G133" s="63" t="n"/>
      <c r="H133" s="106" t="n"/>
      <c r="I133" s="39">
        <f>CEILING(H133/VLOOKUP(G133,$K:$L,2,FALSE),1)</f>
        <v/>
      </c>
      <c r="J133" s="40">
        <f>MOD(H133,VLOOKUP(G133,$K:$L,2,FALSE))</f>
        <v/>
      </c>
      <c r="K133" s="41" t="inlineStr">
        <is>
          <t>RS+B40K10SQ</t>
        </is>
      </c>
      <c r="L133" s="109" t="n">
        <v>6100</v>
      </c>
    </row>
    <row r="134" customFormat="1" s="28">
      <c r="A134" s="29">
        <f>+A133+1</f>
        <v/>
      </c>
      <c r="B134" s="34">
        <f>COUNTIF($C$3:C134,C134)</f>
        <v/>
      </c>
      <c r="C134" s="55">
        <f>_xlfn.IFNA(VLOOKUP(A134,$E:$G,3,FALSE),C133)</f>
        <v/>
      </c>
      <c r="D134" s="108">
        <f>_xlfn.IFNA(_xlfn.IFNA(VLOOKUP(A134,$F:$J,5,FALSE),VLOOKUP(C134,K:L,2,FALSE)),"")</f>
        <v/>
      </c>
      <c r="E134" s="32">
        <f>SUM($I$3:I133,1)</f>
        <v/>
      </c>
      <c r="F134" s="31">
        <f>IF(J134&lt;=0,0,SUM($I$3:I134))</f>
        <v/>
      </c>
      <c r="G134" s="63" t="n"/>
      <c r="H134" s="106" t="n"/>
      <c r="I134" s="39">
        <f>CEILING(H134/VLOOKUP(G134,$K:$L,2,FALSE),1)</f>
        <v/>
      </c>
      <c r="J134" s="40">
        <f>MOD(H134,VLOOKUP(G134,$K:$L,2,FALSE))</f>
        <v/>
      </c>
      <c r="K134" s="41" t="inlineStr">
        <is>
          <t>RS+B40K25AQ</t>
        </is>
      </c>
      <c r="L134" s="109" t="n">
        <v>3000</v>
      </c>
    </row>
    <row r="135" customFormat="1" s="28">
      <c r="A135" s="29">
        <f>+A134+1</f>
        <v/>
      </c>
      <c r="B135" s="34">
        <f>COUNTIF($C$3:C135,C135)</f>
        <v/>
      </c>
      <c r="C135" s="55">
        <f>_xlfn.IFNA(VLOOKUP(A135,$E:$G,3,FALSE),C134)</f>
        <v/>
      </c>
      <c r="D135" s="108">
        <f>_xlfn.IFNA(_xlfn.IFNA(VLOOKUP(A135,$F:$J,5,FALSE),VLOOKUP(C135,K:L,2,FALSE)),"")</f>
        <v/>
      </c>
      <c r="E135" s="32">
        <f>SUM($I$3:I134,1)</f>
        <v/>
      </c>
      <c r="F135" s="31">
        <f>IF(J135&lt;=0,0,SUM($I$3:I135))</f>
        <v/>
      </c>
      <c r="G135" s="63" t="n"/>
      <c r="H135" s="106" t="n"/>
      <c r="I135" s="39">
        <f>CEILING(H135/VLOOKUP(G135,$K:$L,2,FALSE),1)</f>
        <v/>
      </c>
      <c r="J135" s="40">
        <f>MOD(H135,VLOOKUP(G135,$K:$L,2,FALSE))</f>
        <v/>
      </c>
      <c r="K135" s="41" t="inlineStr">
        <is>
          <t>RS+B50G07SQ</t>
        </is>
      </c>
      <c r="L135" s="109" t="n">
        <v>6100</v>
      </c>
    </row>
    <row r="136" customFormat="1" s="28">
      <c r="A136" s="29">
        <f>+A135+1</f>
        <v/>
      </c>
      <c r="B136" s="34">
        <f>COUNTIF($C$3:C136,C136)</f>
        <v/>
      </c>
      <c r="C136" s="55">
        <f>_xlfn.IFNA(VLOOKUP(A136,$E:$G,3,FALSE),C135)</f>
        <v/>
      </c>
      <c r="D136" s="108">
        <f>_xlfn.IFNA(_xlfn.IFNA(VLOOKUP(A136,$F:$J,5,FALSE),VLOOKUP(C136,K:L,2,FALSE)),"")</f>
        <v/>
      </c>
      <c r="E136" s="32">
        <f>SUM($I$3:I135,1)</f>
        <v/>
      </c>
      <c r="F136" s="31">
        <f>IF(J136&lt;=0,0,SUM($I$3:I136))</f>
        <v/>
      </c>
      <c r="G136" s="63" t="n"/>
      <c r="H136" s="106" t="n"/>
      <c r="I136" s="39">
        <f>CEILING(H136/VLOOKUP(G136,$K:$L,2,FALSE),1)</f>
        <v/>
      </c>
      <c r="J136" s="40">
        <f>MOD(H136,VLOOKUP(G136,$K:$L,2,FALSE))</f>
        <v/>
      </c>
      <c r="K136" s="41" t="inlineStr">
        <is>
          <t>RS+B50K10MQ</t>
        </is>
      </c>
      <c r="L136" s="109" t="n">
        <v>6100</v>
      </c>
    </row>
    <row r="137" customFormat="1" s="28">
      <c r="A137" s="29">
        <f>+A136+1</f>
        <v/>
      </c>
      <c r="B137" s="34">
        <f>COUNTIF($C$3:C137,C137)</f>
        <v/>
      </c>
      <c r="C137" s="55">
        <f>_xlfn.IFNA(VLOOKUP(A137,$E:$G,3,FALSE),C136)</f>
        <v/>
      </c>
      <c r="D137" s="108">
        <f>_xlfn.IFNA(_xlfn.IFNA(VLOOKUP(A137,$F:$J,5,FALSE),VLOOKUP(C137,K:L,2,FALSE)),"")</f>
        <v/>
      </c>
      <c r="E137" s="32">
        <f>SUM($I$3:I136,1)</f>
        <v/>
      </c>
      <c r="F137" s="31">
        <f>IF(J137&lt;=0,0,SUM($I$3:I137))</f>
        <v/>
      </c>
      <c r="G137" s="63" t="n"/>
      <c r="H137" s="106" t="n"/>
      <c r="I137" s="39">
        <f>CEILING(H137/VLOOKUP(G137,$K:$L,2,FALSE),1)</f>
        <v/>
      </c>
      <c r="J137" s="40">
        <f>MOD(H137,VLOOKUP(G137,$K:$L,2,FALSE))</f>
        <v/>
      </c>
      <c r="K137" s="41" t="inlineStr">
        <is>
          <t>RS+B50N10AQ</t>
        </is>
      </c>
      <c r="L137" s="109" t="n">
        <v>6100</v>
      </c>
    </row>
    <row r="138" customFormat="1" s="28">
      <c r="A138" s="29">
        <f>+A137+1</f>
        <v/>
      </c>
      <c r="B138" s="34">
        <f>COUNTIF($C$3:C138,C138)</f>
        <v/>
      </c>
      <c r="C138" s="55">
        <f>_xlfn.IFNA(VLOOKUP(A138,$E:$G,3,FALSE),C137)</f>
        <v/>
      </c>
      <c r="D138" s="108">
        <f>_xlfn.IFNA(_xlfn.IFNA(VLOOKUP(A138,$F:$J,5,FALSE),VLOOKUP(C138,K:L,2,FALSE)),"")</f>
        <v/>
      </c>
      <c r="E138" s="32">
        <f>SUM($I$3:I137,1)</f>
        <v/>
      </c>
      <c r="F138" s="31">
        <f>IF(J138&lt;=0,0,SUM($I$3:I138))</f>
        <v/>
      </c>
      <c r="G138" s="63" t="n"/>
      <c r="H138" s="106" t="n"/>
      <c r="I138" s="39">
        <f>CEILING(H138/VLOOKUP(G138,$K:$L,2,FALSE),1)</f>
        <v/>
      </c>
      <c r="J138" s="40">
        <f>MOD(H138,VLOOKUP(G138,$K:$L,2,FALSE))</f>
        <v/>
      </c>
      <c r="K138" s="41" t="inlineStr">
        <is>
          <t>RS+B50N10MQ</t>
        </is>
      </c>
      <c r="L138" s="109" t="n">
        <v>6100</v>
      </c>
    </row>
    <row r="139" customFormat="1" s="28">
      <c r="A139" s="29">
        <f>+A138+1</f>
        <v/>
      </c>
      <c r="B139" s="34">
        <f>COUNTIF($C$3:C139,C139)</f>
        <v/>
      </c>
      <c r="C139" s="55">
        <f>_xlfn.IFNA(VLOOKUP(A139,$E:$G,3,FALSE),C138)</f>
        <v/>
      </c>
      <c r="D139" s="108">
        <f>_xlfn.IFNA(_xlfn.IFNA(VLOOKUP(A139,$F:$J,5,FALSE),VLOOKUP(C139,K:L,2,FALSE)),"")</f>
        <v/>
      </c>
      <c r="E139" s="32">
        <f>SUM($I$3:I138,1)</f>
        <v/>
      </c>
      <c r="F139" s="31">
        <f>IF(J139&lt;=0,0,SUM($I$3:I139))</f>
        <v/>
      </c>
      <c r="G139" s="63" t="n"/>
      <c r="H139" s="106" t="n"/>
      <c r="I139" s="39">
        <f>CEILING(H139/VLOOKUP(G139,$K:$L,2,FALSE),1)</f>
        <v/>
      </c>
      <c r="J139" s="40">
        <f>MOD(H139,VLOOKUP(G139,$K:$L,2,FALSE))</f>
        <v/>
      </c>
      <c r="K139" s="41" t="inlineStr">
        <is>
          <t>RS+B50N10SQ</t>
        </is>
      </c>
      <c r="L139" s="109" t="n">
        <v>6100</v>
      </c>
    </row>
    <row r="140" customFormat="1" s="28">
      <c r="A140" s="29">
        <f>+A139+1</f>
        <v/>
      </c>
      <c r="B140" s="34">
        <f>COUNTIF($C$3:C140,C140)</f>
        <v/>
      </c>
      <c r="C140" s="55">
        <f>_xlfn.IFNA(VLOOKUP(A140,$E:$G,3,FALSE),C139)</f>
        <v/>
      </c>
      <c r="D140" s="108">
        <f>_xlfn.IFNA(_xlfn.IFNA(VLOOKUP(A140,$F:$J,5,FALSE),VLOOKUP(C140,K:L,2,FALSE)),"")</f>
        <v/>
      </c>
      <c r="E140" s="32">
        <f>SUM($I$3:I139,1)</f>
        <v/>
      </c>
      <c r="F140" s="31">
        <f>IF(J140&lt;=0,0,SUM($I$3:I140))</f>
        <v/>
      </c>
      <c r="G140" s="63" t="n"/>
      <c r="H140" s="106" t="n"/>
      <c r="I140" s="39">
        <f>CEILING(H140/VLOOKUP(G140,$K:$L,2,FALSE),1)</f>
        <v/>
      </c>
      <c r="J140" s="40">
        <f>MOD(H140,VLOOKUP(G140,$K:$L,2,FALSE))</f>
        <v/>
      </c>
      <c r="K140" s="41" t="inlineStr">
        <is>
          <t>RS+B50N25AQ</t>
        </is>
      </c>
      <c r="L140" s="109" t="n">
        <v>3000</v>
      </c>
    </row>
    <row r="141" customFormat="1" s="28">
      <c r="A141" s="29">
        <f>+A140+1</f>
        <v/>
      </c>
      <c r="B141" s="34">
        <f>COUNTIF($C$3:C141,C141)</f>
        <v/>
      </c>
      <c r="C141" s="55">
        <f>_xlfn.IFNA(VLOOKUP(A141,$E:$G,3,FALSE),C140)</f>
        <v/>
      </c>
      <c r="D141" s="108">
        <f>_xlfn.IFNA(_xlfn.IFNA(VLOOKUP(A141,$F:$J,5,FALSE),VLOOKUP(C141,K:L,2,FALSE)),"")</f>
        <v/>
      </c>
      <c r="E141" s="32">
        <f>SUM($I$3:I140,1)</f>
        <v/>
      </c>
      <c r="F141" s="31">
        <f>IF(J141&lt;=0,0,SUM($I$3:I141))</f>
        <v/>
      </c>
      <c r="G141" s="63" t="n"/>
      <c r="H141" s="106" t="n"/>
      <c r="I141" s="39">
        <f>CEILING(H141/VLOOKUP(G141,$K:$L,2,FALSE),1)</f>
        <v/>
      </c>
      <c r="J141" s="40">
        <f>MOD(H141,VLOOKUP(G141,$K:$L,2,FALSE))</f>
        <v/>
      </c>
      <c r="K141" s="41" t="inlineStr">
        <is>
          <t>RS+B60G07SQ</t>
        </is>
      </c>
      <c r="L141" s="109" t="n">
        <v>6100</v>
      </c>
    </row>
    <row r="142" customFormat="1" s="28">
      <c r="A142" s="29">
        <f>+A141+1</f>
        <v/>
      </c>
      <c r="B142" s="34">
        <f>COUNTIF($C$3:C142,C142)</f>
        <v/>
      </c>
      <c r="C142" s="55">
        <f>_xlfn.IFNA(VLOOKUP(A142,$E:$G,3,FALSE),C141)</f>
        <v/>
      </c>
      <c r="D142" s="108">
        <f>_xlfn.IFNA(_xlfn.IFNA(VLOOKUP(A142,$F:$J,5,FALSE),VLOOKUP(C142,K:L,2,FALSE)),"")</f>
        <v/>
      </c>
      <c r="E142" s="32">
        <f>SUM($I$3:I141,1)</f>
        <v/>
      </c>
      <c r="F142" s="31">
        <f>IF(J142&lt;=0,0,SUM($I$3:I142))</f>
        <v/>
      </c>
      <c r="G142" s="63" t="n"/>
      <c r="H142" s="106" t="n"/>
      <c r="I142" s="39">
        <f>CEILING(H142/VLOOKUP(G142,$K:$L,2,FALSE),1)</f>
        <v/>
      </c>
      <c r="J142" s="40">
        <f>MOD(H142,VLOOKUP(G142,$K:$L,2,FALSE))</f>
        <v/>
      </c>
      <c r="K142" s="41" t="inlineStr">
        <is>
          <t>RS+B60K10MQ</t>
        </is>
      </c>
      <c r="L142" s="109" t="n">
        <v>6100</v>
      </c>
    </row>
    <row r="143" customFormat="1" s="28">
      <c r="A143" s="29">
        <f>+A142+1</f>
        <v/>
      </c>
      <c r="B143" s="34">
        <f>COUNTIF($C$3:C143,C143)</f>
        <v/>
      </c>
      <c r="C143" s="55">
        <f>_xlfn.IFNA(VLOOKUP(A143,$E:$G,3,FALSE),C142)</f>
        <v/>
      </c>
      <c r="D143" s="108">
        <f>_xlfn.IFNA(_xlfn.IFNA(VLOOKUP(A143,$F:$J,5,FALSE),VLOOKUP(C143,K:L,2,FALSE)),"")</f>
        <v/>
      </c>
      <c r="E143" s="32">
        <f>SUM($I$3:I142,1)</f>
        <v/>
      </c>
      <c r="F143" s="31">
        <f>IF(J143&lt;=0,0,SUM($I$3:I143))</f>
        <v/>
      </c>
      <c r="G143" s="63" t="n"/>
      <c r="H143" s="106" t="n"/>
      <c r="I143" s="39">
        <f>CEILING(H143/VLOOKUP(G143,$K:$L,2,FALSE),1)</f>
        <v/>
      </c>
      <c r="J143" s="40">
        <f>MOD(H143,VLOOKUP(G143,$K:$L,2,FALSE))</f>
        <v/>
      </c>
      <c r="K143" s="41" t="inlineStr">
        <is>
          <t>RS+B60N10MQ</t>
        </is>
      </c>
      <c r="L143" s="109" t="n">
        <v>6100</v>
      </c>
    </row>
    <row r="144" customFormat="1" s="28">
      <c r="A144" s="29">
        <f>+A143+1</f>
        <v/>
      </c>
      <c r="B144" s="34">
        <f>COUNTIF($C$3:C144,C144)</f>
        <v/>
      </c>
      <c r="C144" s="55">
        <f>_xlfn.IFNA(VLOOKUP(A144,$E:$G,3,FALSE),C143)</f>
        <v/>
      </c>
      <c r="D144" s="108">
        <f>_xlfn.IFNA(_xlfn.IFNA(VLOOKUP(A144,$F:$J,5,FALSE),VLOOKUP(C144,K:L,2,FALSE)),"")</f>
        <v/>
      </c>
      <c r="E144" s="32">
        <f>SUM($I$3:I143,1)</f>
        <v/>
      </c>
      <c r="F144" s="31">
        <f>IF(J144&lt;=0,0,SUM($I$3:I144))</f>
        <v/>
      </c>
      <c r="G144" s="63" t="n"/>
      <c r="H144" s="106" t="n"/>
      <c r="I144" s="39">
        <f>CEILING(H144/VLOOKUP(G144,$K:$L,2,FALSE),1)</f>
        <v/>
      </c>
      <c r="J144" s="40">
        <f>MOD(H144,VLOOKUP(G144,$K:$L,2,FALSE))</f>
        <v/>
      </c>
      <c r="K144" s="41" t="inlineStr">
        <is>
          <t>RS+B60N10SQ</t>
        </is>
      </c>
      <c r="L144" s="109" t="n">
        <v>6100</v>
      </c>
    </row>
    <row r="145" customFormat="1" s="28">
      <c r="A145" s="29">
        <f>+A144+1</f>
        <v/>
      </c>
      <c r="B145" s="34">
        <f>COUNTIF($C$3:C145,C145)</f>
        <v/>
      </c>
      <c r="C145" s="55">
        <f>_xlfn.IFNA(VLOOKUP(A145,$E:$G,3,FALSE),C144)</f>
        <v/>
      </c>
      <c r="D145" s="108">
        <f>_xlfn.IFNA(_xlfn.IFNA(VLOOKUP(A145,$F:$J,5,FALSE),VLOOKUP(C145,K:L,2,FALSE)),"")</f>
        <v/>
      </c>
      <c r="E145" s="32">
        <f>SUM($I$3:I144,1)</f>
        <v/>
      </c>
      <c r="F145" s="31">
        <f>IF(J145&lt;=0,0,SUM($I$3:I145))</f>
        <v/>
      </c>
      <c r="G145" s="63" t="n"/>
      <c r="H145" s="106" t="n"/>
      <c r="I145" s="39">
        <f>CEILING(H145/VLOOKUP(G145,$K:$L,2,FALSE),1)</f>
        <v/>
      </c>
      <c r="J145" s="40">
        <f>MOD(H145,VLOOKUP(G145,$K:$L,2,FALSE))</f>
        <v/>
      </c>
      <c r="K145" s="41" t="inlineStr">
        <is>
          <t>RS+B60N25AQ</t>
        </is>
      </c>
      <c r="L145" s="109" t="n">
        <v>3000</v>
      </c>
    </row>
    <row r="146" customFormat="1" s="28">
      <c r="A146" s="29">
        <f>+A145+1</f>
        <v/>
      </c>
      <c r="B146" s="34">
        <f>COUNTIF($C$3:C146,C146)</f>
        <v/>
      </c>
      <c r="C146" s="55">
        <f>_xlfn.IFNA(VLOOKUP(A146,$E:$G,3,FALSE),C145)</f>
        <v/>
      </c>
      <c r="D146" s="108">
        <f>_xlfn.IFNA(_xlfn.IFNA(VLOOKUP(A146,$F:$J,5,FALSE),VLOOKUP(C146,K:L,2,FALSE)),"")</f>
        <v/>
      </c>
      <c r="E146" s="32">
        <f>SUM($I$3:I145,1)</f>
        <v/>
      </c>
      <c r="F146" s="31">
        <f>IF(J146&lt;=0,0,SUM($I$3:I146))</f>
        <v/>
      </c>
      <c r="G146" s="63" t="n"/>
      <c r="H146" s="106" t="n"/>
      <c r="I146" s="39">
        <f>CEILING(H146/VLOOKUP(G146,$K:$L,2,FALSE),1)</f>
        <v/>
      </c>
      <c r="J146" s="40">
        <f>MOD(H146,VLOOKUP(G146,$K:$L,2,FALSE))</f>
        <v/>
      </c>
      <c r="K146" s="41" t="inlineStr">
        <is>
          <t>RS+B70K10MQ</t>
        </is>
      </c>
      <c r="L146" s="109" t="n">
        <v>6100</v>
      </c>
    </row>
    <row r="147" customFormat="1" s="28">
      <c r="A147" s="29">
        <f>+A146+1</f>
        <v/>
      </c>
      <c r="B147" s="34">
        <f>COUNTIF($C$3:C147,C147)</f>
        <v/>
      </c>
      <c r="C147" s="55">
        <f>_xlfn.IFNA(VLOOKUP(A147,$E:$G,3,FALSE),C146)</f>
        <v/>
      </c>
      <c r="D147" s="108">
        <f>_xlfn.IFNA(_xlfn.IFNA(VLOOKUP(A147,$F:$J,5,FALSE),VLOOKUP(C147,K:L,2,FALSE)),"")</f>
        <v/>
      </c>
      <c r="E147" s="32">
        <f>SUM($I$3:I146,1)</f>
        <v/>
      </c>
      <c r="F147" s="31">
        <f>IF(J147&lt;=0,0,SUM($I$3:I147))</f>
        <v/>
      </c>
      <c r="G147" s="63" t="n"/>
      <c r="H147" s="106" t="n"/>
      <c r="I147" s="39">
        <f>CEILING(H147/VLOOKUP(G147,$K:$L,2,FALSE),1)</f>
        <v/>
      </c>
      <c r="J147" s="40">
        <f>MOD(H147,VLOOKUP(G147,$K:$L,2,FALSE))</f>
        <v/>
      </c>
      <c r="K147" s="41" t="inlineStr">
        <is>
          <t>RS+B70N10MQ</t>
        </is>
      </c>
      <c r="L147" s="109" t="n">
        <v>6100</v>
      </c>
    </row>
    <row r="148" customFormat="1" s="28">
      <c r="A148" s="29">
        <f>+A147+1</f>
        <v/>
      </c>
      <c r="B148" s="34">
        <f>COUNTIF($C$3:C148,C148)</f>
        <v/>
      </c>
      <c r="C148" s="55">
        <f>_xlfn.IFNA(VLOOKUP(A148,$E:$G,3,FALSE),C147)</f>
        <v/>
      </c>
      <c r="D148" s="108">
        <f>_xlfn.IFNA(_xlfn.IFNA(VLOOKUP(A148,$F:$J,5,FALSE),VLOOKUP(C148,K:L,2,FALSE)),"")</f>
        <v/>
      </c>
      <c r="E148" s="32">
        <f>SUM($I$3:I147,1)</f>
        <v/>
      </c>
      <c r="F148" s="31">
        <f>IF(J148&lt;=0,0,SUM($I$3:I148))</f>
        <v/>
      </c>
      <c r="G148" s="63" t="n"/>
      <c r="H148" s="106" t="n"/>
      <c r="I148" s="39">
        <f>CEILING(H148/VLOOKUP(G148,$K:$L,2,FALSE),1)</f>
        <v/>
      </c>
      <c r="J148" s="40">
        <f>MOD(H148,VLOOKUP(G148,$K:$L,2,FALSE))</f>
        <v/>
      </c>
      <c r="K148" s="41" t="inlineStr">
        <is>
          <t>RS+B70N10SQ</t>
        </is>
      </c>
      <c r="L148" s="109" t="n">
        <v>6100</v>
      </c>
    </row>
    <row r="149" customFormat="1" s="28">
      <c r="A149" s="29">
        <f>+A148+1</f>
        <v/>
      </c>
      <c r="B149" s="34">
        <f>COUNTIF($C$3:C149,C149)</f>
        <v/>
      </c>
      <c r="C149" s="55">
        <f>_xlfn.IFNA(VLOOKUP(A149,$E:$G,3,FALSE),C148)</f>
        <v/>
      </c>
      <c r="D149" s="108">
        <f>_xlfn.IFNA(_xlfn.IFNA(VLOOKUP(A149,$F:$J,5,FALSE),VLOOKUP(C149,K:L,2,FALSE)),"")</f>
        <v/>
      </c>
      <c r="E149" s="32">
        <f>SUM($I$3:I148,1)</f>
        <v/>
      </c>
      <c r="F149" s="31">
        <f>IF(J149&lt;=0,0,SUM($I$3:I149))</f>
        <v/>
      </c>
      <c r="G149" s="63" t="n"/>
      <c r="H149" s="106" t="n"/>
      <c r="I149" s="39">
        <f>CEILING(H149/VLOOKUP(G149,$K:$L,2,FALSE),1)</f>
        <v/>
      </c>
      <c r="J149" s="40">
        <f>MOD(H149,VLOOKUP(G149,$K:$L,2,FALSE))</f>
        <v/>
      </c>
      <c r="K149" s="41" t="inlineStr">
        <is>
          <t>RS+B70N25AQ</t>
        </is>
      </c>
      <c r="L149" s="109" t="n">
        <v>3000</v>
      </c>
    </row>
    <row r="150" customFormat="1" s="28">
      <c r="A150" s="29">
        <f>+A149+1</f>
        <v/>
      </c>
      <c r="B150" s="34">
        <f>COUNTIF($C$3:C150,C150)</f>
        <v/>
      </c>
      <c r="C150" s="55">
        <f>_xlfn.IFNA(VLOOKUP(A150,$E:$G,3,FALSE),C149)</f>
        <v/>
      </c>
      <c r="D150" s="108">
        <f>_xlfn.IFNA(_xlfn.IFNA(VLOOKUP(A150,$F:$J,5,FALSE),VLOOKUP(C150,K:L,2,FALSE)),"")</f>
        <v/>
      </c>
      <c r="E150" s="32">
        <f>SUM($I$3:I149,1)</f>
        <v/>
      </c>
      <c r="F150" s="31">
        <f>IF(J150&lt;=0,0,SUM($I$3:I150))</f>
        <v/>
      </c>
      <c r="G150" s="63" t="n"/>
      <c r="H150" s="106" t="n"/>
      <c r="I150" s="39">
        <f>CEILING(H150/VLOOKUP(G150,$K:$L,2,FALSE),1)</f>
        <v/>
      </c>
      <c r="J150" s="40">
        <f>MOD(H150,VLOOKUP(G150,$K:$L,2,FALSE))</f>
        <v/>
      </c>
      <c r="K150" s="41" t="inlineStr">
        <is>
          <t>RS+B80K10MQ</t>
        </is>
      </c>
      <c r="L150" s="109" t="n">
        <v>6100</v>
      </c>
    </row>
    <row r="151" customFormat="1" s="28">
      <c r="A151" s="29">
        <f>+A150+1</f>
        <v/>
      </c>
      <c r="B151" s="34">
        <f>COUNTIF($C$3:C151,C151)</f>
        <v/>
      </c>
      <c r="C151" s="55">
        <f>_xlfn.IFNA(VLOOKUP(A151,$E:$G,3,FALSE),C150)</f>
        <v/>
      </c>
      <c r="D151" s="108">
        <f>_xlfn.IFNA(_xlfn.IFNA(VLOOKUP(A151,$F:$J,5,FALSE),VLOOKUP(C151,K:L,2,FALSE)),"")</f>
        <v/>
      </c>
      <c r="E151" s="32">
        <f>SUM($I$3:I150,1)</f>
        <v/>
      </c>
      <c r="F151" s="31">
        <f>IF(J151&lt;=0,0,SUM($I$3:I151))</f>
        <v/>
      </c>
      <c r="G151" s="63" t="n"/>
      <c r="H151" s="106" t="n"/>
      <c r="I151" s="39">
        <f>CEILING(H151/VLOOKUP(G151,$K:$L,2,FALSE),1)</f>
        <v/>
      </c>
      <c r="J151" s="40">
        <f>MOD(H151,VLOOKUP(G151,$K:$L,2,FALSE))</f>
        <v/>
      </c>
      <c r="K151" s="41" t="inlineStr">
        <is>
          <t>RS+B80K25AQ</t>
        </is>
      </c>
      <c r="L151" s="109" t="n">
        <v>3000</v>
      </c>
    </row>
    <row r="152" customFormat="1" s="28">
      <c r="A152" s="29">
        <f>+A151+1</f>
        <v/>
      </c>
      <c r="B152" s="34">
        <f>COUNTIF($C$3:C152,C152)</f>
        <v/>
      </c>
      <c r="C152" s="55">
        <f>_xlfn.IFNA(VLOOKUP(A152,$E:$G,3,FALSE),C151)</f>
        <v/>
      </c>
      <c r="D152" s="108">
        <f>_xlfn.IFNA(_xlfn.IFNA(VLOOKUP(A152,$F:$J,5,FALSE),VLOOKUP(C152,K:L,2,FALSE)),"")</f>
        <v/>
      </c>
      <c r="E152" s="32">
        <f>SUM($I$3:I151,1)</f>
        <v/>
      </c>
      <c r="F152" s="31">
        <f>IF(J152&lt;=0,0,SUM($I$3:I152))</f>
        <v/>
      </c>
      <c r="G152" s="63" t="n"/>
      <c r="H152" s="106" t="n"/>
      <c r="I152" s="39">
        <f>CEILING(H152/VLOOKUP(G152,$K:$L,2,FALSE),1)</f>
        <v/>
      </c>
      <c r="J152" s="40">
        <f>MOD(H152,VLOOKUP(G152,$K:$L,2,FALSE))</f>
        <v/>
      </c>
      <c r="K152" s="41" t="inlineStr">
        <is>
          <t>RS+B80N10MQ</t>
        </is>
      </c>
      <c r="L152" s="109" t="n">
        <v>6100</v>
      </c>
    </row>
    <row r="153" customFormat="1" s="28">
      <c r="A153" s="29">
        <f>+A152+1</f>
        <v/>
      </c>
      <c r="B153" s="34">
        <f>COUNTIF($C$3:C153,C153)</f>
        <v/>
      </c>
      <c r="C153" s="55">
        <f>_xlfn.IFNA(VLOOKUP(A153,$E:$G,3,FALSE),C152)</f>
        <v/>
      </c>
      <c r="D153" s="108">
        <f>_xlfn.IFNA(_xlfn.IFNA(VLOOKUP(A153,$F:$J,5,FALSE),VLOOKUP(C153,K:L,2,FALSE)),"")</f>
        <v/>
      </c>
      <c r="E153" s="32">
        <f>SUM($I$3:I152,1)</f>
        <v/>
      </c>
      <c r="F153" s="31">
        <f>IF(J153&lt;=0,0,SUM($I$3:I153))</f>
        <v/>
      </c>
      <c r="G153" s="63" t="n"/>
      <c r="H153" s="106" t="n"/>
      <c r="I153" s="39">
        <f>CEILING(H153/VLOOKUP(G153,$K:$L,2,FALSE),1)</f>
        <v/>
      </c>
      <c r="J153" s="40">
        <f>MOD(H153,VLOOKUP(G153,$K:$L,2,FALSE))</f>
        <v/>
      </c>
      <c r="K153" s="41" t="inlineStr">
        <is>
          <t>RS+B80N10SQ</t>
        </is>
      </c>
      <c r="L153" s="109" t="n">
        <v>6100</v>
      </c>
    </row>
    <row r="154" customFormat="1" s="28">
      <c r="A154" s="29">
        <f>+A153+1</f>
        <v/>
      </c>
      <c r="B154" s="34">
        <f>COUNTIF($C$3:C154,C154)</f>
        <v/>
      </c>
      <c r="C154" s="55">
        <f>_xlfn.IFNA(VLOOKUP(A154,$E:$G,3,FALSE),C153)</f>
        <v/>
      </c>
      <c r="D154" s="108">
        <f>_xlfn.IFNA(_xlfn.IFNA(VLOOKUP(A154,$F:$J,5,FALSE),VLOOKUP(C154,K:L,2,FALSE)),"")</f>
        <v/>
      </c>
      <c r="E154" s="32">
        <f>SUM($I$3:I153,1)</f>
        <v/>
      </c>
      <c r="F154" s="31">
        <f>IF(J154&lt;=0,0,SUM($I$3:I154))</f>
        <v/>
      </c>
      <c r="G154" s="63" t="n"/>
      <c r="H154" s="106" t="n"/>
      <c r="I154" s="39">
        <f>CEILING(H154/VLOOKUP(G154,$K:$L,2,FALSE),1)</f>
        <v/>
      </c>
      <c r="J154" s="40">
        <f>MOD(H154,VLOOKUP(G154,$K:$L,2,FALSE))</f>
        <v/>
      </c>
      <c r="K154" s="41" t="inlineStr">
        <is>
          <t>RS+B80N25AQ</t>
        </is>
      </c>
      <c r="L154" s="109" t="n">
        <v>3000</v>
      </c>
    </row>
    <row r="155" customFormat="1" s="28">
      <c r="A155" s="29">
        <f>+A154+1</f>
        <v/>
      </c>
      <c r="B155" s="34">
        <f>COUNTIF($C$3:C155,C155)</f>
        <v/>
      </c>
      <c r="C155" s="55">
        <f>_xlfn.IFNA(VLOOKUP(A155,$E:$G,3,FALSE),C154)</f>
        <v/>
      </c>
      <c r="D155" s="108">
        <f>_xlfn.IFNA(_xlfn.IFNA(VLOOKUP(A155,$F:$J,5,FALSE),VLOOKUP(C155,K:L,2,FALSE)),"")</f>
        <v/>
      </c>
      <c r="E155" s="32">
        <f>SUM($I$3:I154,1)</f>
        <v/>
      </c>
      <c r="F155" s="31">
        <f>IF(J155&lt;=0,0,SUM($I$3:I155))</f>
        <v/>
      </c>
      <c r="G155" s="63" t="n"/>
      <c r="H155" s="106" t="n"/>
      <c r="I155" s="39">
        <f>CEILING(H155/VLOOKUP(G155,$K:$L,2,FALSE),1)</f>
        <v/>
      </c>
      <c r="J155" s="40">
        <f>MOD(H155,VLOOKUP(G155,$K:$L,2,FALSE))</f>
        <v/>
      </c>
      <c r="K155" s="41" t="inlineStr">
        <is>
          <t>RS+B40K10MR</t>
        </is>
      </c>
      <c r="L155" s="109" t="n">
        <v>9900</v>
      </c>
    </row>
    <row r="156" customFormat="1" s="28">
      <c r="A156" s="29">
        <f>+A155+1</f>
        <v/>
      </c>
      <c r="B156" s="34">
        <f>COUNTIF($C$3:C156,C156)</f>
        <v/>
      </c>
      <c r="C156" s="55">
        <f>_xlfn.IFNA(VLOOKUP(A156,$E:$G,3,FALSE),C155)</f>
        <v/>
      </c>
      <c r="D156" s="108">
        <f>_xlfn.IFNA(_xlfn.IFNA(VLOOKUP(A156,$F:$J,5,FALSE),VLOOKUP(C156,K:L,2,FALSE)),"")</f>
        <v/>
      </c>
      <c r="E156" s="32">
        <f>SUM($I$3:I155,1)</f>
        <v/>
      </c>
      <c r="F156" s="31">
        <f>IF(J156&lt;=0,0,SUM($I$3:I156))</f>
        <v/>
      </c>
      <c r="G156" s="63" t="n"/>
      <c r="H156" s="106" t="n"/>
      <c r="I156" s="39">
        <f>CEILING(H156/VLOOKUP(G156,$K:$L,2,FALSE),1)</f>
        <v/>
      </c>
      <c r="J156" s="40">
        <f>MOD(H156,VLOOKUP(G156,$K:$L,2,FALSE))</f>
        <v/>
      </c>
      <c r="K156" s="41" t="inlineStr">
        <is>
          <t>RS+B50K10MR</t>
        </is>
      </c>
      <c r="L156" s="109" t="n">
        <v>9900</v>
      </c>
    </row>
    <row r="157" customFormat="1" s="28">
      <c r="A157" s="29">
        <f>+A156+1</f>
        <v/>
      </c>
      <c r="B157" s="34">
        <f>COUNTIF($C$3:C157,C157)</f>
        <v/>
      </c>
      <c r="C157" s="55">
        <f>_xlfn.IFNA(VLOOKUP(A157,$E:$G,3,FALSE),C156)</f>
        <v/>
      </c>
      <c r="D157" s="108">
        <f>_xlfn.IFNA(_xlfn.IFNA(VLOOKUP(A157,$F:$J,5,FALSE),VLOOKUP(C157,K:L,2,FALSE)),"")</f>
        <v/>
      </c>
      <c r="E157" s="32">
        <f>SUM($I$3:I156,1)</f>
        <v/>
      </c>
      <c r="F157" s="31">
        <f>IF(J157&lt;=0,0,SUM($I$3:I157))</f>
        <v/>
      </c>
      <c r="G157" s="63" t="n"/>
      <c r="H157" s="106" t="n"/>
      <c r="I157" s="39">
        <f>CEILING(H157/VLOOKUP(G157,$K:$L,2,FALSE),1)</f>
        <v/>
      </c>
      <c r="J157" s="40">
        <f>MOD(H157,VLOOKUP(G157,$K:$L,2,FALSE))</f>
        <v/>
      </c>
      <c r="K157" s="41" t="inlineStr">
        <is>
          <t>RS+B60K10MR</t>
        </is>
      </c>
      <c r="L157" s="109" t="n">
        <v>9900</v>
      </c>
    </row>
    <row r="158" customFormat="1" s="28">
      <c r="A158" s="29">
        <f>+A157+1</f>
        <v/>
      </c>
      <c r="B158" s="34">
        <f>COUNTIF($C$3:C158,C158)</f>
        <v/>
      </c>
      <c r="C158" s="55">
        <f>_xlfn.IFNA(VLOOKUP(A158,$E:$G,3,FALSE),C157)</f>
        <v/>
      </c>
      <c r="D158" s="108">
        <f>_xlfn.IFNA(_xlfn.IFNA(VLOOKUP(A158,$F:$J,5,FALSE),VLOOKUP(C158,K:L,2,FALSE)),"")</f>
        <v/>
      </c>
      <c r="E158" s="32">
        <f>SUM($I$3:I157,1)</f>
        <v/>
      </c>
      <c r="F158" s="31">
        <f>IF(J158&lt;=0,0,SUM($I$3:I158))</f>
        <v/>
      </c>
      <c r="G158" s="63" t="n"/>
      <c r="H158" s="106" t="n"/>
      <c r="I158" s="39">
        <f>CEILING(H158/VLOOKUP(G158,$K:$L,2,FALSE),1)</f>
        <v/>
      </c>
      <c r="J158" s="40">
        <f>MOD(H158,VLOOKUP(G158,$K:$L,2,FALSE))</f>
        <v/>
      </c>
      <c r="K158" s="41" t="inlineStr">
        <is>
          <t>RS+C40G10NR</t>
        </is>
      </c>
      <c r="L158" s="109" t="n">
        <v>9900</v>
      </c>
    </row>
    <row r="159" customFormat="1" s="28">
      <c r="A159" s="29">
        <f>+A158+1</f>
        <v/>
      </c>
      <c r="B159" s="34">
        <f>COUNTIF($C$3:C159,C159)</f>
        <v/>
      </c>
      <c r="C159" s="55">
        <f>_xlfn.IFNA(VLOOKUP(A159,$E:$G,3,FALSE),C158)</f>
        <v/>
      </c>
      <c r="D159" s="108">
        <f>_xlfn.IFNA(_xlfn.IFNA(VLOOKUP(A159,$F:$J,5,FALSE),VLOOKUP(C159,K:L,2,FALSE)),"")</f>
        <v/>
      </c>
      <c r="E159" s="32">
        <f>SUM($I$3:I158,1)</f>
        <v/>
      </c>
      <c r="F159" s="31">
        <f>IF(J159&lt;=0,0,SUM($I$3:I159))</f>
        <v/>
      </c>
      <c r="G159" s="63" t="n"/>
      <c r="H159" s="106" t="n"/>
      <c r="I159" s="39">
        <f>CEILING(H159/VLOOKUP(G159,$K:$L,2,FALSE),1)</f>
        <v/>
      </c>
      <c r="J159" s="40">
        <f>MOD(H159,VLOOKUP(G159,$K:$L,2,FALSE))</f>
        <v/>
      </c>
      <c r="K159" s="41" t="inlineStr">
        <is>
          <t>RS+C40K10NR</t>
        </is>
      </c>
      <c r="L159" s="109" t="n">
        <v>9900</v>
      </c>
    </row>
    <row r="160" customFormat="1" s="28">
      <c r="A160" s="29">
        <f>+A159+1</f>
        <v/>
      </c>
      <c r="B160" s="34">
        <f>COUNTIF($C$3:C160,C160)</f>
        <v/>
      </c>
      <c r="C160" s="55">
        <f>_xlfn.IFNA(VLOOKUP(A160,$E:$G,3,FALSE),C159)</f>
        <v/>
      </c>
      <c r="D160" s="108">
        <f>_xlfn.IFNA(_xlfn.IFNA(VLOOKUP(A160,$F:$J,5,FALSE),VLOOKUP(C160,K:L,2,FALSE)),"")</f>
        <v/>
      </c>
      <c r="E160" s="32">
        <f>SUM($I$3:I159,1)</f>
        <v/>
      </c>
      <c r="F160" s="31">
        <f>IF(J160&lt;=0,0,SUM($I$3:I160))</f>
        <v/>
      </c>
      <c r="G160" s="63" t="n"/>
      <c r="H160" s="106" t="n"/>
      <c r="I160" s="39">
        <f>CEILING(H160/VLOOKUP(G160,$K:$L,2,FALSE),1)</f>
        <v/>
      </c>
      <c r="J160" s="40">
        <f>MOD(H160,VLOOKUP(G160,$K:$L,2,FALSE))</f>
        <v/>
      </c>
      <c r="K160" s="41" t="inlineStr">
        <is>
          <t>RS+C40K25NR</t>
        </is>
      </c>
      <c r="L160" s="109" t="n">
        <v>9900</v>
      </c>
    </row>
    <row r="161" customFormat="1" s="28">
      <c r="A161" s="29">
        <f>+A160+1</f>
        <v/>
      </c>
      <c r="B161" s="34">
        <f>COUNTIF($C$3:C161,C161)</f>
        <v/>
      </c>
      <c r="C161" s="55">
        <f>_xlfn.IFNA(VLOOKUP(A161,$E:$G,3,FALSE),C160)</f>
        <v/>
      </c>
      <c r="D161" s="108">
        <f>_xlfn.IFNA(_xlfn.IFNA(VLOOKUP(A161,$F:$J,5,FALSE),VLOOKUP(C161,K:L,2,FALSE)),"")</f>
        <v/>
      </c>
      <c r="E161" s="32">
        <f>SUM($I$3:I160,1)</f>
        <v/>
      </c>
      <c r="F161" s="31">
        <f>IF(J161&lt;=0,0,SUM($I$3:I161))</f>
        <v/>
      </c>
      <c r="G161" s="63" t="n"/>
      <c r="H161" s="106" t="n"/>
      <c r="I161" s="39">
        <f>CEILING(H161/VLOOKUP(G161,$K:$L,2,FALSE),1)</f>
        <v/>
      </c>
      <c r="J161" s="40">
        <f>MOD(H161,VLOOKUP(G161,$K:$L,2,FALSE))</f>
        <v/>
      </c>
      <c r="K161" s="41" t="inlineStr">
        <is>
          <t>RS+C50N10NR</t>
        </is>
      </c>
      <c r="L161" s="109" t="n">
        <v>9900</v>
      </c>
    </row>
    <row r="162" customFormat="1" s="28">
      <c r="A162" s="29">
        <f>+A161+1</f>
        <v/>
      </c>
      <c r="B162" s="34">
        <f>COUNTIF($C$3:C162,C162)</f>
        <v/>
      </c>
      <c r="C162" s="55">
        <f>_xlfn.IFNA(VLOOKUP(A162,$E:$G,3,FALSE),C161)</f>
        <v/>
      </c>
      <c r="D162" s="108">
        <f>_xlfn.IFNA(_xlfn.IFNA(VLOOKUP(A162,$F:$J,5,FALSE),VLOOKUP(C162,K:L,2,FALSE)),"")</f>
        <v/>
      </c>
      <c r="E162" s="32">
        <f>SUM($I$3:I161,1)</f>
        <v/>
      </c>
      <c r="F162" s="31">
        <f>IF(J162&lt;=0,0,SUM($I$3:I162))</f>
        <v/>
      </c>
      <c r="G162" s="63" t="n"/>
      <c r="H162" s="106" t="n"/>
      <c r="I162" s="39">
        <f>CEILING(H162/VLOOKUP(G162,$K:$L,2,FALSE),1)</f>
        <v/>
      </c>
      <c r="J162" s="40">
        <f>MOD(H162,VLOOKUP(G162,$K:$L,2,FALSE))</f>
        <v/>
      </c>
      <c r="K162" s="41" t="inlineStr">
        <is>
          <t>RS+C60N10NR</t>
        </is>
      </c>
      <c r="L162" s="109" t="n">
        <v>9900</v>
      </c>
    </row>
    <row r="163" customFormat="1" s="28">
      <c r="A163" s="29">
        <f>+A162+1</f>
        <v/>
      </c>
      <c r="B163" s="34">
        <f>COUNTIF($C$3:C163,C163)</f>
        <v/>
      </c>
      <c r="C163" s="55">
        <f>_xlfn.IFNA(VLOOKUP(A163,$E:$G,3,FALSE),C162)</f>
        <v/>
      </c>
      <c r="D163" s="108">
        <f>_xlfn.IFNA(_xlfn.IFNA(VLOOKUP(A163,$F:$J,5,FALSE),VLOOKUP(C163,K:L,2,FALSE)),"")</f>
        <v/>
      </c>
      <c r="E163" s="32">
        <f>SUM($I$3:I162,1)</f>
        <v/>
      </c>
      <c r="F163" s="31">
        <f>IF(J163&lt;=0,0,SUM($I$3:I163))</f>
        <v/>
      </c>
      <c r="G163" s="63" t="n"/>
      <c r="H163" s="106" t="n"/>
      <c r="I163" s="39">
        <f>CEILING(H163/VLOOKUP(G163,$K:$L,2,FALSE),1)</f>
        <v/>
      </c>
      <c r="J163" s="40">
        <f>MOD(H163,VLOOKUP(G163,$K:$L,2,FALSE))</f>
        <v/>
      </c>
      <c r="K163" s="41" t="inlineStr">
        <is>
          <t>RS+C60N25NR</t>
        </is>
      </c>
      <c r="L163" s="109" t="n">
        <v>9900</v>
      </c>
    </row>
    <row r="164" customFormat="1" s="28">
      <c r="A164" s="29">
        <f>+A163+1</f>
        <v/>
      </c>
      <c r="B164" s="34">
        <f>COUNTIF($C$3:C164,C164)</f>
        <v/>
      </c>
      <c r="C164" s="55">
        <f>_xlfn.IFNA(VLOOKUP(A164,$E:$G,3,FALSE),C163)</f>
        <v/>
      </c>
      <c r="D164" s="108">
        <f>_xlfn.IFNA(_xlfn.IFNA(VLOOKUP(A164,$F:$J,5,FALSE),VLOOKUP(C164,K:L,2,FALSE)),"")</f>
        <v/>
      </c>
      <c r="E164" s="32">
        <f>SUM($I$3:I163,1)</f>
        <v/>
      </c>
      <c r="F164" s="31">
        <f>IF(J164&lt;=0,0,SUM($I$3:I164))</f>
        <v/>
      </c>
      <c r="G164" s="63" t="n"/>
      <c r="H164" s="106" t="n"/>
      <c r="I164" s="39">
        <f>CEILING(H164/VLOOKUP(G164,$K:$L,2,FALSE),1)</f>
        <v/>
      </c>
      <c r="J164" s="40">
        <f>MOD(H164,VLOOKUP(G164,$K:$L,2,FALSE))</f>
        <v/>
      </c>
      <c r="K164" s="41" t="inlineStr">
        <is>
          <t>RS+C70N10NR</t>
        </is>
      </c>
      <c r="L164" s="109" t="n">
        <v>9900</v>
      </c>
    </row>
    <row r="165" customFormat="1" s="28">
      <c r="A165" s="29">
        <f>+A164+1</f>
        <v/>
      </c>
      <c r="B165" s="34">
        <f>COUNTIF($C$3:C165,C165)</f>
        <v/>
      </c>
      <c r="C165" s="55">
        <f>_xlfn.IFNA(VLOOKUP(A165,$E:$G,3,FALSE),C164)</f>
        <v/>
      </c>
      <c r="D165" s="108">
        <f>_xlfn.IFNA(_xlfn.IFNA(VLOOKUP(A165,$F:$J,5,FALSE),VLOOKUP(C165,K:L,2,FALSE)),"")</f>
        <v/>
      </c>
      <c r="E165" s="32">
        <f>SUM($I$3:I164,1)</f>
        <v/>
      </c>
      <c r="F165" s="31">
        <f>IF(J165&lt;=0,0,SUM($I$3:I165))</f>
        <v/>
      </c>
      <c r="G165" s="63" t="n"/>
      <c r="H165" s="106" t="n"/>
      <c r="I165" s="39">
        <f>CEILING(H165/VLOOKUP(G165,$K:$L,2,FALSE),1)</f>
        <v/>
      </c>
      <c r="J165" s="40">
        <f>MOD(H165,VLOOKUP(G165,$K:$L,2,FALSE))</f>
        <v/>
      </c>
      <c r="K165" s="41" t="inlineStr">
        <is>
          <t>RS+C70N25NR</t>
        </is>
      </c>
      <c r="L165" s="109" t="n">
        <v>9900</v>
      </c>
    </row>
    <row r="166" customFormat="1" s="28">
      <c r="A166" s="29">
        <f>+A165+1</f>
        <v/>
      </c>
      <c r="B166" s="34">
        <f>COUNTIF($C$3:C166,C166)</f>
        <v/>
      </c>
      <c r="C166" s="55">
        <f>_xlfn.IFNA(VLOOKUP(A166,$E:$G,3,FALSE),C165)</f>
        <v/>
      </c>
      <c r="D166" s="108">
        <f>_xlfn.IFNA(_xlfn.IFNA(VLOOKUP(A166,$F:$J,5,FALSE),VLOOKUP(C166,K:L,2,FALSE)),"")</f>
        <v/>
      </c>
      <c r="E166" s="32">
        <f>SUM($I$3:I165,1)</f>
        <v/>
      </c>
      <c r="F166" s="31">
        <f>IF(J166&lt;=0,0,SUM($I$3:I166))</f>
        <v/>
      </c>
      <c r="G166" s="63" t="n"/>
      <c r="H166" s="106" t="n"/>
      <c r="I166" s="39">
        <f>CEILING(H166/VLOOKUP(G166,$K:$L,2,FALSE),1)</f>
        <v/>
      </c>
      <c r="J166" s="40">
        <f>MOD(H166,VLOOKUP(G166,$K:$L,2,FALSE))</f>
        <v/>
      </c>
      <c r="K166" s="41" t="inlineStr">
        <is>
          <t>RS+C80N10NR</t>
        </is>
      </c>
      <c r="L166" s="109" t="n">
        <v>9900</v>
      </c>
    </row>
    <row r="167" customFormat="1" s="28">
      <c r="A167" s="29">
        <f>+A166+1</f>
        <v/>
      </c>
      <c r="B167" s="34">
        <f>COUNTIF($C$3:C167,C167)</f>
        <v/>
      </c>
      <c r="C167" s="55">
        <f>_xlfn.IFNA(VLOOKUP(A167,$E:$G,3,FALSE),C166)</f>
        <v/>
      </c>
      <c r="D167" s="108">
        <f>_xlfn.IFNA(_xlfn.IFNA(VLOOKUP(A167,$F:$J,5,FALSE),VLOOKUP(C167,K:L,2,FALSE)),"")</f>
        <v/>
      </c>
      <c r="E167" s="32">
        <f>SUM($I$3:I166,1)</f>
        <v/>
      </c>
      <c r="F167" s="31">
        <f>IF(J167&lt;=0,0,SUM($I$3:I167))</f>
        <v/>
      </c>
      <c r="G167" s="63" t="n"/>
      <c r="H167" s="106" t="n"/>
      <c r="I167" s="39">
        <f>CEILING(H167/VLOOKUP(G167,$K:$L,2,FALSE),1)</f>
        <v/>
      </c>
      <c r="J167" s="40">
        <f>MOD(H167,VLOOKUP(G167,$K:$L,2,FALSE))</f>
        <v/>
      </c>
      <c r="K167" s="41" t="inlineStr">
        <is>
          <t>RS+C80N25NR</t>
        </is>
      </c>
      <c r="L167" s="109" t="n">
        <v>9900</v>
      </c>
    </row>
    <row r="168" customFormat="1" s="28">
      <c r="A168" s="29">
        <f>+A167+1</f>
        <v/>
      </c>
      <c r="B168" s="34">
        <f>COUNTIF($C$3:C168,C168)</f>
        <v/>
      </c>
      <c r="C168" s="55">
        <f>_xlfn.IFNA(VLOOKUP(A168,$E:$G,3,FALSE),C167)</f>
        <v/>
      </c>
      <c r="D168" s="108">
        <f>_xlfn.IFNA(_xlfn.IFNA(VLOOKUP(A168,$F:$J,5,FALSE),VLOOKUP(C168,K:L,2,FALSE)),"")</f>
        <v/>
      </c>
      <c r="E168" s="32">
        <f>SUM($I$3:I167,1)</f>
        <v/>
      </c>
      <c r="F168" s="31">
        <f>IF(J168&lt;=0,0,SUM($I$3:I168))</f>
        <v/>
      </c>
      <c r="G168" s="63" t="n"/>
      <c r="H168" s="106" t="n"/>
      <c r="I168" s="39">
        <f>CEILING(H168/VLOOKUP(G168,$K:$L,2,FALSE),1)</f>
        <v/>
      </c>
      <c r="J168" s="40">
        <f>MOD(H168,VLOOKUP(G168,$K:$L,2,FALSE))</f>
        <v/>
      </c>
      <c r="K168" s="41" t="inlineStr">
        <is>
          <t>RS+R40K10MQ</t>
        </is>
      </c>
      <c r="L168" s="109" t="n">
        <v>6100</v>
      </c>
    </row>
    <row r="169" customFormat="1" s="28">
      <c r="A169" s="29">
        <f>+A168+1</f>
        <v/>
      </c>
      <c r="B169" s="34">
        <f>COUNTIF($C$3:C169,C169)</f>
        <v/>
      </c>
      <c r="C169" s="55">
        <f>_xlfn.IFNA(VLOOKUP(A169,$E:$G,3,FALSE),C168)</f>
        <v/>
      </c>
      <c r="D169" s="108">
        <f>_xlfn.IFNA(_xlfn.IFNA(VLOOKUP(A169,$F:$J,5,FALSE),VLOOKUP(C169,K:L,2,FALSE)),"")</f>
        <v/>
      </c>
      <c r="E169" s="32">
        <f>SUM($I$3:I168,1)</f>
        <v/>
      </c>
      <c r="F169" s="31">
        <f>IF(J169&lt;=0,0,SUM($I$3:I169))</f>
        <v/>
      </c>
      <c r="G169" s="63" t="n"/>
      <c r="H169" s="106" t="n"/>
      <c r="I169" s="39">
        <f>CEILING(H169/VLOOKUP(G169,$K:$L,2,FALSE),1)</f>
        <v/>
      </c>
      <c r="J169" s="40">
        <f>MOD(H169,VLOOKUP(G169,$K:$L,2,FALSE))</f>
        <v/>
      </c>
      <c r="K169" s="41" t="inlineStr">
        <is>
          <t>RS+R50N10MQ</t>
        </is>
      </c>
      <c r="L169" s="109" t="n">
        <v>6100</v>
      </c>
    </row>
    <row r="170" customFormat="1" s="28">
      <c r="A170" s="29">
        <f>+A169+1</f>
        <v/>
      </c>
      <c r="B170" s="34">
        <f>COUNTIF($C$3:C170,C170)</f>
        <v/>
      </c>
      <c r="C170" s="55">
        <f>_xlfn.IFNA(VLOOKUP(A170,$E:$G,3,FALSE),C169)</f>
        <v/>
      </c>
      <c r="D170" s="108">
        <f>_xlfn.IFNA(_xlfn.IFNA(VLOOKUP(A170,$F:$J,5,FALSE),VLOOKUP(C170,K:L,2,FALSE)),"")</f>
        <v/>
      </c>
      <c r="E170" s="32">
        <f>SUM($I$3:I169,1)</f>
        <v/>
      </c>
      <c r="F170" s="31">
        <f>IF(J170&lt;=0,0,SUM($I$3:I170))</f>
        <v/>
      </c>
      <c r="G170" s="63" t="n"/>
      <c r="H170" s="106" t="n"/>
      <c r="I170" s="39">
        <f>CEILING(H170/VLOOKUP(G170,$K:$L,2,FALSE),1)</f>
        <v/>
      </c>
      <c r="J170" s="40">
        <f>MOD(H170,VLOOKUP(G170,$K:$L,2,FALSE))</f>
        <v/>
      </c>
      <c r="K170" s="41" t="inlineStr">
        <is>
          <t>RS+R60N10MQ</t>
        </is>
      </c>
      <c r="L170" s="109" t="n">
        <v>6100</v>
      </c>
    </row>
    <row r="171" customFormat="1" s="28">
      <c r="A171" s="29">
        <f>+A170+1</f>
        <v/>
      </c>
      <c r="B171" s="34">
        <f>COUNTIF($C$3:C171,C171)</f>
        <v/>
      </c>
      <c r="C171" s="55">
        <f>_xlfn.IFNA(VLOOKUP(A171,$E:$G,3,FALSE),C170)</f>
        <v/>
      </c>
      <c r="D171" s="108">
        <f>_xlfn.IFNA(_xlfn.IFNA(VLOOKUP(A171,$F:$J,5,FALSE),VLOOKUP(C171,K:L,2,FALSE)),"")</f>
        <v/>
      </c>
      <c r="E171" s="32">
        <f>SUM($I$3:I170,1)</f>
        <v/>
      </c>
      <c r="F171" s="31">
        <f>IF(J171&lt;=0,0,SUM($I$3:I171))</f>
        <v/>
      </c>
      <c r="G171" s="63" t="n"/>
      <c r="H171" s="106" t="n"/>
      <c r="I171" s="39">
        <f>CEILING(H171/VLOOKUP(G171,$K:$L,2,FALSE),1)</f>
        <v/>
      </c>
      <c r="J171" s="40">
        <f>MOD(H171,VLOOKUP(G171,$K:$L,2,FALSE))</f>
        <v/>
      </c>
      <c r="K171" s="41" t="inlineStr">
        <is>
          <t>RS+R70N10MQ</t>
        </is>
      </c>
      <c r="L171" s="109" t="n">
        <v>6100</v>
      </c>
    </row>
    <row r="172" customFormat="1" s="28">
      <c r="A172" s="29">
        <f>+A171+1</f>
        <v/>
      </c>
      <c r="B172" s="34">
        <f>COUNTIF($C$3:C172,C172)</f>
        <v/>
      </c>
      <c r="C172" s="55">
        <f>_xlfn.IFNA(VLOOKUP(A172,$E:$G,3,FALSE),C171)</f>
        <v/>
      </c>
      <c r="D172" s="108">
        <f>_xlfn.IFNA(_xlfn.IFNA(VLOOKUP(A172,$F:$J,5,FALSE),VLOOKUP(C172,K:L,2,FALSE)),"")</f>
        <v/>
      </c>
      <c r="E172" s="32">
        <f>SUM($I$3:I171,1)</f>
        <v/>
      </c>
      <c r="F172" s="31">
        <f>IF(J172&lt;=0,0,SUM($I$3:I172))</f>
        <v/>
      </c>
      <c r="G172" s="63" t="n"/>
      <c r="H172" s="106" t="n"/>
      <c r="I172" s="39">
        <f>CEILING(H172/VLOOKUP(G172,$K:$L,2,FALSE),1)</f>
        <v/>
      </c>
      <c r="J172" s="40">
        <f>MOD(H172,VLOOKUP(G172,$K:$L,2,FALSE))</f>
        <v/>
      </c>
      <c r="K172" s="41" t="inlineStr">
        <is>
          <t>RS+R80N10MQ</t>
        </is>
      </c>
      <c r="L172" s="109" t="n">
        <v>6100</v>
      </c>
    </row>
    <row r="173" customFormat="1" s="28">
      <c r="A173" s="29">
        <f>+A172+1</f>
        <v/>
      </c>
      <c r="B173" s="34">
        <f>COUNTIF($C$3:C173,C173)</f>
        <v/>
      </c>
      <c r="C173" s="55">
        <f>_xlfn.IFNA(VLOOKUP(A173,$E:$G,3,FALSE),C172)</f>
        <v/>
      </c>
      <c r="D173" s="108">
        <f>_xlfn.IFNA(_xlfn.IFNA(VLOOKUP(A173,$F:$J,5,FALSE),VLOOKUP(C173,K:L,2,FALSE)),"")</f>
        <v/>
      </c>
      <c r="E173" s="32">
        <f>SUM($I$3:I172,1)</f>
        <v/>
      </c>
      <c r="F173" s="31">
        <f>IF(J173&lt;=0,0,SUM($I$3:I173))</f>
        <v/>
      </c>
      <c r="G173" s="63" t="n"/>
      <c r="H173" s="106" t="n"/>
      <c r="I173" s="39">
        <f>CEILING(H173/VLOOKUP(G173,$K:$L,2,FALSE),1)</f>
        <v/>
      </c>
      <c r="J173" s="40">
        <f>MOD(H173,VLOOKUP(G173,$K:$L,2,FALSE))</f>
        <v/>
      </c>
      <c r="K173" s="28" t="inlineStr">
        <is>
          <t>RM*AF5G10HQW</t>
        </is>
      </c>
      <c r="L173" s="112" t="n">
        <v>6100</v>
      </c>
    </row>
    <row r="174" customFormat="1" s="28">
      <c r="A174" s="29">
        <f>+A173+1</f>
        <v/>
      </c>
      <c r="B174" s="34">
        <f>COUNTIF($C$3:C174,C174)</f>
        <v/>
      </c>
      <c r="C174" s="55">
        <f>_xlfn.IFNA(VLOOKUP(A174,$E:$G,3,FALSE),C173)</f>
        <v/>
      </c>
      <c r="D174" s="108">
        <f>_xlfn.IFNA(_xlfn.IFNA(VLOOKUP(A174,$F:$J,5,FALSE),VLOOKUP(C174,K:L,2,FALSE)),"")</f>
        <v/>
      </c>
      <c r="E174" s="32">
        <f>SUM($I$3:I173,1)</f>
        <v/>
      </c>
      <c r="F174" s="31">
        <f>IF(J174&lt;=0,0,SUM($I$3:I174))</f>
        <v/>
      </c>
      <c r="G174" s="63" t="n"/>
      <c r="H174" s="106" t="n"/>
      <c r="I174" s="39">
        <f>CEILING(H174/VLOOKUP(G174,$K:$L,2,FALSE),1)</f>
        <v/>
      </c>
      <c r="J174" s="40">
        <f>MOD(H174,VLOOKUP(G174,$K:$L,2,FALSE))</f>
        <v/>
      </c>
      <c r="K174" s="28" t="inlineStr">
        <is>
          <t>RM*AF5J10SQW</t>
        </is>
      </c>
      <c r="L174" s="112" t="n">
        <v>6100</v>
      </c>
    </row>
    <row r="175" customFormat="1" s="28">
      <c r="A175" s="29">
        <f>+A174+1</f>
        <v/>
      </c>
      <c r="B175" s="34">
        <f>COUNTIF($C$3:C175,C175)</f>
        <v/>
      </c>
      <c r="C175" s="55">
        <f>_xlfn.IFNA(VLOOKUP(A175,$E:$G,3,FALSE),C174)</f>
        <v/>
      </c>
      <c r="D175" s="108">
        <f>_xlfn.IFNA(_xlfn.IFNA(VLOOKUP(A175,$F:$J,5,FALSE),VLOOKUP(C175,K:L,2,FALSE)),"")</f>
        <v/>
      </c>
      <c r="E175" s="32">
        <f>SUM($I$3:I174,1)</f>
        <v/>
      </c>
      <c r="F175" s="31">
        <f>IF(J175&lt;=0,0,SUM($I$3:I175))</f>
        <v/>
      </c>
      <c r="G175" s="63" t="n"/>
      <c r="H175" s="106" t="n"/>
      <c r="I175" s="39">
        <f>CEILING(H175/VLOOKUP(G175,$K:$L,2,FALSE),1)</f>
        <v/>
      </c>
      <c r="J175" s="40">
        <f>MOD(H175,VLOOKUP(G175,$K:$L,2,FALSE))</f>
        <v/>
      </c>
      <c r="K175" s="28" t="inlineStr">
        <is>
          <t>RM*AF6G10HQW</t>
        </is>
      </c>
      <c r="L175" s="112" t="n">
        <v>6100</v>
      </c>
    </row>
    <row r="176" customFormat="1" s="28">
      <c r="A176" s="29">
        <f>+A175+1</f>
        <v/>
      </c>
      <c r="B176" s="34">
        <f>COUNTIF($C$3:C176,C176)</f>
        <v/>
      </c>
      <c r="C176" s="55">
        <f>_xlfn.IFNA(VLOOKUP(A176,$E:$G,3,FALSE),C175)</f>
        <v/>
      </c>
      <c r="D176" s="108">
        <f>_xlfn.IFNA(_xlfn.IFNA(VLOOKUP(A176,$F:$J,5,FALSE),VLOOKUP(C176,K:L,2,FALSE)),"")</f>
        <v/>
      </c>
      <c r="E176" s="32">
        <f>SUM($I$3:I175,1)</f>
        <v/>
      </c>
      <c r="F176" s="31">
        <f>IF(J176&lt;=0,0,SUM($I$3:I176))</f>
        <v/>
      </c>
      <c r="G176" s="63" t="n"/>
      <c r="H176" s="106" t="n"/>
      <c r="I176" s="39">
        <f>CEILING(H176/VLOOKUP(G176,$K:$L,2,FALSE),1)</f>
        <v/>
      </c>
      <c r="J176" s="40">
        <f>MOD(H176,VLOOKUP(G176,$K:$L,2,FALSE))</f>
        <v/>
      </c>
      <c r="K176" s="28" t="inlineStr">
        <is>
          <t>RM*AF6J10SQW</t>
        </is>
      </c>
      <c r="L176" s="112" t="n">
        <v>6100</v>
      </c>
    </row>
    <row r="177" customFormat="1" s="28">
      <c r="A177" s="29">
        <f>+A176+1</f>
        <v/>
      </c>
      <c r="B177" s="34">
        <f>COUNTIF($C$3:C177,C177)</f>
        <v/>
      </c>
      <c r="C177" s="55">
        <f>_xlfn.IFNA(VLOOKUP(A177,$E:$G,3,FALSE),C176)</f>
        <v/>
      </c>
      <c r="D177" s="108">
        <f>_xlfn.IFNA(_xlfn.IFNA(VLOOKUP(A177,$F:$J,5,FALSE),VLOOKUP(C177,K:L,2,FALSE)),"")</f>
        <v/>
      </c>
      <c r="E177" s="32">
        <f>SUM($I$3:I176,1)</f>
        <v/>
      </c>
      <c r="F177" s="31">
        <f>IF(J177&lt;=0,0,SUM($I$3:I177))</f>
        <v/>
      </c>
      <c r="G177" s="63" t="n"/>
      <c r="H177" s="106" t="n"/>
      <c r="I177" s="39">
        <f>CEILING(H177/VLOOKUP(G177,$K:$L,2,FALSE),1)</f>
        <v/>
      </c>
      <c r="J177" s="40">
        <f>MOD(H177,VLOOKUP(G177,$K:$L,2,FALSE))</f>
        <v/>
      </c>
      <c r="K177" s="28" t="inlineStr">
        <is>
          <t>RM*BF5F10MQ</t>
        </is>
      </c>
      <c r="L177" s="112" t="n">
        <v>6100</v>
      </c>
    </row>
    <row r="178" customFormat="1" s="28">
      <c r="A178" s="29">
        <f>+A177+1</f>
        <v/>
      </c>
      <c r="B178" s="34">
        <f>COUNTIF($C$3:C178,C178)</f>
        <v/>
      </c>
      <c r="C178" s="55">
        <f>_xlfn.IFNA(VLOOKUP(A178,$E:$G,3,FALSE),C177)</f>
        <v/>
      </c>
      <c r="D178" s="108">
        <f>_xlfn.IFNA(_xlfn.IFNA(VLOOKUP(A178,$F:$J,5,FALSE),VLOOKUP(C178,K:L,2,FALSE)),"")</f>
        <v/>
      </c>
      <c r="E178" s="32">
        <f>SUM($I$3:I177,1)</f>
        <v/>
      </c>
      <c r="F178" s="31">
        <f>IF(J178&lt;=0,0,SUM($I$3:I178))</f>
        <v/>
      </c>
      <c r="G178" s="63" t="n"/>
      <c r="H178" s="106" t="n"/>
      <c r="I178" s="39">
        <f>CEILING(H178/VLOOKUP(G178,$K:$L,2,FALSE),1)</f>
        <v/>
      </c>
      <c r="J178" s="40">
        <f>MOD(H178,VLOOKUP(G178,$K:$L,2,FALSE))</f>
        <v/>
      </c>
      <c r="K178" s="28" t="inlineStr">
        <is>
          <t>RM*BF5F10PQ</t>
        </is>
      </c>
      <c r="L178" s="112" t="n">
        <v>6100</v>
      </c>
    </row>
    <row r="179" customFormat="1" s="28">
      <c r="A179" s="29">
        <f>+A178+1</f>
        <v/>
      </c>
      <c r="B179" s="34">
        <f>COUNTIF($C$3:C179,C179)</f>
        <v/>
      </c>
      <c r="C179" s="55">
        <f>_xlfn.IFNA(VLOOKUP(A179,$E:$G,3,FALSE),C178)</f>
        <v/>
      </c>
      <c r="D179" s="108">
        <f>_xlfn.IFNA(_xlfn.IFNA(VLOOKUP(A179,$F:$J,5,FALSE),VLOOKUP(C179,K:L,2,FALSE)),"")</f>
        <v/>
      </c>
      <c r="E179" s="32">
        <f>SUM($I$3:I178,1)</f>
        <v/>
      </c>
      <c r="F179" s="31">
        <f>IF(J179&lt;=0,0,SUM($I$3:I179))</f>
        <v/>
      </c>
      <c r="G179" s="63" t="n"/>
      <c r="H179" s="106" t="n"/>
      <c r="I179" s="39">
        <f>CEILING(H179/VLOOKUP(G179,$K:$L,2,FALSE),1)</f>
        <v/>
      </c>
      <c r="J179" s="40">
        <f>MOD(H179,VLOOKUP(G179,$K:$L,2,FALSE))</f>
        <v/>
      </c>
      <c r="K179" s="28" t="inlineStr">
        <is>
          <t>RM*BF6F10MQ</t>
        </is>
      </c>
      <c r="L179" s="112" t="n">
        <v>6100</v>
      </c>
    </row>
    <row r="180" customFormat="1" s="28">
      <c r="A180" s="29">
        <f>+A179+1</f>
        <v/>
      </c>
      <c r="B180" s="34">
        <f>COUNTIF($C$3:C180,C180)</f>
        <v/>
      </c>
      <c r="C180" s="55">
        <f>_xlfn.IFNA(VLOOKUP(A180,$E:$G,3,FALSE),C179)</f>
        <v/>
      </c>
      <c r="D180" s="108">
        <f>_xlfn.IFNA(_xlfn.IFNA(VLOOKUP(A180,$F:$J,5,FALSE),VLOOKUP(C180,K:L,2,FALSE)),"")</f>
        <v/>
      </c>
      <c r="E180" s="32">
        <f>SUM($I$3:I179,1)</f>
        <v/>
      </c>
      <c r="F180" s="31">
        <f>IF(J180&lt;=0,0,SUM($I$3:I180))</f>
        <v/>
      </c>
      <c r="G180" s="63" t="n"/>
      <c r="H180" s="106" t="n"/>
      <c r="I180" s="39">
        <f>CEILING(H180/VLOOKUP(G180,$K:$L,2,FALSE),1)</f>
        <v/>
      </c>
      <c r="J180" s="40">
        <f>MOD(H180,VLOOKUP(G180,$K:$L,2,FALSE))</f>
        <v/>
      </c>
      <c r="K180" s="28" t="inlineStr">
        <is>
          <t>RM*BF6F10PQ</t>
        </is>
      </c>
      <c r="L180" s="112" t="n">
        <v>6100</v>
      </c>
    </row>
    <row r="181" customFormat="1" s="28">
      <c r="A181" s="29">
        <f>+A180+1</f>
        <v/>
      </c>
      <c r="B181" s="34">
        <f>COUNTIF($C$3:C181,C181)</f>
        <v/>
      </c>
      <c r="C181" s="55">
        <f>_xlfn.IFNA(VLOOKUP(A181,$E:$G,3,FALSE),C180)</f>
        <v/>
      </c>
      <c r="D181" s="108">
        <f>_xlfn.IFNA(_xlfn.IFNA(VLOOKUP(A181,$F:$J,5,FALSE),VLOOKUP(C181,K:L,2,FALSE)),"")</f>
        <v/>
      </c>
      <c r="E181" s="32">
        <f>SUM($I$3:I180,1)</f>
        <v/>
      </c>
      <c r="F181" s="31">
        <f>IF(J181&lt;=0,0,SUM($I$3:I181))</f>
        <v/>
      </c>
      <c r="G181" s="63" t="n"/>
      <c r="H181" s="106" t="n"/>
      <c r="I181" s="39">
        <f>CEILING(H181/VLOOKUP(G181,$K:$L,2,FALSE),1)</f>
        <v/>
      </c>
      <c r="J181" s="40">
        <f>MOD(H181,VLOOKUP(G181,$K:$L,2,FALSE))</f>
        <v/>
      </c>
      <c r="K181" s="28" t="inlineStr">
        <is>
          <t>RM*BF6J10PQ</t>
        </is>
      </c>
      <c r="L181" s="112" t="n">
        <v>6100</v>
      </c>
    </row>
    <row r="182" customFormat="1" s="28">
      <c r="A182" s="29">
        <f>+A181+1</f>
        <v/>
      </c>
      <c r="B182" s="34">
        <f>COUNTIF($C$3:C182,C182)</f>
        <v/>
      </c>
      <c r="C182" s="55">
        <f>_xlfn.IFNA(VLOOKUP(A182,$E:$G,3,FALSE),C181)</f>
        <v/>
      </c>
      <c r="D182" s="108">
        <f>_xlfn.IFNA(_xlfn.IFNA(VLOOKUP(A182,$F:$J,5,FALSE),VLOOKUP(C182,K:L,2,FALSE)),"")</f>
        <v/>
      </c>
      <c r="E182" s="32">
        <f>SUM($I$3:I181,1)</f>
        <v/>
      </c>
      <c r="F182" s="31">
        <f>IF(J182&lt;=0,0,SUM($I$3:I182))</f>
        <v/>
      </c>
      <c r="G182" s="63" t="n"/>
      <c r="H182" s="106" t="n"/>
      <c r="I182" s="39">
        <f>CEILING(H182/VLOOKUP(G182,$K:$L,2,FALSE),1)</f>
        <v/>
      </c>
      <c r="J182" s="40">
        <f>MOD(H182,VLOOKUP(G182,$K:$L,2,FALSE))</f>
        <v/>
      </c>
      <c r="K182" s="28" t="inlineStr">
        <is>
          <t>RM*RF5F10PQ</t>
        </is>
      </c>
      <c r="L182" s="112" t="n">
        <v>6100</v>
      </c>
    </row>
    <row r="183" customFormat="1" s="28">
      <c r="A183" s="29">
        <f>+A182+1</f>
        <v/>
      </c>
      <c r="B183" s="34">
        <f>COUNTIF($C$3:C183,C183)</f>
        <v/>
      </c>
      <c r="C183" s="55">
        <f>_xlfn.IFNA(VLOOKUP(A183,$E:$G,3,FALSE),C182)</f>
        <v/>
      </c>
      <c r="D183" s="108">
        <f>_xlfn.IFNA(_xlfn.IFNA(VLOOKUP(A183,$F:$J,5,FALSE),VLOOKUP(C183,K:L,2,FALSE)),"")</f>
        <v/>
      </c>
      <c r="E183" s="32">
        <f>SUM($I$3:I182,1)</f>
        <v/>
      </c>
      <c r="F183" s="31">
        <f>IF(J183&lt;=0,0,SUM($I$3:I183))</f>
        <v/>
      </c>
      <c r="G183" s="63" t="n"/>
      <c r="H183" s="106" t="n"/>
      <c r="I183" s="39">
        <f>CEILING(H183/VLOOKUP(G183,$K:$L,2,FALSE),1)</f>
        <v/>
      </c>
      <c r="J183" s="40">
        <f>MOD(H183,VLOOKUP(G183,$K:$L,2,FALSE))</f>
        <v/>
      </c>
      <c r="K183" s="28" t="inlineStr">
        <is>
          <t>RM*RF5J10PQ</t>
        </is>
      </c>
      <c r="L183" s="112" t="n">
        <v>6100</v>
      </c>
    </row>
    <row r="184" customFormat="1" s="28">
      <c r="A184" s="29">
        <f>+A183+1</f>
        <v/>
      </c>
      <c r="B184" s="34">
        <f>COUNTIF($C$3:C184,C184)</f>
        <v/>
      </c>
      <c r="C184" s="55">
        <f>_xlfn.IFNA(VLOOKUP(A184,$E:$G,3,FALSE),C183)</f>
        <v/>
      </c>
      <c r="D184" s="108">
        <f>_xlfn.IFNA(_xlfn.IFNA(VLOOKUP(A184,$F:$J,5,FALSE),VLOOKUP(C184,K:L,2,FALSE)),"")</f>
        <v/>
      </c>
      <c r="E184" s="32">
        <f>SUM($I$3:I183,1)</f>
        <v/>
      </c>
      <c r="F184" s="31">
        <f>IF(J184&lt;=0,0,SUM($I$3:I184))</f>
        <v/>
      </c>
      <c r="G184" s="63" t="n"/>
      <c r="H184" s="106" t="n"/>
      <c r="I184" s="39">
        <f>CEILING(H184/VLOOKUP(G184,$K:$L,2,FALSE),1)</f>
        <v/>
      </c>
      <c r="J184" s="40">
        <f>MOD(H184,VLOOKUP(G184,$K:$L,2,FALSE))</f>
        <v/>
      </c>
      <c r="K184" s="28" t="inlineStr">
        <is>
          <t>RM*RF6F10PQ</t>
        </is>
      </c>
      <c r="L184" s="112" t="n">
        <v>6100</v>
      </c>
    </row>
    <row r="185" customFormat="1" s="28">
      <c r="A185" s="29">
        <f>+A184+1</f>
        <v/>
      </c>
      <c r="B185" s="34">
        <f>COUNTIF($C$3:C185,C185)</f>
        <v/>
      </c>
      <c r="C185" s="55">
        <f>_xlfn.IFNA(VLOOKUP(A185,$E:$G,3,FALSE),C184)</f>
        <v/>
      </c>
      <c r="D185" s="108">
        <f>_xlfn.IFNA(_xlfn.IFNA(VLOOKUP(A185,$F:$J,5,FALSE),VLOOKUP(C185,K:L,2,FALSE)),"")</f>
        <v/>
      </c>
      <c r="E185" s="32">
        <f>SUM($I$3:I184,1)</f>
        <v/>
      </c>
      <c r="F185" s="31">
        <f>IF(J185&lt;=0,0,SUM($I$3:I185))</f>
        <v/>
      </c>
      <c r="G185" s="63" t="n"/>
      <c r="H185" s="106" t="n"/>
      <c r="I185" s="39">
        <f>CEILING(H185/VLOOKUP(G185,$K:$L,2,FALSE),1)</f>
        <v/>
      </c>
      <c r="J185" s="40">
        <f>MOD(H185,VLOOKUP(G185,$K:$L,2,FALSE))</f>
        <v/>
      </c>
      <c r="K185" s="28" t="inlineStr">
        <is>
          <t>RM*RF6J10PQ</t>
        </is>
      </c>
      <c r="L185" s="112" t="n">
        <v>6100</v>
      </c>
    </row>
    <row r="186" customFormat="1" s="28">
      <c r="A186" s="29">
        <f>+A185+1</f>
        <v/>
      </c>
      <c r="B186" s="34">
        <f>COUNTIF($C$3:C186,C186)</f>
        <v/>
      </c>
      <c r="C186" s="55">
        <f>_xlfn.IFNA(VLOOKUP(A186,$E:$G,3,FALSE),C185)</f>
        <v/>
      </c>
      <c r="D186" s="108">
        <f>_xlfn.IFNA(_xlfn.IFNA(VLOOKUP(A186,$F:$J,5,FALSE),VLOOKUP(C186,K:L,2,FALSE)),"")</f>
        <v/>
      </c>
      <c r="E186" s="32">
        <f>SUM($I$3:I185,1)</f>
        <v/>
      </c>
      <c r="F186" s="31">
        <f>IF(J186&lt;=0,0,SUM($I$3:I186))</f>
        <v/>
      </c>
      <c r="G186" s="63" t="n"/>
      <c r="H186" s="106" t="n"/>
      <c r="I186" s="39">
        <f>CEILING(H186/VLOOKUP(G186,$K:$L,2,FALSE),1)</f>
        <v/>
      </c>
      <c r="J186" s="40">
        <f>MOD(H186,VLOOKUP(G186,$K:$L,2,FALSE))</f>
        <v/>
      </c>
      <c r="K186" s="28" t="inlineStr">
        <is>
          <t>RM*CF6J10NQ</t>
        </is>
      </c>
      <c r="L186" s="112" t="n">
        <v>6100</v>
      </c>
    </row>
    <row r="187" customFormat="1" s="28">
      <c r="A187" s="29">
        <f>+A186+1</f>
        <v/>
      </c>
      <c r="B187" s="34">
        <f>COUNTIF($C$3:C187,C187)</f>
        <v/>
      </c>
      <c r="C187" s="55">
        <f>_xlfn.IFNA(VLOOKUP(A187,$E:$G,3,FALSE),C186)</f>
        <v/>
      </c>
      <c r="D187" s="108">
        <f>_xlfn.IFNA(_xlfn.IFNA(VLOOKUP(A187,$F:$J,5,FALSE),VLOOKUP(C187,K:L,2,FALSE)),"")</f>
        <v/>
      </c>
      <c r="E187" s="32">
        <f>SUM($I$3:I186,1)</f>
        <v/>
      </c>
      <c r="F187" s="31">
        <f>IF(J187&lt;=0,0,SUM($I$3:I187))</f>
        <v/>
      </c>
      <c r="G187" s="63" t="n"/>
      <c r="H187" s="106" t="n"/>
      <c r="I187" s="39">
        <f>CEILING(H187/VLOOKUP(G187,$K:$L,2,FALSE),1)</f>
        <v/>
      </c>
      <c r="J187" s="40">
        <f>MOD(H187,VLOOKUP(G187,$K:$L,2,FALSE))</f>
        <v/>
      </c>
      <c r="K187" s="28" t="inlineStr">
        <is>
          <t>RM*AF5J16SQW</t>
        </is>
      </c>
      <c r="L187" s="112" t="n">
        <v>3000</v>
      </c>
    </row>
    <row r="188" customFormat="1" s="28">
      <c r="A188" s="29">
        <f>+A187+1</f>
        <v/>
      </c>
      <c r="B188" s="34">
        <f>COUNTIF($C$3:C188,C188)</f>
        <v/>
      </c>
      <c r="C188" s="55">
        <f>_xlfn.IFNA(VLOOKUP(A188,$E:$G,3,FALSE),C187)</f>
        <v/>
      </c>
      <c r="D188" s="108">
        <f>_xlfn.IFNA(_xlfn.IFNA(VLOOKUP(A188,$F:$J,5,FALSE),VLOOKUP(C188,K:L,2,FALSE)),"")</f>
        <v/>
      </c>
      <c r="E188" s="32">
        <f>SUM($I$3:I187,1)</f>
        <v/>
      </c>
      <c r="F188" s="31">
        <f>IF(J188&lt;=0,0,SUM($I$3:I188))</f>
        <v/>
      </c>
      <c r="G188" s="63" t="n"/>
      <c r="H188" s="106" t="n"/>
      <c r="I188" s="39">
        <f>CEILING(H188/VLOOKUP(G188,$K:$L,2,FALSE),1)</f>
        <v/>
      </c>
      <c r="J188" s="40">
        <f>MOD(H188,VLOOKUP(G188,$K:$L,2,FALSE))</f>
        <v/>
      </c>
      <c r="K188" s="28" t="inlineStr">
        <is>
          <t>RM*AF5J25SQW</t>
        </is>
      </c>
      <c r="L188" s="112" t="n">
        <v>3000</v>
      </c>
    </row>
    <row r="189" customFormat="1" s="28">
      <c r="A189" s="29">
        <f>+A188+1</f>
        <v/>
      </c>
      <c r="B189" s="34">
        <f>COUNTIF($C$3:C189,C189)</f>
        <v/>
      </c>
      <c r="C189" s="55">
        <f>_xlfn.IFNA(VLOOKUP(A189,$E:$G,3,FALSE),C188)</f>
        <v/>
      </c>
      <c r="D189" s="108">
        <f>_xlfn.IFNA(_xlfn.IFNA(VLOOKUP(A189,$F:$J,5,FALSE),VLOOKUP(C189,K:L,2,FALSE)),"")</f>
        <v/>
      </c>
      <c r="E189" s="32">
        <f>SUM($I$3:I188,1)</f>
        <v/>
      </c>
      <c r="F189" s="31">
        <f>IF(J189&lt;=0,0,SUM($I$3:I189))</f>
        <v/>
      </c>
      <c r="G189" s="63" t="n"/>
      <c r="H189" s="106" t="n"/>
      <c r="I189" s="39">
        <f>CEILING(H189/VLOOKUP(G189,$K:$L,2,FALSE),1)</f>
        <v/>
      </c>
      <c r="J189" s="40">
        <f>MOD(H189,VLOOKUP(G189,$K:$L,2,FALSE))</f>
        <v/>
      </c>
      <c r="K189" s="28" t="inlineStr">
        <is>
          <t>RM*AF6J16SQW</t>
        </is>
      </c>
      <c r="L189" s="112" t="n">
        <v>3000</v>
      </c>
    </row>
    <row r="190" customFormat="1" s="28">
      <c r="A190" s="29">
        <f>+A189+1</f>
        <v/>
      </c>
      <c r="B190" s="34">
        <f>COUNTIF($C$3:C190,C190)</f>
        <v/>
      </c>
      <c r="C190" s="55">
        <f>_xlfn.IFNA(VLOOKUP(A190,$E:$G,3,FALSE),C189)</f>
        <v/>
      </c>
      <c r="D190" s="108">
        <f>_xlfn.IFNA(_xlfn.IFNA(VLOOKUP(A190,$F:$J,5,FALSE),VLOOKUP(C190,K:L,2,FALSE)),"")</f>
        <v/>
      </c>
      <c r="E190" s="32">
        <f>SUM($I$3:I189,1)</f>
        <v/>
      </c>
      <c r="F190" s="31">
        <f>IF(J190&lt;=0,0,SUM($I$3:I190))</f>
        <v/>
      </c>
      <c r="G190" s="63" t="n"/>
      <c r="H190" s="106" t="n"/>
      <c r="I190" s="39">
        <f>CEILING(H190/VLOOKUP(G190,$K:$L,2,FALSE),1)</f>
        <v/>
      </c>
      <c r="J190" s="40">
        <f>MOD(H190,VLOOKUP(G190,$K:$L,2,FALSE))</f>
        <v/>
      </c>
      <c r="K190" s="28" t="inlineStr">
        <is>
          <t>RM*AF6J25SQW</t>
        </is>
      </c>
      <c r="L190" s="112" t="n">
        <v>3000</v>
      </c>
    </row>
    <row r="191" customFormat="1" s="28">
      <c r="A191" s="29">
        <f>+A190+1</f>
        <v/>
      </c>
      <c r="B191" s="34">
        <f>COUNTIF($C$3:C191,C191)</f>
        <v/>
      </c>
      <c r="C191" s="55">
        <f>_xlfn.IFNA(VLOOKUP(A191,$E:$G,3,FALSE),C190)</f>
        <v/>
      </c>
      <c r="D191" s="108">
        <f>_xlfn.IFNA(_xlfn.IFNA(VLOOKUP(A191,$F:$J,5,FALSE),VLOOKUP(C191,K:L,2,FALSE)),"")</f>
        <v/>
      </c>
      <c r="E191" s="32">
        <f>SUM($I$3:I190,1)</f>
        <v/>
      </c>
      <c r="F191" s="31">
        <f>IF(J191&lt;=0,0,SUM($I$3:I191))</f>
        <v/>
      </c>
      <c r="G191" s="63" t="n"/>
      <c r="H191" s="106" t="n"/>
      <c r="I191" s="39">
        <f>CEILING(H191/VLOOKUP(G191,$K:$L,2,FALSE),1)</f>
        <v/>
      </c>
      <c r="J191" s="40">
        <f>MOD(H191,VLOOKUP(G191,$K:$L,2,FALSE))</f>
        <v/>
      </c>
      <c r="K191" s="28" t="inlineStr">
        <is>
          <t>RM*BF5F25PQ</t>
        </is>
      </c>
      <c r="L191" s="112" t="n">
        <v>3000</v>
      </c>
    </row>
    <row r="192" customFormat="1" s="28">
      <c r="A192" s="29">
        <f>+A191+1</f>
        <v/>
      </c>
      <c r="B192" s="34">
        <f>COUNTIF($C$3:C192,C192)</f>
        <v/>
      </c>
      <c r="C192" s="55">
        <f>_xlfn.IFNA(VLOOKUP(A192,$E:$G,3,FALSE),C191)</f>
        <v/>
      </c>
      <c r="D192" s="108">
        <f>_xlfn.IFNA(_xlfn.IFNA(VLOOKUP(A192,$F:$J,5,FALSE),VLOOKUP(C192,K:L,2,FALSE)),"")</f>
        <v/>
      </c>
      <c r="E192" s="32">
        <f>SUM($I$3:I191,1)</f>
        <v/>
      </c>
      <c r="F192" s="31">
        <f>IF(J192&lt;=0,0,SUM($I$3:I192))</f>
        <v/>
      </c>
      <c r="G192" s="63" t="n"/>
      <c r="H192" s="106" t="n"/>
      <c r="I192" s="39">
        <f>CEILING(H192/VLOOKUP(G192,$K:$L,2,FALSE),1)</f>
        <v/>
      </c>
      <c r="J192" s="40">
        <f>MOD(H192,VLOOKUP(G192,$K:$L,2,FALSE))</f>
        <v/>
      </c>
      <c r="K192" s="28" t="inlineStr">
        <is>
          <t>RM*BF5J25PQ</t>
        </is>
      </c>
      <c r="L192" s="112" t="n">
        <v>3000</v>
      </c>
    </row>
    <row r="193" customFormat="1" s="28">
      <c r="A193" s="29">
        <f>+A192+1</f>
        <v/>
      </c>
      <c r="B193" s="34">
        <f>COUNTIF($C$3:C193,C193)</f>
        <v/>
      </c>
      <c r="C193" s="55">
        <f>_xlfn.IFNA(VLOOKUP(A193,$E:$G,3,FALSE),C192)</f>
        <v/>
      </c>
      <c r="D193" s="108">
        <f>_xlfn.IFNA(_xlfn.IFNA(VLOOKUP(A193,$F:$J,5,FALSE),VLOOKUP(C193,K:L,2,FALSE)),"")</f>
        <v/>
      </c>
      <c r="E193" s="32">
        <f>SUM($I$3:I192,1)</f>
        <v/>
      </c>
      <c r="F193" s="31">
        <f>IF(J193&lt;=0,0,SUM($I$3:I193))</f>
        <v/>
      </c>
      <c r="G193" s="63" t="n"/>
      <c r="H193" s="106" t="n"/>
      <c r="I193" s="39">
        <f>CEILING(H193/VLOOKUP(G193,$K:$L,2,FALSE),1)</f>
        <v/>
      </c>
      <c r="J193" s="40">
        <f>MOD(H193,VLOOKUP(G193,$K:$L,2,FALSE))</f>
        <v/>
      </c>
      <c r="K193" s="28" t="inlineStr">
        <is>
          <t>RM*BF5M25AQ</t>
        </is>
      </c>
      <c r="L193" s="112" t="n">
        <v>3000</v>
      </c>
    </row>
    <row r="194" customFormat="1" s="28">
      <c r="A194" s="29">
        <f>+A193+1</f>
        <v/>
      </c>
      <c r="B194" s="34">
        <f>COUNTIF($C$3:C194,C194)</f>
        <v/>
      </c>
      <c r="C194" s="55">
        <f>_xlfn.IFNA(VLOOKUP(A194,$E:$G,3,FALSE),C193)</f>
        <v/>
      </c>
      <c r="D194" s="108">
        <f>_xlfn.IFNA(_xlfn.IFNA(VLOOKUP(A194,$F:$J,5,FALSE),VLOOKUP(C194,K:L,2,FALSE)),"")</f>
        <v/>
      </c>
      <c r="E194" s="32">
        <f>SUM($I$3:I193,1)</f>
        <v/>
      </c>
      <c r="F194" s="31">
        <f>IF(J194&lt;=0,0,SUM($I$3:I194))</f>
        <v/>
      </c>
      <c r="G194" s="63" t="n"/>
      <c r="H194" s="106" t="n"/>
      <c r="I194" s="39">
        <f>CEILING(H194/VLOOKUP(G194,$K:$L,2,FALSE),1)</f>
        <v/>
      </c>
      <c r="J194" s="40">
        <f>MOD(H194,VLOOKUP(G194,$K:$L,2,FALSE))</f>
        <v/>
      </c>
      <c r="K194" s="28" t="inlineStr">
        <is>
          <t>RM*BF6F16MQ</t>
        </is>
      </c>
      <c r="L194" s="112" t="n">
        <v>3000</v>
      </c>
    </row>
    <row r="195" customFormat="1" s="28">
      <c r="A195" s="29">
        <f>+A194+1</f>
        <v/>
      </c>
      <c r="B195" s="34">
        <f>COUNTIF($C$3:C195,C195)</f>
        <v/>
      </c>
      <c r="C195" s="55">
        <f>_xlfn.IFNA(VLOOKUP(A195,$E:$G,3,FALSE),C194)</f>
        <v/>
      </c>
      <c r="D195" s="108">
        <f>_xlfn.IFNA(_xlfn.IFNA(VLOOKUP(A195,$F:$J,5,FALSE),VLOOKUP(C195,K:L,2,FALSE)),"")</f>
        <v/>
      </c>
      <c r="E195" s="32">
        <f>SUM($I$3:I194,1)</f>
        <v/>
      </c>
      <c r="F195" s="31">
        <f>IF(J195&lt;=0,0,SUM($I$3:I195))</f>
        <v/>
      </c>
      <c r="G195" s="63" t="n"/>
      <c r="H195" s="104" t="n"/>
      <c r="I195" s="39">
        <f>CEILING(H195/VLOOKUP(G195,$K:$L,2,FALSE),1)</f>
        <v/>
      </c>
      <c r="J195" s="40">
        <f>MOD(H195,VLOOKUP(G195,$K:$L,2,FALSE))</f>
        <v/>
      </c>
      <c r="K195" s="28" t="inlineStr">
        <is>
          <t>RM*BF6F25PQ</t>
        </is>
      </c>
      <c r="L195" s="112" t="n">
        <v>3000</v>
      </c>
    </row>
    <row r="196" customFormat="1" s="28">
      <c r="A196" s="29">
        <f>+A195+1</f>
        <v/>
      </c>
      <c r="B196" s="34">
        <f>COUNTIF($C$3:C196,C196)</f>
        <v/>
      </c>
      <c r="C196" s="55">
        <f>_xlfn.IFNA(VLOOKUP(A196,$E:$G,3,FALSE),C195)</f>
        <v/>
      </c>
      <c r="D196" s="108">
        <f>_xlfn.IFNA(_xlfn.IFNA(VLOOKUP(A196,$F:$J,5,FALSE),VLOOKUP(C196,K:L,2,FALSE)),"")</f>
        <v/>
      </c>
      <c r="E196" s="32">
        <f>SUM($I$3:I195,1)</f>
        <v/>
      </c>
      <c r="F196" s="31">
        <f>IF(J196&lt;=0,0,SUM($I$3:I196))</f>
        <v/>
      </c>
      <c r="G196" s="63" t="n"/>
      <c r="H196" s="104" t="n"/>
      <c r="I196" s="39">
        <f>CEILING(H196/VLOOKUP(G196,$K:$L,2,FALSE),1)</f>
        <v/>
      </c>
      <c r="J196" s="40">
        <f>MOD(H196,VLOOKUP(G196,$K:$L,2,FALSE))</f>
        <v/>
      </c>
      <c r="K196" s="28" t="inlineStr">
        <is>
          <t>RM*BF6J25PQ</t>
        </is>
      </c>
      <c r="L196" s="112" t="n">
        <v>3000</v>
      </c>
    </row>
    <row r="197" customFormat="1" s="28">
      <c r="A197" s="29">
        <f>+A196+1</f>
        <v/>
      </c>
      <c r="B197" s="34">
        <f>COUNTIF($C$3:C197,C197)</f>
        <v/>
      </c>
      <c r="C197" s="55">
        <f>_xlfn.IFNA(VLOOKUP(A197,$E:$G,3,FALSE),C196)</f>
        <v/>
      </c>
      <c r="D197" s="108">
        <f>_xlfn.IFNA(_xlfn.IFNA(VLOOKUP(A197,$F:$J,5,FALSE),VLOOKUP(C197,K:L,2,FALSE)),"")</f>
        <v/>
      </c>
      <c r="E197" s="32">
        <f>SUM($I$3:I196,1)</f>
        <v/>
      </c>
      <c r="F197" s="31">
        <f>IF(J197&lt;=0,0,SUM($I$3:I197))</f>
        <v/>
      </c>
      <c r="G197" s="63" t="n"/>
      <c r="H197" s="104" t="n"/>
      <c r="I197" s="39">
        <f>CEILING(H197/VLOOKUP(G197,$K:$L,2,FALSE),1)</f>
        <v/>
      </c>
      <c r="J197" s="40">
        <f>MOD(H197,VLOOKUP(G197,$K:$L,2,FALSE))</f>
        <v/>
      </c>
      <c r="K197" s="28" t="inlineStr">
        <is>
          <t>RM*BF6M25AQ</t>
        </is>
      </c>
      <c r="L197" s="112" t="n">
        <v>3000</v>
      </c>
    </row>
    <row r="198" customFormat="1" s="28">
      <c r="A198" s="29">
        <f>+A197+1</f>
        <v/>
      </c>
      <c r="B198" s="34">
        <f>COUNTIF($C$3:C198,C198)</f>
        <v/>
      </c>
      <c r="C198" s="55">
        <f>_xlfn.IFNA(VLOOKUP(A198,$E:$G,3,FALSE),C197)</f>
        <v/>
      </c>
      <c r="D198" s="108">
        <f>_xlfn.IFNA(_xlfn.IFNA(VLOOKUP(A198,$F:$J,5,FALSE),VLOOKUP(C198,K:L,2,FALSE)),"")</f>
        <v/>
      </c>
      <c r="E198" s="32">
        <f>SUM($I$3:I197,1)</f>
        <v/>
      </c>
      <c r="F198" s="31">
        <f>IF(J198&lt;=0,0,SUM($I$3:I198))</f>
        <v/>
      </c>
      <c r="G198" s="63" t="n"/>
      <c r="H198" s="104" t="n"/>
      <c r="I198" s="39">
        <f>CEILING(H198/VLOOKUP(G198,$K:$L,2,FALSE),1)</f>
        <v/>
      </c>
      <c r="J198" s="40">
        <f>MOD(H198,VLOOKUP(G198,$K:$L,2,FALSE))</f>
        <v/>
      </c>
      <c r="K198" s="28" t="inlineStr">
        <is>
          <t>RM*RF5F16PQ</t>
        </is>
      </c>
      <c r="L198" s="112" t="n">
        <v>3000</v>
      </c>
    </row>
    <row r="199" customFormat="1" s="28">
      <c r="A199" s="29">
        <f>+A198+1</f>
        <v/>
      </c>
      <c r="B199" s="34">
        <f>COUNTIF($C$3:C199,C199)</f>
        <v/>
      </c>
      <c r="C199" s="55">
        <f>_xlfn.IFNA(VLOOKUP(A199,$E:$G,3,FALSE),C198)</f>
        <v/>
      </c>
      <c r="D199" s="108">
        <f>_xlfn.IFNA(_xlfn.IFNA(VLOOKUP(A199,$F:$J,5,FALSE),VLOOKUP(C199,K:L,2,FALSE)),"")</f>
        <v/>
      </c>
      <c r="E199" s="32">
        <f>SUM($I$3:I198,1)</f>
        <v/>
      </c>
      <c r="F199" s="31">
        <f>IF(J199&lt;=0,0,SUM($I$3:I199))</f>
        <v/>
      </c>
      <c r="G199" s="63" t="n"/>
      <c r="H199" s="104" t="n"/>
      <c r="I199" s="39">
        <f>CEILING(H199/VLOOKUP(G199,$K:$L,2,FALSE),1)</f>
        <v/>
      </c>
      <c r="J199" s="40">
        <f>MOD(H199,VLOOKUP(G199,$K:$L,2,FALSE))</f>
        <v/>
      </c>
      <c r="K199" s="28" t="inlineStr">
        <is>
          <t>RM*RF5F25PQ</t>
        </is>
      </c>
      <c r="L199" s="112" t="n">
        <v>3000</v>
      </c>
    </row>
    <row r="200" customFormat="1" s="28">
      <c r="A200" s="29">
        <f>+A199+1</f>
        <v/>
      </c>
      <c r="B200" s="34">
        <f>COUNTIF($C$3:C200,C200)</f>
        <v/>
      </c>
      <c r="C200" s="55">
        <f>_xlfn.IFNA(VLOOKUP(A200,$E:$G,3,FALSE),C199)</f>
        <v/>
      </c>
      <c r="D200" s="108">
        <f>_xlfn.IFNA(_xlfn.IFNA(VLOOKUP(A200,$F:$J,5,FALSE),VLOOKUP(C200,K:L,2,FALSE)),"")</f>
        <v/>
      </c>
      <c r="E200" s="32">
        <f>SUM($I$3:I199,1)</f>
        <v/>
      </c>
      <c r="F200" s="31">
        <f>IF(J200&lt;=0,0,SUM($I$3:I200))</f>
        <v/>
      </c>
      <c r="G200" s="63" t="n"/>
      <c r="H200" s="104" t="n"/>
      <c r="I200" s="39">
        <f>CEILING(H200/VLOOKUP(G200,$K:$L,2,FALSE),1)</f>
        <v/>
      </c>
      <c r="J200" s="40">
        <f>MOD(H200,VLOOKUP(G200,$K:$L,2,FALSE))</f>
        <v/>
      </c>
      <c r="K200" s="28" t="inlineStr">
        <is>
          <t>RM*RF5J16PQ</t>
        </is>
      </c>
      <c r="L200" s="112" t="n">
        <v>3000</v>
      </c>
    </row>
    <row r="201" customFormat="1" s="28">
      <c r="A201" s="29">
        <f>+A200+1</f>
        <v/>
      </c>
      <c r="B201" s="34">
        <f>COUNTIF($C$3:C201,C201)</f>
        <v/>
      </c>
      <c r="C201" s="55">
        <f>_xlfn.IFNA(VLOOKUP(A201,$E:$G,3,FALSE),C200)</f>
        <v/>
      </c>
      <c r="D201" s="108">
        <f>_xlfn.IFNA(_xlfn.IFNA(VLOOKUP(A201,$F:$J,5,FALSE),VLOOKUP(C201,K:L,2,FALSE)),"")</f>
        <v/>
      </c>
      <c r="E201" s="32">
        <f>SUM($I$3:I200,1)</f>
        <v/>
      </c>
      <c r="F201" s="31">
        <f>IF(J201&lt;=0,0,SUM($I$3:I201))</f>
        <v/>
      </c>
      <c r="G201" s="63" t="n"/>
      <c r="H201" s="104" t="n"/>
      <c r="I201" s="39">
        <f>CEILING(H201/VLOOKUP(G201,$K:$L,2,FALSE),1)</f>
        <v/>
      </c>
      <c r="J201" s="40">
        <f>MOD(H201,VLOOKUP(G201,$K:$L,2,FALSE))</f>
        <v/>
      </c>
      <c r="K201" s="28" t="inlineStr">
        <is>
          <t>RM*RF5J25PQ</t>
        </is>
      </c>
      <c r="L201" s="112" t="n">
        <v>3000</v>
      </c>
    </row>
    <row r="202" customFormat="1" s="28">
      <c r="A202" s="29">
        <f>+A201+1</f>
        <v/>
      </c>
      <c r="B202" s="34">
        <f>COUNTIF($C$3:C202,C202)</f>
        <v/>
      </c>
      <c r="C202" s="55">
        <f>_xlfn.IFNA(VLOOKUP(A202,$E:$G,3,FALSE),C201)</f>
        <v/>
      </c>
      <c r="D202" s="108">
        <f>_xlfn.IFNA(_xlfn.IFNA(VLOOKUP(A202,$F:$J,5,FALSE),VLOOKUP(C202,K:L,2,FALSE)),"")</f>
        <v/>
      </c>
      <c r="E202" s="32">
        <f>SUM($I$3:I201,1)</f>
        <v/>
      </c>
      <c r="F202" s="31">
        <f>IF(J202&lt;=0,0,SUM($I$3:I202))</f>
        <v/>
      </c>
      <c r="G202" s="63" t="n"/>
      <c r="H202" s="104" t="n"/>
      <c r="I202" s="39">
        <f>CEILING(H202/VLOOKUP(G202,$K:$L,2,FALSE),1)</f>
        <v/>
      </c>
      <c r="J202" s="40">
        <f>MOD(H202,VLOOKUP(G202,$K:$L,2,FALSE))</f>
        <v/>
      </c>
      <c r="K202" s="28" t="inlineStr">
        <is>
          <t>RM*RF6F16PQ</t>
        </is>
      </c>
      <c r="L202" s="112" t="n">
        <v>3000</v>
      </c>
    </row>
    <row r="203" customFormat="1" s="28">
      <c r="A203" s="29">
        <f>+A202+1</f>
        <v/>
      </c>
      <c r="B203" s="34">
        <f>COUNTIF($C$3:C203,C203)</f>
        <v/>
      </c>
      <c r="C203" s="55">
        <f>_xlfn.IFNA(VLOOKUP(A203,$E:$G,3,FALSE),C202)</f>
        <v/>
      </c>
      <c r="D203" s="108">
        <f>_xlfn.IFNA(_xlfn.IFNA(VLOOKUP(A203,$F:$J,5,FALSE),VLOOKUP(C203,K:L,2,FALSE)),"")</f>
        <v/>
      </c>
      <c r="E203" s="32">
        <f>SUM($I$3:I202,1)</f>
        <v/>
      </c>
      <c r="F203" s="31">
        <f>IF(J203&lt;=0,0,SUM($I$3:I203))</f>
        <v/>
      </c>
      <c r="G203" s="63" t="n"/>
      <c r="H203" s="104" t="n"/>
      <c r="I203" s="39">
        <f>CEILING(H203/VLOOKUP(G203,$K:$L,2,FALSE),1)</f>
        <v/>
      </c>
      <c r="J203" s="40">
        <f>MOD(H203,VLOOKUP(G203,$K:$L,2,FALSE))</f>
        <v/>
      </c>
      <c r="K203" s="28" t="inlineStr">
        <is>
          <t>RM*RF6F25PQ</t>
        </is>
      </c>
      <c r="L203" s="112" t="n">
        <v>3000</v>
      </c>
    </row>
    <row r="204" customFormat="1" s="28">
      <c r="A204" s="29">
        <f>+A203+1</f>
        <v/>
      </c>
      <c r="B204" s="34">
        <f>COUNTIF($C$3:C204,C204)</f>
        <v/>
      </c>
      <c r="C204" s="55">
        <f>_xlfn.IFNA(VLOOKUP(A204,$E:$G,3,FALSE),C203)</f>
        <v/>
      </c>
      <c r="D204" s="108">
        <f>_xlfn.IFNA(_xlfn.IFNA(VLOOKUP(A204,$F:$J,5,FALSE),VLOOKUP(C204,K:L,2,FALSE)),"")</f>
        <v/>
      </c>
      <c r="E204" s="32">
        <f>SUM($I$3:I203,1)</f>
        <v/>
      </c>
      <c r="F204" s="31">
        <f>IF(J204&lt;=0,0,SUM($I$3:I204))</f>
        <v/>
      </c>
      <c r="G204" s="65" t="n"/>
      <c r="H204" s="104" t="n"/>
      <c r="I204" s="39">
        <f>CEILING(H204/VLOOKUP(G204,$K:$L,2,FALSE),1)</f>
        <v/>
      </c>
      <c r="J204" s="40">
        <f>MOD(H204,VLOOKUP(G204,$K:$L,2,FALSE))</f>
        <v/>
      </c>
      <c r="K204" s="28" t="inlineStr">
        <is>
          <t>RM*RF6J16PQ</t>
        </is>
      </c>
      <c r="L204" s="112" t="n">
        <v>3000</v>
      </c>
    </row>
    <row r="205" customFormat="1" s="28">
      <c r="A205" s="29">
        <f>+A204+1</f>
        <v/>
      </c>
      <c r="B205" s="34">
        <f>COUNTIF($C$3:C205,C205)</f>
        <v/>
      </c>
      <c r="C205" s="55">
        <f>_xlfn.IFNA(VLOOKUP(A205,$E:$G,3,FALSE),C204)</f>
        <v/>
      </c>
      <c r="D205" s="108">
        <f>_xlfn.IFNA(_xlfn.IFNA(VLOOKUP(A205,$F:$J,5,FALSE),VLOOKUP(C205,K:L,2,FALSE)),"")</f>
        <v/>
      </c>
      <c r="E205" s="32">
        <f>SUM($I$3:I204,1)</f>
        <v/>
      </c>
      <c r="F205" s="31">
        <f>IF(J205&lt;=0,0,SUM($I$3:I205))</f>
        <v/>
      </c>
      <c r="G205" s="65" t="n"/>
      <c r="H205" s="104" t="n"/>
      <c r="I205" s="39">
        <f>CEILING(H205/VLOOKUP(G205,$K:$L,2,FALSE),1)</f>
        <v/>
      </c>
      <c r="J205" s="40">
        <f>MOD(H205,VLOOKUP(G205,$K:$L,2,FALSE))</f>
        <v/>
      </c>
      <c r="K205" s="28" t="inlineStr">
        <is>
          <t>RM*RF6J25PQ</t>
        </is>
      </c>
      <c r="L205" s="112" t="n">
        <v>3000</v>
      </c>
    </row>
    <row r="206" customFormat="1" s="28">
      <c r="A206" s="29">
        <f>+A205+1</f>
        <v/>
      </c>
      <c r="B206" s="34">
        <f>COUNTIF($C$3:C206,C206)</f>
        <v/>
      </c>
      <c r="C206" s="55">
        <f>_xlfn.IFNA(VLOOKUP(A206,$E:$G,3,FALSE),C205)</f>
        <v/>
      </c>
      <c r="D206" s="108">
        <f>_xlfn.IFNA(_xlfn.IFNA(VLOOKUP(A206,$F:$J,5,FALSE),VLOOKUP(C206,K:L,2,FALSE)),"")</f>
        <v/>
      </c>
      <c r="E206" s="32">
        <f>SUM($I$3:I205,1)</f>
        <v/>
      </c>
      <c r="F206" s="31">
        <f>IF(J206&lt;=0,0,SUM($I$3:I206))</f>
        <v/>
      </c>
      <c r="G206" s="65" t="n"/>
      <c r="H206" s="104" t="n"/>
      <c r="I206" s="39">
        <f>CEILING(H206/VLOOKUP(G206,$K:$L,2,FALSE),1)</f>
        <v/>
      </c>
      <c r="J206" s="40">
        <f>MOD(H206,VLOOKUP(G206,$K:$L,2,FALSE))</f>
        <v/>
      </c>
      <c r="K206" s="66" t="inlineStr">
        <is>
          <t>RM*RS5C10PQ</t>
        </is>
      </c>
      <c r="L206" s="112" t="n">
        <v>6100</v>
      </c>
    </row>
    <row r="207" customFormat="1" s="28">
      <c r="A207" s="29">
        <f>+A206+1</f>
        <v/>
      </c>
      <c r="B207" s="34">
        <f>COUNTIF($C$3:C207,C207)</f>
        <v/>
      </c>
      <c r="C207" s="55">
        <f>_xlfn.IFNA(VLOOKUP(A207,$E:$G,3,FALSE),C206)</f>
        <v/>
      </c>
      <c r="D207" s="108">
        <f>_xlfn.IFNA(_xlfn.IFNA(VLOOKUP(A207,$F:$J,5,FALSE),VLOOKUP(C207,K:L,2,FALSE)),"")</f>
        <v/>
      </c>
      <c r="E207" s="32">
        <f>SUM($I$3:I206,1)</f>
        <v/>
      </c>
      <c r="F207" s="31">
        <f>IF(J207&lt;=0,0,SUM($I$3:I207))</f>
        <v/>
      </c>
      <c r="G207" s="65" t="n"/>
      <c r="H207" s="104" t="n"/>
      <c r="I207" s="39">
        <f>CEILING(H207/VLOOKUP(G207,$K:$L,2,FALSE),1)</f>
        <v/>
      </c>
      <c r="J207" s="40">
        <f>MOD(H207,VLOOKUP(G207,$K:$L,2,FALSE))</f>
        <v/>
      </c>
      <c r="K207" s="66" t="inlineStr">
        <is>
          <t>RM*RS5F10PQ</t>
        </is>
      </c>
      <c r="L207" s="112" t="n">
        <v>6100</v>
      </c>
    </row>
    <row r="208" customFormat="1" s="28">
      <c r="A208" s="29">
        <f>+A207+1</f>
        <v/>
      </c>
      <c r="B208" s="34">
        <f>COUNTIF($C$3:C208,C208)</f>
        <v/>
      </c>
      <c r="C208" s="55">
        <f>_xlfn.IFNA(VLOOKUP(A208,$E:$G,3,FALSE),C207)</f>
        <v/>
      </c>
      <c r="D208" s="108">
        <f>_xlfn.IFNA(_xlfn.IFNA(VLOOKUP(A208,$F:$J,5,FALSE),VLOOKUP(C208,K:L,2,FALSE)),"")</f>
        <v/>
      </c>
      <c r="E208" s="32">
        <f>SUM($I$3:I207,1)</f>
        <v/>
      </c>
      <c r="F208" s="31">
        <f>IF(J208&lt;=0,0,SUM($I$3:I208))</f>
        <v/>
      </c>
      <c r="G208" s="65" t="n"/>
      <c r="H208" s="104" t="n"/>
      <c r="I208" s="39">
        <f>CEILING(H208/VLOOKUP(G208,$K:$L,2,FALSE),1)</f>
        <v/>
      </c>
      <c r="J208" s="40">
        <f>MOD(H208,VLOOKUP(G208,$K:$L,2,FALSE))</f>
        <v/>
      </c>
      <c r="K208" s="66" t="inlineStr">
        <is>
          <t>RM*ES5F10SQR</t>
        </is>
      </c>
      <c r="L208" s="112" t="n">
        <v>6100</v>
      </c>
    </row>
    <row r="209" customFormat="1" s="28">
      <c r="A209" s="29">
        <f>+A208+1</f>
        <v/>
      </c>
      <c r="B209" s="34">
        <f>COUNTIF($C$3:C209,C209)</f>
        <v/>
      </c>
      <c r="C209" s="55">
        <f>_xlfn.IFNA(VLOOKUP(A209,$E:$G,3,FALSE),C208)</f>
        <v/>
      </c>
      <c r="D209" s="108">
        <f>_xlfn.IFNA(_xlfn.IFNA(VLOOKUP(A209,$F:$J,5,FALSE),VLOOKUP(C209,K:L,2,FALSE)),"")</f>
        <v/>
      </c>
      <c r="E209" s="32">
        <f>SUM($I$3:I208,1)</f>
        <v/>
      </c>
      <c r="F209" s="31">
        <f>IF(J209&lt;=0,0,SUM($I$3:I209))</f>
        <v/>
      </c>
      <c r="G209" s="65" t="n"/>
      <c r="H209" s="104" t="n"/>
      <c r="I209" s="39">
        <f>CEILING(H209/VLOOKUP(G209,$K:$L,2,FALSE),1)</f>
        <v/>
      </c>
      <c r="J209" s="40">
        <f>MOD(H209,VLOOKUP(G209,$K:$L,2,FALSE))</f>
        <v/>
      </c>
      <c r="K209" s="66" t="inlineStr">
        <is>
          <t>RM*ES5F16SQR</t>
        </is>
      </c>
      <c r="L209" s="112" t="n">
        <v>3000</v>
      </c>
    </row>
    <row r="210" customFormat="1" s="28">
      <c r="A210" s="29">
        <f>+A209+1</f>
        <v/>
      </c>
      <c r="B210" s="34">
        <f>COUNTIF($C$3:C210,C210)</f>
        <v/>
      </c>
      <c r="C210" s="55">
        <f>_xlfn.IFNA(VLOOKUP(A210,$E:$G,3,FALSE),C209)</f>
        <v/>
      </c>
      <c r="D210" s="108">
        <f>_xlfn.IFNA(_xlfn.IFNA(VLOOKUP(A210,$F:$J,5,FALSE),VLOOKUP(C210,K:L,2,FALSE)),"")</f>
        <v/>
      </c>
      <c r="E210" s="32">
        <f>SUM($I$3:I209,1)</f>
        <v/>
      </c>
      <c r="F210" s="31">
        <f>IF(J210&lt;=0,0,SUM($I$3:I210))</f>
        <v/>
      </c>
      <c r="G210" s="65" t="n"/>
      <c r="H210" s="104" t="n"/>
      <c r="I210" s="39">
        <f>CEILING(H210/VLOOKUP(G210,$K:$L,2,FALSE),1)</f>
        <v/>
      </c>
      <c r="J210" s="40">
        <f>MOD(H210,VLOOKUP(G210,$K:$L,2,FALSE))</f>
        <v/>
      </c>
      <c r="K210" s="66" t="inlineStr">
        <is>
          <t>RM*ES5J10SQ</t>
        </is>
      </c>
      <c r="L210" s="112" t="n">
        <v>6100</v>
      </c>
    </row>
    <row r="211" customFormat="1" s="28">
      <c r="A211" s="29">
        <f>+A210+1</f>
        <v/>
      </c>
      <c r="B211" s="34">
        <f>COUNTIF($C$3:C211,C211)</f>
        <v/>
      </c>
      <c r="C211" s="55">
        <f>_xlfn.IFNA(VLOOKUP(A211,$E:$G,3,FALSE),C210)</f>
        <v/>
      </c>
      <c r="D211" s="108">
        <f>_xlfn.IFNA(_xlfn.IFNA(VLOOKUP(A211,$F:$J,5,FALSE),VLOOKUP(C211,K:L,2,FALSE)),"")</f>
        <v/>
      </c>
      <c r="E211" s="32">
        <f>SUM($I$3:I210,1)</f>
        <v/>
      </c>
      <c r="F211" s="31">
        <f>IF(J211&lt;=0,0,SUM($I$3:I211))</f>
        <v/>
      </c>
      <c r="G211" s="65" t="n"/>
      <c r="H211" s="104" t="n"/>
      <c r="I211" s="39">
        <f>CEILING(H211/VLOOKUP(G211,$K:$L,2,FALSE),1)</f>
        <v/>
      </c>
      <c r="J211" s="40">
        <f>MOD(H211,VLOOKUP(G211,$K:$L,2,FALSE))</f>
        <v/>
      </c>
      <c r="K211" s="66" t="inlineStr">
        <is>
          <t>RM*ES5J10PQ</t>
        </is>
      </c>
      <c r="L211" s="112" t="n">
        <v>6100</v>
      </c>
    </row>
    <row r="212" customFormat="1" s="28">
      <c r="A212" s="29">
        <f>+A211+1</f>
        <v/>
      </c>
      <c r="B212" s="34">
        <f>COUNTIF($C$3:C212,C212)</f>
        <v/>
      </c>
      <c r="C212" s="55">
        <f>_xlfn.IFNA(VLOOKUP(A212,$E:$G,3,FALSE),C211)</f>
        <v/>
      </c>
      <c r="D212" s="108">
        <f>_xlfn.IFNA(_xlfn.IFNA(VLOOKUP(A212,$F:$J,5,FALSE),VLOOKUP(C212,K:L,2,FALSE)),"")</f>
        <v/>
      </c>
      <c r="E212" s="32">
        <f>SUM($I$3:I211,1)</f>
        <v/>
      </c>
      <c r="F212" s="31">
        <f>IF(J212&lt;=0,0,SUM($I$3:I212))</f>
        <v/>
      </c>
      <c r="G212" s="65" t="n"/>
      <c r="H212" s="104" t="n"/>
      <c r="I212" s="39">
        <f>CEILING(H212/VLOOKUP(G212,$K:$L,2,FALSE),1)</f>
        <v/>
      </c>
      <c r="J212" s="40">
        <f>MOD(H212,VLOOKUP(G212,$K:$L,2,FALSE))</f>
        <v/>
      </c>
      <c r="K212" s="66" t="inlineStr">
        <is>
          <t>RM*RS5J10PQ</t>
        </is>
      </c>
      <c r="L212" s="112" t="n">
        <v>6100</v>
      </c>
    </row>
    <row r="213" customFormat="1" s="28">
      <c r="A213" s="29">
        <f>+A212+1</f>
        <v/>
      </c>
      <c r="B213" s="34">
        <f>COUNTIF($C$3:C213,C213)</f>
        <v/>
      </c>
      <c r="C213" s="55">
        <f>_xlfn.IFNA(VLOOKUP(A213,$E:$G,3,FALSE),C212)</f>
        <v/>
      </c>
      <c r="D213" s="108">
        <f>_xlfn.IFNA(_xlfn.IFNA(VLOOKUP(A213,$F:$J,5,FALSE),VLOOKUP(C213,K:L,2,FALSE)),"")</f>
        <v/>
      </c>
      <c r="E213" s="32">
        <f>SUM($I$3:I212,1)</f>
        <v/>
      </c>
      <c r="F213" s="31">
        <f>IF(J213&lt;=0,0,SUM($I$3:I213))</f>
        <v/>
      </c>
      <c r="G213" s="65" t="n"/>
      <c r="H213" s="104" t="n"/>
      <c r="I213" s="39">
        <f>CEILING(H213/VLOOKUP(G213,$K:$L,2,FALSE),1)</f>
        <v/>
      </c>
      <c r="J213" s="40">
        <f>MOD(H213,VLOOKUP(G213,$K:$L,2,FALSE))</f>
        <v/>
      </c>
      <c r="K213" s="66" t="inlineStr">
        <is>
          <t>RM*ES5J16HQS</t>
        </is>
      </c>
      <c r="L213" s="112" t="n">
        <v>3000</v>
      </c>
    </row>
    <row r="214" customFormat="1" s="28">
      <c r="A214" s="29">
        <f>+A213+1</f>
        <v/>
      </c>
      <c r="B214" s="34">
        <f>COUNTIF($C$3:C214,C214)</f>
        <v/>
      </c>
      <c r="C214" s="55">
        <f>_xlfn.IFNA(VLOOKUP(A214,$E:$G,3,FALSE),C213)</f>
        <v/>
      </c>
      <c r="D214" s="108">
        <f>_xlfn.IFNA(_xlfn.IFNA(VLOOKUP(A214,$F:$J,5,FALSE),VLOOKUP(C214,K:L,2,FALSE)),"")</f>
        <v/>
      </c>
      <c r="E214" s="32">
        <f>SUM($I$3:I213,1)</f>
        <v/>
      </c>
      <c r="F214" s="31">
        <f>IF(J214&lt;=0,0,SUM($I$3:I214))</f>
        <v/>
      </c>
      <c r="G214" s="65" t="n"/>
      <c r="H214" s="104" t="n"/>
      <c r="I214" s="39">
        <f>CEILING(H214/VLOOKUP(G214,$K:$L,2,FALSE),1)</f>
        <v/>
      </c>
      <c r="J214" s="40">
        <f>MOD(H214,VLOOKUP(G214,$K:$L,2,FALSE))</f>
        <v/>
      </c>
      <c r="K214" s="66" t="inlineStr">
        <is>
          <t>RM*ES5J16SQ</t>
        </is>
      </c>
      <c r="L214" s="112" t="n">
        <v>3000</v>
      </c>
    </row>
    <row r="215" customFormat="1" s="28">
      <c r="A215" s="29">
        <f>+A214+1</f>
        <v/>
      </c>
      <c r="B215" s="34">
        <f>COUNTIF($C$3:C215,C215)</f>
        <v/>
      </c>
      <c r="C215" s="55">
        <f>_xlfn.IFNA(VLOOKUP(A215,$E:$G,3,FALSE),C214)</f>
        <v/>
      </c>
      <c r="D215" s="108">
        <f>_xlfn.IFNA(_xlfn.IFNA(VLOOKUP(A215,$F:$J,5,FALSE),VLOOKUP(C215,K:L,2,FALSE)),"")</f>
        <v/>
      </c>
      <c r="E215" s="32">
        <f>SUM($I$3:I214,1)</f>
        <v/>
      </c>
      <c r="F215" s="31">
        <f>IF(J215&lt;=0,0,SUM($I$3:I215))</f>
        <v/>
      </c>
      <c r="G215" s="65" t="n"/>
      <c r="H215" s="104" t="n"/>
      <c r="I215" s="39">
        <f>CEILING(H215/VLOOKUP(G215,$K:$L,2,FALSE),1)</f>
        <v/>
      </c>
      <c r="J215" s="40">
        <f>MOD(H215,VLOOKUP(G215,$K:$L,2,FALSE))</f>
        <v/>
      </c>
      <c r="K215" s="66" t="inlineStr">
        <is>
          <t>RM*ES5J16PQ</t>
        </is>
      </c>
      <c r="L215" s="112" t="n">
        <v>3000</v>
      </c>
    </row>
    <row r="216" customFormat="1" s="28">
      <c r="A216" s="29">
        <f>+A215+1</f>
        <v/>
      </c>
      <c r="B216" s="34">
        <f>COUNTIF($C$3:C216,C216)</f>
        <v/>
      </c>
      <c r="C216" s="55">
        <f>_xlfn.IFNA(VLOOKUP(A216,$E:$G,3,FALSE),C215)</f>
        <v/>
      </c>
      <c r="D216" s="108">
        <f>_xlfn.IFNA(_xlfn.IFNA(VLOOKUP(A216,$F:$J,5,FALSE),VLOOKUP(C216,K:L,2,FALSE)),"")</f>
        <v/>
      </c>
      <c r="E216" s="32">
        <f>SUM($I$3:I215,1)</f>
        <v/>
      </c>
      <c r="F216" s="31">
        <f>IF(J216&lt;=0,0,SUM($I$3:I216))</f>
        <v/>
      </c>
      <c r="G216" s="65" t="n"/>
      <c r="H216" s="104" t="n"/>
      <c r="I216" s="39">
        <f>CEILING(H216/VLOOKUP(G216,$K:$L,2,FALSE),1)</f>
        <v/>
      </c>
      <c r="J216" s="40">
        <f>MOD(H216,VLOOKUP(G216,$K:$L,2,FALSE))</f>
        <v/>
      </c>
      <c r="K216" s="66" t="inlineStr">
        <is>
          <t>RM*RS5J16PQ</t>
        </is>
      </c>
      <c r="L216" s="113" t="n">
        <v>3000</v>
      </c>
    </row>
    <row r="217" customFormat="1" s="28">
      <c r="A217" s="29">
        <f>+A216+1</f>
        <v/>
      </c>
      <c r="B217" s="34">
        <f>COUNTIF($C$3:C217,C217)</f>
        <v/>
      </c>
      <c r="C217" s="55">
        <f>_xlfn.IFNA(VLOOKUP(A217,$E:$G,3,FALSE),C216)</f>
        <v/>
      </c>
      <c r="D217" s="108">
        <f>_xlfn.IFNA(_xlfn.IFNA(VLOOKUP(A217,$F:$J,5,FALSE),VLOOKUP(C217,K:L,2,FALSE)),"")</f>
        <v/>
      </c>
      <c r="E217" s="32">
        <f>SUM($I$3:I216,1)</f>
        <v/>
      </c>
      <c r="F217" s="31">
        <f>IF(J217&lt;=0,0,SUM($I$3:I217))</f>
        <v/>
      </c>
      <c r="G217" s="65" t="n"/>
      <c r="H217" s="104" t="n"/>
      <c r="I217" s="39">
        <f>CEILING(H217/VLOOKUP(G217,$K:$L,2,FALSE),1)</f>
        <v/>
      </c>
      <c r="J217" s="40">
        <f>MOD(H217,VLOOKUP(G217,$K:$L,2,FALSE))</f>
        <v/>
      </c>
      <c r="K217" s="66" t="inlineStr">
        <is>
          <t>RM*RS5F16PQ</t>
        </is>
      </c>
      <c r="L217" s="113" t="n">
        <v>3000</v>
      </c>
    </row>
    <row r="218" customFormat="1" s="28">
      <c r="A218" s="29">
        <f>+A217+1</f>
        <v/>
      </c>
      <c r="B218" s="34">
        <f>COUNTIF($C$3:C218,C218)</f>
        <v/>
      </c>
      <c r="C218" s="55">
        <f>_xlfn.IFNA(VLOOKUP(A218,$E:$G,3,FALSE),C217)</f>
        <v/>
      </c>
      <c r="D218" s="108">
        <f>_xlfn.IFNA(_xlfn.IFNA(VLOOKUP(A218,$F:$J,5,FALSE),VLOOKUP(C218,K:L,2,FALSE)),"")</f>
        <v/>
      </c>
      <c r="E218" s="32">
        <f>SUM($I$3:I217,1)</f>
        <v/>
      </c>
      <c r="F218" s="31">
        <f>IF(J218&lt;=0,0,SUM($I$3:I218))</f>
        <v/>
      </c>
      <c r="G218" s="65" t="n"/>
      <c r="H218" s="104" t="n"/>
      <c r="I218" s="39">
        <f>CEILING(H218/VLOOKUP(G218,$K:$L,2,FALSE),1)</f>
        <v/>
      </c>
      <c r="J218" s="40">
        <f>MOD(H218,VLOOKUP(G218,$K:$L,2,FALSE))</f>
        <v/>
      </c>
      <c r="K218" s="66" t="inlineStr">
        <is>
          <t>RM*RS6C10PQ</t>
        </is>
      </c>
      <c r="L218" s="112" t="n">
        <v>6100</v>
      </c>
    </row>
    <row r="219" customFormat="1" s="28">
      <c r="A219" s="29">
        <f>+A218+1</f>
        <v/>
      </c>
      <c r="B219" s="34">
        <f>COUNTIF($C$3:C219,C219)</f>
        <v/>
      </c>
      <c r="C219" s="55">
        <f>_xlfn.IFNA(VLOOKUP(A219,$E:$G,3,FALSE),C218)</f>
        <v/>
      </c>
      <c r="D219" s="108">
        <f>_xlfn.IFNA(_xlfn.IFNA(VLOOKUP(A219,$F:$J,5,FALSE),VLOOKUP(C219,K:L,2,FALSE)),"")</f>
        <v/>
      </c>
      <c r="E219" s="32">
        <f>SUM($I$3:I218,1)</f>
        <v/>
      </c>
      <c r="F219" s="31">
        <f>IF(J219&lt;=0,0,SUM($I$3:I219))</f>
        <v/>
      </c>
      <c r="G219" s="65" t="n"/>
      <c r="H219" s="104" t="n"/>
      <c r="I219" s="39">
        <f>CEILING(H219/VLOOKUP(G219,$K:$L,2,FALSE),1)</f>
        <v/>
      </c>
      <c r="J219" s="40">
        <f>MOD(H219,VLOOKUP(G219,$K:$L,2,FALSE))</f>
        <v/>
      </c>
      <c r="K219" s="66" t="inlineStr">
        <is>
          <t>RM*ES6F10HQ</t>
        </is>
      </c>
      <c r="L219" s="112" t="n">
        <v>6100</v>
      </c>
    </row>
    <row r="220" customFormat="1" s="28">
      <c r="A220" s="29">
        <f>+A219+1</f>
        <v/>
      </c>
      <c r="B220" s="34">
        <f>COUNTIF($C$3:C220,C220)</f>
        <v/>
      </c>
      <c r="C220" s="55">
        <f>_xlfn.IFNA(VLOOKUP(A220,$E:$G,3,FALSE),C219)</f>
        <v/>
      </c>
      <c r="D220" s="108">
        <f>_xlfn.IFNA(_xlfn.IFNA(VLOOKUP(A220,$F:$J,5,FALSE),VLOOKUP(C220,K:L,2,FALSE)),"")</f>
        <v/>
      </c>
      <c r="E220" s="32">
        <f>SUM($I$3:I219,1)</f>
        <v/>
      </c>
      <c r="F220" s="31">
        <f>IF(J220&lt;=0,0,SUM($I$3:I220))</f>
        <v/>
      </c>
      <c r="G220" s="65" t="n"/>
      <c r="H220" s="104" t="n"/>
      <c r="I220" s="39">
        <f>CEILING(H220/VLOOKUP(G220,$K:$L,2,FALSE),1)</f>
        <v/>
      </c>
      <c r="J220" s="40">
        <f>MOD(H220,VLOOKUP(G220,$K:$L,2,FALSE))</f>
        <v/>
      </c>
      <c r="K220" s="66" t="inlineStr">
        <is>
          <t>RM*ES6F10SQ</t>
        </is>
      </c>
      <c r="L220" s="112" t="n">
        <v>6100</v>
      </c>
    </row>
    <row r="221" customFormat="1" s="28">
      <c r="A221" s="29">
        <f>+A220+1</f>
        <v/>
      </c>
      <c r="B221" s="34">
        <f>COUNTIF($C$3:C221,C221)</f>
        <v/>
      </c>
      <c r="C221" s="55">
        <f>_xlfn.IFNA(VLOOKUP(A221,$E:$G,3,FALSE),C220)</f>
        <v/>
      </c>
      <c r="D221" s="108">
        <f>_xlfn.IFNA(_xlfn.IFNA(VLOOKUP(A221,$F:$J,5,FALSE),VLOOKUP(C221,K:L,2,FALSE)),"")</f>
        <v/>
      </c>
      <c r="E221" s="32">
        <f>SUM($I$3:I220,1)</f>
        <v/>
      </c>
      <c r="F221" s="31">
        <f>IF(J221&lt;=0,0,SUM($I$3:I221))</f>
        <v/>
      </c>
      <c r="G221" s="65" t="n"/>
      <c r="H221" s="104" t="n"/>
      <c r="I221" s="39">
        <f>CEILING(H221/VLOOKUP(G221,$K:$L,2,FALSE),1)</f>
        <v/>
      </c>
      <c r="J221" s="40">
        <f>MOD(H221,VLOOKUP(G221,$K:$L,2,FALSE))</f>
        <v/>
      </c>
      <c r="K221" s="66" t="inlineStr">
        <is>
          <t>RM*ES6F10SQR</t>
        </is>
      </c>
      <c r="L221" s="112" t="n">
        <v>6100</v>
      </c>
    </row>
    <row r="222" customFormat="1" s="28">
      <c r="A222" s="29">
        <f>+A221+1</f>
        <v/>
      </c>
      <c r="B222" s="34">
        <f>COUNTIF($C$3:C222,C222)</f>
        <v/>
      </c>
      <c r="C222" s="55">
        <f>_xlfn.IFNA(VLOOKUP(A222,$E:$G,3,FALSE),C221)</f>
        <v/>
      </c>
      <c r="D222" s="108">
        <f>_xlfn.IFNA(_xlfn.IFNA(VLOOKUP(A222,$F:$J,5,FALSE),VLOOKUP(C222,K:L,2,FALSE)),"")</f>
        <v/>
      </c>
      <c r="E222" s="32">
        <f>SUM($I$3:I221,1)</f>
        <v/>
      </c>
      <c r="F222" s="31">
        <f>IF(J222&lt;=0,0,SUM($I$3:I222))</f>
        <v/>
      </c>
      <c r="G222" s="65" t="n"/>
      <c r="H222" s="104" t="n"/>
      <c r="I222" s="39">
        <f>CEILING(H222/VLOOKUP(G222,$K:$L,2,FALSE),1)</f>
        <v/>
      </c>
      <c r="J222" s="40">
        <f>MOD(H222,VLOOKUP(G222,$K:$L,2,FALSE))</f>
        <v/>
      </c>
      <c r="K222" s="66" t="inlineStr">
        <is>
          <t>RM*ES6F10HQR</t>
        </is>
      </c>
      <c r="L222" s="112" t="n">
        <v>6100</v>
      </c>
    </row>
    <row r="223" customFormat="1" s="28">
      <c r="A223" s="29">
        <f>+A222+1</f>
        <v/>
      </c>
      <c r="B223" s="34">
        <f>COUNTIF($C$3:C223,C223)</f>
        <v/>
      </c>
      <c r="C223" s="55">
        <f>_xlfn.IFNA(VLOOKUP(A223,$E:$G,3,FALSE),C222)</f>
        <v/>
      </c>
      <c r="D223" s="108">
        <f>_xlfn.IFNA(_xlfn.IFNA(VLOOKUP(A223,$F:$J,5,FALSE),VLOOKUP(C223,K:L,2,FALSE)),"")</f>
        <v/>
      </c>
      <c r="E223" s="32">
        <f>SUM($I$3:I222,1)</f>
        <v/>
      </c>
      <c r="F223" s="31">
        <f>IF(J223&lt;=0,0,SUM($I$3:I223))</f>
        <v/>
      </c>
      <c r="G223" s="65" t="n"/>
      <c r="H223" s="104" t="n"/>
      <c r="I223" s="39">
        <f>CEILING(H223/VLOOKUP(G223,$K:$L,2,FALSE),1)</f>
        <v/>
      </c>
      <c r="J223" s="40">
        <f>MOD(H223,VLOOKUP(G223,$K:$L,2,FALSE))</f>
        <v/>
      </c>
      <c r="K223" s="66" t="inlineStr">
        <is>
          <t>RM*RS6F10PQ</t>
        </is>
      </c>
      <c r="L223" s="112" t="n">
        <v>6100</v>
      </c>
    </row>
    <row r="224" customFormat="1" s="28">
      <c r="A224" s="29">
        <f>+A223+1</f>
        <v/>
      </c>
      <c r="B224" s="34">
        <f>COUNTIF($C$3:C224,C224)</f>
        <v/>
      </c>
      <c r="C224" s="55">
        <f>_xlfn.IFNA(VLOOKUP(A224,$E:$G,3,FALSE),C223)</f>
        <v/>
      </c>
      <c r="D224" s="108">
        <f>_xlfn.IFNA(_xlfn.IFNA(VLOOKUP(A224,$F:$J,5,FALSE),VLOOKUP(C224,K:L,2,FALSE)),"")</f>
        <v/>
      </c>
      <c r="E224" s="32">
        <f>SUM($I$3:I223,1)</f>
        <v/>
      </c>
      <c r="F224" s="31">
        <f>IF(J224&lt;=0,0,SUM($I$3:I224))</f>
        <v/>
      </c>
      <c r="G224" s="65" t="n"/>
      <c r="H224" s="104" t="n"/>
      <c r="I224" s="39">
        <f>CEILING(H224/VLOOKUP(G224,$K:$L,2,FALSE),1)</f>
        <v/>
      </c>
      <c r="J224" s="40">
        <f>MOD(H224,VLOOKUP(G224,$K:$L,2,FALSE))</f>
        <v/>
      </c>
      <c r="K224" s="66" t="inlineStr">
        <is>
          <t>RM*ES6F16HQ</t>
        </is>
      </c>
      <c r="L224" s="113" t="n">
        <v>3000</v>
      </c>
    </row>
    <row r="225" customFormat="1" s="28">
      <c r="A225" s="29">
        <f>+A224+1</f>
        <v/>
      </c>
      <c r="B225" s="34">
        <f>COUNTIF($C$3:C225,C225)</f>
        <v/>
      </c>
      <c r="C225" s="55">
        <f>_xlfn.IFNA(VLOOKUP(A225,$E:$G,3,FALSE),C224)</f>
        <v/>
      </c>
      <c r="D225" s="108">
        <f>_xlfn.IFNA(_xlfn.IFNA(VLOOKUP(A225,$F:$J,5,FALSE),VLOOKUP(C225,K:L,2,FALSE)),"")</f>
        <v/>
      </c>
      <c r="E225" s="32">
        <f>SUM($I$3:I224,1)</f>
        <v/>
      </c>
      <c r="F225" s="31">
        <f>IF(J225&lt;=0,0,SUM($I$3:I225))</f>
        <v/>
      </c>
      <c r="G225" s="65" t="n"/>
      <c r="H225" s="104" t="n"/>
      <c r="I225" s="39">
        <f>CEILING(H225/VLOOKUP(G225,$K:$L,2,FALSE),1)</f>
        <v/>
      </c>
      <c r="J225" s="40">
        <f>MOD(H225,VLOOKUP(G225,$K:$L,2,FALSE))</f>
        <v/>
      </c>
      <c r="K225" s="66" t="inlineStr">
        <is>
          <t>RM*ES6F16SQ</t>
        </is>
      </c>
      <c r="L225" s="113" t="n">
        <v>3000</v>
      </c>
    </row>
    <row r="226" customFormat="1" s="28">
      <c r="A226" s="29">
        <f>+A225+1</f>
        <v/>
      </c>
      <c r="B226" s="34">
        <f>COUNTIF($C$3:C226,C226)</f>
        <v/>
      </c>
      <c r="C226" s="55">
        <f>_xlfn.IFNA(VLOOKUP(A226,$E:$G,3,FALSE),C225)</f>
        <v/>
      </c>
      <c r="D226" s="108">
        <f>_xlfn.IFNA(_xlfn.IFNA(VLOOKUP(A226,$F:$J,5,FALSE),VLOOKUP(C226,K:L,2,FALSE)),"")</f>
        <v/>
      </c>
      <c r="E226" s="32">
        <f>SUM($I$3:I225,1)</f>
        <v/>
      </c>
      <c r="F226" s="31">
        <f>IF(J226&lt;=0,0,SUM($I$3:I226))</f>
        <v/>
      </c>
      <c r="G226" s="65" t="n"/>
      <c r="H226" s="104" t="n"/>
      <c r="I226" s="39">
        <f>CEILING(H226/VLOOKUP(G226,$K:$L,2,FALSE),1)</f>
        <v/>
      </c>
      <c r="J226" s="40">
        <f>MOD(H226,VLOOKUP(G226,$K:$L,2,FALSE))</f>
        <v/>
      </c>
      <c r="K226" s="66" t="inlineStr">
        <is>
          <t>RM*ES6F16SQR</t>
        </is>
      </c>
      <c r="L226" s="113" t="n">
        <v>3000</v>
      </c>
    </row>
    <row r="227" customFormat="1" s="28">
      <c r="A227" s="29">
        <f>+A226+1</f>
        <v/>
      </c>
      <c r="B227" s="34">
        <f>COUNTIF($C$3:C227,C227)</f>
        <v/>
      </c>
      <c r="C227" s="55">
        <f>_xlfn.IFNA(VLOOKUP(A227,$E:$G,3,FALSE),C226)</f>
        <v/>
      </c>
      <c r="D227" s="108">
        <f>_xlfn.IFNA(_xlfn.IFNA(VLOOKUP(A227,$F:$J,5,FALSE),VLOOKUP(C227,K:L,2,FALSE)),"")</f>
        <v/>
      </c>
      <c r="E227" s="32">
        <f>SUM($I$3:I226,1)</f>
        <v/>
      </c>
      <c r="F227" s="31">
        <f>IF(J227&lt;=0,0,SUM($I$3:I227))</f>
        <v/>
      </c>
      <c r="G227" s="65" t="n"/>
      <c r="H227" s="104" t="n"/>
      <c r="I227" s="39">
        <f>CEILING(H227/VLOOKUP(G227,$K:$L,2,FALSE),1)</f>
        <v/>
      </c>
      <c r="J227" s="40">
        <f>MOD(H227,VLOOKUP(G227,$K:$L,2,FALSE))</f>
        <v/>
      </c>
      <c r="K227" s="66" t="inlineStr">
        <is>
          <t>RM*RS6F16PQ</t>
        </is>
      </c>
      <c r="L227" s="113" t="n">
        <v>3000</v>
      </c>
    </row>
    <row r="228" customFormat="1" s="28">
      <c r="A228" s="29">
        <f>+A227+1</f>
        <v/>
      </c>
      <c r="B228" s="34">
        <f>COUNTIF($C$3:C228,C228)</f>
        <v/>
      </c>
      <c r="C228" s="55">
        <f>_xlfn.IFNA(VLOOKUP(A228,$E:$G,3,FALSE),C227)</f>
        <v/>
      </c>
      <c r="D228" s="108">
        <f>_xlfn.IFNA(_xlfn.IFNA(VLOOKUP(A228,$F:$J,5,FALSE),VLOOKUP(C228,K:L,2,FALSE)),"")</f>
        <v/>
      </c>
      <c r="E228" s="32">
        <f>SUM($I$3:I227,1)</f>
        <v/>
      </c>
      <c r="F228" s="31">
        <f>IF(J228&lt;=0,0,SUM($I$3:I228))</f>
        <v/>
      </c>
      <c r="G228" s="65" t="n"/>
      <c r="H228" s="104" t="n"/>
      <c r="I228" s="39">
        <f>CEILING(H228/VLOOKUP(G228,$K:$L,2,FALSE),1)</f>
        <v/>
      </c>
      <c r="J228" s="40">
        <f>MOD(H228,VLOOKUP(G228,$K:$L,2,FALSE))</f>
        <v/>
      </c>
      <c r="K228" s="66" t="inlineStr">
        <is>
          <t>RM*ES6F16HQR</t>
        </is>
      </c>
      <c r="L228" s="113" t="n">
        <v>3000</v>
      </c>
    </row>
    <row r="229" customFormat="1" s="28">
      <c r="A229" s="29">
        <f>+A228+1</f>
        <v/>
      </c>
      <c r="B229" s="34">
        <f>COUNTIF($C$3:C229,C229)</f>
        <v/>
      </c>
      <c r="C229" s="55">
        <f>_xlfn.IFNA(VLOOKUP(A229,$E:$G,3,FALSE),C228)</f>
        <v/>
      </c>
      <c r="D229" s="108">
        <f>_xlfn.IFNA(_xlfn.IFNA(VLOOKUP(A229,$F:$J,5,FALSE),VLOOKUP(C229,K:L,2,FALSE)),"")</f>
        <v/>
      </c>
      <c r="E229" s="32">
        <f>SUM($I$3:I228,1)</f>
        <v/>
      </c>
      <c r="F229" s="31">
        <f>IF(J229&lt;=0,0,SUM($I$3:I229))</f>
        <v/>
      </c>
      <c r="G229" s="65" t="n"/>
      <c r="H229" s="104" t="n"/>
      <c r="I229" s="39">
        <f>CEILING(H229/VLOOKUP(G229,$K:$L,2,FALSE),1)</f>
        <v/>
      </c>
      <c r="J229" s="40">
        <f>MOD(H229,VLOOKUP(G229,$K:$L,2,FALSE))</f>
        <v/>
      </c>
      <c r="K229" s="66" t="inlineStr">
        <is>
          <t>RM*ES6J10HQS</t>
        </is>
      </c>
      <c r="L229" s="112" t="n">
        <v>6100</v>
      </c>
    </row>
    <row r="230" customFormat="1" s="28">
      <c r="A230" s="29">
        <f>+A229+1</f>
        <v/>
      </c>
      <c r="B230" s="34">
        <f>COUNTIF($C$3:C230,C230)</f>
        <v/>
      </c>
      <c r="C230" s="55">
        <f>_xlfn.IFNA(VLOOKUP(A230,$E:$G,3,FALSE),C229)</f>
        <v/>
      </c>
      <c r="D230" s="108">
        <f>_xlfn.IFNA(_xlfn.IFNA(VLOOKUP(A230,$F:$J,5,FALSE),VLOOKUP(C230,K:L,2,FALSE)),"")</f>
        <v/>
      </c>
      <c r="E230" s="32">
        <f>SUM($I$3:I229,1)</f>
        <v/>
      </c>
      <c r="F230" s="31">
        <f>IF(J230&lt;=0,0,SUM($I$3:I230))</f>
        <v/>
      </c>
      <c r="G230" s="65" t="n"/>
      <c r="H230" s="104" t="n"/>
      <c r="I230" s="39">
        <f>CEILING(H230/VLOOKUP(G230,$K:$L,2,FALSE),1)</f>
        <v/>
      </c>
      <c r="J230" s="40">
        <f>MOD(H230,VLOOKUP(G230,$K:$L,2,FALSE))</f>
        <v/>
      </c>
      <c r="K230" s="66" t="inlineStr">
        <is>
          <t>RM*ES6J10SQ</t>
        </is>
      </c>
      <c r="L230" s="112" t="n">
        <v>6100</v>
      </c>
    </row>
    <row r="231" customFormat="1" s="28">
      <c r="A231" s="29">
        <f>+A230+1</f>
        <v/>
      </c>
      <c r="B231" s="34">
        <f>COUNTIF($C$3:C231,C231)</f>
        <v/>
      </c>
      <c r="C231" s="55">
        <f>_xlfn.IFNA(VLOOKUP(A231,$E:$G,3,FALSE),C230)</f>
        <v/>
      </c>
      <c r="D231" s="108">
        <f>_xlfn.IFNA(_xlfn.IFNA(VLOOKUP(A231,$F:$J,5,FALSE),VLOOKUP(C231,K:L,2,FALSE)),"")</f>
        <v/>
      </c>
      <c r="E231" s="32">
        <f>SUM($I$3:I230,1)</f>
        <v/>
      </c>
      <c r="F231" s="31">
        <f>IF(J231&lt;=0,0,SUM($I$3:I231))</f>
        <v/>
      </c>
      <c r="G231" s="65" t="n"/>
      <c r="H231" s="104" t="n"/>
      <c r="I231" s="39">
        <f>CEILING(H231/VLOOKUP(G231,$K:$L,2,FALSE),1)</f>
        <v/>
      </c>
      <c r="J231" s="40">
        <f>MOD(H231,VLOOKUP(G231,$K:$L,2,FALSE))</f>
        <v/>
      </c>
      <c r="K231" s="66" t="inlineStr">
        <is>
          <t>RM*ES6J10PQ</t>
        </is>
      </c>
      <c r="L231" s="112" t="n">
        <v>6100</v>
      </c>
    </row>
    <row r="232" customFormat="1" s="28">
      <c r="A232" s="29">
        <f>+A231+1</f>
        <v/>
      </c>
      <c r="B232" s="34">
        <f>COUNTIF($C$3:C232,C232)</f>
        <v/>
      </c>
      <c r="C232" s="55">
        <f>_xlfn.IFNA(VLOOKUP(A232,$E:$G,3,FALSE),C231)</f>
        <v/>
      </c>
      <c r="D232" s="108">
        <f>_xlfn.IFNA(_xlfn.IFNA(VLOOKUP(A232,$F:$J,5,FALSE),VLOOKUP(C232,K:L,2,FALSE)),"")</f>
        <v/>
      </c>
      <c r="E232" s="32">
        <f>SUM($I$3:I231,1)</f>
        <v/>
      </c>
      <c r="F232" s="31">
        <f>IF(J232&lt;=0,0,SUM($I$3:I232))</f>
        <v/>
      </c>
      <c r="G232" s="65" t="n"/>
      <c r="H232" s="104" t="n"/>
      <c r="I232" s="39">
        <f>CEILING(H232/VLOOKUP(G232,$K:$L,2,FALSE),1)</f>
        <v/>
      </c>
      <c r="J232" s="40">
        <f>MOD(H232,VLOOKUP(G232,$K:$L,2,FALSE))</f>
        <v/>
      </c>
      <c r="K232" s="66" t="inlineStr">
        <is>
          <t>RM*RS6J10PQ</t>
        </is>
      </c>
      <c r="L232" s="112" t="n">
        <v>6100</v>
      </c>
    </row>
    <row r="233" customFormat="1" s="28">
      <c r="A233" s="29">
        <f>+A232+1</f>
        <v/>
      </c>
      <c r="B233" s="34">
        <f>COUNTIF($C$3:C233,C233)</f>
        <v/>
      </c>
      <c r="C233" s="55">
        <f>_xlfn.IFNA(VLOOKUP(A233,$E:$G,3,FALSE),C232)</f>
        <v/>
      </c>
      <c r="D233" s="108">
        <f>_xlfn.IFNA(_xlfn.IFNA(VLOOKUP(A233,$F:$J,5,FALSE),VLOOKUP(C233,K:L,2,FALSE)),"")</f>
        <v/>
      </c>
      <c r="E233" s="32">
        <f>SUM($I$3:I232,1)</f>
        <v/>
      </c>
      <c r="F233" s="31">
        <f>IF(J233&lt;=0,0,SUM($I$3:I233))</f>
        <v/>
      </c>
      <c r="G233" s="65" t="n"/>
      <c r="H233" s="104" t="n"/>
      <c r="I233" s="39">
        <f>CEILING(H233/VLOOKUP(G233,$K:$L,2,FALSE),1)</f>
        <v/>
      </c>
      <c r="J233" s="40">
        <f>MOD(H233,VLOOKUP(G233,$K:$L,2,FALSE))</f>
        <v/>
      </c>
      <c r="K233" s="66" t="inlineStr">
        <is>
          <t>RM*ES6J16HQS</t>
        </is>
      </c>
      <c r="L233" s="114" t="n">
        <v>3000</v>
      </c>
    </row>
    <row r="234" customFormat="1" s="28">
      <c r="A234" s="29">
        <f>+A233+1</f>
        <v/>
      </c>
      <c r="B234" s="34">
        <f>COUNTIF($C$3:C234,C234)</f>
        <v/>
      </c>
      <c r="C234" s="55">
        <f>_xlfn.IFNA(VLOOKUP(A234,$E:$G,3,FALSE),C233)</f>
        <v/>
      </c>
      <c r="D234" s="108">
        <f>_xlfn.IFNA(_xlfn.IFNA(VLOOKUP(A234,$F:$J,5,FALSE),VLOOKUP(C234,K:L,2,FALSE)),"")</f>
        <v/>
      </c>
      <c r="E234" s="32">
        <f>SUM($I$3:I233,1)</f>
        <v/>
      </c>
      <c r="F234" s="31">
        <f>IF(J234&lt;=0,0,SUM($I$3:I234))</f>
        <v/>
      </c>
      <c r="G234" s="65" t="n"/>
      <c r="H234" s="104" t="n"/>
      <c r="I234" s="39">
        <f>CEILING(H234/VLOOKUP(G234,$K:$L,2,FALSE),1)</f>
        <v/>
      </c>
      <c r="J234" s="40">
        <f>MOD(H234,VLOOKUP(G234,$K:$L,2,FALSE))</f>
        <v/>
      </c>
      <c r="K234" s="66" t="inlineStr">
        <is>
          <t>RM*ES6J16SQ</t>
        </is>
      </c>
      <c r="L234" s="114" t="n">
        <v>3000</v>
      </c>
    </row>
    <row r="235" customFormat="1" s="28">
      <c r="A235" s="29">
        <f>+A234+1</f>
        <v/>
      </c>
      <c r="B235" s="34">
        <f>COUNTIF($C$3:C235,C235)</f>
        <v/>
      </c>
      <c r="C235" s="55">
        <f>_xlfn.IFNA(VLOOKUP(A235,$E:$G,3,FALSE),C234)</f>
        <v/>
      </c>
      <c r="D235" s="108">
        <f>_xlfn.IFNA(_xlfn.IFNA(VLOOKUP(A235,$F:$J,5,FALSE),VLOOKUP(C235,K:L,2,FALSE)),"")</f>
        <v/>
      </c>
      <c r="E235" s="32">
        <f>SUM($I$3:I234,1)</f>
        <v/>
      </c>
      <c r="F235" s="31">
        <f>IF(J235&lt;=0,0,SUM($I$3:I235))</f>
        <v/>
      </c>
      <c r="G235" s="65" t="n"/>
      <c r="H235" s="104" t="n"/>
      <c r="I235" s="39">
        <f>CEILING(H235/VLOOKUP(G235,$K:$L,2,FALSE),1)</f>
        <v/>
      </c>
      <c r="J235" s="40">
        <f>MOD(H235,VLOOKUP(G235,$K:$L,2,FALSE))</f>
        <v/>
      </c>
      <c r="K235" s="66" t="inlineStr">
        <is>
          <t>RM*ES6J16PQ</t>
        </is>
      </c>
      <c r="L235" s="114" t="n">
        <v>3000</v>
      </c>
    </row>
    <row r="236" customFormat="1" s="28">
      <c r="A236" s="29">
        <f>+A235+1</f>
        <v/>
      </c>
      <c r="B236" s="34">
        <f>COUNTIF($C$3:C236,C236)</f>
        <v/>
      </c>
      <c r="C236" s="55">
        <f>_xlfn.IFNA(VLOOKUP(A236,$E:$G,3,FALSE),C235)</f>
        <v/>
      </c>
      <c r="D236" s="108">
        <f>_xlfn.IFNA(_xlfn.IFNA(VLOOKUP(A236,$F:$J,5,FALSE),VLOOKUP(C236,K:L,2,FALSE)),"")</f>
        <v/>
      </c>
      <c r="E236" s="32">
        <f>SUM($I$3:I235,1)</f>
        <v/>
      </c>
      <c r="F236" s="31">
        <f>IF(J236&lt;=0,0,SUM($I$3:I236))</f>
        <v/>
      </c>
      <c r="G236" s="65" t="n"/>
      <c r="H236" s="104" t="n"/>
      <c r="I236" s="39">
        <f>CEILING(H236/VLOOKUP(G236,$K:$L,2,FALSE),1)</f>
        <v/>
      </c>
      <c r="J236" s="40">
        <f>MOD(H236,VLOOKUP(G236,$K:$L,2,FALSE))</f>
        <v/>
      </c>
      <c r="K236" s="66" t="inlineStr">
        <is>
          <t>RM*RS6J16PQ</t>
        </is>
      </c>
      <c r="L236" s="114" t="n">
        <v>3000</v>
      </c>
    </row>
    <row r="237" customFormat="1" s="28">
      <c r="A237" s="29">
        <f>+A236+1</f>
        <v/>
      </c>
      <c r="B237" s="34">
        <f>COUNTIF($C$3:C237,C237)</f>
        <v/>
      </c>
      <c r="C237" s="55">
        <f>_xlfn.IFNA(VLOOKUP(A237,$E:$G,3,FALSE),C236)</f>
        <v/>
      </c>
      <c r="D237" s="108">
        <f>_xlfn.IFNA(_xlfn.IFNA(VLOOKUP(A237,$F:$J,5,FALSE),VLOOKUP(C237,K:L,2,FALSE)),"")</f>
        <v/>
      </c>
      <c r="E237" s="32">
        <f>SUM($I$3:I236,1)</f>
        <v/>
      </c>
      <c r="F237" s="31">
        <f>IF(J237&lt;=0,0,SUM($I$3:I237))</f>
        <v/>
      </c>
      <c r="G237" s="65" t="n"/>
      <c r="H237" s="104" t="n"/>
      <c r="I237" s="39">
        <f>CEILING(H237/VLOOKUP(G237,$K:$L,2,FALSE),1)</f>
        <v/>
      </c>
      <c r="J237" s="40">
        <f>MOD(H237,VLOOKUP(G237,$K:$L,2,FALSE))</f>
        <v/>
      </c>
      <c r="K237" s="66" t="inlineStr">
        <is>
          <t>RM*RS7F10PQ</t>
        </is>
      </c>
      <c r="L237" s="112" t="n">
        <v>6100</v>
      </c>
    </row>
    <row r="238">
      <c r="A238" s="29">
        <f>+A237+1</f>
        <v/>
      </c>
      <c r="B238" s="29">
        <f>COUNTIF($C$3:C238,C238)</f>
        <v/>
      </c>
      <c r="C238" s="55">
        <f>_xlfn.IFNA(VLOOKUP(A238,$E:$G,3,FALSE),C237)</f>
        <v/>
      </c>
      <c r="D238" s="108">
        <f>_xlfn.IFNA(_xlfn.IFNA(VLOOKUP(A238,$F:$J,5,FALSE),VLOOKUP(C238,K:L,2,FALSE)),"")</f>
        <v/>
      </c>
      <c r="E238" s="32">
        <f>SUM($I$3:I237,1)</f>
        <v/>
      </c>
      <c r="F238" s="31">
        <f>IF(J238&lt;=0,0,SUM($I$3:I238))</f>
        <v/>
      </c>
      <c r="I238" s="39">
        <f>CEILING(H238/VLOOKUP(G238,$K:$L,2,FALSE),1)</f>
        <v/>
      </c>
      <c r="J238" s="40">
        <f>MOD(H238,VLOOKUP(G238,$K:$L,2,FALSE))</f>
        <v/>
      </c>
      <c r="K238" s="66" t="inlineStr">
        <is>
          <t>RM*ES7F10SQR</t>
        </is>
      </c>
      <c r="L238" s="112" t="n">
        <v>6100</v>
      </c>
    </row>
    <row r="239">
      <c r="A239" s="29">
        <f>+A238+1</f>
        <v/>
      </c>
      <c r="B239" s="29">
        <f>COUNTIF($C$3:C239,C239)</f>
        <v/>
      </c>
      <c r="C239" s="55">
        <f>_xlfn.IFNA(VLOOKUP(A239,$E:$G,3,FALSE),C238)</f>
        <v/>
      </c>
      <c r="D239" s="108">
        <f>_xlfn.IFNA(_xlfn.IFNA(VLOOKUP(A239,$F:$J,5,FALSE),VLOOKUP(C239,K:L,2,FALSE)),"")</f>
        <v/>
      </c>
      <c r="E239" s="32">
        <f>SUM($I$3:I238,1)</f>
        <v/>
      </c>
      <c r="F239" s="31">
        <f>IF(J239&lt;=0,0,SUM($I$3:I239))</f>
        <v/>
      </c>
      <c r="I239" s="39">
        <f>CEILING(H239/VLOOKUP(G239,$K:$L,2,FALSE),1)</f>
        <v/>
      </c>
      <c r="J239" s="40">
        <f>MOD(H239,VLOOKUP(G239,$K:$L,2,FALSE))</f>
        <v/>
      </c>
      <c r="K239" s="66" t="inlineStr">
        <is>
          <t>RM*ES7F16SQR</t>
        </is>
      </c>
      <c r="L239" s="114" t="n">
        <v>3000</v>
      </c>
    </row>
    <row r="240">
      <c r="A240" s="29">
        <f>+A239+1</f>
        <v/>
      </c>
      <c r="B240" s="29">
        <f>COUNTIF($C$3:C240,C240)</f>
        <v/>
      </c>
      <c r="C240" s="55">
        <f>_xlfn.IFNA(VLOOKUP(A240,$E:$G,3,FALSE),C239)</f>
        <v/>
      </c>
      <c r="D240" s="108">
        <f>_xlfn.IFNA(_xlfn.IFNA(VLOOKUP(A240,$F:$J,5,FALSE),VLOOKUP(C240,K:L,2,FALSE)),"")</f>
        <v/>
      </c>
      <c r="E240" s="32">
        <f>SUM($I$3:I239,1)</f>
        <v/>
      </c>
      <c r="F240" s="31">
        <f>IF(J240&lt;=0,0,SUM($I$3:I240))</f>
        <v/>
      </c>
      <c r="I240" s="39">
        <f>CEILING(H240/VLOOKUP(G240,$K:$L,2,FALSE),1)</f>
        <v/>
      </c>
      <c r="J240" s="40">
        <f>MOD(H240,VLOOKUP(G240,$K:$L,2,FALSE))</f>
        <v/>
      </c>
      <c r="K240" s="66" t="inlineStr">
        <is>
          <t>RM*RS7F16PQ</t>
        </is>
      </c>
      <c r="L240" s="114" t="n">
        <v>3000</v>
      </c>
    </row>
    <row r="241">
      <c r="A241" s="29">
        <f>+A240+1</f>
        <v/>
      </c>
      <c r="B241" s="29">
        <f>COUNTIF($C$3:C241,C241)</f>
        <v/>
      </c>
      <c r="C241" s="55">
        <f>_xlfn.IFNA(VLOOKUP(A241,$E:$G,3,FALSE),C240)</f>
        <v/>
      </c>
      <c r="D241" s="108">
        <f>_xlfn.IFNA(_xlfn.IFNA(VLOOKUP(A241,$F:$J,5,FALSE),VLOOKUP(C241,K:L,2,FALSE)),"")</f>
        <v/>
      </c>
      <c r="E241" s="32">
        <f>SUM($I$3:I240,1)</f>
        <v/>
      </c>
      <c r="F241" s="31">
        <f>IF(J241&lt;=0,0,SUM($I$3:I241))</f>
        <v/>
      </c>
      <c r="I241" s="39">
        <f>CEILING(H241/VLOOKUP(G241,$K:$L,2,FALSE),1)</f>
        <v/>
      </c>
      <c r="J241" s="40">
        <f>MOD(H241,VLOOKUP(G241,$K:$L,2,FALSE))</f>
        <v/>
      </c>
      <c r="K241" s="66" t="inlineStr">
        <is>
          <t>RM*ES7J10SQ</t>
        </is>
      </c>
      <c r="L241" s="114" t="n">
        <v>3000</v>
      </c>
    </row>
    <row r="242">
      <c r="A242" s="29">
        <f>+A241+1</f>
        <v/>
      </c>
      <c r="B242" s="29">
        <f>COUNTIF($C$3:C242,C242)</f>
        <v/>
      </c>
      <c r="C242" s="55">
        <f>_xlfn.IFNA(VLOOKUP(A242,$E:$G,3,FALSE),C241)</f>
        <v/>
      </c>
      <c r="D242" s="108">
        <f>_xlfn.IFNA(_xlfn.IFNA(VLOOKUP(A242,$F:$J,5,FALSE),VLOOKUP(C242,K:L,2,FALSE)),"")</f>
        <v/>
      </c>
      <c r="E242" s="32">
        <f>SUM($I$3:I241,1)</f>
        <v/>
      </c>
      <c r="F242" s="31">
        <f>IF(J242&lt;=0,0,SUM($I$3:I242))</f>
        <v/>
      </c>
      <c r="I242" s="39">
        <f>CEILING(H242/VLOOKUP(G242,$K:$L,2,FALSE),1)</f>
        <v/>
      </c>
      <c r="J242" s="40">
        <f>MOD(H242,VLOOKUP(G242,$K:$L,2,FALSE))</f>
        <v/>
      </c>
      <c r="K242" s="66" t="inlineStr">
        <is>
          <t>RM*RS7J10PQ</t>
        </is>
      </c>
      <c r="L242" s="112" t="n">
        <v>6100</v>
      </c>
    </row>
    <row r="243">
      <c r="A243" s="29">
        <f>+A242+1</f>
        <v/>
      </c>
      <c r="B243" s="29">
        <f>COUNTIF($C$3:C243,C243)</f>
        <v/>
      </c>
      <c r="C243" s="55">
        <f>_xlfn.IFNA(VLOOKUP(A243,$E:$G,3,FALSE),C242)</f>
        <v/>
      </c>
      <c r="D243" s="108">
        <f>_xlfn.IFNA(_xlfn.IFNA(VLOOKUP(A243,$F:$J,5,FALSE),VLOOKUP(C243,K:L,2,FALSE)),"")</f>
        <v/>
      </c>
      <c r="E243" s="32">
        <f>SUM($I$3:I242,1)</f>
        <v/>
      </c>
      <c r="F243" s="31">
        <f>IF(J243&lt;=0,0,SUM($I$3:I243))</f>
        <v/>
      </c>
      <c r="I243" s="39">
        <f>CEILING(H243/VLOOKUP(G243,$K:$L,2,FALSE),1)</f>
        <v/>
      </c>
      <c r="J243" s="40">
        <f>MOD(H243,VLOOKUP(G243,$K:$L,2,FALSE))</f>
        <v/>
      </c>
      <c r="K243" s="66" t="inlineStr">
        <is>
          <t>RM*ES7J10HQS</t>
        </is>
      </c>
      <c r="L243" s="112" t="n">
        <v>6100</v>
      </c>
    </row>
    <row r="244">
      <c r="A244" s="29">
        <f>+A243+1</f>
        <v/>
      </c>
      <c r="B244" s="29">
        <f>COUNTIF($C$3:C244,C244)</f>
        <v/>
      </c>
      <c r="C244" s="55">
        <f>_xlfn.IFNA(VLOOKUP(A244,$E:$G,3,FALSE),C243)</f>
        <v/>
      </c>
      <c r="D244" s="108">
        <f>_xlfn.IFNA(_xlfn.IFNA(VLOOKUP(A244,$F:$J,5,FALSE),VLOOKUP(C244,K:L,2,FALSE)),"")</f>
        <v/>
      </c>
      <c r="E244" s="32">
        <f>SUM($I$3:I243,1)</f>
        <v/>
      </c>
      <c r="F244" s="31">
        <f>IF(J244&lt;=0,0,SUM($I$3:I244))</f>
        <v/>
      </c>
      <c r="I244" s="39">
        <f>CEILING(H244/VLOOKUP(G244,$K:$L,2,FALSE),1)</f>
        <v/>
      </c>
      <c r="J244" s="40">
        <f>MOD(H244,VLOOKUP(G244,$K:$L,2,FALSE))</f>
        <v/>
      </c>
      <c r="K244" s="66" t="inlineStr">
        <is>
          <t>RM*ES7J10PQ</t>
        </is>
      </c>
      <c r="L244" s="112" t="n">
        <v>6100</v>
      </c>
    </row>
    <row r="245">
      <c r="A245" s="29">
        <f>+A244+1</f>
        <v/>
      </c>
      <c r="B245" s="29">
        <f>COUNTIF($C$3:C245,C245)</f>
        <v/>
      </c>
      <c r="C245" s="55">
        <f>_xlfn.IFNA(VLOOKUP(A245,$E:$G,3,FALSE),C244)</f>
        <v/>
      </c>
      <c r="D245" s="108">
        <f>_xlfn.IFNA(_xlfn.IFNA(VLOOKUP(A245,$F:$J,5,FALSE),VLOOKUP(C245,K:L,2,FALSE)),"")</f>
        <v/>
      </c>
      <c r="E245" s="32">
        <f>SUM($I$3:I244,1)</f>
        <v/>
      </c>
      <c r="F245" s="31">
        <f>IF(J245&lt;=0,0,SUM($I$3:I245))</f>
        <v/>
      </c>
      <c r="I245" s="39">
        <f>CEILING(H245/VLOOKUP(G245,$K:$L,2,FALSE),1)</f>
        <v/>
      </c>
      <c r="J245" s="40">
        <f>MOD(H245,VLOOKUP(G245,$K:$L,2,FALSE))</f>
        <v/>
      </c>
      <c r="K245" s="66" t="inlineStr">
        <is>
          <t>RM*RS7J16PQ</t>
        </is>
      </c>
      <c r="L245" s="114" t="n">
        <v>3000</v>
      </c>
    </row>
    <row r="246">
      <c r="A246" s="29">
        <f>+A245+1</f>
        <v/>
      </c>
      <c r="B246" s="29">
        <f>COUNTIF($C$3:C246,C246)</f>
        <v/>
      </c>
      <c r="C246" s="55">
        <f>_xlfn.IFNA(VLOOKUP(A246,$E:$G,3,FALSE),C245)</f>
        <v/>
      </c>
      <c r="D246" s="108">
        <f>_xlfn.IFNA(_xlfn.IFNA(VLOOKUP(A246,$F:$J,5,FALSE),VLOOKUP(C246,K:L,2,FALSE)),"")</f>
        <v/>
      </c>
      <c r="E246" s="32">
        <f>SUM($I$3:I245,1)</f>
        <v/>
      </c>
      <c r="F246" s="31">
        <f>IF(J246&lt;=0,0,SUM($I$3:I246))</f>
        <v/>
      </c>
      <c r="I246" s="39">
        <f>CEILING(H246/VLOOKUP(G246,$K:$L,2,FALSE),1)</f>
        <v/>
      </c>
      <c r="J246" s="40">
        <f>MOD(H246,VLOOKUP(G246,$K:$L,2,FALSE))</f>
        <v/>
      </c>
      <c r="K246" s="66" t="inlineStr">
        <is>
          <t>RM*ES7J16HQS</t>
        </is>
      </c>
      <c r="L246" s="114" t="n">
        <v>3000</v>
      </c>
    </row>
    <row r="247">
      <c r="A247" s="29">
        <f>+A246+1</f>
        <v/>
      </c>
      <c r="B247" s="29">
        <f>COUNTIF($C$3:C247,C247)</f>
        <v/>
      </c>
      <c r="C247" s="55">
        <f>_xlfn.IFNA(VLOOKUP(A247,$E:$G,3,FALSE),C246)</f>
        <v/>
      </c>
      <c r="D247" s="108">
        <f>_xlfn.IFNA(_xlfn.IFNA(VLOOKUP(A247,$F:$J,5,FALSE),VLOOKUP(C247,K:L,2,FALSE)),"")</f>
        <v/>
      </c>
      <c r="E247" s="32">
        <f>SUM($I$3:I246,1)</f>
        <v/>
      </c>
      <c r="F247" s="31">
        <f>IF(J247&lt;=0,0,SUM($I$3:I247))</f>
        <v/>
      </c>
      <c r="I247" s="39">
        <f>CEILING(H247/VLOOKUP(G247,$K:$L,2,FALSE),1)</f>
        <v/>
      </c>
      <c r="J247" s="40">
        <f>MOD(H247,VLOOKUP(G247,$K:$L,2,FALSE))</f>
        <v/>
      </c>
      <c r="K247" s="66" t="inlineStr">
        <is>
          <t>RM*ES7J16SQ</t>
        </is>
      </c>
      <c r="L247" s="114" t="n">
        <v>3000</v>
      </c>
    </row>
    <row r="248">
      <c r="A248" s="29">
        <f>+A247+1</f>
        <v/>
      </c>
      <c r="B248" s="29">
        <f>COUNTIF($C$3:C248,C248)</f>
        <v/>
      </c>
      <c r="C248" s="55">
        <f>_xlfn.IFNA(VLOOKUP(A248,$E:$G,3,FALSE),C247)</f>
        <v/>
      </c>
      <c r="D248" s="108">
        <f>_xlfn.IFNA(_xlfn.IFNA(VLOOKUP(A248,$F:$J,5,FALSE),VLOOKUP(C248,K:L,2,FALSE)),"")</f>
        <v/>
      </c>
      <c r="E248" s="32">
        <f>SUM($I$3:I247,1)</f>
        <v/>
      </c>
      <c r="F248" s="31">
        <f>IF(J248&lt;=0,0,SUM($I$3:I248))</f>
        <v/>
      </c>
      <c r="I248" s="39">
        <f>CEILING(H248/VLOOKUP(G248,$K:$L,2,FALSE),1)</f>
        <v/>
      </c>
      <c r="J248" s="40">
        <f>MOD(H248,VLOOKUP(G248,$K:$L,2,FALSE))</f>
        <v/>
      </c>
      <c r="K248" s="66" t="inlineStr">
        <is>
          <t>RM*ES7J16PQ</t>
        </is>
      </c>
      <c r="L248" s="114" t="n">
        <v>3000</v>
      </c>
    </row>
    <row r="249">
      <c r="A249" s="29">
        <f>+A248+1</f>
        <v/>
      </c>
      <c r="B249" s="29">
        <f>COUNTIF($C$3:C249,C249)</f>
        <v/>
      </c>
      <c r="C249" s="55">
        <f>_xlfn.IFNA(VLOOKUP(A249,$E:$G,3,FALSE),C248)</f>
        <v/>
      </c>
      <c r="D249" s="108">
        <f>_xlfn.IFNA(_xlfn.IFNA(VLOOKUP(A249,$F:$J,5,FALSE),VLOOKUP(C249,K:L,2,FALSE)),"")</f>
        <v/>
      </c>
      <c r="E249" s="32">
        <f>SUM($I$3:I248,1)</f>
        <v/>
      </c>
      <c r="F249" s="31">
        <f>IF(J249&lt;=0,0,SUM($I$3:I249))</f>
        <v/>
      </c>
      <c r="I249" s="39">
        <f>CEILING(H249/VLOOKUP(G249,$K:$L,2,FALSE),1)</f>
        <v/>
      </c>
      <c r="J249" s="40">
        <f>MOD(H249,VLOOKUP(G249,$K:$L,2,FALSE))</f>
        <v/>
      </c>
      <c r="K249" s="35" t="inlineStr">
        <is>
          <t>RS*R40A07PQ</t>
        </is>
      </c>
      <c r="L249" s="114" t="n">
        <v>6100</v>
      </c>
    </row>
    <row r="250">
      <c r="A250" s="29">
        <f>+A249+1</f>
        <v/>
      </c>
      <c r="B250" s="29">
        <f>COUNTIF($C$3:C250,C250)</f>
        <v/>
      </c>
      <c r="C250" s="55">
        <f>_xlfn.IFNA(VLOOKUP(A250,$E:$G,3,FALSE),C249)</f>
        <v/>
      </c>
      <c r="D250" s="108">
        <f>_xlfn.IFNA(_xlfn.IFNA(VLOOKUP(A250,$F:$J,5,FALSE),VLOOKUP(C250,K:L,2,FALSE)),"")</f>
        <v/>
      </c>
      <c r="E250" s="32">
        <f>SUM($I$3:I249,1)</f>
        <v/>
      </c>
      <c r="F250" s="31">
        <f>IF(J250&lt;=0,0,SUM($I$3:I250))</f>
        <v/>
      </c>
      <c r="I250" s="39">
        <f>CEILING(H250/VLOOKUP(G250,$K:$L,2,FALSE),1)</f>
        <v/>
      </c>
      <c r="J250" s="40">
        <f>MOD(H250,VLOOKUP(G250,$K:$L,2,FALSE))</f>
        <v/>
      </c>
      <c r="K250" s="35" t="inlineStr">
        <is>
          <t>RS*R40A10PQ</t>
        </is>
      </c>
      <c r="L250" s="114" t="n">
        <v>6100</v>
      </c>
    </row>
    <row r="251">
      <c r="A251" s="29">
        <f>+A250+1</f>
        <v/>
      </c>
      <c r="B251" s="29">
        <f>COUNTIF($C$3:C251,C251)</f>
        <v/>
      </c>
      <c r="C251" s="55">
        <f>_xlfn.IFNA(VLOOKUP(A251,$E:$G,3,FALSE),C250)</f>
        <v/>
      </c>
      <c r="D251" s="108">
        <f>_xlfn.IFNA(_xlfn.IFNA(VLOOKUP(A251,$F:$J,5,FALSE),VLOOKUP(C251,K:L,2,FALSE)),"")</f>
        <v/>
      </c>
      <c r="E251" s="32">
        <f>SUM($I$3:I250,1)</f>
        <v/>
      </c>
      <c r="F251" s="31">
        <f>IF(J251&lt;=0,0,SUM($I$3:I251))</f>
        <v/>
      </c>
      <c r="I251" s="39">
        <f>CEILING(H251/VLOOKUP(G251,$K:$L,2,FALSE),1)</f>
        <v/>
      </c>
      <c r="J251" s="40">
        <f>MOD(H251,VLOOKUP(G251,$K:$L,2,FALSE))</f>
        <v/>
      </c>
      <c r="K251" s="35" t="inlineStr">
        <is>
          <t>RS*R40D10PQ</t>
        </is>
      </c>
      <c r="L251" s="114" t="n">
        <v>6100</v>
      </c>
    </row>
    <row r="252" customFormat="1" s="35">
      <c r="A252" s="29">
        <f>+A251+1</f>
        <v/>
      </c>
      <c r="B252" s="29">
        <f>COUNTIF($C$3:C252,C252)</f>
        <v/>
      </c>
      <c r="C252" s="55">
        <f>_xlfn.IFNA(VLOOKUP(A252,$E:$G,3,FALSE),C251)</f>
        <v/>
      </c>
      <c r="D252" s="108">
        <f>_xlfn.IFNA(_xlfn.IFNA(VLOOKUP(A252,$F:$J,5,FALSE),VLOOKUP(C252,K:L,2,FALSE)),"")</f>
        <v/>
      </c>
      <c r="E252" s="32">
        <f>SUM($I$3:I251,1)</f>
        <v/>
      </c>
      <c r="F252" s="31">
        <f>IF(J252&lt;=0,0,SUM($I$3:I252))</f>
        <v/>
      </c>
      <c r="G252" s="65" t="n"/>
      <c r="H252" s="104" t="n"/>
      <c r="I252" s="39">
        <f>CEILING(H252/VLOOKUP(G252,$K:$L,2,FALSE),1)</f>
        <v/>
      </c>
      <c r="J252" s="40">
        <f>MOD(H252,VLOOKUP(G252,$K:$L,2,FALSE))</f>
        <v/>
      </c>
      <c r="K252" s="35" t="inlineStr">
        <is>
          <t>RS*R40G07PQ</t>
        </is>
      </c>
      <c r="L252" s="114" t="n">
        <v>6100</v>
      </c>
    </row>
    <row r="253" customFormat="1" s="35">
      <c r="A253" s="29">
        <f>+A252+1</f>
        <v/>
      </c>
      <c r="B253" s="29">
        <f>COUNTIF($C$3:C253,C253)</f>
        <v/>
      </c>
      <c r="C253" s="55">
        <f>_xlfn.IFNA(VLOOKUP(A253,$E:$G,3,FALSE),C252)</f>
        <v/>
      </c>
      <c r="D253" s="108">
        <f>_xlfn.IFNA(_xlfn.IFNA(VLOOKUP(A253,$F:$J,5,FALSE),VLOOKUP(C253,K:L,2,FALSE)),"")</f>
        <v/>
      </c>
      <c r="E253" s="32">
        <f>SUM($I$3:I252,1)</f>
        <v/>
      </c>
      <c r="F253" s="31">
        <f>IF(J253&lt;=0,0,SUM($I$3:I253))</f>
        <v/>
      </c>
      <c r="G253" s="65" t="n"/>
      <c r="H253" s="104" t="n"/>
      <c r="I253" s="39">
        <f>CEILING(H253/VLOOKUP(G253,$K:$L,2,FALSE),1)</f>
        <v/>
      </c>
      <c r="J253" s="40">
        <f>MOD(H253,VLOOKUP(G253,$K:$L,2,FALSE))</f>
        <v/>
      </c>
      <c r="K253" s="35" t="inlineStr">
        <is>
          <t>RS*R40G10PQ</t>
        </is>
      </c>
      <c r="L253" s="114" t="n">
        <v>6100</v>
      </c>
    </row>
    <row r="254" customFormat="1" s="35">
      <c r="A254" s="29">
        <f>+A253+1</f>
        <v/>
      </c>
      <c r="B254" s="29">
        <f>COUNTIF($C$3:C254,C254)</f>
        <v/>
      </c>
      <c r="C254" s="55">
        <f>_xlfn.IFNA(VLOOKUP(A254,$E:$G,3,FALSE),C253)</f>
        <v/>
      </c>
      <c r="D254" s="108">
        <f>_xlfn.IFNA(_xlfn.IFNA(VLOOKUP(A254,$F:$J,5,FALSE),VLOOKUP(C254,K:L,2,FALSE)),"")</f>
        <v/>
      </c>
      <c r="E254" s="32">
        <f>SUM($I$3:I253,1)</f>
        <v/>
      </c>
      <c r="F254" s="31">
        <f>IF(J254&lt;=0,0,SUM($I$3:I254))</f>
        <v/>
      </c>
      <c r="G254" s="65" t="n"/>
      <c r="H254" s="104" t="n"/>
      <c r="I254" s="39">
        <f>CEILING(H254/VLOOKUP(G254,$K:$L,2,FALSE),1)</f>
        <v/>
      </c>
      <c r="J254" s="40">
        <f>MOD(H254,VLOOKUP(G254,$K:$L,2,FALSE))</f>
        <v/>
      </c>
      <c r="K254" s="35" t="inlineStr">
        <is>
          <t>RS*R50A07PQ</t>
        </is>
      </c>
      <c r="L254" s="114" t="n">
        <v>6100</v>
      </c>
    </row>
    <row r="255" customFormat="1" s="35">
      <c r="A255" s="29">
        <f>+A254+1</f>
        <v/>
      </c>
      <c r="B255" s="29">
        <f>COUNTIF($C$3:C255,C255)</f>
        <v/>
      </c>
      <c r="C255" s="55">
        <f>_xlfn.IFNA(VLOOKUP(A255,$E:$G,3,FALSE),C254)</f>
        <v/>
      </c>
      <c r="D255" s="108">
        <f>_xlfn.IFNA(_xlfn.IFNA(VLOOKUP(A255,$F:$J,5,FALSE),VLOOKUP(C255,K:L,2,FALSE)),"")</f>
        <v/>
      </c>
      <c r="E255" s="32">
        <f>SUM($I$3:I254,1)</f>
        <v/>
      </c>
      <c r="F255" s="31">
        <f>IF(J255&lt;=0,0,SUM($I$3:I255))</f>
        <v/>
      </c>
      <c r="G255" s="65" t="n"/>
      <c r="H255" s="104" t="n"/>
      <c r="I255" s="39">
        <f>CEILING(H255/VLOOKUP(G255,$K:$L,2,FALSE),1)</f>
        <v/>
      </c>
      <c r="J255" s="40">
        <f>MOD(H255,VLOOKUP(G255,$K:$L,2,FALSE))</f>
        <v/>
      </c>
      <c r="K255" s="35" t="inlineStr">
        <is>
          <t>RS*R50A10PQ</t>
        </is>
      </c>
      <c r="L255" s="114" t="n">
        <v>6100</v>
      </c>
    </row>
    <row r="256" customFormat="1" s="35">
      <c r="A256" s="29">
        <f>+A255+1</f>
        <v/>
      </c>
      <c r="B256" s="29">
        <f>COUNTIF($C$3:C256,C256)</f>
        <v/>
      </c>
      <c r="C256" s="55">
        <f>_xlfn.IFNA(VLOOKUP(A256,$E:$G,3,FALSE),C255)</f>
        <v/>
      </c>
      <c r="D256" s="108">
        <f>_xlfn.IFNA(_xlfn.IFNA(VLOOKUP(A256,$F:$J,5,FALSE),VLOOKUP(C256,K:L,2,FALSE)),"")</f>
        <v/>
      </c>
      <c r="E256" s="32">
        <f>SUM($I$3:I255,1)</f>
        <v/>
      </c>
      <c r="F256" s="31">
        <f>IF(J256&lt;=0,0,SUM($I$3:I256))</f>
        <v/>
      </c>
      <c r="G256" s="65" t="n"/>
      <c r="H256" s="104" t="n"/>
      <c r="I256" s="39">
        <f>CEILING(H256/VLOOKUP(G256,$K:$L,2,FALSE),1)</f>
        <v/>
      </c>
      <c r="J256" s="40">
        <f>MOD(H256,VLOOKUP(G256,$K:$L,2,FALSE))</f>
        <v/>
      </c>
      <c r="K256" s="35" t="inlineStr">
        <is>
          <t>RS*R50D10PQ</t>
        </is>
      </c>
      <c r="L256" s="114" t="n">
        <v>6100</v>
      </c>
    </row>
    <row r="257" customFormat="1" s="35">
      <c r="A257" s="29">
        <f>+A256+1</f>
        <v/>
      </c>
      <c r="B257" s="29">
        <f>COUNTIF($C$3:C257,C257)</f>
        <v/>
      </c>
      <c r="C257" s="55">
        <f>_xlfn.IFNA(VLOOKUP(A257,$E:$G,3,FALSE),C256)</f>
        <v/>
      </c>
      <c r="D257" s="108">
        <f>_xlfn.IFNA(_xlfn.IFNA(VLOOKUP(A257,$F:$J,5,FALSE),VLOOKUP(C257,K:L,2,FALSE)),"")</f>
        <v/>
      </c>
      <c r="E257" s="32">
        <f>SUM($I$3:I256,1)</f>
        <v/>
      </c>
      <c r="F257" s="31">
        <f>IF(J257&lt;=0,0,SUM($I$3:I257))</f>
        <v/>
      </c>
      <c r="G257" s="65" t="n"/>
      <c r="H257" s="104" t="n"/>
      <c r="I257" s="39">
        <f>CEILING(H257/VLOOKUP(G257,$K:$L,2,FALSE),1)</f>
        <v/>
      </c>
      <c r="J257" s="40">
        <f>MOD(H257,VLOOKUP(G257,$K:$L,2,FALSE))</f>
        <v/>
      </c>
      <c r="K257" s="35" t="inlineStr">
        <is>
          <t>RS*R50G07PQ</t>
        </is>
      </c>
      <c r="L257" s="114" t="n">
        <v>6100</v>
      </c>
    </row>
    <row r="258" customFormat="1" s="35">
      <c r="A258" s="29">
        <f>+A257+1</f>
        <v/>
      </c>
      <c r="B258" s="29">
        <f>COUNTIF($C$3:C258,C258)</f>
        <v/>
      </c>
      <c r="C258" s="55">
        <f>_xlfn.IFNA(VLOOKUP(A258,$E:$G,3,FALSE),C257)</f>
        <v/>
      </c>
      <c r="D258" s="108">
        <f>_xlfn.IFNA(_xlfn.IFNA(VLOOKUP(A258,$F:$J,5,FALSE),VLOOKUP(C258,K:L,2,FALSE)),"")</f>
        <v/>
      </c>
      <c r="E258" s="32">
        <f>SUM($I$3:I257,1)</f>
        <v/>
      </c>
      <c r="F258" s="31">
        <f>IF(J258&lt;=0,0,SUM($I$3:I258))</f>
        <v/>
      </c>
      <c r="G258" s="65" t="n"/>
      <c r="H258" s="104" t="n"/>
      <c r="I258" s="39">
        <f>CEILING(H258/VLOOKUP(G258,$K:$L,2,FALSE),1)</f>
        <v/>
      </c>
      <c r="J258" s="40">
        <f>MOD(H258,VLOOKUP(G258,$K:$L,2,FALSE))</f>
        <v/>
      </c>
      <c r="K258" s="35" t="inlineStr">
        <is>
          <t>RS*R50G10PQ</t>
        </is>
      </c>
      <c r="L258" s="114" t="n">
        <v>6100</v>
      </c>
    </row>
    <row r="259" customFormat="1" s="35">
      <c r="A259" s="29">
        <f>+A258+1</f>
        <v/>
      </c>
      <c r="B259" s="29">
        <f>COUNTIF($C$3:C259,C259)</f>
        <v/>
      </c>
      <c r="C259" s="55">
        <f>_xlfn.IFNA(VLOOKUP(A259,$E:$G,3,FALSE),C258)</f>
        <v/>
      </c>
      <c r="D259" s="108">
        <f>_xlfn.IFNA(_xlfn.IFNA(VLOOKUP(A259,$F:$J,5,FALSE),VLOOKUP(C259,K:L,2,FALSE)),"")</f>
        <v/>
      </c>
      <c r="E259" s="32">
        <f>SUM($I$3:I258,1)</f>
        <v/>
      </c>
      <c r="F259" s="31">
        <f>IF(J259&lt;=0,0,SUM($I$3:I259))</f>
        <v/>
      </c>
      <c r="G259" s="65" t="n"/>
      <c r="H259" s="104" t="n"/>
      <c r="I259" s="39">
        <f>CEILING(H259/VLOOKUP(G259,$K:$L,2,FALSE),1)</f>
        <v/>
      </c>
      <c r="J259" s="40">
        <f>MOD(H259,VLOOKUP(G259,$K:$L,2,FALSE))</f>
        <v/>
      </c>
      <c r="K259" s="35" t="inlineStr">
        <is>
          <t>RS*R60A07PQ</t>
        </is>
      </c>
      <c r="L259" s="114" t="n">
        <v>6100</v>
      </c>
    </row>
    <row r="260" customFormat="1" s="35">
      <c r="A260" s="29">
        <f>+A259+1</f>
        <v/>
      </c>
      <c r="B260" s="29">
        <f>COUNTIF($C$3:C260,C260)</f>
        <v/>
      </c>
      <c r="C260" s="55">
        <f>_xlfn.IFNA(VLOOKUP(A260,$E:$G,3,FALSE),C259)</f>
        <v/>
      </c>
      <c r="D260" s="108">
        <f>_xlfn.IFNA(_xlfn.IFNA(VLOOKUP(A260,$F:$J,5,FALSE),VLOOKUP(C260,K:L,2,FALSE)),"")</f>
        <v/>
      </c>
      <c r="E260" s="32">
        <f>SUM($I$3:I259,1)</f>
        <v/>
      </c>
      <c r="F260" s="31">
        <f>IF(J260&lt;=0,0,SUM($I$3:I260))</f>
        <v/>
      </c>
      <c r="G260" s="65" t="n"/>
      <c r="H260" s="104" t="n"/>
      <c r="I260" s="39">
        <f>CEILING(H260/VLOOKUP(G260,$K:$L,2,FALSE),1)</f>
        <v/>
      </c>
      <c r="J260" s="40">
        <f>MOD(H260,VLOOKUP(G260,$K:$L,2,FALSE))</f>
        <v/>
      </c>
      <c r="K260" s="35" t="inlineStr">
        <is>
          <t>RS*R60A10PQ</t>
        </is>
      </c>
      <c r="L260" s="114" t="n">
        <v>6100</v>
      </c>
    </row>
    <row r="261" customFormat="1" s="35">
      <c r="A261" s="29">
        <f>+A260+1</f>
        <v/>
      </c>
      <c r="B261" s="29">
        <f>COUNTIF($C$3:C261,C261)</f>
        <v/>
      </c>
      <c r="C261" s="55">
        <f>_xlfn.IFNA(VLOOKUP(A261,$E:$G,3,FALSE),C260)</f>
        <v/>
      </c>
      <c r="D261" s="108">
        <f>_xlfn.IFNA(_xlfn.IFNA(VLOOKUP(A261,$F:$J,5,FALSE),VLOOKUP(C261,K:L,2,FALSE)),"")</f>
        <v/>
      </c>
      <c r="E261" s="32">
        <f>SUM($I$3:I260,1)</f>
        <v/>
      </c>
      <c r="F261" s="31">
        <f>IF(J261&lt;=0,0,SUM($I$3:I261))</f>
        <v/>
      </c>
      <c r="G261" s="65" t="n"/>
      <c r="H261" s="104" t="n"/>
      <c r="I261" s="39">
        <f>CEILING(H261/VLOOKUP(G261,$K:$L,2,FALSE),1)</f>
        <v/>
      </c>
      <c r="J261" s="40">
        <f>MOD(H261,VLOOKUP(G261,$K:$L,2,FALSE))</f>
        <v/>
      </c>
      <c r="K261" s="35" t="inlineStr">
        <is>
          <t>RS*R60D10PQ</t>
        </is>
      </c>
      <c r="L261" s="114" t="n">
        <v>6100</v>
      </c>
    </row>
    <row r="262" customFormat="1" s="35">
      <c r="A262" s="29">
        <f>+A261+1</f>
        <v/>
      </c>
      <c r="B262" s="29">
        <f>COUNTIF($C$3:C262,C262)</f>
        <v/>
      </c>
      <c r="C262" s="55">
        <f>_xlfn.IFNA(VLOOKUP(A262,$E:$G,3,FALSE),C261)</f>
        <v/>
      </c>
      <c r="D262" s="108">
        <f>_xlfn.IFNA(_xlfn.IFNA(VLOOKUP(A262,$F:$J,5,FALSE),VLOOKUP(C262,K:L,2,FALSE)),"")</f>
        <v/>
      </c>
      <c r="E262" s="32">
        <f>SUM($I$3:I261,1)</f>
        <v/>
      </c>
      <c r="F262" s="31">
        <f>IF(J262&lt;=0,0,SUM($I$3:I262))</f>
        <v/>
      </c>
      <c r="G262" s="65" t="n"/>
      <c r="H262" s="104" t="n"/>
      <c r="I262" s="39">
        <f>CEILING(H262/VLOOKUP(G262,$K:$L,2,FALSE),1)</f>
        <v/>
      </c>
      <c r="J262" s="40">
        <f>MOD(H262,VLOOKUP(G262,$K:$L,2,FALSE))</f>
        <v/>
      </c>
      <c r="K262" s="35" t="inlineStr">
        <is>
          <t>RS*R60G07PQ</t>
        </is>
      </c>
      <c r="L262" s="114" t="n">
        <v>6100</v>
      </c>
    </row>
    <row r="263" customFormat="1" s="35">
      <c r="A263" s="29">
        <f>+A262+1</f>
        <v/>
      </c>
      <c r="B263" s="29">
        <f>COUNTIF($C$3:C263,C263)</f>
        <v/>
      </c>
      <c r="C263" s="55">
        <f>_xlfn.IFNA(VLOOKUP(A263,$E:$G,3,FALSE),C262)</f>
        <v/>
      </c>
      <c r="D263" s="108">
        <f>_xlfn.IFNA(_xlfn.IFNA(VLOOKUP(A263,$F:$J,5,FALSE),VLOOKUP(C263,K:L,2,FALSE)),"")</f>
        <v/>
      </c>
      <c r="E263" s="32">
        <f>SUM($I$3:I262,1)</f>
        <v/>
      </c>
      <c r="F263" s="31">
        <f>IF(J263&lt;=0,0,SUM($I$3:I263))</f>
        <v/>
      </c>
      <c r="G263" s="65" t="n"/>
      <c r="H263" s="104" t="n"/>
      <c r="I263" s="39">
        <f>CEILING(H263/VLOOKUP(G263,$K:$L,2,FALSE),1)</f>
        <v/>
      </c>
      <c r="J263" s="40">
        <f>MOD(H263,VLOOKUP(G263,$K:$L,2,FALSE))</f>
        <v/>
      </c>
      <c r="K263" s="35" t="inlineStr">
        <is>
          <t>RS*R60G10PQ</t>
        </is>
      </c>
      <c r="L263" s="114" t="n">
        <v>6100</v>
      </c>
    </row>
    <row r="264" customFormat="1" s="35">
      <c r="A264" s="29">
        <f>+A263+1</f>
        <v/>
      </c>
      <c r="B264" s="29">
        <f>COUNTIF($C$3:C264,C264)</f>
        <v/>
      </c>
      <c r="C264" s="55">
        <f>_xlfn.IFNA(VLOOKUP(A264,$E:$G,3,FALSE),C263)</f>
        <v/>
      </c>
      <c r="D264" s="108">
        <f>_xlfn.IFNA(_xlfn.IFNA(VLOOKUP(A264,$F:$J,5,FALSE),VLOOKUP(C264,K:L,2,FALSE)),"")</f>
        <v/>
      </c>
      <c r="E264" s="32">
        <f>SUM($I$3:I263,1)</f>
        <v/>
      </c>
      <c r="F264" s="31">
        <f>IF(J264&lt;=0,0,SUM($I$3:I264))</f>
        <v/>
      </c>
      <c r="G264" s="65" t="n"/>
      <c r="H264" s="104" t="n"/>
      <c r="I264" s="39">
        <f>CEILING(H264/VLOOKUP(G264,$K:$L,2,FALSE),1)</f>
        <v/>
      </c>
      <c r="J264" s="40">
        <f>MOD(H264,VLOOKUP(G264,$K:$L,2,FALSE))</f>
        <v/>
      </c>
      <c r="K264" s="35" t="inlineStr">
        <is>
          <t>RS*R70D10PQ</t>
        </is>
      </c>
      <c r="L264" s="114" t="n">
        <v>6100</v>
      </c>
    </row>
    <row r="265" customFormat="1" s="35">
      <c r="A265" s="29">
        <f>+A264+1</f>
        <v/>
      </c>
      <c r="B265" s="29">
        <f>COUNTIF($C$3:C265,C265)</f>
        <v/>
      </c>
      <c r="C265" s="55">
        <f>_xlfn.IFNA(VLOOKUP(A265,$E:$G,3,FALSE),C264)</f>
        <v/>
      </c>
      <c r="D265" s="108">
        <f>_xlfn.IFNA(_xlfn.IFNA(VLOOKUP(A265,$F:$J,5,FALSE),VLOOKUP(C265,K:L,2,FALSE)),"")</f>
        <v/>
      </c>
      <c r="E265" s="32">
        <f>SUM($I$3:I264,1)</f>
        <v/>
      </c>
      <c r="F265" s="31">
        <f>IF(J265&lt;=0,0,SUM($I$3:I265))</f>
        <v/>
      </c>
      <c r="G265" s="65" t="n"/>
      <c r="H265" s="104" t="n"/>
      <c r="I265" s="39">
        <f>CEILING(H265/VLOOKUP(G265,$K:$L,2,FALSE),1)</f>
        <v/>
      </c>
      <c r="J265" s="40">
        <f>MOD(H265,VLOOKUP(G265,$K:$L,2,FALSE))</f>
        <v/>
      </c>
      <c r="K265" s="66" t="n"/>
      <c r="L265" s="112" t="n"/>
    </row>
    <row r="266" customFormat="1" s="35">
      <c r="A266" s="29">
        <f>+A265+1</f>
        <v/>
      </c>
      <c r="B266" s="29">
        <f>COUNTIF($C$3:C266,C266)</f>
        <v/>
      </c>
      <c r="C266" s="55">
        <f>_xlfn.IFNA(VLOOKUP(A266,$E:$G,3,FALSE),C265)</f>
        <v/>
      </c>
      <c r="D266" s="108">
        <f>_xlfn.IFNA(_xlfn.IFNA(VLOOKUP(A266,$F:$J,5,FALSE),VLOOKUP(C266,K:L,2,FALSE)),"")</f>
        <v/>
      </c>
      <c r="E266" s="32">
        <f>SUM($I$3:I265,1)</f>
        <v/>
      </c>
      <c r="F266" s="31">
        <f>IF(J266&lt;=0,0,SUM($I$3:I266))</f>
        <v/>
      </c>
      <c r="G266" s="65" t="n"/>
      <c r="H266" s="104" t="n"/>
      <c r="I266" s="39">
        <f>CEILING(H266/VLOOKUP(G266,$K:$L,2,FALSE),1)</f>
        <v/>
      </c>
      <c r="J266" s="40">
        <f>MOD(H266,VLOOKUP(G266,$K:$L,2,FALSE))</f>
        <v/>
      </c>
      <c r="K266" s="66" t="n"/>
      <c r="L266" s="112" t="n"/>
    </row>
    <row r="267" customFormat="1" s="35">
      <c r="A267" s="29">
        <f>+A266+1</f>
        <v/>
      </c>
      <c r="B267" s="29">
        <f>COUNTIF($C$3:C267,C267)</f>
        <v/>
      </c>
      <c r="C267" s="55">
        <f>_xlfn.IFNA(VLOOKUP(A267,$E:$G,3,FALSE),C266)</f>
        <v/>
      </c>
      <c r="D267" s="108">
        <f>_xlfn.IFNA(_xlfn.IFNA(VLOOKUP(A267,$F:$J,5,FALSE),VLOOKUP(C267,K:L,2,FALSE)),"")</f>
        <v/>
      </c>
      <c r="E267" s="32">
        <f>SUM($I$3:I266,1)</f>
        <v/>
      </c>
      <c r="F267" s="31">
        <f>IF(J267&lt;=0,0,SUM($I$3:I267))</f>
        <v/>
      </c>
      <c r="G267" s="65" t="n"/>
      <c r="H267" s="104" t="n"/>
      <c r="I267" s="39">
        <f>CEILING(H267/VLOOKUP(G267,$K:$L,2,FALSE),1)</f>
        <v/>
      </c>
      <c r="J267" s="40">
        <f>MOD(H267,VLOOKUP(G267,$K:$L,2,FALSE))</f>
        <v/>
      </c>
      <c r="K267" s="66" t="n"/>
      <c r="L267" s="114" t="n"/>
    </row>
    <row r="268" customFormat="1" s="35">
      <c r="A268" s="29">
        <f>+A267+1</f>
        <v/>
      </c>
      <c r="B268" s="29">
        <f>COUNTIF($C$3:C268,C268)</f>
        <v/>
      </c>
      <c r="C268" s="55">
        <f>_xlfn.IFNA(VLOOKUP(A268,$E:$G,3,FALSE),C267)</f>
        <v/>
      </c>
      <c r="D268" s="108">
        <f>_xlfn.IFNA(_xlfn.IFNA(VLOOKUP(A268,$F:$J,5,FALSE),VLOOKUP(C268,K:L,2,FALSE)),"")</f>
        <v/>
      </c>
      <c r="E268" s="32">
        <f>SUM($I$3:I267,1)</f>
        <v/>
      </c>
      <c r="F268" s="31">
        <f>IF(J268&lt;=0,0,SUM($I$3:I268))</f>
        <v/>
      </c>
      <c r="G268" s="65" t="n"/>
      <c r="H268" s="104" t="n"/>
      <c r="I268" s="39">
        <f>CEILING(H268/VLOOKUP(G268,$K:$L,2,FALSE),1)</f>
        <v/>
      </c>
      <c r="J268" s="40">
        <f>MOD(H268,VLOOKUP(G268,$K:$L,2,FALSE))</f>
        <v/>
      </c>
      <c r="K268" s="66" t="n"/>
      <c r="L268" s="114" t="n"/>
    </row>
    <row r="269" customFormat="1" s="35">
      <c r="A269" s="29">
        <f>+A268+1</f>
        <v/>
      </c>
      <c r="B269" s="29">
        <f>COUNTIF($C$3:C269,C269)</f>
        <v/>
      </c>
      <c r="C269" s="55">
        <f>_xlfn.IFNA(VLOOKUP(A269,$E:$G,3,FALSE),C268)</f>
        <v/>
      </c>
      <c r="D269" s="108">
        <f>_xlfn.IFNA(_xlfn.IFNA(VLOOKUP(A269,$F:$J,5,FALSE),VLOOKUP(C269,K:L,2,FALSE)),"")</f>
        <v/>
      </c>
      <c r="E269" s="32">
        <f>SUM($I$3:I268,1)</f>
        <v/>
      </c>
      <c r="F269" s="31">
        <f>IF(J269&lt;=0,0,SUM($I$3:I269))</f>
        <v/>
      </c>
      <c r="G269" s="65" t="n"/>
      <c r="H269" s="104" t="n"/>
      <c r="I269" s="39">
        <f>CEILING(H269/VLOOKUP(G269,$K:$L,2,FALSE),1)</f>
        <v/>
      </c>
      <c r="J269" s="40">
        <f>MOD(H269,VLOOKUP(G269,$K:$L,2,FALSE))</f>
        <v/>
      </c>
      <c r="K269" s="66" t="n"/>
      <c r="L269" s="114" t="n"/>
    </row>
    <row r="270" customFormat="1" s="35">
      <c r="A270" s="29">
        <f>+A269+1</f>
        <v/>
      </c>
      <c r="B270" s="29">
        <f>COUNTIF($C$3:C270,C270)</f>
        <v/>
      </c>
      <c r="C270" s="55">
        <f>_xlfn.IFNA(VLOOKUP(A270,$E:$G,3,FALSE),C269)</f>
        <v/>
      </c>
      <c r="D270" s="108">
        <f>_xlfn.IFNA(_xlfn.IFNA(VLOOKUP(A270,$F:$J,5,FALSE),VLOOKUP(C270,K:L,2,FALSE)),"")</f>
        <v/>
      </c>
      <c r="E270" s="32">
        <f>SUM($I$3:I269,1)</f>
        <v/>
      </c>
      <c r="F270" s="31">
        <f>IF(J270&lt;=0,0,SUM($I$3:I270))</f>
        <v/>
      </c>
      <c r="G270" s="65" t="n"/>
      <c r="H270" s="104" t="n"/>
      <c r="I270" s="39">
        <f>CEILING(H270/VLOOKUP(G270,$K:$L,2,FALSE),1)</f>
        <v/>
      </c>
      <c r="J270" s="40">
        <f>MOD(H270,VLOOKUP(G270,$K:$L,2,FALSE))</f>
        <v/>
      </c>
      <c r="K270" s="66" t="n"/>
      <c r="L270" s="114" t="n"/>
    </row>
    <row r="271" customFormat="1" s="35">
      <c r="A271" s="29">
        <f>+A270+1</f>
        <v/>
      </c>
      <c r="B271" s="29">
        <f>COUNTIF($C$3:C271,C271)</f>
        <v/>
      </c>
      <c r="C271" s="55">
        <f>_xlfn.IFNA(VLOOKUP(A271,$E:$G,3,FALSE),C270)</f>
        <v/>
      </c>
      <c r="D271" s="108">
        <f>_xlfn.IFNA(_xlfn.IFNA(VLOOKUP(A271,$F:$J,5,FALSE),VLOOKUP(C271,K:L,2,FALSE)),"")</f>
        <v/>
      </c>
      <c r="E271" s="32">
        <f>SUM($I$3:I270,1)</f>
        <v/>
      </c>
      <c r="F271" s="31">
        <f>IF(J271&lt;=0,0,SUM($I$3:I271))</f>
        <v/>
      </c>
      <c r="G271" s="65" t="n"/>
      <c r="H271" s="104" t="n"/>
      <c r="I271" s="39">
        <f>CEILING(H271/VLOOKUP(G271,$K:$L,2,FALSE),1)</f>
        <v/>
      </c>
      <c r="J271" s="40">
        <f>MOD(H271,VLOOKUP(G271,$K:$L,2,FALSE))</f>
        <v/>
      </c>
      <c r="L271" s="114" t="n"/>
    </row>
    <row r="272" customFormat="1" s="35">
      <c r="A272" s="29">
        <f>+A271+1</f>
        <v/>
      </c>
      <c r="B272" s="29">
        <f>COUNTIF($C$3:C272,C272)</f>
        <v/>
      </c>
      <c r="C272" s="55">
        <f>_xlfn.IFNA(VLOOKUP(A272,$E:$G,3,FALSE),C271)</f>
        <v/>
      </c>
      <c r="D272" s="108">
        <f>_xlfn.IFNA(_xlfn.IFNA(VLOOKUP(A272,$F:$J,5,FALSE),VLOOKUP(C272,K:L,2,FALSE)),"")</f>
        <v/>
      </c>
      <c r="E272" s="32">
        <f>SUM($I$3:I271,1)</f>
        <v/>
      </c>
      <c r="F272" s="31">
        <f>IF(J272&lt;=0,0,SUM($I$3:I272))</f>
        <v/>
      </c>
      <c r="G272" s="65" t="n"/>
      <c r="H272" s="104" t="n"/>
      <c r="I272" s="39">
        <f>CEILING(H272/VLOOKUP(G272,$K:$L,2,FALSE),1)</f>
        <v/>
      </c>
      <c r="J272" s="40">
        <f>MOD(H272,VLOOKUP(G272,$K:$L,2,FALSE))</f>
        <v/>
      </c>
      <c r="L272" s="114" t="n"/>
    </row>
    <row r="273" customFormat="1" s="35">
      <c r="A273" s="29">
        <f>+A272+1</f>
        <v/>
      </c>
      <c r="B273" s="29">
        <f>COUNTIF($C$3:C273,C273)</f>
        <v/>
      </c>
      <c r="C273" s="55">
        <f>_xlfn.IFNA(VLOOKUP(A273,$E:$G,3,FALSE),C272)</f>
        <v/>
      </c>
      <c r="D273" s="108">
        <f>_xlfn.IFNA(_xlfn.IFNA(VLOOKUP(A273,$F:$J,5,FALSE),VLOOKUP(C273,K:L,2,FALSE)),"")</f>
        <v/>
      </c>
      <c r="E273" s="32">
        <f>SUM($I$3:I272,1)</f>
        <v/>
      </c>
      <c r="F273" s="31">
        <f>IF(J273&lt;=0,0,SUM($I$3:I273))</f>
        <v/>
      </c>
      <c r="G273" s="65" t="n"/>
      <c r="H273" s="104" t="n"/>
      <c r="I273" s="39">
        <f>CEILING(H273/VLOOKUP(G273,$K:$L,2,FALSE),1)</f>
        <v/>
      </c>
      <c r="J273" s="40">
        <f>MOD(H273,VLOOKUP(G273,$K:$L,2,FALSE))</f>
        <v/>
      </c>
      <c r="L273" s="114" t="n"/>
    </row>
    <row r="274" customFormat="1" s="35">
      <c r="A274" s="29">
        <f>+A273+1</f>
        <v/>
      </c>
      <c r="B274" s="29">
        <f>COUNTIF($C$3:C274,C274)</f>
        <v/>
      </c>
      <c r="C274" s="55">
        <f>_xlfn.IFNA(VLOOKUP(A274,$E:$G,3,FALSE),C273)</f>
        <v/>
      </c>
      <c r="D274" s="108">
        <f>_xlfn.IFNA(_xlfn.IFNA(VLOOKUP(A274,$F:$J,5,FALSE),VLOOKUP(C274,K:L,2,FALSE)),"")</f>
        <v/>
      </c>
      <c r="E274" s="32">
        <f>SUM($I$3:I273,1)</f>
        <v/>
      </c>
      <c r="F274" s="31">
        <f>IF(J274&lt;=0,0,SUM($I$3:I274))</f>
        <v/>
      </c>
      <c r="G274" s="65" t="n"/>
      <c r="H274" s="104" t="n"/>
      <c r="I274" s="39">
        <f>CEILING(H274/VLOOKUP(G274,$K:$L,2,FALSE),1)</f>
        <v/>
      </c>
      <c r="J274" s="40">
        <f>MOD(H274,VLOOKUP(G274,$K:$L,2,FALSE))</f>
        <v/>
      </c>
      <c r="L274" s="114" t="n"/>
    </row>
    <row r="275" customFormat="1" s="35">
      <c r="A275" s="29">
        <f>+A274+1</f>
        <v/>
      </c>
      <c r="B275" s="29">
        <f>COUNTIF($C$3:C275,C275)</f>
        <v/>
      </c>
      <c r="C275" s="55">
        <f>_xlfn.IFNA(VLOOKUP(A275,$E:$G,3,FALSE),C274)</f>
        <v/>
      </c>
      <c r="D275" s="108">
        <f>_xlfn.IFNA(_xlfn.IFNA(VLOOKUP(A275,$F:$J,5,FALSE),VLOOKUP(C275,K:L,2,FALSE)),"")</f>
        <v/>
      </c>
      <c r="E275" s="32">
        <f>SUM($I$3:I274,1)</f>
        <v/>
      </c>
      <c r="F275" s="31">
        <f>IF(J275&lt;=0,0,SUM($I$3:I275))</f>
        <v/>
      </c>
      <c r="G275" s="65" t="n"/>
      <c r="H275" s="104" t="n"/>
      <c r="I275" s="39">
        <f>CEILING(H275/VLOOKUP(G275,$K:$L,2,FALSE),1)</f>
        <v/>
      </c>
      <c r="J275" s="40">
        <f>MOD(H275,VLOOKUP(G275,$K:$L,2,FALSE))</f>
        <v/>
      </c>
      <c r="L275" s="114" t="n"/>
    </row>
    <row r="276" customFormat="1" s="35">
      <c r="A276" s="29">
        <f>+A275+1</f>
        <v/>
      </c>
      <c r="B276" s="29">
        <f>COUNTIF($C$3:C276,C276)</f>
        <v/>
      </c>
      <c r="C276" s="55">
        <f>_xlfn.IFNA(VLOOKUP(A276,$E:$G,3,FALSE),C275)</f>
        <v/>
      </c>
      <c r="D276" s="108">
        <f>_xlfn.IFNA(_xlfn.IFNA(VLOOKUP(A276,$F:$J,5,FALSE),VLOOKUP(C276,K:L,2,FALSE)),"")</f>
        <v/>
      </c>
      <c r="E276" s="32">
        <f>SUM($I$3:I275,1)</f>
        <v/>
      </c>
      <c r="F276" s="31">
        <f>IF(J276&lt;=0,0,SUM($I$3:I276))</f>
        <v/>
      </c>
      <c r="G276" s="65" t="n"/>
      <c r="H276" s="104" t="n"/>
      <c r="I276" s="39">
        <f>CEILING(H276/VLOOKUP(G276,$K:$L,2,FALSE),1)</f>
        <v/>
      </c>
      <c r="J276" s="40">
        <f>MOD(H276,VLOOKUP(G276,$K:$L,2,FALSE))</f>
        <v/>
      </c>
      <c r="L276" s="114" t="n"/>
    </row>
    <row r="277" customFormat="1" s="35">
      <c r="A277" s="29">
        <f>+A276+1</f>
        <v/>
      </c>
      <c r="B277" s="29">
        <f>COUNTIF($C$3:C277,C277)</f>
        <v/>
      </c>
      <c r="C277" s="55">
        <f>_xlfn.IFNA(VLOOKUP(A277,$E:$G,3,FALSE),C276)</f>
        <v/>
      </c>
      <c r="D277" s="108">
        <f>_xlfn.IFNA(_xlfn.IFNA(VLOOKUP(A277,$F:$J,5,FALSE),VLOOKUP(C277,K:L,2,FALSE)),"")</f>
        <v/>
      </c>
      <c r="E277" s="32">
        <f>SUM($I$3:I276,1)</f>
        <v/>
      </c>
      <c r="F277" s="31">
        <f>IF(J277&lt;=0,0,SUM($I$3:I277))</f>
        <v/>
      </c>
      <c r="G277" s="65" t="n"/>
      <c r="H277" s="104" t="n"/>
      <c r="I277" s="39">
        <f>CEILING(H277/VLOOKUP(G277,$K:$L,2,FALSE),1)</f>
        <v/>
      </c>
      <c r="J277" s="40">
        <f>MOD(H277,VLOOKUP(G277,$K:$L,2,FALSE))</f>
        <v/>
      </c>
      <c r="L277" s="114" t="n"/>
    </row>
    <row r="278" customFormat="1" s="35">
      <c r="A278" s="29">
        <f>+A277+1</f>
        <v/>
      </c>
      <c r="B278" s="29">
        <f>COUNTIF($C$3:C278,C278)</f>
        <v/>
      </c>
      <c r="C278" s="55">
        <f>_xlfn.IFNA(VLOOKUP(A278,$E:$G,3,FALSE),C277)</f>
        <v/>
      </c>
      <c r="D278" s="108">
        <f>_xlfn.IFNA(_xlfn.IFNA(VLOOKUP(A278,$F:$J,5,FALSE),VLOOKUP(C278,K:L,2,FALSE)),"")</f>
        <v/>
      </c>
      <c r="E278" s="32">
        <f>SUM($I$3:I277,1)</f>
        <v/>
      </c>
      <c r="F278" s="31">
        <f>IF(J278&lt;=0,0,SUM($I$3:I278))</f>
        <v/>
      </c>
      <c r="G278" s="65" t="n"/>
      <c r="H278" s="104" t="n"/>
      <c r="I278" s="39">
        <f>CEILING(H278/VLOOKUP(G278,$K:$L,2,FALSE),1)</f>
        <v/>
      </c>
      <c r="J278" s="40">
        <f>MOD(H278,VLOOKUP(G278,$K:$L,2,FALSE))</f>
        <v/>
      </c>
      <c r="L278" s="114" t="n"/>
    </row>
    <row r="279" customFormat="1" s="35">
      <c r="A279" s="29">
        <f>+A278+1</f>
        <v/>
      </c>
      <c r="B279" s="29">
        <f>COUNTIF($C$3:C279,C279)</f>
        <v/>
      </c>
      <c r="C279" s="55">
        <f>_xlfn.IFNA(VLOOKUP(A279,$E:$G,3,FALSE),C278)</f>
        <v/>
      </c>
      <c r="D279" s="108">
        <f>_xlfn.IFNA(_xlfn.IFNA(VLOOKUP(A279,$F:$J,5,FALSE),VLOOKUP(C279,K:L,2,FALSE)),"")</f>
        <v/>
      </c>
      <c r="E279" s="32">
        <f>SUM($I$3:I278,1)</f>
        <v/>
      </c>
      <c r="F279" s="31">
        <f>IF(J279&lt;=0,0,SUM($I$3:I279))</f>
        <v/>
      </c>
      <c r="G279" s="65" t="n"/>
      <c r="H279" s="104" t="n"/>
      <c r="I279" s="39">
        <f>CEILING(H279/VLOOKUP(G279,$K:$L,2,FALSE),1)</f>
        <v/>
      </c>
      <c r="J279" s="40">
        <f>MOD(H279,VLOOKUP(G279,$K:$L,2,FALSE))</f>
        <v/>
      </c>
      <c r="L279" s="114" t="n"/>
    </row>
    <row r="280" customFormat="1" s="35">
      <c r="A280" s="29">
        <f>+A279+1</f>
        <v/>
      </c>
      <c r="B280" s="29">
        <f>COUNTIF($C$3:C280,C280)</f>
        <v/>
      </c>
      <c r="C280" s="55">
        <f>_xlfn.IFNA(VLOOKUP(A280,$E:$G,3,FALSE),C279)</f>
        <v/>
      </c>
      <c r="D280" s="108">
        <f>_xlfn.IFNA(_xlfn.IFNA(VLOOKUP(A280,$F:$J,5,FALSE),VLOOKUP(C280,K:L,2,FALSE)),"")</f>
        <v/>
      </c>
      <c r="E280" s="32">
        <f>SUM($I$3:I279,1)</f>
        <v/>
      </c>
      <c r="F280" s="31">
        <f>IF(J280&lt;=0,0,SUM($I$3:I280))</f>
        <v/>
      </c>
      <c r="G280" s="65" t="n"/>
      <c r="H280" s="104" t="n"/>
      <c r="I280" s="39">
        <f>CEILING(H280/VLOOKUP(G280,$K:$L,2,FALSE),1)</f>
        <v/>
      </c>
      <c r="J280" s="40">
        <f>MOD(H280,VLOOKUP(G280,$K:$L,2,FALSE))</f>
        <v/>
      </c>
      <c r="L280" s="114" t="n"/>
    </row>
    <row r="281" customFormat="1" s="35">
      <c r="A281" s="29">
        <f>+A280+1</f>
        <v/>
      </c>
      <c r="B281" s="29">
        <f>COUNTIF($C$3:C281,C281)</f>
        <v/>
      </c>
      <c r="C281" s="55">
        <f>_xlfn.IFNA(VLOOKUP(A281,$E:$G,3,FALSE),C280)</f>
        <v/>
      </c>
      <c r="D281" s="108">
        <f>_xlfn.IFNA(_xlfn.IFNA(VLOOKUP(A281,$F:$J,5,FALSE),VLOOKUP(C281,K:L,2,FALSE)),"")</f>
        <v/>
      </c>
      <c r="E281" s="32">
        <f>SUM($I$3:I280,1)</f>
        <v/>
      </c>
      <c r="F281" s="31">
        <f>IF(J281&lt;=0,0,SUM($I$3:I281))</f>
        <v/>
      </c>
      <c r="G281" s="65" t="n"/>
      <c r="H281" s="104" t="n"/>
      <c r="I281" s="39">
        <f>CEILING(H281/VLOOKUP(G281,$K:$L,2,FALSE),1)</f>
        <v/>
      </c>
      <c r="J281" s="40">
        <f>MOD(H281,VLOOKUP(G281,$K:$L,2,FALSE))</f>
        <v/>
      </c>
      <c r="L281" s="114" t="n"/>
    </row>
    <row r="282" customFormat="1" s="35">
      <c r="A282" s="29">
        <f>+A281+1</f>
        <v/>
      </c>
      <c r="B282" s="29">
        <f>COUNTIF($C$3:C282,C282)</f>
        <v/>
      </c>
      <c r="C282" s="55">
        <f>_xlfn.IFNA(VLOOKUP(A282,$E:$G,3,FALSE),C281)</f>
        <v/>
      </c>
      <c r="D282" s="108">
        <f>_xlfn.IFNA(_xlfn.IFNA(VLOOKUP(A282,$F:$J,5,FALSE),VLOOKUP(C282,K:L,2,FALSE)),"")</f>
        <v/>
      </c>
      <c r="E282" s="32">
        <f>SUM($I$3:I281,1)</f>
        <v/>
      </c>
      <c r="F282" s="31">
        <f>IF(J282&lt;=0,0,SUM($I$3:I282))</f>
        <v/>
      </c>
      <c r="G282" s="65" t="n"/>
      <c r="H282" s="104" t="n"/>
      <c r="I282" s="39">
        <f>CEILING(H282/VLOOKUP(G282,$K:$L,2,FALSE),1)</f>
        <v/>
      </c>
      <c r="J282" s="40">
        <f>MOD(H282,VLOOKUP(G282,$K:$L,2,FALSE))</f>
        <v/>
      </c>
      <c r="L282" s="114" t="n"/>
    </row>
    <row r="283" customFormat="1" s="35">
      <c r="A283" s="29">
        <f>+A282+1</f>
        <v/>
      </c>
      <c r="B283" s="29">
        <f>COUNTIF($C$3:C283,C283)</f>
        <v/>
      </c>
      <c r="C283" s="55">
        <f>_xlfn.IFNA(VLOOKUP(A283,$E:$G,3,FALSE),C282)</f>
        <v/>
      </c>
      <c r="D283" s="108">
        <f>_xlfn.IFNA(_xlfn.IFNA(VLOOKUP(A283,$F:$J,5,FALSE),VLOOKUP(C283,K:L,2,FALSE)),"")</f>
        <v/>
      </c>
      <c r="E283" s="32">
        <f>SUM($I$3:I282,1)</f>
        <v/>
      </c>
      <c r="F283" s="31">
        <f>IF(J283&lt;=0,0,SUM($I$3:I283))</f>
        <v/>
      </c>
      <c r="G283" s="65" t="n"/>
      <c r="H283" s="104" t="n"/>
      <c r="I283" s="39">
        <f>CEILING(H283/VLOOKUP(G283,$K:$L,2,FALSE),1)</f>
        <v/>
      </c>
      <c r="J283" s="40">
        <f>MOD(H283,VLOOKUP(G283,$K:$L,2,FALSE))</f>
        <v/>
      </c>
      <c r="L283" s="114" t="n"/>
    </row>
    <row r="284" customFormat="1" s="35">
      <c r="A284" s="29">
        <f>+A283+1</f>
        <v/>
      </c>
      <c r="B284" s="29">
        <f>COUNTIF($C$3:C284,C284)</f>
        <v/>
      </c>
      <c r="C284" s="55">
        <f>_xlfn.IFNA(VLOOKUP(A284,$E:$G,3,FALSE),C283)</f>
        <v/>
      </c>
      <c r="D284" s="108">
        <f>_xlfn.IFNA(_xlfn.IFNA(VLOOKUP(A284,$F:$J,5,FALSE),VLOOKUP(C284,K:L,2,FALSE)),"")</f>
        <v/>
      </c>
      <c r="E284" s="32">
        <f>SUM($I$3:I283,1)</f>
        <v/>
      </c>
      <c r="F284" s="31">
        <f>IF(J284&lt;=0,0,SUM($I$3:I284))</f>
        <v/>
      </c>
      <c r="G284" s="65" t="n"/>
      <c r="H284" s="104" t="n"/>
      <c r="I284" s="39">
        <f>CEILING(H284/VLOOKUP(G284,$K:$L,2,FALSE),1)</f>
        <v/>
      </c>
      <c r="J284" s="40">
        <f>MOD(H284,VLOOKUP(G284,$K:$L,2,FALSE))</f>
        <v/>
      </c>
      <c r="L284" s="114" t="n"/>
    </row>
    <row r="285" customFormat="1" s="35">
      <c r="A285" s="29">
        <f>+A284+1</f>
        <v/>
      </c>
      <c r="B285" s="29">
        <f>COUNTIF($C$3:C285,C285)</f>
        <v/>
      </c>
      <c r="C285" s="55">
        <f>_xlfn.IFNA(VLOOKUP(A285,$E:$G,3,FALSE),C284)</f>
        <v/>
      </c>
      <c r="D285" s="108">
        <f>_xlfn.IFNA(_xlfn.IFNA(VLOOKUP(A285,$F:$J,5,FALSE),VLOOKUP(C285,K:L,2,FALSE)),"")</f>
        <v/>
      </c>
      <c r="E285" s="32">
        <f>SUM($I$3:I284,1)</f>
        <v/>
      </c>
      <c r="F285" s="31">
        <f>IF(J285&lt;=0,0,SUM($I$3:I285))</f>
        <v/>
      </c>
      <c r="G285" s="65" t="n"/>
      <c r="H285" s="104" t="n"/>
      <c r="I285" s="39">
        <f>CEILING(H285/VLOOKUP(G285,$K:$L,2,FALSE),1)</f>
        <v/>
      </c>
      <c r="J285" s="40">
        <f>MOD(H285,VLOOKUP(G285,$K:$L,2,FALSE))</f>
        <v/>
      </c>
      <c r="L285" s="114" t="n"/>
    </row>
    <row r="286" customFormat="1" s="35">
      <c r="A286" s="29">
        <f>+A285+1</f>
        <v/>
      </c>
      <c r="B286" s="29">
        <f>COUNTIF($C$3:C286,C286)</f>
        <v/>
      </c>
      <c r="C286" s="55">
        <f>_xlfn.IFNA(VLOOKUP(A286,$E:$G,3,FALSE),C285)</f>
        <v/>
      </c>
      <c r="D286" s="108">
        <f>_xlfn.IFNA(_xlfn.IFNA(VLOOKUP(A286,$F:$J,5,FALSE),VLOOKUP(C286,K:L,2,FALSE)),"")</f>
        <v/>
      </c>
      <c r="E286" s="32">
        <f>SUM($I$3:I285,1)</f>
        <v/>
      </c>
      <c r="F286" s="31">
        <f>IF(J286&lt;=0,0,SUM($I$3:I286))</f>
        <v/>
      </c>
      <c r="G286" s="65" t="n"/>
      <c r="H286" s="104" t="n"/>
      <c r="I286" s="39">
        <f>CEILING(H286/VLOOKUP(G286,$K:$L,2,FALSE),1)</f>
        <v/>
      </c>
      <c r="J286" s="40">
        <f>MOD(H286,VLOOKUP(G286,$K:$L,2,FALSE))</f>
        <v/>
      </c>
      <c r="L286" s="114" t="n"/>
    </row>
    <row r="287" customFormat="1" s="35">
      <c r="A287" s="29">
        <f>+A286+1</f>
        <v/>
      </c>
      <c r="B287" s="29">
        <f>COUNTIF($C$3:C287,C287)</f>
        <v/>
      </c>
      <c r="C287" s="55">
        <f>_xlfn.IFNA(VLOOKUP(A287,$E:$G,3,FALSE),C286)</f>
        <v/>
      </c>
      <c r="D287" s="108">
        <f>_xlfn.IFNA(_xlfn.IFNA(VLOOKUP(A287,$F:$J,5,FALSE),VLOOKUP(C287,K:L,2,FALSE)),"")</f>
        <v/>
      </c>
      <c r="E287" s="32">
        <f>SUM($I$3:I286,1)</f>
        <v/>
      </c>
      <c r="F287" s="31">
        <f>IF(J287&lt;=0,0,SUM($I$3:I287))</f>
        <v/>
      </c>
      <c r="G287" s="65" t="n"/>
      <c r="H287" s="104" t="n"/>
      <c r="I287" s="39">
        <f>CEILING(H287/VLOOKUP(G287,$K:$L,2,FALSE),1)</f>
        <v/>
      </c>
      <c r="J287" s="40">
        <f>MOD(H287,VLOOKUP(G287,$K:$L,2,FALSE))</f>
        <v/>
      </c>
      <c r="L287" s="114" t="n"/>
    </row>
    <row r="288" customFormat="1" s="35">
      <c r="A288" s="29">
        <f>+A287+1</f>
        <v/>
      </c>
      <c r="B288" s="29">
        <f>COUNTIF($C$3:C288,C288)</f>
        <v/>
      </c>
      <c r="C288" s="55">
        <f>_xlfn.IFNA(VLOOKUP(A288,$E:$G,3,FALSE),C287)</f>
        <v/>
      </c>
      <c r="D288" s="108">
        <f>_xlfn.IFNA(_xlfn.IFNA(VLOOKUP(A288,$F:$J,5,FALSE),VLOOKUP(C288,K:L,2,FALSE)),"")</f>
        <v/>
      </c>
      <c r="E288" s="32">
        <f>SUM($I$3:I287,1)</f>
        <v/>
      </c>
      <c r="F288" s="31">
        <f>IF(J288&lt;=0,0,SUM($I$3:I288))</f>
        <v/>
      </c>
      <c r="G288" s="65" t="n"/>
      <c r="H288" s="104" t="n"/>
      <c r="I288" s="39">
        <f>CEILING(H288/VLOOKUP(G288,$K:$L,2,FALSE),1)</f>
        <v/>
      </c>
      <c r="J288" s="40">
        <f>MOD(H288,VLOOKUP(G288,$K:$L,2,FALSE))</f>
        <v/>
      </c>
      <c r="L288" s="114" t="n"/>
    </row>
    <row r="289" customFormat="1" s="35">
      <c r="A289" s="29">
        <f>+A288+1</f>
        <v/>
      </c>
      <c r="B289" s="29">
        <f>COUNTIF($C$3:C289,C289)</f>
        <v/>
      </c>
      <c r="C289" s="55">
        <f>_xlfn.IFNA(VLOOKUP(A289,$E:$G,3,FALSE),C288)</f>
        <v/>
      </c>
      <c r="D289" s="108">
        <f>_xlfn.IFNA(_xlfn.IFNA(VLOOKUP(A289,$F:$J,5,FALSE),VLOOKUP(C289,K:L,2,FALSE)),"")</f>
        <v/>
      </c>
      <c r="E289" s="32">
        <f>SUM($I$3:I288,1)</f>
        <v/>
      </c>
      <c r="F289" s="31">
        <f>IF(J289&lt;=0,0,SUM($I$3:I289))</f>
        <v/>
      </c>
      <c r="G289" s="65" t="n"/>
      <c r="H289" s="104" t="n"/>
      <c r="I289" s="39">
        <f>CEILING(H289/VLOOKUP(G289,$K:$L,2,FALSE),1)</f>
        <v/>
      </c>
      <c r="J289" s="40">
        <f>MOD(H289,VLOOKUP(G289,$K:$L,2,FALSE))</f>
        <v/>
      </c>
      <c r="L289" s="114" t="n"/>
    </row>
    <row r="290" customFormat="1" s="35">
      <c r="A290" s="29">
        <f>+A289+1</f>
        <v/>
      </c>
      <c r="B290" s="29">
        <f>COUNTIF($C$3:C290,C290)</f>
        <v/>
      </c>
      <c r="C290" s="55">
        <f>_xlfn.IFNA(VLOOKUP(A290,$E:$G,3,FALSE),C289)</f>
        <v/>
      </c>
      <c r="D290" s="108">
        <f>_xlfn.IFNA(_xlfn.IFNA(VLOOKUP(A290,$F:$J,5,FALSE),VLOOKUP(C290,K:L,2,FALSE)),"")</f>
        <v/>
      </c>
      <c r="E290" s="32">
        <f>SUM($I$3:I289,1)</f>
        <v/>
      </c>
      <c r="F290" s="31">
        <f>IF(J290&lt;=0,0,SUM($I$3:I290))</f>
        <v/>
      </c>
      <c r="G290" s="65" t="n"/>
      <c r="H290" s="104" t="n"/>
      <c r="I290" s="39">
        <f>CEILING(H290/VLOOKUP(G290,$K:$L,2,FALSE),1)</f>
        <v/>
      </c>
      <c r="J290" s="40">
        <f>MOD(H290,VLOOKUP(G290,$K:$L,2,FALSE))</f>
        <v/>
      </c>
      <c r="L290" s="114" t="n"/>
    </row>
    <row r="291" customFormat="1" s="35">
      <c r="A291" s="29">
        <f>+A290+1</f>
        <v/>
      </c>
      <c r="B291" s="29">
        <f>COUNTIF($C$3:C291,C291)</f>
        <v/>
      </c>
      <c r="C291" s="55">
        <f>_xlfn.IFNA(VLOOKUP(A291,$E:$G,3,FALSE),C290)</f>
        <v/>
      </c>
      <c r="D291" s="108">
        <f>_xlfn.IFNA(_xlfn.IFNA(VLOOKUP(A291,$F:$J,5,FALSE),VLOOKUP(C291,K:L,2,FALSE)),"")</f>
        <v/>
      </c>
      <c r="E291" s="32">
        <f>SUM($I$3:I290,1)</f>
        <v/>
      </c>
      <c r="F291" s="31">
        <f>IF(J291&lt;=0,0,SUM($I$3:I291))</f>
        <v/>
      </c>
      <c r="G291" s="65" t="n"/>
      <c r="H291" s="104" t="n"/>
      <c r="I291" s="39">
        <f>CEILING(H291/VLOOKUP(G291,$K:$L,2,FALSE),1)</f>
        <v/>
      </c>
      <c r="J291" s="40">
        <f>MOD(H291,VLOOKUP(G291,$K:$L,2,FALSE))</f>
        <v/>
      </c>
      <c r="L291" s="114" t="n"/>
    </row>
    <row r="292" customFormat="1" s="35">
      <c r="A292" s="29">
        <f>+A291+1</f>
        <v/>
      </c>
      <c r="B292" s="29">
        <f>COUNTIF($C$3:C292,C292)</f>
        <v/>
      </c>
      <c r="C292" s="55">
        <f>_xlfn.IFNA(VLOOKUP(A292,$E:$G,3,FALSE),C291)</f>
        <v/>
      </c>
      <c r="D292" s="108">
        <f>_xlfn.IFNA(_xlfn.IFNA(VLOOKUP(A292,$F:$J,5,FALSE),VLOOKUP(C292,K:L,2,FALSE)),"")</f>
        <v/>
      </c>
      <c r="E292" s="32">
        <f>SUM($I$3:I291,1)</f>
        <v/>
      </c>
      <c r="F292" s="31">
        <f>IF(J292&lt;=0,0,SUM($I$3:I292))</f>
        <v/>
      </c>
      <c r="G292" s="65" t="n"/>
      <c r="H292" s="104" t="n"/>
      <c r="I292" s="39">
        <f>CEILING(H292/VLOOKUP(G292,$K:$L,2,FALSE),1)</f>
        <v/>
      </c>
      <c r="J292" s="40">
        <f>MOD(H292,VLOOKUP(G292,$K:$L,2,FALSE))</f>
        <v/>
      </c>
      <c r="L292" s="114" t="n"/>
    </row>
    <row r="293" customFormat="1" s="35">
      <c r="A293" s="29">
        <f>+A292+1</f>
        <v/>
      </c>
      <c r="B293" s="29">
        <f>COUNTIF($C$3:C293,C293)</f>
        <v/>
      </c>
      <c r="C293" s="55">
        <f>_xlfn.IFNA(VLOOKUP(A293,$E:$G,3,FALSE),C292)</f>
        <v/>
      </c>
      <c r="D293" s="108">
        <f>_xlfn.IFNA(_xlfn.IFNA(VLOOKUP(A293,$F:$J,5,FALSE),VLOOKUP(C293,K:L,2,FALSE)),"")</f>
        <v/>
      </c>
      <c r="E293" s="32">
        <f>SUM($I$3:I292,1)</f>
        <v/>
      </c>
      <c r="F293" s="31">
        <f>IF(J293&lt;=0,0,SUM($I$3:I293))</f>
        <v/>
      </c>
      <c r="G293" s="65" t="n"/>
      <c r="H293" s="104" t="n"/>
      <c r="I293" s="39">
        <f>CEILING(H293/VLOOKUP(G293,$K:$L,2,FALSE),1)</f>
        <v/>
      </c>
      <c r="J293" s="40">
        <f>MOD(H293,VLOOKUP(G293,$K:$L,2,FALSE))</f>
        <v/>
      </c>
      <c r="L293" s="114" t="n"/>
    </row>
    <row r="294" customFormat="1" s="35">
      <c r="A294" s="29">
        <f>+A293+1</f>
        <v/>
      </c>
      <c r="B294" s="29">
        <f>COUNTIF($C$3:C294,C294)</f>
        <v/>
      </c>
      <c r="C294" s="55">
        <f>_xlfn.IFNA(VLOOKUP(A294,$E:$G,3,FALSE),C293)</f>
        <v/>
      </c>
      <c r="D294" s="108">
        <f>_xlfn.IFNA(_xlfn.IFNA(VLOOKUP(A294,$F:$J,5,FALSE),VLOOKUP(C294,K:L,2,FALSE)),"")</f>
        <v/>
      </c>
      <c r="E294" s="32">
        <f>SUM($I$3:I293,1)</f>
        <v/>
      </c>
      <c r="F294" s="31">
        <f>IF(J294&lt;=0,0,SUM($I$3:I294))</f>
        <v/>
      </c>
      <c r="G294" s="65" t="n"/>
      <c r="H294" s="104" t="n"/>
      <c r="I294" s="39">
        <f>CEILING(H294/VLOOKUP(G294,$K:$L,2,FALSE),1)</f>
        <v/>
      </c>
      <c r="J294" s="40">
        <f>MOD(H294,VLOOKUP(G294,$K:$L,2,FALSE))</f>
        <v/>
      </c>
      <c r="L294" s="114" t="n"/>
    </row>
    <row r="295" customFormat="1" s="35">
      <c r="A295" s="29">
        <f>+A294+1</f>
        <v/>
      </c>
      <c r="B295" s="29">
        <f>COUNTIF($C$3:C295,C295)</f>
        <v/>
      </c>
      <c r="C295" s="55">
        <f>_xlfn.IFNA(VLOOKUP(A295,$E:$G,3,FALSE),C294)</f>
        <v/>
      </c>
      <c r="D295" s="108">
        <f>_xlfn.IFNA(_xlfn.IFNA(VLOOKUP(A295,$F:$J,5,FALSE),VLOOKUP(C295,K:L,2,FALSE)),"")</f>
        <v/>
      </c>
      <c r="E295" s="32">
        <f>SUM($I$3:I294,1)</f>
        <v/>
      </c>
      <c r="F295" s="31">
        <f>IF(J295&lt;=0,0,SUM($I$3:I295))</f>
        <v/>
      </c>
      <c r="G295" s="65" t="n"/>
      <c r="H295" s="104" t="n"/>
      <c r="I295" s="39">
        <f>CEILING(H295/VLOOKUP(G295,$K:$L,2,FALSE),1)</f>
        <v/>
      </c>
      <c r="J295" s="40">
        <f>MOD(H295,VLOOKUP(G295,$K:$L,2,FALSE))</f>
        <v/>
      </c>
      <c r="L295" s="114" t="n"/>
    </row>
    <row r="296" customFormat="1" s="35">
      <c r="A296" s="29">
        <f>+A295+1</f>
        <v/>
      </c>
      <c r="B296" s="29">
        <f>COUNTIF($C$3:C296,C296)</f>
        <v/>
      </c>
      <c r="C296" s="55">
        <f>_xlfn.IFNA(VLOOKUP(A296,$E:$G,3,FALSE),C295)</f>
        <v/>
      </c>
      <c r="D296" s="108">
        <f>_xlfn.IFNA(_xlfn.IFNA(VLOOKUP(A296,$F:$J,5,FALSE),VLOOKUP(C296,K:L,2,FALSE)),"")</f>
        <v/>
      </c>
      <c r="E296" s="32">
        <f>SUM($I$3:I295,1)</f>
        <v/>
      </c>
      <c r="F296" s="31">
        <f>IF(J296&lt;=0,0,SUM($I$3:I296))</f>
        <v/>
      </c>
      <c r="G296" s="65" t="n"/>
      <c r="H296" s="104" t="n"/>
      <c r="I296" s="39">
        <f>CEILING(H296/VLOOKUP(G296,$K:$L,2,FALSE),1)</f>
        <v/>
      </c>
      <c r="J296" s="40">
        <f>MOD(H296,VLOOKUP(G296,$K:$L,2,FALSE))</f>
        <v/>
      </c>
      <c r="L296" s="114" t="n"/>
    </row>
    <row r="297" customFormat="1" s="35">
      <c r="A297" s="29">
        <f>+A296+1</f>
        <v/>
      </c>
      <c r="B297" s="29">
        <f>COUNTIF($C$3:C297,C297)</f>
        <v/>
      </c>
      <c r="C297" s="55">
        <f>_xlfn.IFNA(VLOOKUP(A297,$E:$G,3,FALSE),C296)</f>
        <v/>
      </c>
      <c r="D297" s="108">
        <f>_xlfn.IFNA(_xlfn.IFNA(VLOOKUP(A297,$F:$J,5,FALSE),VLOOKUP(C297,K:L,2,FALSE)),"")</f>
        <v/>
      </c>
      <c r="E297" s="32">
        <f>SUM($I$3:I296,1)</f>
        <v/>
      </c>
      <c r="F297" s="31">
        <f>IF(J297&lt;=0,0,SUM($I$3:I297))</f>
        <v/>
      </c>
      <c r="G297" s="65" t="n"/>
      <c r="H297" s="104" t="n"/>
      <c r="I297" s="39">
        <f>CEILING(H297/VLOOKUP(G297,$K:$L,2,FALSE),1)</f>
        <v/>
      </c>
      <c r="J297" s="40">
        <f>MOD(H297,VLOOKUP(G297,$K:$L,2,FALSE))</f>
        <v/>
      </c>
      <c r="L297" s="114" t="n"/>
    </row>
    <row r="298" customFormat="1" s="35">
      <c r="A298" s="29">
        <f>+A297+1</f>
        <v/>
      </c>
      <c r="B298" s="29">
        <f>COUNTIF($C$3:C298,C298)</f>
        <v/>
      </c>
      <c r="C298" s="55">
        <f>_xlfn.IFNA(VLOOKUP(A298,$E:$G,3,FALSE),C297)</f>
        <v/>
      </c>
      <c r="D298" s="108">
        <f>_xlfn.IFNA(_xlfn.IFNA(VLOOKUP(A298,$F:$J,5,FALSE),VLOOKUP(C298,K:L,2,FALSE)),"")</f>
        <v/>
      </c>
      <c r="E298" s="32">
        <f>SUM($I$3:I297,1)</f>
        <v/>
      </c>
      <c r="F298" s="31">
        <f>IF(J298&lt;=0,0,SUM($I$3:I298))</f>
        <v/>
      </c>
      <c r="G298" s="65" t="n"/>
      <c r="H298" s="104" t="n"/>
      <c r="I298" s="39">
        <f>CEILING(H298/VLOOKUP(G298,$K:$L,2,FALSE),1)</f>
        <v/>
      </c>
      <c r="J298" s="40">
        <f>MOD(H298,VLOOKUP(G298,$K:$L,2,FALSE))</f>
        <v/>
      </c>
      <c r="L298" s="114" t="n"/>
    </row>
    <row r="299" customFormat="1" s="35">
      <c r="A299" s="29">
        <f>+A298+1</f>
        <v/>
      </c>
      <c r="B299" s="29">
        <f>COUNTIF($C$3:C299,C299)</f>
        <v/>
      </c>
      <c r="C299" s="55">
        <f>_xlfn.IFNA(VLOOKUP(A299,$E:$G,3,FALSE),C298)</f>
        <v/>
      </c>
      <c r="D299" s="108">
        <f>_xlfn.IFNA(_xlfn.IFNA(VLOOKUP(A299,$F:$J,5,FALSE),VLOOKUP(C299,K:L,2,FALSE)),"")</f>
        <v/>
      </c>
      <c r="E299" s="32">
        <f>SUM($I$3:I298,1)</f>
        <v/>
      </c>
      <c r="F299" s="31">
        <f>IF(J299&lt;=0,0,SUM($I$3:I299))</f>
        <v/>
      </c>
      <c r="G299" s="65" t="n"/>
      <c r="H299" s="104" t="n"/>
      <c r="I299" s="39">
        <f>CEILING(H299/VLOOKUP(G299,$K:$L,2,FALSE),1)</f>
        <v/>
      </c>
      <c r="J299" s="40">
        <f>MOD(H299,VLOOKUP(G299,$K:$L,2,FALSE))</f>
        <v/>
      </c>
      <c r="L299" s="114" t="n"/>
    </row>
    <row r="300" customFormat="1" s="35">
      <c r="A300" s="29">
        <f>+A299+1</f>
        <v/>
      </c>
      <c r="B300" s="29">
        <f>COUNTIF($C$3:C300,C300)</f>
        <v/>
      </c>
      <c r="C300" s="55">
        <f>_xlfn.IFNA(VLOOKUP(A300,$E:$G,3,FALSE),C299)</f>
        <v/>
      </c>
      <c r="D300" s="108">
        <f>_xlfn.IFNA(_xlfn.IFNA(VLOOKUP(A300,$F:$J,5,FALSE),VLOOKUP(C300,K:L,2,FALSE)),"")</f>
        <v/>
      </c>
      <c r="E300" s="32">
        <f>SUM($I$3:I299,1)</f>
        <v/>
      </c>
      <c r="F300" s="31">
        <f>IF(J300&lt;=0,0,SUM($I$3:I300))</f>
        <v/>
      </c>
      <c r="G300" s="65" t="n"/>
      <c r="H300" s="104" t="n"/>
      <c r="I300" s="39">
        <f>CEILING(H300/VLOOKUP(G300,$K:$L,2,FALSE),1)</f>
        <v/>
      </c>
      <c r="J300" s="40">
        <f>MOD(H300,VLOOKUP(G300,$K:$L,2,FALSE))</f>
        <v/>
      </c>
      <c r="L300" s="114" t="n"/>
    </row>
    <row r="301" customFormat="1" s="35">
      <c r="A301" s="29">
        <f>+A300+1</f>
        <v/>
      </c>
      <c r="B301" s="29">
        <f>COUNTIF($C$3:C301,C301)</f>
        <v/>
      </c>
      <c r="C301" s="55">
        <f>_xlfn.IFNA(VLOOKUP(A301,$E:$G,3,FALSE),C300)</f>
        <v/>
      </c>
      <c r="D301" s="108">
        <f>_xlfn.IFNA(_xlfn.IFNA(VLOOKUP(A301,$F:$J,5,FALSE),VLOOKUP(C301,K:L,2,FALSE)),"")</f>
        <v/>
      </c>
      <c r="E301" s="32">
        <f>SUM($I$3:I300,1)</f>
        <v/>
      </c>
      <c r="F301" s="31">
        <f>IF(J301&lt;=0,0,SUM($I$3:I301))</f>
        <v/>
      </c>
      <c r="G301" s="65" t="n"/>
      <c r="H301" s="104" t="n"/>
      <c r="I301" s="39">
        <f>CEILING(H301/VLOOKUP(G301,$K:$L,2,FALSE),1)</f>
        <v/>
      </c>
      <c r="J301" s="40">
        <f>MOD(H301,VLOOKUP(G301,$K:$L,2,FALSE))</f>
        <v/>
      </c>
      <c r="L301" s="114" t="n"/>
    </row>
    <row r="302" customFormat="1" s="35">
      <c r="A302" s="29">
        <f>+A301+1</f>
        <v/>
      </c>
      <c r="B302" s="29">
        <f>COUNTIF($C$3:C302,C302)</f>
        <v/>
      </c>
      <c r="C302" s="55">
        <f>_xlfn.IFNA(VLOOKUP(A302,$E:$G,3,FALSE),C301)</f>
        <v/>
      </c>
      <c r="D302" s="108">
        <f>_xlfn.IFNA(_xlfn.IFNA(VLOOKUP(A302,$F:$J,5,FALSE),VLOOKUP(C302,K:L,2,FALSE)),"")</f>
        <v/>
      </c>
      <c r="E302" s="32">
        <f>SUM($I$3:I301,1)</f>
        <v/>
      </c>
      <c r="F302" s="31">
        <f>IF(J302&lt;=0,0,SUM($I$3:I302))</f>
        <v/>
      </c>
      <c r="G302" s="65" t="n"/>
      <c r="H302" s="104" t="n"/>
      <c r="I302" s="39">
        <f>CEILING(H302/VLOOKUP(G302,$K:$L,2,FALSE),1)</f>
        <v/>
      </c>
      <c r="J302" s="40">
        <f>MOD(H302,VLOOKUP(G302,$K:$L,2,FALSE))</f>
        <v/>
      </c>
      <c r="L302" s="114" t="n"/>
    </row>
    <row r="303" customFormat="1" s="35">
      <c r="A303" s="29">
        <f>+A302+1</f>
        <v/>
      </c>
      <c r="B303" s="29">
        <f>COUNTIF($C$3:C303,C303)</f>
        <v/>
      </c>
      <c r="C303" s="55">
        <f>_xlfn.IFNA(VLOOKUP(A303,$E:$G,3,FALSE),C302)</f>
        <v/>
      </c>
      <c r="D303" s="108">
        <f>_xlfn.IFNA(_xlfn.IFNA(VLOOKUP(A303,$F:$J,5,FALSE),VLOOKUP(C303,K:L,2,FALSE)),"")</f>
        <v/>
      </c>
      <c r="E303" s="32">
        <f>SUM($I$3:I302,1)</f>
        <v/>
      </c>
      <c r="F303" s="31">
        <f>IF(J303&lt;=0,0,SUM($I$3:I303))</f>
        <v/>
      </c>
      <c r="G303" s="65" t="n"/>
      <c r="H303" s="104" t="n"/>
      <c r="I303" s="39">
        <f>CEILING(H303/VLOOKUP(G303,$K:$L,2,FALSE),1)</f>
        <v/>
      </c>
      <c r="J303" s="40">
        <f>MOD(H303,VLOOKUP(G303,$K:$L,2,FALSE))</f>
        <v/>
      </c>
      <c r="L303" s="114" t="n"/>
    </row>
    <row r="304" customFormat="1" s="35">
      <c r="A304" s="29">
        <f>+A303+1</f>
        <v/>
      </c>
      <c r="B304" s="29">
        <f>COUNTIF($C$3:C304,C304)</f>
        <v/>
      </c>
      <c r="C304" s="55">
        <f>_xlfn.IFNA(VLOOKUP(A304,$E:$G,3,FALSE),C303)</f>
        <v/>
      </c>
      <c r="D304" s="108">
        <f>_xlfn.IFNA(_xlfn.IFNA(VLOOKUP(A304,$F:$J,5,FALSE),VLOOKUP(C304,K:L,2,FALSE)),"")</f>
        <v/>
      </c>
      <c r="E304" s="32">
        <f>SUM($I$3:I303,1)</f>
        <v/>
      </c>
      <c r="F304" s="31">
        <f>IF(J304&lt;=0,0,SUM($I$3:I304))</f>
        <v/>
      </c>
      <c r="G304" s="65" t="n"/>
      <c r="H304" s="104" t="n"/>
      <c r="I304" s="39">
        <f>CEILING(H304/VLOOKUP(G304,$K:$L,2,FALSE),1)</f>
        <v/>
      </c>
      <c r="J304" s="40">
        <f>MOD(H304,VLOOKUP(G304,$K:$L,2,FALSE))</f>
        <v/>
      </c>
      <c r="L304" s="114" t="n"/>
    </row>
    <row r="305" customFormat="1" s="35">
      <c r="A305" s="29">
        <f>+A304+1</f>
        <v/>
      </c>
      <c r="B305" s="29">
        <f>COUNTIF($C$3:C305,C305)</f>
        <v/>
      </c>
      <c r="C305" s="55">
        <f>_xlfn.IFNA(VLOOKUP(A305,$E:$G,3,FALSE),C304)</f>
        <v/>
      </c>
      <c r="D305" s="108">
        <f>_xlfn.IFNA(_xlfn.IFNA(VLOOKUP(A305,$F:$J,5,FALSE),VLOOKUP(C305,K:L,2,FALSE)),"")</f>
        <v/>
      </c>
      <c r="E305" s="32">
        <f>SUM($I$3:I304,1)</f>
        <v/>
      </c>
      <c r="F305" s="31">
        <f>IF(J305&lt;=0,0,SUM($I$3:I305))</f>
        <v/>
      </c>
      <c r="G305" s="65" t="n"/>
      <c r="H305" s="104" t="n"/>
      <c r="I305" s="39">
        <f>CEILING(H305/VLOOKUP(G305,$K:$L,2,FALSE),1)</f>
        <v/>
      </c>
      <c r="J305" s="40">
        <f>MOD(H305,VLOOKUP(G305,$K:$L,2,FALSE))</f>
        <v/>
      </c>
      <c r="L305" s="114" t="n"/>
    </row>
    <row r="306" customFormat="1" s="35">
      <c r="A306" s="29">
        <f>+A305+1</f>
        <v/>
      </c>
      <c r="B306" s="29">
        <f>COUNTIF($C$3:C306,C306)</f>
        <v/>
      </c>
      <c r="C306" s="55">
        <f>_xlfn.IFNA(VLOOKUP(A306,$E:$G,3,FALSE),C305)</f>
        <v/>
      </c>
      <c r="D306" s="108">
        <f>_xlfn.IFNA(_xlfn.IFNA(VLOOKUP(A306,$F:$J,5,FALSE),VLOOKUP(C306,K:L,2,FALSE)),"")</f>
        <v/>
      </c>
      <c r="E306" s="32">
        <f>SUM($I$3:I305,1)</f>
        <v/>
      </c>
      <c r="F306" s="31">
        <f>IF(J306&lt;=0,0,SUM($I$3:I306))</f>
        <v/>
      </c>
      <c r="G306" s="65" t="n"/>
      <c r="H306" s="104" t="n"/>
      <c r="I306" s="39">
        <f>CEILING(H306/VLOOKUP(G306,$K:$L,2,FALSE),1)</f>
        <v/>
      </c>
      <c r="J306" s="40">
        <f>MOD(H306,VLOOKUP(G306,$K:$L,2,FALSE))</f>
        <v/>
      </c>
      <c r="L306" s="114" t="n"/>
    </row>
    <row r="307" customFormat="1" s="35">
      <c r="A307" s="29">
        <f>+A306+1</f>
        <v/>
      </c>
      <c r="B307" s="29">
        <f>COUNTIF($C$3:C307,C307)</f>
        <v/>
      </c>
      <c r="C307" s="55">
        <f>_xlfn.IFNA(VLOOKUP(A307,$E:$G,3,FALSE),C306)</f>
        <v/>
      </c>
      <c r="D307" s="108">
        <f>_xlfn.IFNA(_xlfn.IFNA(VLOOKUP(A307,$F:$J,5,FALSE),VLOOKUP(C307,K:L,2,FALSE)),"")</f>
        <v/>
      </c>
      <c r="E307" s="32">
        <f>SUM($I$3:I306,1)</f>
        <v/>
      </c>
      <c r="F307" s="31">
        <f>IF(J307&lt;=0,0,SUM($I$3:I307))</f>
        <v/>
      </c>
      <c r="G307" s="65" t="n"/>
      <c r="H307" s="104" t="n"/>
      <c r="I307" s="39">
        <f>CEILING(H307/VLOOKUP(G307,$K:$L,2,FALSE),1)</f>
        <v/>
      </c>
      <c r="J307" s="40">
        <f>MOD(H307,VLOOKUP(G307,$K:$L,2,FALSE))</f>
        <v/>
      </c>
      <c r="L307" s="114" t="n"/>
    </row>
    <row r="308" customFormat="1" s="35">
      <c r="A308" s="29">
        <f>+A307+1</f>
        <v/>
      </c>
      <c r="B308" s="29">
        <f>COUNTIF($C$3:C308,C308)</f>
        <v/>
      </c>
      <c r="C308" s="55">
        <f>_xlfn.IFNA(VLOOKUP(A308,$E:$G,3,FALSE),C307)</f>
        <v/>
      </c>
      <c r="D308" s="108">
        <f>_xlfn.IFNA(_xlfn.IFNA(VLOOKUP(A308,$F:$J,5,FALSE),VLOOKUP(C308,K:L,2,FALSE)),"")</f>
        <v/>
      </c>
      <c r="E308" s="32">
        <f>SUM($I$3:I307,1)</f>
        <v/>
      </c>
      <c r="F308" s="31">
        <f>IF(J308&lt;=0,0,SUM($I$3:I308))</f>
        <v/>
      </c>
      <c r="G308" s="65" t="n"/>
      <c r="H308" s="104" t="n"/>
      <c r="I308" s="39">
        <f>CEILING(H308/VLOOKUP(G308,$K:$L,2,FALSE),1)</f>
        <v/>
      </c>
      <c r="J308" s="40">
        <f>MOD(H308,VLOOKUP(G308,$K:$L,2,FALSE))</f>
        <v/>
      </c>
      <c r="L308" s="114" t="n"/>
    </row>
    <row r="309" customFormat="1" s="35">
      <c r="A309" s="29">
        <f>+A308+1</f>
        <v/>
      </c>
      <c r="B309" s="29">
        <f>COUNTIF($C$3:C309,C309)</f>
        <v/>
      </c>
      <c r="C309" s="55">
        <f>_xlfn.IFNA(VLOOKUP(A309,$E:$G,3,FALSE),C308)</f>
        <v/>
      </c>
      <c r="D309" s="108">
        <f>_xlfn.IFNA(_xlfn.IFNA(VLOOKUP(A309,$F:$J,5,FALSE),VLOOKUP(C309,K:L,2,FALSE)),"")</f>
        <v/>
      </c>
      <c r="E309" s="32">
        <f>SUM($I$3:I308,1)</f>
        <v/>
      </c>
      <c r="F309" s="31">
        <f>IF(J309&lt;=0,0,SUM($I$3:I309))</f>
        <v/>
      </c>
      <c r="G309" s="65" t="n"/>
      <c r="H309" s="104" t="n"/>
      <c r="I309" s="39">
        <f>CEILING(H309/VLOOKUP(G309,$K:$L,2,FALSE),1)</f>
        <v/>
      </c>
      <c r="J309" s="40">
        <f>MOD(H309,VLOOKUP(G309,$K:$L,2,FALSE))</f>
        <v/>
      </c>
      <c r="L309" s="114" t="n"/>
    </row>
    <row r="310">
      <c r="A310" s="29">
        <f>+A309+1</f>
        <v/>
      </c>
      <c r="B310" s="29">
        <f>COUNTIF($C$3:C310,C310)</f>
        <v/>
      </c>
      <c r="C310" s="55">
        <f>_xlfn.IFNA(VLOOKUP(A310,$E:$G,3,FALSE),C309)</f>
        <v/>
      </c>
      <c r="D310" s="108">
        <f>_xlfn.IFNA(_xlfn.IFNA(VLOOKUP(A310,$F:$J,5,FALSE),VLOOKUP(C310,K:L,2,FALSE)),"")</f>
        <v/>
      </c>
      <c r="E310" s="32">
        <f>SUM($I$3:I309,1)</f>
        <v/>
      </c>
      <c r="F310" s="31">
        <f>IF(J310&lt;=0,0,SUM($I$3:I310))</f>
        <v/>
      </c>
      <c r="I310" s="39">
        <f>CEILING(H310/VLOOKUP(G310,$K:$L,2,FALSE),1)</f>
        <v/>
      </c>
      <c r="J310" s="40">
        <f>MOD(H310,VLOOKUP(G310,$K:$L,2,FALSE))</f>
        <v/>
      </c>
      <c r="L310" s="113" t="n"/>
    </row>
    <row r="311">
      <c r="A311" s="29">
        <f>+A310+1</f>
        <v/>
      </c>
      <c r="B311" s="29">
        <f>COUNTIF($C$3:C311,C311)</f>
        <v/>
      </c>
      <c r="C311" s="55">
        <f>_xlfn.IFNA(VLOOKUP(A311,$E:$G,3,FALSE),C310)</f>
        <v/>
      </c>
      <c r="D311" s="108">
        <f>_xlfn.IFNA(_xlfn.IFNA(VLOOKUP(A311,$F:$J,5,FALSE),VLOOKUP(C311,K:L,2,FALSE)),"")</f>
        <v/>
      </c>
      <c r="E311" s="32">
        <f>SUM($I$3:I310,1)</f>
        <v/>
      </c>
      <c r="F311" s="31">
        <f>IF(J311&lt;=0,0,SUM($I$3:I311))</f>
        <v/>
      </c>
      <c r="I311" s="39">
        <f>CEILING(H311/VLOOKUP(G311,$K:$L,2,FALSE),1)</f>
        <v/>
      </c>
      <c r="J311" s="40">
        <f>MOD(H311,VLOOKUP(G311,$K:$L,2,FALSE))</f>
        <v/>
      </c>
      <c r="L311" s="113" t="n"/>
    </row>
    <row r="312">
      <c r="A312" s="29">
        <f>+A311+1</f>
        <v/>
      </c>
      <c r="B312" s="29">
        <f>COUNTIF($C$3:C312,C312)</f>
        <v/>
      </c>
      <c r="C312" s="55">
        <f>_xlfn.IFNA(VLOOKUP(A312,$E:$G,3,FALSE),C311)</f>
        <v/>
      </c>
      <c r="D312" s="108">
        <f>_xlfn.IFNA(_xlfn.IFNA(VLOOKUP(A312,$F:$J,5,FALSE),VLOOKUP(C312,K:L,2,FALSE)),"")</f>
        <v/>
      </c>
      <c r="E312" s="32">
        <f>SUM($I$3:I311,1)</f>
        <v/>
      </c>
      <c r="F312" s="31">
        <f>IF(J312&lt;=0,0,SUM($I$3:I312))</f>
        <v/>
      </c>
      <c r="I312" s="39">
        <f>CEILING(H312/VLOOKUP(G312,$K:$L,2,FALSE),1)</f>
        <v/>
      </c>
      <c r="J312" s="40">
        <f>MOD(H312,VLOOKUP(G312,$K:$L,2,FALSE))</f>
        <v/>
      </c>
      <c r="L312" s="113" t="n"/>
    </row>
    <row r="313">
      <c r="A313" s="29">
        <f>+A312+1</f>
        <v/>
      </c>
      <c r="B313" s="29">
        <f>COUNTIF($C$3:C313,C313)</f>
        <v/>
      </c>
      <c r="C313" s="55">
        <f>_xlfn.IFNA(VLOOKUP(A313,$E:$G,3,FALSE),C312)</f>
        <v/>
      </c>
      <c r="D313" s="108">
        <f>_xlfn.IFNA(_xlfn.IFNA(VLOOKUP(A313,$F:$J,5,FALSE),VLOOKUP(C313,K:L,2,FALSE)),"")</f>
        <v/>
      </c>
      <c r="E313" s="32">
        <f>SUM($I$3:I312,1)</f>
        <v/>
      </c>
      <c r="F313" s="31">
        <f>IF(J313&lt;=0,0,SUM($I$3:I313))</f>
        <v/>
      </c>
      <c r="I313" s="39">
        <f>CEILING(H313/VLOOKUP(G313,$K:$L,2,FALSE),1)</f>
        <v/>
      </c>
      <c r="J313" s="40">
        <f>MOD(H313,VLOOKUP(G313,$K:$L,2,FALSE))</f>
        <v/>
      </c>
      <c r="L313" s="113" t="n"/>
    </row>
    <row r="314">
      <c r="A314" s="29">
        <f>+A313+1</f>
        <v/>
      </c>
      <c r="B314" s="29">
        <f>COUNTIF($C$3:C314,C314)</f>
        <v/>
      </c>
      <c r="C314" s="55">
        <f>_xlfn.IFNA(VLOOKUP(A314,$E:$G,3,FALSE),C313)</f>
        <v/>
      </c>
      <c r="D314" s="108">
        <f>_xlfn.IFNA(_xlfn.IFNA(VLOOKUP(A314,$F:$J,5,FALSE),VLOOKUP(C314,K:L,2,FALSE)),"")</f>
        <v/>
      </c>
      <c r="E314" s="32">
        <f>SUM($I$3:I313,1)</f>
        <v/>
      </c>
      <c r="F314" s="31">
        <f>IF(J314&lt;=0,0,SUM($I$3:I314))</f>
        <v/>
      </c>
      <c r="I314" s="39">
        <f>CEILING(H314/VLOOKUP(G314,$K:$L,2,FALSE),1)</f>
        <v/>
      </c>
      <c r="J314" s="40">
        <f>MOD(H314,VLOOKUP(G314,$K:$L,2,FALSE))</f>
        <v/>
      </c>
      <c r="L314" s="113" t="n"/>
    </row>
    <row r="315">
      <c r="A315" s="29">
        <f>+A314+1</f>
        <v/>
      </c>
      <c r="B315" s="29">
        <f>COUNTIF($C$3:C315,C315)</f>
        <v/>
      </c>
      <c r="C315" s="55">
        <f>_xlfn.IFNA(VLOOKUP(A315,$E:$G,3,FALSE),C314)</f>
        <v/>
      </c>
      <c r="D315" s="108">
        <f>_xlfn.IFNA(_xlfn.IFNA(VLOOKUP(A315,$F:$J,5,FALSE),VLOOKUP(C315,K:L,2,FALSE)),"")</f>
        <v/>
      </c>
      <c r="E315" s="32">
        <f>SUM($I$3:I314,1)</f>
        <v/>
      </c>
      <c r="F315" s="31">
        <f>IF(J315&lt;=0,0,SUM($I$3:I315))</f>
        <v/>
      </c>
      <c r="I315" s="39">
        <f>CEILING(H315/VLOOKUP(G315,$K:$L,2,FALSE),1)</f>
        <v/>
      </c>
      <c r="J315" s="40">
        <f>MOD(H315,VLOOKUP(G315,$K:$L,2,FALSE))</f>
        <v/>
      </c>
      <c r="L315" s="113" t="n"/>
    </row>
    <row r="316">
      <c r="A316" s="29">
        <f>+A315+1</f>
        <v/>
      </c>
      <c r="B316" s="29">
        <f>COUNTIF($C$3:C316,C316)</f>
        <v/>
      </c>
      <c r="C316" s="55">
        <f>_xlfn.IFNA(VLOOKUP(A316,$E:$G,3,FALSE),C315)</f>
        <v/>
      </c>
      <c r="D316" s="108">
        <f>_xlfn.IFNA(_xlfn.IFNA(VLOOKUP(A316,$F:$J,5,FALSE),VLOOKUP(C316,K:L,2,FALSE)),"")</f>
        <v/>
      </c>
      <c r="E316" s="32">
        <f>SUM($I$3:I315,1)</f>
        <v/>
      </c>
      <c r="F316" s="31">
        <f>IF(J316&lt;=0,0,SUM($I$3:I316))</f>
        <v/>
      </c>
      <c r="I316" s="39">
        <f>CEILING(H316/VLOOKUP(G316,$K:$L,2,FALSE),1)</f>
        <v/>
      </c>
      <c r="J316" s="40">
        <f>MOD(H316,VLOOKUP(G316,$K:$L,2,FALSE))</f>
        <v/>
      </c>
      <c r="L316" s="113" t="n"/>
    </row>
    <row r="317">
      <c r="A317" s="29">
        <f>+A316+1</f>
        <v/>
      </c>
      <c r="B317" s="29">
        <f>COUNTIF($C$3:C317,C317)</f>
        <v/>
      </c>
      <c r="C317" s="55">
        <f>_xlfn.IFNA(VLOOKUP(A317,$E:$G,3,FALSE),C316)</f>
        <v/>
      </c>
      <c r="D317" s="108">
        <f>_xlfn.IFNA(_xlfn.IFNA(VLOOKUP(A317,$F:$J,5,FALSE),VLOOKUP(C317,K:L,2,FALSE)),"")</f>
        <v/>
      </c>
      <c r="E317" s="32">
        <f>SUM($I$3:I316,1)</f>
        <v/>
      </c>
      <c r="F317" s="31">
        <f>IF(J317&lt;=0,0,SUM($I$3:I317))</f>
        <v/>
      </c>
      <c r="I317" s="39">
        <f>CEILING(H317/VLOOKUP(G317,$K:$L,2,FALSE),1)</f>
        <v/>
      </c>
      <c r="J317" s="40">
        <f>MOD(H317,VLOOKUP(G317,$K:$L,2,FALSE))</f>
        <v/>
      </c>
      <c r="L317" s="113" t="n"/>
    </row>
    <row r="318">
      <c r="A318" s="29">
        <f>+A317+1</f>
        <v/>
      </c>
      <c r="B318" s="29">
        <f>COUNTIF($C$3:C318,C318)</f>
        <v/>
      </c>
      <c r="C318" s="55">
        <f>_xlfn.IFNA(VLOOKUP(A318,$E:$G,3,FALSE),C317)</f>
        <v/>
      </c>
      <c r="D318" s="108">
        <f>_xlfn.IFNA(_xlfn.IFNA(VLOOKUP(A318,$F:$J,5,FALSE),VLOOKUP(C318,K:L,2,FALSE)),"")</f>
        <v/>
      </c>
      <c r="E318" s="32">
        <f>SUM($I$3:I317,1)</f>
        <v/>
      </c>
      <c r="F318" s="31">
        <f>IF(J318&lt;=0,0,SUM($I$3:I318))</f>
        <v/>
      </c>
      <c r="I318" s="39">
        <f>CEILING(H318/VLOOKUP(G318,$K:$L,2,FALSE),1)</f>
        <v/>
      </c>
      <c r="J318" s="40">
        <f>MOD(H318,VLOOKUP(G318,$K:$L,2,FALSE))</f>
        <v/>
      </c>
      <c r="L318" s="113" t="n"/>
    </row>
    <row r="319">
      <c r="A319" s="29">
        <f>+A318+1</f>
        <v/>
      </c>
      <c r="B319" s="29">
        <f>COUNTIF($C$3:C319,C319)</f>
        <v/>
      </c>
      <c r="C319" s="55">
        <f>_xlfn.IFNA(VLOOKUP(A319,$E:$G,3,FALSE),C318)</f>
        <v/>
      </c>
      <c r="D319" s="108">
        <f>_xlfn.IFNA(_xlfn.IFNA(VLOOKUP(A319,$F:$J,5,FALSE),VLOOKUP(C319,K:L,2,FALSE)),"")</f>
        <v/>
      </c>
      <c r="E319" s="32">
        <f>SUM($I$3:I318,1)</f>
        <v/>
      </c>
      <c r="F319" s="31">
        <f>IF(J319&lt;=0,0,SUM($I$3:I319))</f>
        <v/>
      </c>
      <c r="I319" s="39">
        <f>CEILING(H319/VLOOKUP(G319,$K:$L,2,FALSE),1)</f>
        <v/>
      </c>
      <c r="J319" s="40">
        <f>MOD(H319,VLOOKUP(G319,$K:$L,2,FALSE))</f>
        <v/>
      </c>
      <c r="L319" s="113" t="n"/>
    </row>
    <row r="320">
      <c r="A320" s="29">
        <f>+A319+1</f>
        <v/>
      </c>
      <c r="B320" s="29">
        <f>COUNTIF($C$3:C320,C320)</f>
        <v/>
      </c>
      <c r="C320" s="55">
        <f>_xlfn.IFNA(VLOOKUP(A320,$E:$G,3,FALSE),C319)</f>
        <v/>
      </c>
      <c r="D320" s="108">
        <f>_xlfn.IFNA(_xlfn.IFNA(VLOOKUP(A320,$F:$J,5,FALSE),VLOOKUP(C320,K:L,2,FALSE)),"")</f>
        <v/>
      </c>
      <c r="E320" s="32">
        <f>SUM($I$3:I319,1)</f>
        <v/>
      </c>
      <c r="F320" s="31">
        <f>IF(J320&lt;=0,0,SUM($I$3:I320))</f>
        <v/>
      </c>
      <c r="I320" s="39">
        <f>CEILING(H320/VLOOKUP(G320,$K:$L,2,FALSE),1)</f>
        <v/>
      </c>
      <c r="J320" s="40">
        <f>MOD(H320,VLOOKUP(G320,$K:$L,2,FALSE))</f>
        <v/>
      </c>
      <c r="L320" s="113" t="n"/>
    </row>
    <row r="321">
      <c r="A321" s="29">
        <f>+A320+1</f>
        <v/>
      </c>
      <c r="B321" s="29">
        <f>COUNTIF($C$3:C321,C321)</f>
        <v/>
      </c>
      <c r="C321" s="55">
        <f>_xlfn.IFNA(VLOOKUP(A321,$E:$G,3,FALSE),C320)</f>
        <v/>
      </c>
      <c r="D321" s="108">
        <f>_xlfn.IFNA(_xlfn.IFNA(VLOOKUP(A321,$F:$J,5,FALSE),VLOOKUP(C321,K:L,2,FALSE)),"")</f>
        <v/>
      </c>
      <c r="E321" s="32">
        <f>SUM($I$3:I320,1)</f>
        <v/>
      </c>
      <c r="F321" s="31">
        <f>IF(J321&lt;=0,0,SUM($I$3:I321))</f>
        <v/>
      </c>
      <c r="I321" s="39">
        <f>CEILING(H321/VLOOKUP(G321,$K:$L,2,FALSE),1)</f>
        <v/>
      </c>
      <c r="J321" s="40">
        <f>MOD(H321,VLOOKUP(G321,$K:$L,2,FALSE))</f>
        <v/>
      </c>
      <c r="L321" s="113" t="n"/>
    </row>
    <row r="322">
      <c r="A322" s="29">
        <f>+A321+1</f>
        <v/>
      </c>
      <c r="B322" s="29">
        <f>COUNTIF($C$3:C322,C322)</f>
        <v/>
      </c>
      <c r="C322" s="55">
        <f>_xlfn.IFNA(VLOOKUP(A322,$E:$G,3,FALSE),C321)</f>
        <v/>
      </c>
      <c r="D322" s="108">
        <f>_xlfn.IFNA(_xlfn.IFNA(VLOOKUP(A322,$F:$J,5,FALSE),VLOOKUP(C322,K:L,2,FALSE)),"")</f>
        <v/>
      </c>
      <c r="E322" s="32">
        <f>SUM($I$3:I321,1)</f>
        <v/>
      </c>
      <c r="F322" s="31">
        <f>IF(J322&lt;=0,0,SUM($I$3:I322))</f>
        <v/>
      </c>
      <c r="I322" s="39">
        <f>CEILING(H322/VLOOKUP(G322,$K:$L,2,FALSE),1)</f>
        <v/>
      </c>
      <c r="J322" s="40">
        <f>MOD(H322,VLOOKUP(G322,$K:$L,2,FALSE))</f>
        <v/>
      </c>
      <c r="L322" s="113" t="n"/>
    </row>
    <row r="323">
      <c r="A323" s="29">
        <f>+A322+1</f>
        <v/>
      </c>
      <c r="B323" s="29">
        <f>COUNTIF($C$3:C323,C323)</f>
        <v/>
      </c>
      <c r="C323" s="55">
        <f>_xlfn.IFNA(VLOOKUP(A323,$E:$G,3,FALSE),C322)</f>
        <v/>
      </c>
      <c r="D323" s="108">
        <f>_xlfn.IFNA(_xlfn.IFNA(VLOOKUP(A323,$F:$J,5,FALSE),VLOOKUP(C323,K:L,2,FALSE)),"")</f>
        <v/>
      </c>
      <c r="E323" s="32">
        <f>SUM($I$3:I322,1)</f>
        <v/>
      </c>
      <c r="F323" s="31">
        <f>IF(J323&lt;=0,0,SUM($I$3:I323))</f>
        <v/>
      </c>
      <c r="I323" s="39">
        <f>CEILING(H323/VLOOKUP(G323,$K:$L,2,FALSE),1)</f>
        <v/>
      </c>
      <c r="J323" s="40">
        <f>MOD(H323,VLOOKUP(G323,$K:$L,2,FALSE))</f>
        <v/>
      </c>
      <c r="L323" s="113" t="n"/>
    </row>
    <row r="324">
      <c r="A324" s="29">
        <f>+A323+1</f>
        <v/>
      </c>
      <c r="B324" s="29">
        <f>COUNTIF($C$3:C324,C324)</f>
        <v/>
      </c>
      <c r="C324" s="55">
        <f>_xlfn.IFNA(VLOOKUP(A324,$E:$G,3,FALSE),C323)</f>
        <v/>
      </c>
      <c r="D324" s="108">
        <f>_xlfn.IFNA(_xlfn.IFNA(VLOOKUP(A324,$F:$J,5,FALSE),VLOOKUP(C324,K:L,2,FALSE)),"")</f>
        <v/>
      </c>
      <c r="E324" s="32">
        <f>SUM($I$3:I323,1)</f>
        <v/>
      </c>
      <c r="F324" s="31">
        <f>IF(J324&lt;=0,0,SUM($I$3:I324))</f>
        <v/>
      </c>
      <c r="I324" s="39">
        <f>CEILING(H324/VLOOKUP(G324,$K:$L,2,FALSE),1)</f>
        <v/>
      </c>
      <c r="J324" s="40">
        <f>MOD(H324,VLOOKUP(G324,$K:$L,2,FALSE))</f>
        <v/>
      </c>
      <c r="L324" s="113" t="n"/>
    </row>
    <row r="325">
      <c r="A325" s="29">
        <f>+A324+1</f>
        <v/>
      </c>
      <c r="B325" s="29">
        <f>COUNTIF($C$3:C325,C325)</f>
        <v/>
      </c>
      <c r="C325" s="55">
        <f>_xlfn.IFNA(VLOOKUP(A325,$E:$G,3,FALSE),C324)</f>
        <v/>
      </c>
      <c r="D325" s="108">
        <f>_xlfn.IFNA(_xlfn.IFNA(VLOOKUP(A325,$F:$J,5,FALSE),VLOOKUP(C325,K:L,2,FALSE)),"")</f>
        <v/>
      </c>
      <c r="E325" s="32">
        <f>SUM($I$3:I324,1)</f>
        <v/>
      </c>
      <c r="F325" s="31">
        <f>IF(J325&lt;=0,0,SUM($I$3:I325))</f>
        <v/>
      </c>
      <c r="I325" s="39">
        <f>CEILING(H325/VLOOKUP(G325,$K:$L,2,FALSE),1)</f>
        <v/>
      </c>
      <c r="J325" s="40">
        <f>MOD(H325,VLOOKUP(G325,$K:$L,2,FALSE))</f>
        <v/>
      </c>
      <c r="L325" s="113" t="n"/>
    </row>
    <row r="326">
      <c r="A326" s="29">
        <f>+A325+1</f>
        <v/>
      </c>
      <c r="B326" s="29">
        <f>COUNTIF($C$3:C326,C326)</f>
        <v/>
      </c>
      <c r="C326" s="55">
        <f>_xlfn.IFNA(VLOOKUP(A326,$E:$G,3,FALSE),C325)</f>
        <v/>
      </c>
      <c r="D326" s="108">
        <f>_xlfn.IFNA(_xlfn.IFNA(VLOOKUP(A326,$F:$J,5,FALSE),VLOOKUP(C326,K:L,2,FALSE)),"")</f>
        <v/>
      </c>
      <c r="E326" s="32">
        <f>SUM($I$3:I325,1)</f>
        <v/>
      </c>
      <c r="F326" s="31">
        <f>IF(J326&lt;=0,0,SUM($I$3:I326))</f>
        <v/>
      </c>
      <c r="I326" s="39">
        <f>CEILING(H326/VLOOKUP(G326,$K:$L,2,FALSE),1)</f>
        <v/>
      </c>
      <c r="J326" s="40">
        <f>MOD(H326,VLOOKUP(G326,$K:$L,2,FALSE))</f>
        <v/>
      </c>
      <c r="L326" s="113" t="n"/>
    </row>
    <row r="327">
      <c r="A327" s="29">
        <f>+A326+1</f>
        <v/>
      </c>
      <c r="B327" s="29">
        <f>COUNTIF($C$3:C327,C327)</f>
        <v/>
      </c>
      <c r="C327" s="55">
        <f>_xlfn.IFNA(VLOOKUP(A327,$E:$G,3,FALSE),C326)</f>
        <v/>
      </c>
      <c r="D327" s="108">
        <f>_xlfn.IFNA(_xlfn.IFNA(VLOOKUP(A327,$F:$J,5,FALSE),VLOOKUP(C327,K:L,2,FALSE)),"")</f>
        <v/>
      </c>
      <c r="E327" s="32">
        <f>SUM($I$3:I326,1)</f>
        <v/>
      </c>
      <c r="F327" s="31">
        <f>IF(J327&lt;=0,0,SUM($I$3:I327))</f>
        <v/>
      </c>
      <c r="I327" s="39">
        <f>CEILING(H327/VLOOKUP(G327,$K:$L,2,FALSE),1)</f>
        <v/>
      </c>
      <c r="J327" s="40">
        <f>MOD(H327,VLOOKUP(G327,$K:$L,2,FALSE))</f>
        <v/>
      </c>
      <c r="L327" s="113" t="n"/>
    </row>
    <row r="328">
      <c r="A328" s="29">
        <f>+A327+1</f>
        <v/>
      </c>
      <c r="B328" s="29">
        <f>COUNTIF($C$3:C328,C328)</f>
        <v/>
      </c>
      <c r="C328" s="55">
        <f>_xlfn.IFNA(VLOOKUP(A328,$E:$G,3,FALSE),C327)</f>
        <v/>
      </c>
      <c r="D328" s="108">
        <f>_xlfn.IFNA(_xlfn.IFNA(VLOOKUP(A328,$F:$J,5,FALSE),VLOOKUP(C328,K:L,2,FALSE)),"")</f>
        <v/>
      </c>
      <c r="E328" s="32">
        <f>SUM($I$3:I327,1)</f>
        <v/>
      </c>
      <c r="F328" s="31">
        <f>IF(J328&lt;=0,0,SUM($I$3:I328))</f>
        <v/>
      </c>
      <c r="I328" s="39">
        <f>CEILING(H328/VLOOKUP(G328,$K:$L,2,FALSE),1)</f>
        <v/>
      </c>
      <c r="J328" s="40">
        <f>MOD(H328,VLOOKUP(G328,$K:$L,2,FALSE))</f>
        <v/>
      </c>
      <c r="L328" s="113" t="n"/>
    </row>
    <row r="329">
      <c r="A329" s="29">
        <f>+A328+1</f>
        <v/>
      </c>
      <c r="B329" s="29">
        <f>COUNTIF($C$3:C329,C329)</f>
        <v/>
      </c>
      <c r="C329" s="55">
        <f>_xlfn.IFNA(VLOOKUP(A329,$E:$G,3,FALSE),C328)</f>
        <v/>
      </c>
      <c r="D329" s="108">
        <f>_xlfn.IFNA(_xlfn.IFNA(VLOOKUP(A329,$F:$J,5,FALSE),VLOOKUP(C329,K:L,2,FALSE)),"")</f>
        <v/>
      </c>
      <c r="E329" s="32">
        <f>SUM($I$3:I328,1)</f>
        <v/>
      </c>
      <c r="F329" s="31">
        <f>IF(J329&lt;=0,0,SUM($I$3:I329))</f>
        <v/>
      </c>
      <c r="I329" s="39">
        <f>CEILING(H329/VLOOKUP(G329,$K:$L,2,FALSE),1)</f>
        <v/>
      </c>
      <c r="J329" s="40">
        <f>MOD(H329,VLOOKUP(G329,$K:$L,2,FALSE))</f>
        <v/>
      </c>
      <c r="L329" s="113" t="n"/>
    </row>
    <row r="330">
      <c r="A330" s="29">
        <f>+A329+1</f>
        <v/>
      </c>
      <c r="B330" s="29">
        <f>COUNTIF($C$3:C330,C330)</f>
        <v/>
      </c>
      <c r="C330" s="55">
        <f>_xlfn.IFNA(VLOOKUP(A330,$E:$G,3,FALSE),C329)</f>
        <v/>
      </c>
      <c r="D330" s="108">
        <f>_xlfn.IFNA(_xlfn.IFNA(VLOOKUP(A330,$F:$J,5,FALSE),VLOOKUP(C330,K:L,2,FALSE)),"")</f>
        <v/>
      </c>
      <c r="E330" s="32">
        <f>SUM($I$3:I329,1)</f>
        <v/>
      </c>
      <c r="F330" s="31">
        <f>IF(J330&lt;=0,0,SUM($I$3:I330))</f>
        <v/>
      </c>
      <c r="I330" s="39">
        <f>CEILING(H330/VLOOKUP(G330,$K:$L,2,FALSE),1)</f>
        <v/>
      </c>
      <c r="J330" s="40">
        <f>MOD(H330,VLOOKUP(G330,$K:$L,2,FALSE))</f>
        <v/>
      </c>
      <c r="L330" s="113" t="n"/>
    </row>
    <row r="331">
      <c r="A331" s="29">
        <f>+A330+1</f>
        <v/>
      </c>
      <c r="B331" s="29">
        <f>COUNTIF($C$3:C331,C331)</f>
        <v/>
      </c>
      <c r="C331" s="55">
        <f>_xlfn.IFNA(VLOOKUP(A331,$E:$G,3,FALSE),C330)</f>
        <v/>
      </c>
      <c r="D331" s="108">
        <f>_xlfn.IFNA(_xlfn.IFNA(VLOOKUP(A331,$F:$J,5,FALSE),VLOOKUP(C331,K:L,2,FALSE)),"")</f>
        <v/>
      </c>
      <c r="E331" s="32">
        <f>SUM($I$3:I330,1)</f>
        <v/>
      </c>
      <c r="F331" s="31">
        <f>IF(J331&lt;=0,0,SUM($I$3:I331))</f>
        <v/>
      </c>
      <c r="I331" s="39">
        <f>CEILING(H331/VLOOKUP(G331,$K:$L,2,FALSE),1)</f>
        <v/>
      </c>
      <c r="J331" s="40">
        <f>MOD(H331,VLOOKUP(G331,$K:$L,2,FALSE))</f>
        <v/>
      </c>
      <c r="L331" s="113" t="n"/>
    </row>
    <row r="332">
      <c r="A332" s="29">
        <f>+A331+1</f>
        <v/>
      </c>
      <c r="B332" s="29">
        <f>COUNTIF($C$3:C332,C332)</f>
        <v/>
      </c>
      <c r="C332" s="55">
        <f>_xlfn.IFNA(VLOOKUP(A332,$E:$G,3,FALSE),C331)</f>
        <v/>
      </c>
      <c r="D332" s="108">
        <f>_xlfn.IFNA(_xlfn.IFNA(VLOOKUP(A332,$F:$J,5,FALSE),VLOOKUP(C332,K:L,2,FALSE)),"")</f>
        <v/>
      </c>
      <c r="E332" s="32">
        <f>SUM($I$3:I331,1)</f>
        <v/>
      </c>
      <c r="F332" s="31">
        <f>IF(J332&lt;=0,0,SUM($I$3:I332))</f>
        <v/>
      </c>
      <c r="I332" s="39">
        <f>CEILING(H332/VLOOKUP(G332,$K:$L,2,FALSE),1)</f>
        <v/>
      </c>
      <c r="J332" s="40">
        <f>MOD(H332,VLOOKUP(G332,$K:$L,2,FALSE))</f>
        <v/>
      </c>
      <c r="L332" s="113" t="n"/>
    </row>
    <row r="333">
      <c r="A333" s="29">
        <f>+A332+1</f>
        <v/>
      </c>
      <c r="B333" s="29">
        <f>COUNTIF($C$3:C333,C333)</f>
        <v/>
      </c>
      <c r="C333" s="55">
        <f>_xlfn.IFNA(VLOOKUP(A333,$E:$G,3,FALSE),C332)</f>
        <v/>
      </c>
      <c r="D333" s="108">
        <f>_xlfn.IFNA(_xlfn.IFNA(VLOOKUP(A333,$F:$J,5,FALSE),VLOOKUP(C333,K:L,2,FALSE)),"")</f>
        <v/>
      </c>
      <c r="E333" s="32">
        <f>SUM($I$3:I332,1)</f>
        <v/>
      </c>
      <c r="F333" s="31">
        <f>IF(J333&lt;=0,0,SUM($I$3:I333))</f>
        <v/>
      </c>
      <c r="I333" s="39">
        <f>CEILING(H333/VLOOKUP(G333,$K:$L,2,FALSE),1)</f>
        <v/>
      </c>
      <c r="J333" s="40">
        <f>MOD(H333,VLOOKUP(G333,$K:$L,2,FALSE))</f>
        <v/>
      </c>
      <c r="L333" s="113" t="n"/>
    </row>
    <row r="334">
      <c r="A334" s="29">
        <f>+A333+1</f>
        <v/>
      </c>
      <c r="B334" s="29">
        <f>COUNTIF($C$3:C334,C334)</f>
        <v/>
      </c>
      <c r="C334" s="55">
        <f>_xlfn.IFNA(VLOOKUP(A334,$E:$G,3,FALSE),C333)</f>
        <v/>
      </c>
      <c r="D334" s="108">
        <f>_xlfn.IFNA(_xlfn.IFNA(VLOOKUP(A334,$F:$J,5,FALSE),VLOOKUP(C334,K:L,2,FALSE)),"")</f>
        <v/>
      </c>
      <c r="E334" s="32">
        <f>SUM($I$3:I333,1)</f>
        <v/>
      </c>
      <c r="F334" s="31">
        <f>IF(J334&lt;=0,0,SUM($I$3:I334))</f>
        <v/>
      </c>
      <c r="I334" s="39">
        <f>CEILING(H334/VLOOKUP(G334,$K:$L,2,FALSE),1)</f>
        <v/>
      </c>
      <c r="J334" s="40">
        <f>MOD(H334,VLOOKUP(G334,$K:$L,2,FALSE))</f>
        <v/>
      </c>
      <c r="L334" s="113" t="n"/>
    </row>
    <row r="335">
      <c r="A335" s="29">
        <f>+A334+1</f>
        <v/>
      </c>
      <c r="B335" s="29">
        <f>COUNTIF($C$3:C335,C335)</f>
        <v/>
      </c>
      <c r="C335" s="55">
        <f>_xlfn.IFNA(VLOOKUP(A335,$E:$G,3,FALSE),C334)</f>
        <v/>
      </c>
      <c r="D335" s="108">
        <f>_xlfn.IFNA(_xlfn.IFNA(VLOOKUP(A335,$F:$J,5,FALSE),VLOOKUP(C335,K:L,2,FALSE)),"")</f>
        <v/>
      </c>
      <c r="E335" s="32">
        <f>SUM($I$3:I334,1)</f>
        <v/>
      </c>
      <c r="F335" s="31">
        <f>IF(J335&lt;=0,0,SUM($I$3:I335))</f>
        <v/>
      </c>
      <c r="I335" s="39">
        <f>CEILING(H335/VLOOKUP(G335,$K:$L,2,FALSE),1)</f>
        <v/>
      </c>
      <c r="J335" s="40">
        <f>MOD(H335,VLOOKUP(G335,$K:$L,2,FALSE))</f>
        <v/>
      </c>
      <c r="L335" s="113" t="n"/>
    </row>
    <row r="336">
      <c r="A336" s="29">
        <f>+A335+1</f>
        <v/>
      </c>
      <c r="B336" s="29">
        <f>COUNTIF($C$3:C336,C336)</f>
        <v/>
      </c>
      <c r="C336" s="55">
        <f>_xlfn.IFNA(VLOOKUP(A336,$E:$G,3,FALSE),C335)</f>
        <v/>
      </c>
      <c r="D336" s="108">
        <f>_xlfn.IFNA(_xlfn.IFNA(VLOOKUP(A336,$F:$J,5,FALSE),VLOOKUP(C336,K:L,2,FALSE)),"")</f>
        <v/>
      </c>
      <c r="E336" s="32">
        <f>SUM($I$3:I335,1)</f>
        <v/>
      </c>
      <c r="F336" s="31">
        <f>IF(J336&lt;=0,0,SUM($I$3:I336))</f>
        <v/>
      </c>
      <c r="I336" s="39">
        <f>CEILING(H336/VLOOKUP(G336,$K:$L,2,FALSE),1)</f>
        <v/>
      </c>
      <c r="J336" s="40">
        <f>MOD(H336,VLOOKUP(G336,$K:$L,2,FALSE))</f>
        <v/>
      </c>
      <c r="L336" s="113" t="n"/>
    </row>
    <row r="337">
      <c r="A337" s="29">
        <f>+A336+1</f>
        <v/>
      </c>
      <c r="B337" s="29">
        <f>COUNTIF($C$3:C337,C337)</f>
        <v/>
      </c>
      <c r="C337" s="55">
        <f>_xlfn.IFNA(VLOOKUP(A337,$E:$G,3,FALSE),C336)</f>
        <v/>
      </c>
      <c r="D337" s="108">
        <f>_xlfn.IFNA(_xlfn.IFNA(VLOOKUP(A337,$F:$J,5,FALSE),VLOOKUP(C337,K:L,2,FALSE)),"")</f>
        <v/>
      </c>
      <c r="E337" s="32">
        <f>SUM($I$3:I336,1)</f>
        <v/>
      </c>
      <c r="F337" s="31">
        <f>IF(J337&lt;=0,0,SUM($I$3:I337))</f>
        <v/>
      </c>
      <c r="I337" s="39">
        <f>CEILING(H337/VLOOKUP(G337,$K:$L,2,FALSE),1)</f>
        <v/>
      </c>
      <c r="J337" s="40">
        <f>MOD(H337,VLOOKUP(G337,$K:$L,2,FALSE))</f>
        <v/>
      </c>
      <c r="L337" s="113" t="n"/>
    </row>
    <row r="338">
      <c r="A338" s="29">
        <f>+A337+1</f>
        <v/>
      </c>
      <c r="B338" s="29">
        <f>COUNTIF($C$3:C338,C338)</f>
        <v/>
      </c>
      <c r="C338" s="55">
        <f>_xlfn.IFNA(VLOOKUP(A338,$E:$G,3,FALSE),C337)</f>
        <v/>
      </c>
      <c r="D338" s="108">
        <f>_xlfn.IFNA(_xlfn.IFNA(VLOOKUP(A338,$F:$J,5,FALSE),VLOOKUP(C338,K:L,2,FALSE)),"")</f>
        <v/>
      </c>
      <c r="E338" s="32">
        <f>SUM($I$3:I337,1)</f>
        <v/>
      </c>
      <c r="F338" s="31">
        <f>IF(J338&lt;=0,0,SUM($I$3:I338))</f>
        <v/>
      </c>
      <c r="I338" s="39">
        <f>CEILING(H338/VLOOKUP(G338,$K:$L,2,FALSE),1)</f>
        <v/>
      </c>
      <c r="J338" s="40">
        <f>MOD(H338,VLOOKUP(G338,$K:$L,2,FALSE))</f>
        <v/>
      </c>
      <c r="L338" s="113" t="n"/>
    </row>
    <row r="339">
      <c r="A339" s="29">
        <f>+A338+1</f>
        <v/>
      </c>
      <c r="B339" s="29">
        <f>COUNTIF($C$3:C339,C339)</f>
        <v/>
      </c>
      <c r="C339" s="55">
        <f>_xlfn.IFNA(VLOOKUP(A339,$E:$G,3,FALSE),C338)</f>
        <v/>
      </c>
      <c r="D339" s="108">
        <f>_xlfn.IFNA(_xlfn.IFNA(VLOOKUP(A339,$F:$J,5,FALSE),VLOOKUP(C339,K:L,2,FALSE)),"")</f>
        <v/>
      </c>
      <c r="E339" s="32">
        <f>SUM($I$3:I338,1)</f>
        <v/>
      </c>
      <c r="F339" s="31">
        <f>IF(J339&lt;=0,0,SUM($I$3:I339))</f>
        <v/>
      </c>
      <c r="I339" s="39">
        <f>CEILING(H339/VLOOKUP(G339,$K:$L,2,FALSE),1)</f>
        <v/>
      </c>
      <c r="J339" s="40">
        <f>MOD(H339,VLOOKUP(G339,$K:$L,2,FALSE))</f>
        <v/>
      </c>
      <c r="L339" s="113" t="n"/>
    </row>
    <row r="340">
      <c r="A340" s="29">
        <f>+A339+1</f>
        <v/>
      </c>
      <c r="B340" s="29">
        <f>COUNTIF($C$3:C340,C340)</f>
        <v/>
      </c>
      <c r="C340" s="55">
        <f>_xlfn.IFNA(VLOOKUP(A340,$E:$G,3,FALSE),C339)</f>
        <v/>
      </c>
      <c r="D340" s="108">
        <f>_xlfn.IFNA(_xlfn.IFNA(VLOOKUP(A340,$F:$J,5,FALSE),VLOOKUP(C340,K:L,2,FALSE)),"")</f>
        <v/>
      </c>
      <c r="E340" s="32">
        <f>SUM($I$3:I339,1)</f>
        <v/>
      </c>
      <c r="F340" s="31">
        <f>IF(J340&lt;=0,0,SUM($I$3:I340))</f>
        <v/>
      </c>
      <c r="I340" s="39">
        <f>CEILING(H340/VLOOKUP(G340,$K:$L,2,FALSE),1)</f>
        <v/>
      </c>
      <c r="J340" s="40">
        <f>MOD(H340,VLOOKUP(G340,$K:$L,2,FALSE))</f>
        <v/>
      </c>
      <c r="L340" s="113" t="n"/>
    </row>
    <row r="341">
      <c r="A341" s="29">
        <f>+A340+1</f>
        <v/>
      </c>
      <c r="B341" s="29">
        <f>COUNTIF($C$3:C341,C341)</f>
        <v/>
      </c>
      <c r="C341" s="55">
        <f>_xlfn.IFNA(VLOOKUP(A341,$E:$G,3,FALSE),C340)</f>
        <v/>
      </c>
      <c r="D341" s="108">
        <f>_xlfn.IFNA(_xlfn.IFNA(VLOOKUP(A341,$F:$J,5,FALSE),VLOOKUP(C341,K:L,2,FALSE)),"")</f>
        <v/>
      </c>
      <c r="E341" s="32">
        <f>SUM($I$3:I340,1)</f>
        <v/>
      </c>
      <c r="F341" s="31">
        <f>IF(J341&lt;=0,0,SUM($I$3:I341))</f>
        <v/>
      </c>
      <c r="I341" s="39">
        <f>CEILING(H341/VLOOKUP(G341,$K:$L,2,FALSE),1)</f>
        <v/>
      </c>
      <c r="J341" s="40">
        <f>MOD(H341,VLOOKUP(G341,$K:$L,2,FALSE))</f>
        <v/>
      </c>
      <c r="L341" s="113" t="n"/>
    </row>
    <row r="342">
      <c r="A342" s="29">
        <f>+A341+1</f>
        <v/>
      </c>
      <c r="B342" s="29">
        <f>COUNTIF($C$3:C342,C342)</f>
        <v/>
      </c>
      <c r="C342" s="55">
        <f>_xlfn.IFNA(VLOOKUP(A342,$E:$G,3,FALSE),C341)</f>
        <v/>
      </c>
      <c r="D342" s="108">
        <f>_xlfn.IFNA(_xlfn.IFNA(VLOOKUP(A342,$F:$J,5,FALSE),VLOOKUP(C342,K:L,2,FALSE)),"")</f>
        <v/>
      </c>
      <c r="E342" s="32">
        <f>SUM($I$3:I341,1)</f>
        <v/>
      </c>
      <c r="F342" s="31">
        <f>IF(J342&lt;=0,0,SUM($I$3:I342))</f>
        <v/>
      </c>
      <c r="I342" s="39">
        <f>CEILING(H342/VLOOKUP(G342,$K:$L,2,FALSE),1)</f>
        <v/>
      </c>
      <c r="J342" s="40">
        <f>MOD(H342,VLOOKUP(G342,$K:$L,2,FALSE))</f>
        <v/>
      </c>
      <c r="L342" s="113" t="n"/>
    </row>
    <row r="343">
      <c r="A343" s="29">
        <f>+A342+1</f>
        <v/>
      </c>
      <c r="B343" s="29">
        <f>COUNTIF($C$3:C343,C343)</f>
        <v/>
      </c>
      <c r="C343" s="55">
        <f>_xlfn.IFNA(VLOOKUP(A343,$E:$G,3,FALSE),C342)</f>
        <v/>
      </c>
      <c r="D343" s="108">
        <f>_xlfn.IFNA(_xlfn.IFNA(VLOOKUP(A343,$F:$J,5,FALSE),VLOOKUP(C343,K:L,2,FALSE)),"")</f>
        <v/>
      </c>
      <c r="E343" s="32">
        <f>SUM($I$3:I342,1)</f>
        <v/>
      </c>
      <c r="F343" s="31">
        <f>IF(J343&lt;=0,0,SUM($I$3:I343))</f>
        <v/>
      </c>
      <c r="I343" s="39">
        <f>CEILING(H343/VLOOKUP(G343,$K:$L,2,FALSE),1)</f>
        <v/>
      </c>
      <c r="J343" s="40">
        <f>MOD(H343,VLOOKUP(G343,$K:$L,2,FALSE))</f>
        <v/>
      </c>
      <c r="L343" s="113" t="n"/>
    </row>
    <row r="344">
      <c r="A344" s="29">
        <f>+A343+1</f>
        <v/>
      </c>
      <c r="B344" s="29">
        <f>COUNTIF($C$3:C344,C344)</f>
        <v/>
      </c>
      <c r="C344" s="55">
        <f>_xlfn.IFNA(VLOOKUP(A344,$E:$G,3,FALSE),C343)</f>
        <v/>
      </c>
      <c r="D344" s="108">
        <f>_xlfn.IFNA(_xlfn.IFNA(VLOOKUP(A344,$F:$J,5,FALSE),VLOOKUP(C344,K:L,2,FALSE)),"")</f>
        <v/>
      </c>
      <c r="E344" s="32">
        <f>SUM($I$3:I343,1)</f>
        <v/>
      </c>
      <c r="F344" s="31">
        <f>IF(J344&lt;=0,0,SUM($I$3:I344))</f>
        <v/>
      </c>
      <c r="I344" s="39">
        <f>CEILING(H344/VLOOKUP(G344,$K:$L,2,FALSE),1)</f>
        <v/>
      </c>
      <c r="J344" s="40">
        <f>MOD(H344,VLOOKUP(G344,$K:$L,2,FALSE))</f>
        <v/>
      </c>
      <c r="L344" s="113" t="n"/>
    </row>
    <row r="345">
      <c r="A345" s="29">
        <f>+A344+1</f>
        <v/>
      </c>
      <c r="B345" s="29">
        <f>COUNTIF($C$3:C345,C345)</f>
        <v/>
      </c>
      <c r="C345" s="55">
        <f>_xlfn.IFNA(VLOOKUP(A345,$E:$G,3,FALSE),C344)</f>
        <v/>
      </c>
      <c r="D345" s="108">
        <f>_xlfn.IFNA(_xlfn.IFNA(VLOOKUP(A345,$F:$J,5,FALSE),VLOOKUP(C345,K:L,2,FALSE)),"")</f>
        <v/>
      </c>
      <c r="E345" s="32">
        <f>SUM($I$3:I344,1)</f>
        <v/>
      </c>
      <c r="F345" s="31">
        <f>IF(J345&lt;=0,0,SUM($I$3:I345))</f>
        <v/>
      </c>
      <c r="I345" s="39">
        <f>CEILING(H345/VLOOKUP(G345,$K:$L,2,FALSE),1)</f>
        <v/>
      </c>
      <c r="J345" s="40">
        <f>MOD(H345,VLOOKUP(G345,$K:$L,2,FALSE))</f>
        <v/>
      </c>
      <c r="L345" s="113" t="n"/>
    </row>
    <row r="346">
      <c r="A346" s="29">
        <f>+A345+1</f>
        <v/>
      </c>
      <c r="B346" s="29">
        <f>COUNTIF($C$3:C346,C346)</f>
        <v/>
      </c>
      <c r="C346" s="55">
        <f>_xlfn.IFNA(VLOOKUP(A346,$E:$G,3,FALSE),C345)</f>
        <v/>
      </c>
      <c r="D346" s="108">
        <f>_xlfn.IFNA(_xlfn.IFNA(VLOOKUP(A346,$F:$J,5,FALSE),VLOOKUP(C346,K:L,2,FALSE)),"")</f>
        <v/>
      </c>
      <c r="E346" s="32">
        <f>SUM($I$3:I345,1)</f>
        <v/>
      </c>
      <c r="F346" s="31">
        <f>IF(J346&lt;=0,0,SUM($I$3:I346))</f>
        <v/>
      </c>
      <c r="I346" s="39">
        <f>CEILING(H346/VLOOKUP(G346,$K:$L,2,FALSE),1)</f>
        <v/>
      </c>
      <c r="J346" s="40">
        <f>MOD(H346,VLOOKUP(G346,$K:$L,2,FALSE))</f>
        <v/>
      </c>
      <c r="L346" s="113" t="n"/>
    </row>
    <row r="347">
      <c r="A347" s="29">
        <f>+A346+1</f>
        <v/>
      </c>
      <c r="B347" s="29">
        <f>COUNTIF($C$3:C347,C347)</f>
        <v/>
      </c>
      <c r="C347" s="55">
        <f>_xlfn.IFNA(VLOOKUP(A347,$E:$G,3,FALSE),C346)</f>
        <v/>
      </c>
      <c r="D347" s="108">
        <f>_xlfn.IFNA(_xlfn.IFNA(VLOOKUP(A347,$F:$J,5,FALSE),VLOOKUP(C347,K:L,2,FALSE)),"")</f>
        <v/>
      </c>
      <c r="E347" s="32">
        <f>SUM($I$3:I346,1)</f>
        <v/>
      </c>
      <c r="F347" s="31">
        <f>IF(J347&lt;=0,0,SUM($I$3:I347))</f>
        <v/>
      </c>
      <c r="I347" s="39">
        <f>CEILING(H347/VLOOKUP(G347,$K:$L,2,FALSE),1)</f>
        <v/>
      </c>
      <c r="J347" s="40">
        <f>MOD(H347,VLOOKUP(G347,$K:$L,2,FALSE))</f>
        <v/>
      </c>
      <c r="L347" s="113" t="n"/>
    </row>
    <row r="348">
      <c r="A348" s="29">
        <f>+A347+1</f>
        <v/>
      </c>
      <c r="B348" s="29">
        <f>COUNTIF($C$3:C348,C348)</f>
        <v/>
      </c>
      <c r="C348" s="55">
        <f>_xlfn.IFNA(VLOOKUP(A348,$E:$G,3,FALSE),C347)</f>
        <v/>
      </c>
      <c r="D348" s="108">
        <f>_xlfn.IFNA(_xlfn.IFNA(VLOOKUP(A348,$F:$J,5,FALSE),VLOOKUP(C348,K:L,2,FALSE)),"")</f>
        <v/>
      </c>
      <c r="E348" s="32">
        <f>SUM($I$3:I347,1)</f>
        <v/>
      </c>
      <c r="F348" s="31">
        <f>IF(J348&lt;=0,0,SUM($I$3:I348))</f>
        <v/>
      </c>
      <c r="I348" s="39">
        <f>CEILING(H348/VLOOKUP(G348,$K:$L,2,FALSE),1)</f>
        <v/>
      </c>
      <c r="J348" s="40">
        <f>MOD(H348,VLOOKUP(G348,$K:$L,2,FALSE))</f>
        <v/>
      </c>
      <c r="L348" s="113" t="n"/>
    </row>
    <row r="349">
      <c r="A349" s="29">
        <f>+A348+1</f>
        <v/>
      </c>
      <c r="B349" s="29">
        <f>COUNTIF($C$3:C349,C349)</f>
        <v/>
      </c>
      <c r="C349" s="55">
        <f>_xlfn.IFNA(VLOOKUP(A349,$E:$G,3,FALSE),C348)</f>
        <v/>
      </c>
      <c r="D349" s="108">
        <f>_xlfn.IFNA(_xlfn.IFNA(VLOOKUP(A349,$F:$J,5,FALSE),VLOOKUP(C349,K:L,2,FALSE)),"")</f>
        <v/>
      </c>
      <c r="E349" s="32">
        <f>SUM($I$3:I348,1)</f>
        <v/>
      </c>
      <c r="F349" s="31">
        <f>IF(J349&lt;=0,0,SUM($I$3:I349))</f>
        <v/>
      </c>
      <c r="I349" s="39">
        <f>CEILING(H349/VLOOKUP(G349,$K:$L,2,FALSE),1)</f>
        <v/>
      </c>
      <c r="J349" s="40">
        <f>MOD(H349,VLOOKUP(G349,$K:$L,2,FALSE))</f>
        <v/>
      </c>
      <c r="L349" s="113" t="n"/>
    </row>
    <row r="350">
      <c r="A350" s="29">
        <f>+A349+1</f>
        <v/>
      </c>
      <c r="B350" s="29">
        <f>COUNTIF($C$3:C350,C350)</f>
        <v/>
      </c>
      <c r="C350" s="55">
        <f>_xlfn.IFNA(VLOOKUP(A350,$E:$G,3,FALSE),C349)</f>
        <v/>
      </c>
      <c r="D350" s="108">
        <f>_xlfn.IFNA(_xlfn.IFNA(VLOOKUP(A350,$F:$J,5,FALSE),VLOOKUP(C350,K:L,2,FALSE)),"")</f>
        <v/>
      </c>
      <c r="E350" s="32">
        <f>SUM($I$3:I349,1)</f>
        <v/>
      </c>
      <c r="F350" s="31">
        <f>IF(J350&lt;=0,0,SUM($I$3:I350))</f>
        <v/>
      </c>
      <c r="I350" s="39">
        <f>CEILING(H350/VLOOKUP(G350,$K:$L,2,FALSE),1)</f>
        <v/>
      </c>
      <c r="J350" s="40">
        <f>MOD(H350,VLOOKUP(G350,$K:$L,2,FALSE))</f>
        <v/>
      </c>
      <c r="L350" s="113" t="n"/>
    </row>
    <row r="351">
      <c r="A351" s="29">
        <f>+A350+1</f>
        <v/>
      </c>
      <c r="B351" s="29">
        <f>COUNTIF($C$3:C351,C351)</f>
        <v/>
      </c>
      <c r="C351" s="55">
        <f>_xlfn.IFNA(VLOOKUP(A351,$E:$G,3,FALSE),C350)</f>
        <v/>
      </c>
      <c r="D351" s="108">
        <f>_xlfn.IFNA(_xlfn.IFNA(VLOOKUP(A351,$F:$J,5,FALSE),VLOOKUP(C351,K:L,2,FALSE)),"")</f>
        <v/>
      </c>
      <c r="E351" s="32">
        <f>SUM($I$3:I350,1)</f>
        <v/>
      </c>
      <c r="F351" s="31">
        <f>IF(J351&lt;=0,0,SUM($I$3:I351))</f>
        <v/>
      </c>
      <c r="I351" s="39">
        <f>CEILING(H351/VLOOKUP(G351,$K:$L,2,FALSE),1)</f>
        <v/>
      </c>
      <c r="J351" s="40">
        <f>MOD(H351,VLOOKUP(G351,$K:$L,2,FALSE))</f>
        <v/>
      </c>
      <c r="L351" s="113" t="n"/>
    </row>
    <row r="352">
      <c r="A352" s="29">
        <f>+A351+1</f>
        <v/>
      </c>
      <c r="B352" s="29">
        <f>COUNTIF($C$3:C352,C352)</f>
        <v/>
      </c>
      <c r="C352" s="55">
        <f>_xlfn.IFNA(VLOOKUP(A352,$E:$G,3,FALSE),C351)</f>
        <v/>
      </c>
      <c r="D352" s="108">
        <f>_xlfn.IFNA(_xlfn.IFNA(VLOOKUP(A352,$F:$J,5,FALSE),VLOOKUP(C352,K:L,2,FALSE)),"")</f>
        <v/>
      </c>
      <c r="E352" s="32">
        <f>SUM($I$3:I351,1)</f>
        <v/>
      </c>
      <c r="F352" s="31">
        <f>IF(J352&lt;=0,0,SUM($I$3:I352))</f>
        <v/>
      </c>
      <c r="I352" s="39">
        <f>CEILING(H352/VLOOKUP(G352,$K:$L,2,FALSE),1)</f>
        <v/>
      </c>
      <c r="J352" s="40">
        <f>MOD(H352,VLOOKUP(G352,$K:$L,2,FALSE))</f>
        <v/>
      </c>
      <c r="L352" s="113" t="n"/>
    </row>
    <row r="353">
      <c r="A353" s="29">
        <f>+A352+1</f>
        <v/>
      </c>
      <c r="B353" s="29">
        <f>COUNTIF($C$3:C353,C353)</f>
        <v/>
      </c>
      <c r="C353" s="55">
        <f>_xlfn.IFNA(VLOOKUP(A353,$E:$G,3,FALSE),C352)</f>
        <v/>
      </c>
      <c r="D353" s="108">
        <f>_xlfn.IFNA(_xlfn.IFNA(VLOOKUP(A353,$F:$J,5,FALSE),VLOOKUP(C353,K:L,2,FALSE)),"")</f>
        <v/>
      </c>
      <c r="E353" s="32">
        <f>SUM($I$3:I352,1)</f>
        <v/>
      </c>
      <c r="F353" s="31">
        <f>IF(J353&lt;=0,0,SUM($I$3:I353))</f>
        <v/>
      </c>
      <c r="I353" s="39">
        <f>CEILING(H353/VLOOKUP(G353,$K:$L,2,FALSE),1)</f>
        <v/>
      </c>
      <c r="J353" s="40">
        <f>MOD(H353,VLOOKUP(G353,$K:$L,2,FALSE))</f>
        <v/>
      </c>
      <c r="L353" s="113" t="n"/>
    </row>
    <row r="354">
      <c r="A354" s="29">
        <f>+A353+1</f>
        <v/>
      </c>
      <c r="B354" s="29">
        <f>COUNTIF($C$3:C354,C354)</f>
        <v/>
      </c>
      <c r="C354" s="55">
        <f>_xlfn.IFNA(VLOOKUP(A354,$E:$G,3,FALSE),C353)</f>
        <v/>
      </c>
      <c r="D354" s="108">
        <f>_xlfn.IFNA(_xlfn.IFNA(VLOOKUP(A354,$F:$J,5,FALSE),VLOOKUP(C354,K:L,2,FALSE)),"")</f>
        <v/>
      </c>
      <c r="E354" s="32">
        <f>SUM($I$3:I353,1)</f>
        <v/>
      </c>
      <c r="F354" s="31">
        <f>IF(J354&lt;=0,0,SUM($I$3:I354))</f>
        <v/>
      </c>
      <c r="I354" s="39">
        <f>CEILING(H354/VLOOKUP(G354,$K:$L,2,FALSE),1)</f>
        <v/>
      </c>
      <c r="J354" s="40">
        <f>MOD(H354,VLOOKUP(G354,$K:$L,2,FALSE))</f>
        <v/>
      </c>
      <c r="L354" s="113" t="n"/>
    </row>
    <row r="355">
      <c r="A355" s="29">
        <f>+A354+1</f>
        <v/>
      </c>
      <c r="B355" s="29">
        <f>COUNTIF($C$3:C355,C355)</f>
        <v/>
      </c>
      <c r="C355" s="55">
        <f>_xlfn.IFNA(VLOOKUP(A355,$E:$G,3,FALSE),C354)</f>
        <v/>
      </c>
      <c r="D355" s="108">
        <f>_xlfn.IFNA(_xlfn.IFNA(VLOOKUP(A355,$F:$J,5,FALSE),VLOOKUP(C355,K:L,2,FALSE)),"")</f>
        <v/>
      </c>
      <c r="E355" s="32">
        <f>SUM($I$3:I354,1)</f>
        <v/>
      </c>
      <c r="F355" s="31">
        <f>IF(J355&lt;=0,0,SUM($I$3:I355))</f>
        <v/>
      </c>
      <c r="I355" s="39">
        <f>CEILING(H355/VLOOKUP(G355,$K:$L,2,FALSE),1)</f>
        <v/>
      </c>
      <c r="J355" s="40">
        <f>MOD(H355,VLOOKUP(G355,$K:$L,2,FALSE))</f>
        <v/>
      </c>
      <c r="L355" s="113" t="n"/>
    </row>
    <row r="356">
      <c r="A356" s="29">
        <f>+A355+1</f>
        <v/>
      </c>
      <c r="B356" s="29">
        <f>COUNTIF($C$3:C356,C356)</f>
        <v/>
      </c>
      <c r="C356" s="55">
        <f>_xlfn.IFNA(VLOOKUP(A356,$E:$G,3,FALSE),C355)</f>
        <v/>
      </c>
      <c r="D356" s="108">
        <f>_xlfn.IFNA(_xlfn.IFNA(VLOOKUP(A356,$F:$J,5,FALSE),VLOOKUP(C356,K:L,2,FALSE)),"")</f>
        <v/>
      </c>
      <c r="E356" s="32">
        <f>SUM($I$3:I355,1)</f>
        <v/>
      </c>
      <c r="F356" s="31">
        <f>IF(J356&lt;=0,0,SUM($I$3:I356))</f>
        <v/>
      </c>
      <c r="I356" s="39">
        <f>CEILING(H356/VLOOKUP(G356,$K:$L,2,FALSE),1)</f>
        <v/>
      </c>
      <c r="J356" s="40">
        <f>MOD(H356,VLOOKUP(G356,$K:$L,2,FALSE))</f>
        <v/>
      </c>
      <c r="L356" s="113" t="n"/>
    </row>
    <row r="357">
      <c r="A357" s="29">
        <f>+A356+1</f>
        <v/>
      </c>
      <c r="B357" s="29">
        <f>COUNTIF($C$3:C357,C357)</f>
        <v/>
      </c>
      <c r="C357" s="55">
        <f>_xlfn.IFNA(VLOOKUP(A357,$E:$G,3,FALSE),C356)</f>
        <v/>
      </c>
      <c r="D357" s="108">
        <f>_xlfn.IFNA(_xlfn.IFNA(VLOOKUP(A357,$F:$J,5,FALSE),VLOOKUP(C357,K:L,2,FALSE)),"")</f>
        <v/>
      </c>
      <c r="E357" s="32">
        <f>SUM($I$3:I356,1)</f>
        <v/>
      </c>
      <c r="F357" s="31">
        <f>IF(J357&lt;=0,0,SUM($I$3:I357))</f>
        <v/>
      </c>
      <c r="I357" s="39">
        <f>CEILING(H357/VLOOKUP(G357,$K:$L,2,FALSE),1)</f>
        <v/>
      </c>
      <c r="J357" s="40">
        <f>MOD(H357,VLOOKUP(G357,$K:$L,2,FALSE))</f>
        <v/>
      </c>
      <c r="L357" s="113" t="n"/>
    </row>
    <row r="358">
      <c r="A358" s="29">
        <f>+A357+1</f>
        <v/>
      </c>
      <c r="B358" s="29">
        <f>COUNTIF($C$3:C358,C358)</f>
        <v/>
      </c>
      <c r="C358" s="55">
        <f>_xlfn.IFNA(VLOOKUP(A358,$E:$G,3,FALSE),C357)</f>
        <v/>
      </c>
      <c r="D358" s="108">
        <f>_xlfn.IFNA(_xlfn.IFNA(VLOOKUP(A358,$F:$J,5,FALSE),VLOOKUP(C358,K:L,2,FALSE)),"")</f>
        <v/>
      </c>
      <c r="E358" s="32">
        <f>SUM($I$3:I357,1)</f>
        <v/>
      </c>
      <c r="F358" s="31">
        <f>IF(J358&lt;=0,0,SUM($I$3:I358))</f>
        <v/>
      </c>
      <c r="I358" s="39">
        <f>CEILING(H358/VLOOKUP(G358,$K:$L,2,FALSE),1)</f>
        <v/>
      </c>
      <c r="J358" s="40">
        <f>MOD(H358,VLOOKUP(G358,$K:$L,2,FALSE))</f>
        <v/>
      </c>
      <c r="L358" s="113" t="n"/>
    </row>
    <row r="359">
      <c r="A359" s="29">
        <f>+A358+1</f>
        <v/>
      </c>
      <c r="B359" s="29">
        <f>COUNTIF($C$3:C359,C359)</f>
        <v/>
      </c>
      <c r="C359" s="55">
        <f>_xlfn.IFNA(VLOOKUP(A359,$E:$G,3,FALSE),C358)</f>
        <v/>
      </c>
      <c r="D359" s="108">
        <f>_xlfn.IFNA(_xlfn.IFNA(VLOOKUP(A359,$F:$J,5,FALSE),VLOOKUP(C359,K:L,2,FALSE)),"")</f>
        <v/>
      </c>
      <c r="E359" s="32">
        <f>SUM($I$3:I358,1)</f>
        <v/>
      </c>
      <c r="F359" s="31">
        <f>IF(J359&lt;=0,0,SUM($I$3:I359))</f>
        <v/>
      </c>
      <c r="I359" s="39">
        <f>CEILING(H359/VLOOKUP(G359,$K:$L,2,FALSE),1)</f>
        <v/>
      </c>
      <c r="J359" s="40">
        <f>MOD(H359,VLOOKUP(G359,$K:$L,2,FALSE))</f>
        <v/>
      </c>
      <c r="L359" s="113" t="n"/>
    </row>
    <row r="360">
      <c r="A360" s="29">
        <f>+A359+1</f>
        <v/>
      </c>
      <c r="B360" s="29">
        <f>COUNTIF($C$3:C360,C360)</f>
        <v/>
      </c>
      <c r="C360" s="55">
        <f>_xlfn.IFNA(VLOOKUP(A360,$E:$G,3,FALSE),C359)</f>
        <v/>
      </c>
      <c r="D360" s="108">
        <f>_xlfn.IFNA(_xlfn.IFNA(VLOOKUP(A360,$F:$J,5,FALSE),VLOOKUP(C360,K:L,2,FALSE)),"")</f>
        <v/>
      </c>
      <c r="E360" s="32">
        <f>SUM($I$3:I359,1)</f>
        <v/>
      </c>
      <c r="F360" s="31">
        <f>IF(J360&lt;=0,0,SUM($I$3:I360))</f>
        <v/>
      </c>
      <c r="I360" s="39">
        <f>CEILING(H360/VLOOKUP(G360,$K:$L,2,FALSE),1)</f>
        <v/>
      </c>
      <c r="J360" s="40">
        <f>MOD(H360,VLOOKUP(G360,$K:$L,2,FALSE))</f>
        <v/>
      </c>
      <c r="L360" s="113" t="n"/>
    </row>
    <row r="361">
      <c r="A361" s="29">
        <f>+A360+1</f>
        <v/>
      </c>
      <c r="B361" s="29">
        <f>COUNTIF($C$3:C361,C361)</f>
        <v/>
      </c>
      <c r="C361" s="55">
        <f>_xlfn.IFNA(VLOOKUP(A361,$E:$G,3,FALSE),C360)</f>
        <v/>
      </c>
      <c r="D361" s="108">
        <f>_xlfn.IFNA(_xlfn.IFNA(VLOOKUP(A361,$F:$J,5,FALSE),VLOOKUP(C361,K:L,2,FALSE)),"")</f>
        <v/>
      </c>
      <c r="E361" s="32">
        <f>SUM($I$3:I360,1)</f>
        <v/>
      </c>
      <c r="F361" s="31">
        <f>IF(J361&lt;=0,0,SUM($I$3:I361))</f>
        <v/>
      </c>
      <c r="I361" s="39">
        <f>CEILING(H361/VLOOKUP(G361,$K:$L,2,FALSE),1)</f>
        <v/>
      </c>
      <c r="J361" s="40">
        <f>MOD(H361,VLOOKUP(G361,$K:$L,2,FALSE))</f>
        <v/>
      </c>
      <c r="L361" s="113" t="n"/>
    </row>
    <row r="362">
      <c r="A362" s="29">
        <f>+A361+1</f>
        <v/>
      </c>
      <c r="B362" s="29">
        <f>COUNTIF($C$3:C362,C362)</f>
        <v/>
      </c>
      <c r="C362" s="55">
        <f>_xlfn.IFNA(VLOOKUP(A362,$E:$G,3,FALSE),C361)</f>
        <v/>
      </c>
      <c r="D362" s="108">
        <f>_xlfn.IFNA(_xlfn.IFNA(VLOOKUP(A362,$F:$J,5,FALSE),VLOOKUP(C362,K:L,2,FALSE)),"")</f>
        <v/>
      </c>
      <c r="E362" s="32">
        <f>SUM($I$3:I361,1)</f>
        <v/>
      </c>
      <c r="F362" s="31">
        <f>IF(J362&lt;=0,0,SUM($I$3:I362))</f>
        <v/>
      </c>
      <c r="I362" s="39">
        <f>CEILING(H362/VLOOKUP(G362,$K:$L,2,FALSE),1)</f>
        <v/>
      </c>
      <c r="J362" s="40">
        <f>MOD(H362,VLOOKUP(G362,$K:$L,2,FALSE))</f>
        <v/>
      </c>
      <c r="L362" s="113" t="n"/>
    </row>
    <row r="363">
      <c r="A363" s="29">
        <f>+A362+1</f>
        <v/>
      </c>
      <c r="B363" s="29">
        <f>COUNTIF($C$3:C363,C363)</f>
        <v/>
      </c>
      <c r="C363" s="55">
        <f>_xlfn.IFNA(VLOOKUP(A363,$E:$G,3,FALSE),C362)</f>
        <v/>
      </c>
      <c r="D363" s="108">
        <f>_xlfn.IFNA(_xlfn.IFNA(VLOOKUP(A363,$F:$J,5,FALSE),VLOOKUP(C363,K:L,2,FALSE)),"")</f>
        <v/>
      </c>
      <c r="E363" s="32">
        <f>SUM($I$3:I362,1)</f>
        <v/>
      </c>
      <c r="F363" s="31">
        <f>IF(J363&lt;=0,0,SUM($I$3:I363))</f>
        <v/>
      </c>
      <c r="I363" s="39">
        <f>CEILING(H363/VLOOKUP(G363,$K:$L,2,FALSE),1)</f>
        <v/>
      </c>
      <c r="J363" s="40">
        <f>MOD(H363,VLOOKUP(G363,$K:$L,2,FALSE))</f>
        <v/>
      </c>
      <c r="L363" s="113" t="n"/>
    </row>
    <row r="364">
      <c r="A364" s="29">
        <f>+A363+1</f>
        <v/>
      </c>
      <c r="B364" s="29">
        <f>COUNTIF($C$3:C364,C364)</f>
        <v/>
      </c>
      <c r="C364" s="55">
        <f>_xlfn.IFNA(VLOOKUP(A364,$E:$G,3,FALSE),C363)</f>
        <v/>
      </c>
      <c r="D364" s="108">
        <f>_xlfn.IFNA(_xlfn.IFNA(VLOOKUP(A364,$F:$J,5,FALSE),VLOOKUP(C364,K:L,2,FALSE)),"")</f>
        <v/>
      </c>
      <c r="E364" s="32">
        <f>SUM($I$3:I363,1)</f>
        <v/>
      </c>
      <c r="F364" s="31">
        <f>IF(J364&lt;=0,0,SUM($I$3:I364))</f>
        <v/>
      </c>
      <c r="I364" s="39">
        <f>CEILING(H364/VLOOKUP(G364,$K:$L,2,FALSE),1)</f>
        <v/>
      </c>
      <c r="J364" s="40">
        <f>MOD(H364,VLOOKUP(G364,$K:$L,2,FALSE))</f>
        <v/>
      </c>
      <c r="L364" s="113" t="n"/>
    </row>
    <row r="365">
      <c r="A365" s="29">
        <f>+A364+1</f>
        <v/>
      </c>
      <c r="B365" s="29">
        <f>COUNTIF($C$3:C365,C365)</f>
        <v/>
      </c>
      <c r="C365" s="55">
        <f>_xlfn.IFNA(VLOOKUP(A365,$E:$G,3,FALSE),C364)</f>
        <v/>
      </c>
      <c r="D365" s="108">
        <f>_xlfn.IFNA(_xlfn.IFNA(VLOOKUP(A365,$F:$J,5,FALSE),VLOOKUP(C365,K:L,2,FALSE)),"")</f>
        <v/>
      </c>
      <c r="E365" s="32">
        <f>SUM($I$3:I364,1)</f>
        <v/>
      </c>
      <c r="F365" s="31">
        <f>IF(J365&lt;=0,0,SUM($I$3:I365))</f>
        <v/>
      </c>
      <c r="I365" s="39">
        <f>CEILING(H365/VLOOKUP(G365,$K:$L,2,FALSE),1)</f>
        <v/>
      </c>
      <c r="J365" s="40">
        <f>MOD(H365,VLOOKUP(G365,$K:$L,2,FALSE))</f>
        <v/>
      </c>
      <c r="L365" s="113" t="n"/>
    </row>
    <row r="366">
      <c r="A366" s="29">
        <f>+A365+1</f>
        <v/>
      </c>
      <c r="B366" s="29">
        <f>COUNTIF($C$3:C366,C366)</f>
        <v/>
      </c>
      <c r="C366" s="55">
        <f>_xlfn.IFNA(VLOOKUP(A366,$E:$G,3,FALSE),C365)</f>
        <v/>
      </c>
      <c r="D366" s="108">
        <f>_xlfn.IFNA(_xlfn.IFNA(VLOOKUP(A366,$F:$J,5,FALSE),VLOOKUP(C366,K:L,2,FALSE)),"")</f>
        <v/>
      </c>
      <c r="E366" s="32">
        <f>SUM($I$3:I365,1)</f>
        <v/>
      </c>
      <c r="F366" s="31">
        <f>IF(J366&lt;=0,0,SUM($I$3:I366))</f>
        <v/>
      </c>
      <c r="I366" s="39">
        <f>CEILING(H366/VLOOKUP(G366,$K:$L,2,FALSE),1)</f>
        <v/>
      </c>
      <c r="J366" s="40">
        <f>MOD(H366,VLOOKUP(G366,$K:$L,2,FALSE))</f>
        <v/>
      </c>
      <c r="L366" s="113" t="n"/>
    </row>
    <row r="367">
      <c r="A367" s="29">
        <f>+A366+1</f>
        <v/>
      </c>
      <c r="B367" s="29">
        <f>COUNTIF($C$3:C367,C367)</f>
        <v/>
      </c>
      <c r="C367" s="55">
        <f>_xlfn.IFNA(VLOOKUP(A367,$E:$G,3,FALSE),C366)</f>
        <v/>
      </c>
      <c r="D367" s="108">
        <f>_xlfn.IFNA(_xlfn.IFNA(VLOOKUP(A367,$F:$J,5,FALSE),VLOOKUP(C367,K:L,2,FALSE)),"")</f>
        <v/>
      </c>
      <c r="E367" s="32">
        <f>SUM($I$3:I366,1)</f>
        <v/>
      </c>
      <c r="F367" s="31">
        <f>IF(J367&lt;=0,0,SUM($I$3:I367))</f>
        <v/>
      </c>
      <c r="I367" s="39">
        <f>CEILING(H367/VLOOKUP(G367,$K:$L,2,FALSE),1)</f>
        <v/>
      </c>
      <c r="J367" s="40">
        <f>MOD(H367,VLOOKUP(G367,$K:$L,2,FALSE))</f>
        <v/>
      </c>
      <c r="L367" s="113" t="n"/>
    </row>
    <row r="368">
      <c r="A368" s="29">
        <f>+A367+1</f>
        <v/>
      </c>
      <c r="B368" s="29">
        <f>COUNTIF($C$3:C368,C368)</f>
        <v/>
      </c>
      <c r="C368" s="55">
        <f>_xlfn.IFNA(VLOOKUP(A368,$E:$G,3,FALSE),C367)</f>
        <v/>
      </c>
      <c r="D368" s="108">
        <f>_xlfn.IFNA(_xlfn.IFNA(VLOOKUP(A368,$F:$J,5,FALSE),VLOOKUP(C368,K:L,2,FALSE)),"")</f>
        <v/>
      </c>
      <c r="E368" s="32">
        <f>SUM($I$3:I367,1)</f>
        <v/>
      </c>
      <c r="F368" s="31">
        <f>IF(J368&lt;=0,0,SUM($I$3:I368))</f>
        <v/>
      </c>
      <c r="I368" s="39">
        <f>CEILING(H368/VLOOKUP(G368,$K:$L,2,FALSE),1)</f>
        <v/>
      </c>
      <c r="J368" s="40">
        <f>MOD(H368,VLOOKUP(G368,$K:$L,2,FALSE))</f>
        <v/>
      </c>
      <c r="L368" s="113" t="n"/>
    </row>
    <row r="369">
      <c r="A369" s="29">
        <f>+A368+1</f>
        <v/>
      </c>
      <c r="B369" s="29">
        <f>COUNTIF($C$3:C369,C369)</f>
        <v/>
      </c>
      <c r="C369" s="55">
        <f>_xlfn.IFNA(VLOOKUP(A369,$E:$G,3,FALSE),C368)</f>
        <v/>
      </c>
      <c r="D369" s="108">
        <f>_xlfn.IFNA(_xlfn.IFNA(VLOOKUP(A369,$F:$J,5,FALSE),VLOOKUP(C369,K:L,2,FALSE)),"")</f>
        <v/>
      </c>
      <c r="E369" s="32">
        <f>SUM($I$3:I368,1)</f>
        <v/>
      </c>
      <c r="F369" s="31">
        <f>IF(J369&lt;=0,0,SUM($I$3:I369))</f>
        <v/>
      </c>
      <c r="I369" s="39">
        <f>CEILING(H369/VLOOKUP(G369,$K:$L,2,FALSE),1)</f>
        <v/>
      </c>
      <c r="J369" s="40">
        <f>MOD(H369,VLOOKUP(G369,$K:$L,2,FALSE))</f>
        <v/>
      </c>
      <c r="L369" s="113" t="n"/>
    </row>
    <row r="370">
      <c r="A370" s="29">
        <f>+A369+1</f>
        <v/>
      </c>
      <c r="B370" s="29">
        <f>COUNTIF($C$3:C370,C370)</f>
        <v/>
      </c>
      <c r="C370" s="55">
        <f>_xlfn.IFNA(VLOOKUP(A370,$E:$G,3,FALSE),C369)</f>
        <v/>
      </c>
      <c r="D370" s="108">
        <f>_xlfn.IFNA(_xlfn.IFNA(VLOOKUP(A370,$F:$J,5,FALSE),VLOOKUP(C370,K:L,2,FALSE)),"")</f>
        <v/>
      </c>
      <c r="E370" s="32">
        <f>SUM($I$3:I369,1)</f>
        <v/>
      </c>
      <c r="F370" s="31">
        <f>IF(J370&lt;=0,0,SUM($I$3:I370))</f>
        <v/>
      </c>
      <c r="I370" s="39">
        <f>CEILING(H370/VLOOKUP(G370,$K:$L,2,FALSE),1)</f>
        <v/>
      </c>
      <c r="J370" s="40">
        <f>MOD(H370,VLOOKUP(G370,$K:$L,2,FALSE))</f>
        <v/>
      </c>
      <c r="L370" s="113" t="n"/>
    </row>
    <row r="371">
      <c r="A371" s="29">
        <f>+A370+1</f>
        <v/>
      </c>
      <c r="B371" s="29">
        <f>COUNTIF($C$3:C371,C371)</f>
        <v/>
      </c>
      <c r="C371" s="55">
        <f>_xlfn.IFNA(VLOOKUP(A371,$E:$G,3,FALSE),C370)</f>
        <v/>
      </c>
      <c r="D371" s="108">
        <f>_xlfn.IFNA(_xlfn.IFNA(VLOOKUP(A371,$F:$J,5,FALSE),VLOOKUP(C371,K:L,2,FALSE)),"")</f>
        <v/>
      </c>
      <c r="E371" s="32">
        <f>SUM($I$3:I370,1)</f>
        <v/>
      </c>
      <c r="F371" s="31">
        <f>IF(J371&lt;=0,0,SUM($I$3:I371))</f>
        <v/>
      </c>
      <c r="I371" s="39">
        <f>CEILING(H371/VLOOKUP(G371,$K:$L,2,FALSE),1)</f>
        <v/>
      </c>
      <c r="J371" s="40">
        <f>MOD(H371,VLOOKUP(G371,$K:$L,2,FALSE))</f>
        <v/>
      </c>
      <c r="L371" s="113" t="n"/>
    </row>
    <row r="372">
      <c r="A372" s="29">
        <f>+A371+1</f>
        <v/>
      </c>
      <c r="B372" s="29">
        <f>COUNTIF($C$3:C372,C372)</f>
        <v/>
      </c>
      <c r="C372" s="55">
        <f>_xlfn.IFNA(VLOOKUP(A372,$E:$G,3,FALSE),C371)</f>
        <v/>
      </c>
      <c r="D372" s="108">
        <f>_xlfn.IFNA(_xlfn.IFNA(VLOOKUP(A372,$F:$J,5,FALSE),VLOOKUP(C372,K:L,2,FALSE)),"")</f>
        <v/>
      </c>
      <c r="E372" s="32">
        <f>SUM($I$3:I371,1)</f>
        <v/>
      </c>
      <c r="F372" s="31">
        <f>IF(J372&lt;=0,0,SUM($I$3:I372))</f>
        <v/>
      </c>
      <c r="I372" s="39">
        <f>CEILING(H372/VLOOKUP(G372,$K:$L,2,FALSE),1)</f>
        <v/>
      </c>
      <c r="J372" s="40">
        <f>MOD(H372,VLOOKUP(G372,$K:$L,2,FALSE))</f>
        <v/>
      </c>
      <c r="L372" s="113" t="n"/>
    </row>
    <row r="373">
      <c r="A373" s="29">
        <f>+A372+1</f>
        <v/>
      </c>
      <c r="B373" s="29">
        <f>COUNTIF($C$3:C373,C373)</f>
        <v/>
      </c>
      <c r="C373" s="55">
        <f>_xlfn.IFNA(VLOOKUP(A373,$E:$G,3,FALSE),C372)</f>
        <v/>
      </c>
      <c r="D373" s="108">
        <f>_xlfn.IFNA(_xlfn.IFNA(VLOOKUP(A373,$F:$J,5,FALSE),VLOOKUP(C373,K:L,2,FALSE)),"")</f>
        <v/>
      </c>
      <c r="E373" s="32">
        <f>SUM($I$3:I372,1)</f>
        <v/>
      </c>
      <c r="F373" s="31">
        <f>IF(J373&lt;=0,0,SUM($I$3:I373))</f>
        <v/>
      </c>
      <c r="I373" s="39">
        <f>CEILING(H373/VLOOKUP(G373,$K:$L,2,FALSE),1)</f>
        <v/>
      </c>
      <c r="J373" s="40">
        <f>MOD(H373,VLOOKUP(G373,$K:$L,2,FALSE))</f>
        <v/>
      </c>
      <c r="L373" s="113" t="n"/>
    </row>
    <row r="374">
      <c r="A374" s="29">
        <f>+A373+1</f>
        <v/>
      </c>
      <c r="B374" s="29">
        <f>COUNTIF($C$3:C374,C374)</f>
        <v/>
      </c>
      <c r="C374" s="55">
        <f>_xlfn.IFNA(VLOOKUP(A374,$E:$G,3,FALSE),C373)</f>
        <v/>
      </c>
      <c r="D374" s="108">
        <f>_xlfn.IFNA(_xlfn.IFNA(VLOOKUP(A374,$F:$J,5,FALSE),VLOOKUP(C374,K:L,2,FALSE)),"")</f>
        <v/>
      </c>
      <c r="E374" s="32">
        <f>SUM($I$3:I373,1)</f>
        <v/>
      </c>
      <c r="F374" s="31">
        <f>IF(J374&lt;=0,0,SUM($I$3:I374))</f>
        <v/>
      </c>
      <c r="I374" s="39">
        <f>CEILING(H374/VLOOKUP(G374,$K:$L,2,FALSE),1)</f>
        <v/>
      </c>
      <c r="J374" s="40">
        <f>MOD(H374,VLOOKUP(G374,$K:$L,2,FALSE))</f>
        <v/>
      </c>
      <c r="L374" s="113" t="n"/>
    </row>
    <row r="375">
      <c r="A375" s="29">
        <f>+A374+1</f>
        <v/>
      </c>
      <c r="B375" s="29">
        <f>COUNTIF($C$3:C375,C375)</f>
        <v/>
      </c>
      <c r="C375" s="55">
        <f>_xlfn.IFNA(VLOOKUP(A375,$E:$G,3,FALSE),C374)</f>
        <v/>
      </c>
      <c r="D375" s="108">
        <f>_xlfn.IFNA(_xlfn.IFNA(VLOOKUP(A375,$F:$J,5,FALSE),VLOOKUP(C375,K:L,2,FALSE)),"")</f>
        <v/>
      </c>
      <c r="E375" s="32">
        <f>SUM($I$3:I374,1)</f>
        <v/>
      </c>
      <c r="F375" s="31">
        <f>IF(J375&lt;=0,0,SUM($I$3:I375))</f>
        <v/>
      </c>
      <c r="I375" s="39">
        <f>CEILING(H375/VLOOKUP(G375,$K:$L,2,FALSE),1)</f>
        <v/>
      </c>
      <c r="J375" s="40">
        <f>MOD(H375,VLOOKUP(G375,$K:$L,2,FALSE))</f>
        <v/>
      </c>
      <c r="L375" s="113" t="n"/>
    </row>
    <row r="376">
      <c r="A376" s="29">
        <f>+A375+1</f>
        <v/>
      </c>
      <c r="B376" s="29">
        <f>COUNTIF($C$3:C376,C376)</f>
        <v/>
      </c>
      <c r="C376" s="55">
        <f>_xlfn.IFNA(VLOOKUP(A376,$E:$G,3,FALSE),C375)</f>
        <v/>
      </c>
      <c r="D376" s="108">
        <f>_xlfn.IFNA(_xlfn.IFNA(VLOOKUP(A376,$F:$J,5,FALSE),VLOOKUP(C376,K:L,2,FALSE)),"")</f>
        <v/>
      </c>
      <c r="E376" s="32">
        <f>SUM($I$3:I375,1)</f>
        <v/>
      </c>
      <c r="F376" s="31">
        <f>IF(J376&lt;=0,0,SUM($I$3:I376))</f>
        <v/>
      </c>
      <c r="I376" s="39">
        <f>CEILING(H376/VLOOKUP(G376,$K:$L,2,FALSE),1)</f>
        <v/>
      </c>
      <c r="J376" s="40">
        <f>MOD(H376,VLOOKUP(G376,$K:$L,2,FALSE))</f>
        <v/>
      </c>
      <c r="L376" s="113" t="n"/>
    </row>
    <row r="377">
      <c r="A377" s="29">
        <f>+A376+1</f>
        <v/>
      </c>
      <c r="B377" s="29">
        <f>COUNTIF($C$3:C377,C377)</f>
        <v/>
      </c>
      <c r="C377" s="55">
        <f>_xlfn.IFNA(VLOOKUP(A377,$E:$G,3,FALSE),C376)</f>
        <v/>
      </c>
      <c r="D377" s="108">
        <f>_xlfn.IFNA(_xlfn.IFNA(VLOOKUP(A377,$F:$J,5,FALSE),VLOOKUP(C377,K:L,2,FALSE)),"")</f>
        <v/>
      </c>
      <c r="E377" s="32">
        <f>SUM($I$3:I376,1)</f>
        <v/>
      </c>
      <c r="F377" s="31">
        <f>IF(J377&lt;=0,0,SUM($I$3:I377))</f>
        <v/>
      </c>
      <c r="I377" s="39">
        <f>CEILING(H377/VLOOKUP(G377,$K:$L,2,FALSE),1)</f>
        <v/>
      </c>
      <c r="J377" s="40">
        <f>MOD(H377,VLOOKUP(G377,$K:$L,2,FALSE))</f>
        <v/>
      </c>
      <c r="L377" s="113" t="n"/>
    </row>
    <row r="378">
      <c r="A378" s="29">
        <f>+A377+1</f>
        <v/>
      </c>
      <c r="B378" s="29">
        <f>COUNTIF($C$3:C378,C378)</f>
        <v/>
      </c>
      <c r="C378" s="55">
        <f>_xlfn.IFNA(VLOOKUP(A378,$E:$G,3,FALSE),C377)</f>
        <v/>
      </c>
      <c r="D378" s="108">
        <f>_xlfn.IFNA(_xlfn.IFNA(VLOOKUP(A378,$F:$J,5,FALSE),VLOOKUP(C378,K:L,2,FALSE)),"")</f>
        <v/>
      </c>
      <c r="E378" s="32">
        <f>SUM($I$3:I377,1)</f>
        <v/>
      </c>
      <c r="F378" s="31">
        <f>IF(J378&lt;=0,0,SUM($I$3:I378))</f>
        <v/>
      </c>
      <c r="I378" s="39">
        <f>CEILING(H378/VLOOKUP(G378,$K:$L,2,FALSE),1)</f>
        <v/>
      </c>
      <c r="J378" s="40">
        <f>MOD(H378,VLOOKUP(G378,$K:$L,2,FALSE))</f>
        <v/>
      </c>
      <c r="L378" s="113" t="n"/>
    </row>
    <row r="379">
      <c r="A379" s="29">
        <f>+A378+1</f>
        <v/>
      </c>
      <c r="B379" s="29">
        <f>COUNTIF($C$3:C379,C379)</f>
        <v/>
      </c>
      <c r="C379" s="55">
        <f>_xlfn.IFNA(VLOOKUP(A379,$E:$G,3,FALSE),C378)</f>
        <v/>
      </c>
      <c r="D379" s="108">
        <f>_xlfn.IFNA(_xlfn.IFNA(VLOOKUP(A379,$F:$J,5,FALSE),VLOOKUP(C379,K:L,2,FALSE)),"")</f>
        <v/>
      </c>
      <c r="E379" s="32">
        <f>SUM($I$3:I378,1)</f>
        <v/>
      </c>
      <c r="F379" s="31">
        <f>IF(J379&lt;=0,0,SUM($I$3:I379))</f>
        <v/>
      </c>
      <c r="I379" s="39">
        <f>CEILING(H379/VLOOKUP(G379,$K:$L,2,FALSE),1)</f>
        <v/>
      </c>
      <c r="J379" s="40">
        <f>MOD(H379,VLOOKUP(G379,$K:$L,2,FALSE))</f>
        <v/>
      </c>
      <c r="L379" s="113" t="n"/>
    </row>
    <row r="380">
      <c r="A380" s="29">
        <f>+A379+1</f>
        <v/>
      </c>
      <c r="B380" s="29">
        <f>COUNTIF($C$3:C380,C380)</f>
        <v/>
      </c>
      <c r="C380" s="55">
        <f>_xlfn.IFNA(VLOOKUP(A380,$E:$G,3,FALSE),C379)</f>
        <v/>
      </c>
      <c r="D380" s="108">
        <f>_xlfn.IFNA(_xlfn.IFNA(VLOOKUP(A380,$F:$J,5,FALSE),VLOOKUP(C380,K:L,2,FALSE)),"")</f>
        <v/>
      </c>
      <c r="E380" s="32">
        <f>SUM($I$3:I379,1)</f>
        <v/>
      </c>
      <c r="F380" s="31">
        <f>IF(J380&lt;=0,0,SUM($I$3:I380))</f>
        <v/>
      </c>
      <c r="I380" s="39">
        <f>CEILING(H380/VLOOKUP(G380,$K:$L,2,FALSE),1)</f>
        <v/>
      </c>
      <c r="J380" s="40">
        <f>MOD(H380,VLOOKUP(G380,$K:$L,2,FALSE))</f>
        <v/>
      </c>
      <c r="L380" s="113" t="n"/>
    </row>
    <row r="381">
      <c r="A381" s="29">
        <f>+A380+1</f>
        <v/>
      </c>
      <c r="B381" s="29">
        <f>COUNTIF($C$3:C381,C381)</f>
        <v/>
      </c>
      <c r="C381" s="55">
        <f>_xlfn.IFNA(VLOOKUP(A381,$E:$G,3,FALSE),C380)</f>
        <v/>
      </c>
      <c r="D381" s="108">
        <f>_xlfn.IFNA(_xlfn.IFNA(VLOOKUP(A381,$F:$J,5,FALSE),VLOOKUP(C381,K:L,2,FALSE)),"")</f>
        <v/>
      </c>
      <c r="E381" s="32">
        <f>SUM($I$3:I380,1)</f>
        <v/>
      </c>
      <c r="F381" s="31">
        <f>IF(J381&lt;=0,0,SUM($I$3:I381))</f>
        <v/>
      </c>
      <c r="I381" s="39">
        <f>CEILING(H381/VLOOKUP(G381,$K:$L,2,FALSE),1)</f>
        <v/>
      </c>
      <c r="J381" s="40">
        <f>MOD(H381,VLOOKUP(G381,$K:$L,2,FALSE))</f>
        <v/>
      </c>
      <c r="L381" s="113" t="n"/>
    </row>
    <row r="382">
      <c r="A382" s="29">
        <f>+A381+1</f>
        <v/>
      </c>
      <c r="B382" s="29">
        <f>COUNTIF($C$3:C382,C382)</f>
        <v/>
      </c>
      <c r="C382" s="55">
        <f>_xlfn.IFNA(VLOOKUP(A382,$E:$G,3,FALSE),C381)</f>
        <v/>
      </c>
      <c r="D382" s="108">
        <f>_xlfn.IFNA(_xlfn.IFNA(VLOOKUP(A382,$F:$J,5,FALSE),VLOOKUP(C382,K:L,2,FALSE)),"")</f>
        <v/>
      </c>
      <c r="E382" s="32">
        <f>SUM($I$3:I381,1)</f>
        <v/>
      </c>
      <c r="F382" s="31">
        <f>IF(J382&lt;=0,0,SUM($I$3:I382))</f>
        <v/>
      </c>
      <c r="I382" s="39">
        <f>CEILING(H382/VLOOKUP(G382,$K:$L,2,FALSE),1)</f>
        <v/>
      </c>
      <c r="J382" s="40">
        <f>MOD(H382,VLOOKUP(G382,$K:$L,2,FALSE))</f>
        <v/>
      </c>
      <c r="L382" s="113" t="n"/>
    </row>
    <row r="383">
      <c r="A383" s="29">
        <f>+A382+1</f>
        <v/>
      </c>
      <c r="B383" s="29">
        <f>COUNTIF($C$3:C383,C383)</f>
        <v/>
      </c>
      <c r="C383" s="55">
        <f>_xlfn.IFNA(VLOOKUP(A383,$E:$G,3,FALSE),C382)</f>
        <v/>
      </c>
      <c r="D383" s="108">
        <f>_xlfn.IFNA(_xlfn.IFNA(VLOOKUP(A383,$F:$J,5,FALSE),VLOOKUP(C383,K:L,2,FALSE)),"")</f>
        <v/>
      </c>
      <c r="E383" s="32">
        <f>SUM($I$3:I382,1)</f>
        <v/>
      </c>
      <c r="F383" s="31">
        <f>IF(J383&lt;=0,0,SUM($I$3:I383))</f>
        <v/>
      </c>
      <c r="I383" s="39">
        <f>CEILING(H383/VLOOKUP(G383,$K:$L,2,FALSE),1)</f>
        <v/>
      </c>
      <c r="J383" s="40">
        <f>MOD(H383,VLOOKUP(G383,$K:$L,2,FALSE))</f>
        <v/>
      </c>
      <c r="L383" s="113" t="n"/>
    </row>
    <row r="384">
      <c r="A384" s="29">
        <f>+A383+1</f>
        <v/>
      </c>
      <c r="B384" s="29">
        <f>COUNTIF($C$3:C384,C384)</f>
        <v/>
      </c>
      <c r="C384" s="55">
        <f>_xlfn.IFNA(VLOOKUP(A384,$E:$G,3,FALSE),C383)</f>
        <v/>
      </c>
      <c r="D384" s="108">
        <f>_xlfn.IFNA(_xlfn.IFNA(VLOOKUP(A384,$F:$J,5,FALSE),VLOOKUP(C384,K:L,2,FALSE)),"")</f>
        <v/>
      </c>
      <c r="E384" s="32">
        <f>SUM($I$3:I383,1)</f>
        <v/>
      </c>
      <c r="F384" s="31">
        <f>IF(J384&lt;=0,0,SUM($I$3:I384))</f>
        <v/>
      </c>
      <c r="I384" s="39">
        <f>CEILING(H384/VLOOKUP(G384,$K:$L,2,FALSE),1)</f>
        <v/>
      </c>
      <c r="J384" s="40">
        <f>MOD(H384,VLOOKUP(G384,$K:$L,2,FALSE))</f>
        <v/>
      </c>
      <c r="L384" s="113" t="n"/>
    </row>
    <row r="385">
      <c r="A385" s="29">
        <f>+A384+1</f>
        <v/>
      </c>
      <c r="B385" s="29">
        <f>COUNTIF($C$3:C385,C385)</f>
        <v/>
      </c>
      <c r="C385" s="55">
        <f>_xlfn.IFNA(VLOOKUP(A385,$E:$G,3,FALSE),C384)</f>
        <v/>
      </c>
      <c r="D385" s="108">
        <f>_xlfn.IFNA(_xlfn.IFNA(VLOOKUP(A385,$F:$J,5,FALSE),VLOOKUP(C385,K:L,2,FALSE)),"")</f>
        <v/>
      </c>
      <c r="E385" s="32">
        <f>SUM($I$3:I384,1)</f>
        <v/>
      </c>
      <c r="F385" s="31">
        <f>IF(J385&lt;=0,0,SUM($I$3:I385))</f>
        <v/>
      </c>
      <c r="I385" s="39">
        <f>CEILING(H385/VLOOKUP(G385,$K:$L,2,FALSE),1)</f>
        <v/>
      </c>
      <c r="J385" s="40">
        <f>MOD(H385,VLOOKUP(G385,$K:$L,2,FALSE))</f>
        <v/>
      </c>
      <c r="L385" s="113" t="n"/>
    </row>
    <row r="386">
      <c r="A386" s="29">
        <f>+A385+1</f>
        <v/>
      </c>
      <c r="B386" s="29">
        <f>COUNTIF($C$3:C386,C386)</f>
        <v/>
      </c>
      <c r="C386" s="55">
        <f>_xlfn.IFNA(VLOOKUP(A386,$E:$G,3,FALSE),C385)</f>
        <v/>
      </c>
      <c r="D386" s="108">
        <f>_xlfn.IFNA(_xlfn.IFNA(VLOOKUP(A386,$F:$J,5,FALSE),VLOOKUP(C386,K:L,2,FALSE)),"")</f>
        <v/>
      </c>
      <c r="E386" s="32">
        <f>SUM($I$3:I385,1)</f>
        <v/>
      </c>
      <c r="F386" s="31">
        <f>IF(J386&lt;=0,0,SUM($I$3:I386))</f>
        <v/>
      </c>
      <c r="I386" s="39">
        <f>CEILING(H386/VLOOKUP(G386,$K:$L,2,FALSE),1)</f>
        <v/>
      </c>
      <c r="J386" s="40">
        <f>MOD(H386,VLOOKUP(G386,$K:$L,2,FALSE))</f>
        <v/>
      </c>
      <c r="L386" s="113" t="n"/>
    </row>
    <row r="387">
      <c r="A387" s="29">
        <f>+A386+1</f>
        <v/>
      </c>
      <c r="B387" s="29">
        <f>COUNTIF($C$3:C387,C387)</f>
        <v/>
      </c>
      <c r="C387" s="55">
        <f>_xlfn.IFNA(VLOOKUP(A387,$E:$G,3,FALSE),C386)</f>
        <v/>
      </c>
      <c r="D387" s="108">
        <f>_xlfn.IFNA(_xlfn.IFNA(VLOOKUP(A387,$F:$J,5,FALSE),VLOOKUP(C387,K:L,2,FALSE)),"")</f>
        <v/>
      </c>
      <c r="E387" s="32">
        <f>SUM($I$3:I386,1)</f>
        <v/>
      </c>
      <c r="F387" s="31">
        <f>IF(J387&lt;=0,0,SUM($I$3:I387))</f>
        <v/>
      </c>
      <c r="I387" s="39">
        <f>CEILING(H387/VLOOKUP(G387,$K:$L,2,FALSE),1)</f>
        <v/>
      </c>
      <c r="J387" s="40">
        <f>MOD(H387,VLOOKUP(G387,$K:$L,2,FALSE))</f>
        <v/>
      </c>
      <c r="L387" s="113" t="n"/>
    </row>
    <row r="388">
      <c r="A388" s="29">
        <f>+A387+1</f>
        <v/>
      </c>
      <c r="B388" s="29">
        <f>COUNTIF($C$3:C388,C388)</f>
        <v/>
      </c>
      <c r="C388" s="55">
        <f>_xlfn.IFNA(VLOOKUP(A388,$E:$G,3,FALSE),C387)</f>
        <v/>
      </c>
      <c r="D388" s="108">
        <f>_xlfn.IFNA(_xlfn.IFNA(VLOOKUP(A388,$F:$J,5,FALSE),VLOOKUP(C388,K:L,2,FALSE)),"")</f>
        <v/>
      </c>
      <c r="E388" s="32">
        <f>SUM($I$3:I387,1)</f>
        <v/>
      </c>
      <c r="F388" s="31">
        <f>IF(J388&lt;=0,0,SUM($I$3:I388))</f>
        <v/>
      </c>
      <c r="I388" s="39">
        <f>CEILING(H388/VLOOKUP(G388,$K:$L,2,FALSE),1)</f>
        <v/>
      </c>
      <c r="J388" s="40">
        <f>MOD(H388,VLOOKUP(G388,$K:$L,2,FALSE))</f>
        <v/>
      </c>
      <c r="L388" s="113" t="n"/>
    </row>
    <row r="389">
      <c r="A389" s="29">
        <f>+A388+1</f>
        <v/>
      </c>
      <c r="B389" s="29">
        <f>COUNTIF($C$3:C389,C389)</f>
        <v/>
      </c>
      <c r="C389" s="55">
        <f>_xlfn.IFNA(VLOOKUP(A389,$E:$G,3,FALSE),C388)</f>
        <v/>
      </c>
      <c r="D389" s="108">
        <f>_xlfn.IFNA(_xlfn.IFNA(VLOOKUP(A389,$F:$J,5,FALSE),VLOOKUP(C389,K:L,2,FALSE)),"")</f>
        <v/>
      </c>
      <c r="E389" s="32">
        <f>SUM($I$3:I388,1)</f>
        <v/>
      </c>
      <c r="F389" s="31">
        <f>IF(J389&lt;=0,0,SUM($I$3:I389))</f>
        <v/>
      </c>
      <c r="I389" s="39">
        <f>CEILING(H389/VLOOKUP(G389,$K:$L,2,FALSE),1)</f>
        <v/>
      </c>
      <c r="J389" s="40">
        <f>MOD(H389,VLOOKUP(G389,$K:$L,2,FALSE))</f>
        <v/>
      </c>
      <c r="L389" s="113" t="n"/>
    </row>
    <row r="390">
      <c r="A390" s="29">
        <f>+A389+1</f>
        <v/>
      </c>
      <c r="B390" s="29">
        <f>COUNTIF($C$3:C390,C390)</f>
        <v/>
      </c>
      <c r="C390" s="55">
        <f>_xlfn.IFNA(VLOOKUP(A390,$E:$G,3,FALSE),C389)</f>
        <v/>
      </c>
      <c r="D390" s="108">
        <f>_xlfn.IFNA(_xlfn.IFNA(VLOOKUP(A390,$F:$J,5,FALSE),VLOOKUP(C390,K:L,2,FALSE)),"")</f>
        <v/>
      </c>
      <c r="E390" s="32">
        <f>SUM($I$3:I389,1)</f>
        <v/>
      </c>
      <c r="F390" s="31">
        <f>IF(J390&lt;=0,0,SUM($I$3:I390))</f>
        <v/>
      </c>
      <c r="I390" s="39">
        <f>CEILING(H390/VLOOKUP(G390,$K:$L,2,FALSE),1)</f>
        <v/>
      </c>
      <c r="J390" s="40">
        <f>MOD(H390,VLOOKUP(G390,$K:$L,2,FALSE))</f>
        <v/>
      </c>
      <c r="L390" s="113" t="n"/>
    </row>
    <row r="391">
      <c r="A391" s="29">
        <f>+A390+1</f>
        <v/>
      </c>
      <c r="B391" s="29">
        <f>COUNTIF($C$3:C391,C391)</f>
        <v/>
      </c>
      <c r="C391" s="55">
        <f>_xlfn.IFNA(VLOOKUP(A391,$E:$G,3,FALSE),C390)</f>
        <v/>
      </c>
      <c r="D391" s="108">
        <f>_xlfn.IFNA(_xlfn.IFNA(VLOOKUP(A391,$F:$J,5,FALSE),VLOOKUP(C391,K:L,2,FALSE)),"")</f>
        <v/>
      </c>
      <c r="E391" s="32">
        <f>SUM($I$3:I390,1)</f>
        <v/>
      </c>
      <c r="F391" s="31">
        <f>IF(J391&lt;=0,0,SUM($I$3:I391))</f>
        <v/>
      </c>
      <c r="I391" s="39">
        <f>CEILING(H391/VLOOKUP(G391,$K:$L,2,FALSE),1)</f>
        <v/>
      </c>
      <c r="J391" s="40">
        <f>MOD(H391,VLOOKUP(G391,$K:$L,2,FALSE))</f>
        <v/>
      </c>
      <c r="L391" s="113" t="n"/>
    </row>
    <row r="392">
      <c r="A392" s="29">
        <f>+A391+1</f>
        <v/>
      </c>
      <c r="B392" s="29">
        <f>COUNTIF($C$3:C392,C392)</f>
        <v/>
      </c>
      <c r="C392" s="55">
        <f>_xlfn.IFNA(VLOOKUP(A392,$E:$G,3,FALSE),C391)</f>
        <v/>
      </c>
      <c r="D392" s="108">
        <f>_xlfn.IFNA(_xlfn.IFNA(VLOOKUP(A392,$F:$J,5,FALSE),VLOOKUP(C392,K:L,2,FALSE)),"")</f>
        <v/>
      </c>
      <c r="E392" s="32">
        <f>SUM($I$3:I391,1)</f>
        <v/>
      </c>
      <c r="F392" s="31">
        <f>IF(J392&lt;=0,0,SUM($I$3:I392))</f>
        <v/>
      </c>
      <c r="I392" s="39">
        <f>CEILING(H392/VLOOKUP(G392,$K:$L,2,FALSE),1)</f>
        <v/>
      </c>
      <c r="J392" s="40">
        <f>MOD(H392,VLOOKUP(G392,$K:$L,2,FALSE))</f>
        <v/>
      </c>
      <c r="L392" s="113" t="n"/>
    </row>
    <row r="393">
      <c r="A393" s="29">
        <f>+A392+1</f>
        <v/>
      </c>
      <c r="B393" s="29">
        <f>COUNTIF($C$3:C393,C393)</f>
        <v/>
      </c>
      <c r="C393" s="55">
        <f>_xlfn.IFNA(VLOOKUP(A393,$E:$G,3,FALSE),C392)</f>
        <v/>
      </c>
      <c r="D393" s="108">
        <f>_xlfn.IFNA(_xlfn.IFNA(VLOOKUP(A393,$F:$J,5,FALSE),VLOOKUP(C393,K:L,2,FALSE)),"")</f>
        <v/>
      </c>
      <c r="E393" s="32">
        <f>SUM($I$3:I392,1)</f>
        <v/>
      </c>
      <c r="F393" s="31">
        <f>IF(J393&lt;=0,0,SUM($I$3:I393))</f>
        <v/>
      </c>
      <c r="I393" s="39">
        <f>CEILING(H393/VLOOKUP(G393,$K:$L,2,FALSE),1)</f>
        <v/>
      </c>
      <c r="J393" s="40">
        <f>MOD(H393,VLOOKUP(G393,$K:$L,2,FALSE))</f>
        <v/>
      </c>
      <c r="L393" s="113" t="n"/>
    </row>
    <row r="394">
      <c r="A394" s="29">
        <f>+A393+1</f>
        <v/>
      </c>
      <c r="B394" s="29">
        <f>COUNTIF($C$3:C394,C394)</f>
        <v/>
      </c>
      <c r="C394" s="55">
        <f>_xlfn.IFNA(VLOOKUP(A394,$E:$G,3,FALSE),C393)</f>
        <v/>
      </c>
      <c r="D394" s="108">
        <f>_xlfn.IFNA(_xlfn.IFNA(VLOOKUP(A394,$F:$J,5,FALSE),VLOOKUP(C394,K:L,2,FALSE)),"")</f>
        <v/>
      </c>
      <c r="E394" s="32">
        <f>SUM($I$3:I393,1)</f>
        <v/>
      </c>
      <c r="F394" s="31">
        <f>IF(J394&lt;=0,0,SUM($I$3:I394))</f>
        <v/>
      </c>
      <c r="I394" s="39">
        <f>CEILING(H394/VLOOKUP(G394,$K:$L,2,FALSE),1)</f>
        <v/>
      </c>
      <c r="J394" s="40">
        <f>MOD(H394,VLOOKUP(G394,$K:$L,2,FALSE))</f>
        <v/>
      </c>
      <c r="L394" s="113" t="n"/>
    </row>
    <row r="395">
      <c r="A395" s="29">
        <f>+A394+1</f>
        <v/>
      </c>
      <c r="B395" s="29">
        <f>COUNTIF($C$3:C395,C395)</f>
        <v/>
      </c>
      <c r="C395" s="55">
        <f>_xlfn.IFNA(VLOOKUP(A395,$E:$G,3,FALSE),C394)</f>
        <v/>
      </c>
      <c r="D395" s="108">
        <f>_xlfn.IFNA(_xlfn.IFNA(VLOOKUP(A395,$F:$J,5,FALSE),VLOOKUP(C395,K:L,2,FALSE)),"")</f>
        <v/>
      </c>
      <c r="E395" s="32">
        <f>SUM($I$3:I394,1)</f>
        <v/>
      </c>
      <c r="F395" s="31">
        <f>IF(J395&lt;=0,0,SUM($I$3:I395))</f>
        <v/>
      </c>
      <c r="I395" s="39">
        <f>CEILING(H395/VLOOKUP(G395,$K:$L,2,FALSE),1)</f>
        <v/>
      </c>
      <c r="J395" s="40">
        <f>MOD(H395,VLOOKUP(G395,$K:$L,2,FALSE))</f>
        <v/>
      </c>
      <c r="L395" s="113" t="n"/>
    </row>
    <row r="396">
      <c r="A396" s="29">
        <f>+A395+1</f>
        <v/>
      </c>
      <c r="B396" s="29">
        <f>COUNTIF($C$3:C396,C396)</f>
        <v/>
      </c>
      <c r="C396" s="55">
        <f>_xlfn.IFNA(VLOOKUP(A396,$E:$G,3,FALSE),C395)</f>
        <v/>
      </c>
      <c r="D396" s="108">
        <f>_xlfn.IFNA(_xlfn.IFNA(VLOOKUP(A396,$F:$J,5,FALSE),VLOOKUP(C396,K:L,2,FALSE)),"")</f>
        <v/>
      </c>
      <c r="E396" s="32">
        <f>SUM($I$3:I395,1)</f>
        <v/>
      </c>
      <c r="F396" s="31">
        <f>IF(J396&lt;=0,0,SUM($I$3:I396))</f>
        <v/>
      </c>
      <c r="I396" s="39">
        <f>CEILING(H396/VLOOKUP(G396,$K:$L,2,FALSE),1)</f>
        <v/>
      </c>
      <c r="J396" s="40">
        <f>MOD(H396,VLOOKUP(G396,$K:$L,2,FALSE))</f>
        <v/>
      </c>
      <c r="L396" s="113" t="n"/>
    </row>
    <row r="397">
      <c r="A397" s="29">
        <f>+A396+1</f>
        <v/>
      </c>
      <c r="B397" s="29">
        <f>COUNTIF($C$3:C397,C397)</f>
        <v/>
      </c>
      <c r="C397" s="55">
        <f>_xlfn.IFNA(VLOOKUP(A397,$E:$G,3,FALSE),C396)</f>
        <v/>
      </c>
      <c r="D397" s="108">
        <f>_xlfn.IFNA(_xlfn.IFNA(VLOOKUP(A397,$F:$J,5,FALSE),VLOOKUP(C397,K:L,2,FALSE)),"")</f>
        <v/>
      </c>
      <c r="E397" s="32">
        <f>SUM($I$3:I396,1)</f>
        <v/>
      </c>
      <c r="F397" s="31">
        <f>IF(J397&lt;=0,0,SUM($I$3:I397))</f>
        <v/>
      </c>
      <c r="I397" s="39">
        <f>CEILING(H397/VLOOKUP(G397,$K:$L,2,FALSE),1)</f>
        <v/>
      </c>
      <c r="J397" s="40">
        <f>MOD(H397,VLOOKUP(G397,$K:$L,2,FALSE))</f>
        <v/>
      </c>
      <c r="L397" s="113" t="n"/>
    </row>
    <row r="398">
      <c r="A398" s="29">
        <f>+A397+1</f>
        <v/>
      </c>
      <c r="B398" s="29">
        <f>COUNTIF($C$3:C398,C398)</f>
        <v/>
      </c>
      <c r="C398" s="55">
        <f>_xlfn.IFNA(VLOOKUP(A398,$E:$G,3,FALSE),C397)</f>
        <v/>
      </c>
      <c r="D398" s="108">
        <f>_xlfn.IFNA(_xlfn.IFNA(VLOOKUP(A398,$F:$J,5,FALSE),VLOOKUP(C398,K:L,2,FALSE)),"")</f>
        <v/>
      </c>
      <c r="E398" s="32">
        <f>SUM($I$3:I397,1)</f>
        <v/>
      </c>
      <c r="F398" s="31">
        <f>IF(J398&lt;=0,0,SUM($I$3:I398))</f>
        <v/>
      </c>
      <c r="I398" s="39">
        <f>CEILING(H398/VLOOKUP(G398,$K:$L,2,FALSE),1)</f>
        <v/>
      </c>
      <c r="J398" s="40">
        <f>MOD(H398,VLOOKUP(G398,$K:$L,2,FALSE))</f>
        <v/>
      </c>
      <c r="L398" s="113" t="n"/>
    </row>
    <row r="399">
      <c r="A399" s="29">
        <f>+A398+1</f>
        <v/>
      </c>
      <c r="B399" s="29">
        <f>COUNTIF($C$3:C399,C399)</f>
        <v/>
      </c>
      <c r="C399" s="55">
        <f>_xlfn.IFNA(VLOOKUP(A399,$E:$G,3,FALSE),C398)</f>
        <v/>
      </c>
      <c r="D399" s="108">
        <f>_xlfn.IFNA(_xlfn.IFNA(VLOOKUP(A399,$F:$J,5,FALSE),VLOOKUP(C399,K:L,2,FALSE)),"")</f>
        <v/>
      </c>
      <c r="E399" s="32">
        <f>SUM($I$3:I398,1)</f>
        <v/>
      </c>
      <c r="F399" s="31">
        <f>IF(J399&lt;=0,0,SUM($I$3:I399))</f>
        <v/>
      </c>
      <c r="I399" s="39">
        <f>CEILING(H399/VLOOKUP(G399,$K:$L,2,FALSE),1)</f>
        <v/>
      </c>
      <c r="J399" s="40">
        <f>MOD(H399,VLOOKUP(G399,$K:$L,2,FALSE))</f>
        <v/>
      </c>
      <c r="L399" s="113" t="n"/>
    </row>
    <row r="400">
      <c r="A400" s="29">
        <f>+A399+1</f>
        <v/>
      </c>
      <c r="B400" s="29">
        <f>COUNTIF($C$3:C400,C400)</f>
        <v/>
      </c>
      <c r="C400" s="55">
        <f>_xlfn.IFNA(VLOOKUP(A400,$E:$G,3,FALSE),C399)</f>
        <v/>
      </c>
      <c r="D400" s="108">
        <f>_xlfn.IFNA(_xlfn.IFNA(VLOOKUP(A400,$F:$J,5,FALSE),VLOOKUP(C400,K:L,2,FALSE)),"")</f>
        <v/>
      </c>
      <c r="E400" s="32">
        <f>SUM($I$3:I399,1)</f>
        <v/>
      </c>
      <c r="F400" s="31">
        <f>IF(J400&lt;=0,0,SUM($I$3:I400))</f>
        <v/>
      </c>
      <c r="I400" s="39">
        <f>CEILING(H400/VLOOKUP(G400,$K:$L,2,FALSE),1)</f>
        <v/>
      </c>
      <c r="J400" s="40">
        <f>MOD(H400,VLOOKUP(G400,$K:$L,2,FALSE))</f>
        <v/>
      </c>
      <c r="L400" s="113" t="n"/>
    </row>
    <row r="401">
      <c r="A401" s="29">
        <f>+A400+1</f>
        <v/>
      </c>
      <c r="B401" s="29">
        <f>COUNTIF($C$3:C401,C401)</f>
        <v/>
      </c>
      <c r="C401" s="55">
        <f>_xlfn.IFNA(VLOOKUP(A401,$E:$G,3,FALSE),C400)</f>
        <v/>
      </c>
      <c r="D401" s="108">
        <f>_xlfn.IFNA(_xlfn.IFNA(VLOOKUP(A401,$F:$J,5,FALSE),VLOOKUP(C401,K:L,2,FALSE)),"")</f>
        <v/>
      </c>
      <c r="E401" s="32">
        <f>SUM($I$3:I400,1)</f>
        <v/>
      </c>
      <c r="F401" s="31">
        <f>IF(J401&lt;=0,0,SUM($I$3:I401))</f>
        <v/>
      </c>
      <c r="I401" s="39">
        <f>CEILING(H401/VLOOKUP(G401,$K:$L,2,FALSE),1)</f>
        <v/>
      </c>
      <c r="J401" s="40">
        <f>MOD(H401,VLOOKUP(G401,$K:$L,2,FALSE))</f>
        <v/>
      </c>
      <c r="L401" s="113" t="n"/>
    </row>
    <row r="402">
      <c r="A402" s="29">
        <f>+A401+1</f>
        <v/>
      </c>
      <c r="B402" s="29">
        <f>COUNTIF($C$3:C402,C402)</f>
        <v/>
      </c>
      <c r="C402" s="55">
        <f>_xlfn.IFNA(VLOOKUP(A402,$E:$G,3,FALSE),C401)</f>
        <v/>
      </c>
      <c r="D402" s="108">
        <f>_xlfn.IFNA(_xlfn.IFNA(VLOOKUP(A402,$F:$J,5,FALSE),VLOOKUP(C402,K:L,2,FALSE)),"")</f>
        <v/>
      </c>
      <c r="E402" s="32">
        <f>SUM($I$3:I401,1)</f>
        <v/>
      </c>
      <c r="F402" s="31">
        <f>IF(J402&lt;=0,0,SUM($I$3:I402))</f>
        <v/>
      </c>
      <c r="I402" s="39">
        <f>CEILING(H402/VLOOKUP(G402,$K:$L,2,FALSE),1)</f>
        <v/>
      </c>
      <c r="J402" s="40">
        <f>MOD(H402,VLOOKUP(G402,$K:$L,2,FALSE))</f>
        <v/>
      </c>
      <c r="L402" s="113" t="n"/>
    </row>
    <row r="403">
      <c r="A403" s="29">
        <f>+A402+1</f>
        <v/>
      </c>
      <c r="B403" s="29">
        <f>COUNTIF($C$3:C403,C403)</f>
        <v/>
      </c>
      <c r="C403" s="55">
        <f>_xlfn.IFNA(VLOOKUP(A403,$E:$G,3,FALSE),C402)</f>
        <v/>
      </c>
      <c r="D403" s="108">
        <f>_xlfn.IFNA(_xlfn.IFNA(VLOOKUP(A403,$F:$J,5,FALSE),VLOOKUP(C403,K:L,2,FALSE)),"")</f>
        <v/>
      </c>
      <c r="E403" s="32">
        <f>SUM($I$3:I402,1)</f>
        <v/>
      </c>
      <c r="I403" s="39">
        <f>CEILING(H403/VLOOKUP(G403,$K:$L,2,FALSE),1)</f>
        <v/>
      </c>
      <c r="L403" s="113" t="n"/>
    </row>
    <row r="404">
      <c r="A404" s="29">
        <f>+A403+1</f>
        <v/>
      </c>
      <c r="B404" s="29">
        <f>COUNTIF($C$3:C404,C404)</f>
        <v/>
      </c>
      <c r="C404" s="55">
        <f>_xlfn.IFNA(VLOOKUP(A404,$E:$G,3,FALSE),C403)</f>
        <v/>
      </c>
      <c r="D404" s="108">
        <f>_xlfn.IFNA(_xlfn.IFNA(VLOOKUP(A404,$F:$J,5,FALSE),VLOOKUP(C404,K:L,2,FALSE)),"")</f>
        <v/>
      </c>
      <c r="E404" s="32">
        <f>SUM($I$3:I403,1)</f>
        <v/>
      </c>
      <c r="I404" s="39">
        <f>CEILING(H404/VLOOKUP(G404,$K:$L,2,FALSE),1)</f>
        <v/>
      </c>
      <c r="L404" s="113" t="n"/>
    </row>
    <row r="405">
      <c r="A405" s="29">
        <f>+A404+1</f>
        <v/>
      </c>
      <c r="B405" s="29">
        <f>COUNTIF($C$3:C405,C405)</f>
        <v/>
      </c>
      <c r="C405" s="55">
        <f>_xlfn.IFNA(VLOOKUP(A405,$E:$G,3,FALSE),C404)</f>
        <v/>
      </c>
      <c r="D405" s="108">
        <f>_xlfn.IFNA(_xlfn.IFNA(VLOOKUP(A405,$F:$J,5,FALSE),VLOOKUP(C405,K:L,2,FALSE)),"")</f>
        <v/>
      </c>
      <c r="E405" s="32">
        <f>SUM($I$3:I404,1)</f>
        <v/>
      </c>
      <c r="I405" s="39">
        <f>CEILING(H405/VLOOKUP(G405,$K:$L,2,FALSE),1)</f>
        <v/>
      </c>
      <c r="L405" s="113" t="n"/>
    </row>
    <row r="406">
      <c r="A406" s="29">
        <f>+A405+1</f>
        <v/>
      </c>
      <c r="B406" s="29">
        <f>COUNTIF($C$3:C406,C406)</f>
        <v/>
      </c>
      <c r="C406" s="55">
        <f>_xlfn.IFNA(VLOOKUP(A406,$E:$G,3,FALSE),C405)</f>
        <v/>
      </c>
      <c r="D406" s="108">
        <f>_xlfn.IFNA(_xlfn.IFNA(VLOOKUP(A406,$F:$J,5,FALSE),VLOOKUP(C406,K:L,2,FALSE)),"")</f>
        <v/>
      </c>
      <c r="E406" s="32">
        <f>SUM($I$3:I405,1)</f>
        <v/>
      </c>
      <c r="I406" s="39">
        <f>CEILING(H406/VLOOKUP(G406,$K:$L,2,FALSE),1)</f>
        <v/>
      </c>
      <c r="L406" s="113" t="n"/>
    </row>
    <row r="407">
      <c r="A407" s="29">
        <f>+A406+1</f>
        <v/>
      </c>
      <c r="B407" s="29">
        <f>COUNTIF($C$3:C407,C407)</f>
        <v/>
      </c>
      <c r="C407" s="55">
        <f>_xlfn.IFNA(VLOOKUP(A407,$E:$G,3,FALSE),C406)</f>
        <v/>
      </c>
      <c r="D407" s="108">
        <f>_xlfn.IFNA(_xlfn.IFNA(VLOOKUP(A407,$F:$J,5,FALSE),VLOOKUP(C407,K:L,2,FALSE)),"")</f>
        <v/>
      </c>
      <c r="E407" s="32">
        <f>SUM($I$3:I406,1)</f>
        <v/>
      </c>
      <c r="I407" s="39">
        <f>CEILING(H407/VLOOKUP(G407,$K:$L,2,FALSE),1)</f>
        <v/>
      </c>
      <c r="L407" s="113" t="n"/>
    </row>
    <row r="408">
      <c r="A408" s="29">
        <f>+A407+1</f>
        <v/>
      </c>
      <c r="B408" s="29">
        <f>COUNTIF($C$3:C408,C408)</f>
        <v/>
      </c>
      <c r="C408" s="55">
        <f>_xlfn.IFNA(VLOOKUP(A408,$E:$G,3,FALSE),C407)</f>
        <v/>
      </c>
      <c r="D408" s="108">
        <f>_xlfn.IFNA(_xlfn.IFNA(VLOOKUP(A408,$F:$J,5,FALSE),VLOOKUP(C408,K:L,2,FALSE)),"")</f>
        <v/>
      </c>
      <c r="E408" s="32">
        <f>SUM($I$3:I407,1)</f>
        <v/>
      </c>
      <c r="I408" s="39">
        <f>CEILING(H408/VLOOKUP(G408,$K:$L,2,FALSE),1)</f>
        <v/>
      </c>
      <c r="L408" s="113" t="n"/>
    </row>
    <row r="409">
      <c r="A409" s="29">
        <f>+A408+1</f>
        <v/>
      </c>
      <c r="B409" s="29">
        <f>COUNTIF($C$3:C409,C409)</f>
        <v/>
      </c>
      <c r="C409" s="55">
        <f>_xlfn.IFNA(VLOOKUP(A409,$E:$G,3,FALSE),C408)</f>
        <v/>
      </c>
      <c r="D409" s="108">
        <f>_xlfn.IFNA(_xlfn.IFNA(VLOOKUP(A409,$F:$J,5,FALSE),VLOOKUP(C409,K:L,2,FALSE)),"")</f>
        <v/>
      </c>
      <c r="E409" s="32">
        <f>SUM($I$3:I408,1)</f>
        <v/>
      </c>
      <c r="I409" s="39">
        <f>CEILING(H409/VLOOKUP(G409,$K:$L,2,FALSE),1)</f>
        <v/>
      </c>
      <c r="L409" s="113" t="n"/>
    </row>
    <row r="410">
      <c r="A410" s="29">
        <f>+A409+1</f>
        <v/>
      </c>
      <c r="B410" s="29">
        <f>COUNTIF($C$3:C410,C410)</f>
        <v/>
      </c>
      <c r="C410" s="55">
        <f>_xlfn.IFNA(VLOOKUP(A410,$E:$G,3,FALSE),C409)</f>
        <v/>
      </c>
      <c r="D410" s="108">
        <f>_xlfn.IFNA(_xlfn.IFNA(VLOOKUP(A410,$F:$J,5,FALSE),VLOOKUP(C410,K:L,2,FALSE)),"")</f>
        <v/>
      </c>
      <c r="E410" s="32">
        <f>SUM($I$3:I409,1)</f>
        <v/>
      </c>
      <c r="I410" s="39">
        <f>CEILING(H410/VLOOKUP(G410,$K:$L,2,FALSE),1)</f>
        <v/>
      </c>
      <c r="L410" s="113" t="n"/>
    </row>
    <row r="411">
      <c r="A411" s="29">
        <f>+A410+1</f>
        <v/>
      </c>
      <c r="B411" s="29">
        <f>COUNTIF($C$3:C411,C411)</f>
        <v/>
      </c>
      <c r="C411" s="55">
        <f>_xlfn.IFNA(VLOOKUP(A411,$E:$G,3,FALSE),C410)</f>
        <v/>
      </c>
      <c r="D411" s="108">
        <f>_xlfn.IFNA(_xlfn.IFNA(VLOOKUP(A411,$F:$J,5,FALSE),VLOOKUP(C411,K:L,2,FALSE)),"")</f>
        <v/>
      </c>
      <c r="E411" s="32">
        <f>SUM($I$3:I410,1)</f>
        <v/>
      </c>
      <c r="I411" s="39">
        <f>CEILING(H411/VLOOKUP(G411,$K:$L,2,FALSE),1)</f>
        <v/>
      </c>
      <c r="L411" s="113" t="n"/>
    </row>
    <row r="412">
      <c r="A412" s="29">
        <f>+A411+1</f>
        <v/>
      </c>
      <c r="B412" s="29">
        <f>COUNTIF($C$3:C412,C412)</f>
        <v/>
      </c>
      <c r="C412" s="55">
        <f>_xlfn.IFNA(VLOOKUP(A412,$E:$G,3,FALSE),C411)</f>
        <v/>
      </c>
      <c r="D412" s="108">
        <f>_xlfn.IFNA(_xlfn.IFNA(VLOOKUP(A412,$F:$J,5,FALSE),VLOOKUP(C412,K:L,2,FALSE)),"")</f>
        <v/>
      </c>
      <c r="E412" s="32">
        <f>SUM($I$3:I411,1)</f>
        <v/>
      </c>
      <c r="I412" s="39">
        <f>CEILING(H412/VLOOKUP(G412,$K:$L,2,FALSE),1)</f>
        <v/>
      </c>
      <c r="L412" s="113" t="n"/>
    </row>
    <row r="413">
      <c r="A413" s="29">
        <f>+A412+1</f>
        <v/>
      </c>
      <c r="B413" s="29">
        <f>COUNTIF($C$3:C413,C413)</f>
        <v/>
      </c>
      <c r="C413" s="55">
        <f>_xlfn.IFNA(VLOOKUP(A413,$E:$G,3,FALSE),C412)</f>
        <v/>
      </c>
      <c r="D413" s="108">
        <f>_xlfn.IFNA(_xlfn.IFNA(VLOOKUP(A413,$F:$J,5,FALSE),VLOOKUP(C413,K:L,2,FALSE)),"")</f>
        <v/>
      </c>
      <c r="E413" s="32">
        <f>SUM($I$3:I412,1)</f>
        <v/>
      </c>
      <c r="I413" s="39">
        <f>CEILING(H413/VLOOKUP(G413,$K:$L,2,FALSE),1)</f>
        <v/>
      </c>
      <c r="L413" s="113" t="n"/>
    </row>
    <row r="414">
      <c r="A414" s="29">
        <f>+A413+1</f>
        <v/>
      </c>
      <c r="B414" s="29">
        <f>COUNTIF($C$3:C414,C414)</f>
        <v/>
      </c>
      <c r="C414" s="55">
        <f>_xlfn.IFNA(VLOOKUP(A414,$E:$G,3,FALSE),C413)</f>
        <v/>
      </c>
      <c r="D414" s="108">
        <f>_xlfn.IFNA(_xlfn.IFNA(VLOOKUP(A414,$F:$J,5,FALSE),VLOOKUP(C414,K:L,2,FALSE)),"")</f>
        <v/>
      </c>
      <c r="E414" s="32">
        <f>SUM($I$3:I413,1)</f>
        <v/>
      </c>
      <c r="I414" s="39">
        <f>CEILING(H414/VLOOKUP(G414,$K:$L,2,FALSE),1)</f>
        <v/>
      </c>
      <c r="L414" s="113" t="n"/>
    </row>
    <row r="415">
      <c r="A415" s="29">
        <f>+A414+1</f>
        <v/>
      </c>
      <c r="B415" s="29">
        <f>COUNTIF($C$3:C415,C415)</f>
        <v/>
      </c>
      <c r="C415" s="55">
        <f>_xlfn.IFNA(VLOOKUP(A415,$E:$G,3,FALSE),C414)</f>
        <v/>
      </c>
      <c r="D415" s="108">
        <f>_xlfn.IFNA(_xlfn.IFNA(VLOOKUP(A415,$F:$J,5,FALSE),VLOOKUP(C415,K:L,2,FALSE)),"")</f>
        <v/>
      </c>
      <c r="E415" s="32">
        <f>SUM($I$3:I414,1)</f>
        <v/>
      </c>
      <c r="I415" s="39">
        <f>CEILING(H415/VLOOKUP(G415,$K:$L,2,FALSE),1)</f>
        <v/>
      </c>
      <c r="L415" s="113" t="n"/>
    </row>
    <row r="416">
      <c r="A416" s="29">
        <f>+A415+1</f>
        <v/>
      </c>
      <c r="B416" s="29">
        <f>COUNTIF($C$3:C416,C416)</f>
        <v/>
      </c>
      <c r="C416" s="55">
        <f>_xlfn.IFNA(VLOOKUP(A416,$E:$G,3,FALSE),C415)</f>
        <v/>
      </c>
      <c r="D416" s="108">
        <f>_xlfn.IFNA(_xlfn.IFNA(VLOOKUP(A416,$F:$J,5,FALSE),VLOOKUP(C416,K:L,2,FALSE)),"")</f>
        <v/>
      </c>
      <c r="E416" s="32">
        <f>SUM($I$3:I415,1)</f>
        <v/>
      </c>
      <c r="I416" s="39">
        <f>CEILING(H416/VLOOKUP(G416,$K:$L,2,FALSE),1)</f>
        <v/>
      </c>
      <c r="L416" s="113" t="n"/>
    </row>
    <row r="417">
      <c r="A417" s="29">
        <f>+A416+1</f>
        <v/>
      </c>
      <c r="B417" s="29">
        <f>COUNTIF($C$3:C417,C417)</f>
        <v/>
      </c>
      <c r="C417" s="55">
        <f>_xlfn.IFNA(VLOOKUP(A417,$E:$G,3,FALSE),C416)</f>
        <v/>
      </c>
      <c r="D417" s="108">
        <f>_xlfn.IFNA(_xlfn.IFNA(VLOOKUP(A417,$F:$J,5,FALSE),VLOOKUP(C417,K:L,2,FALSE)),"")</f>
        <v/>
      </c>
      <c r="E417" s="32">
        <f>SUM($I$3:I416,1)</f>
        <v/>
      </c>
      <c r="I417" s="39">
        <f>CEILING(H417/VLOOKUP(G417,$K:$L,2,FALSE),1)</f>
        <v/>
      </c>
      <c r="L417" s="113" t="n"/>
    </row>
    <row r="418">
      <c r="A418" s="29">
        <f>+A417+1</f>
        <v/>
      </c>
      <c r="B418" s="29">
        <f>COUNTIF($C$3:C418,C418)</f>
        <v/>
      </c>
      <c r="C418" s="55">
        <f>_xlfn.IFNA(VLOOKUP(A418,$E:$G,3,FALSE),C417)</f>
        <v/>
      </c>
      <c r="D418" s="108">
        <f>_xlfn.IFNA(_xlfn.IFNA(VLOOKUP(A418,$F:$J,5,FALSE),VLOOKUP(C418,K:L,2,FALSE)),"")</f>
        <v/>
      </c>
      <c r="E418" s="32">
        <f>SUM($I$3:I417,1)</f>
        <v/>
      </c>
      <c r="I418" s="39">
        <f>CEILING(H418/VLOOKUP(G418,$K:$L,2,FALSE),1)</f>
        <v/>
      </c>
      <c r="L418" s="113" t="n"/>
    </row>
    <row r="419">
      <c r="A419" s="29">
        <f>+A418+1</f>
        <v/>
      </c>
      <c r="B419" s="29">
        <f>COUNTIF($C$3:C419,C419)</f>
        <v/>
      </c>
      <c r="C419" s="55">
        <f>_xlfn.IFNA(VLOOKUP(A419,$E:$G,3,FALSE),C418)</f>
        <v/>
      </c>
      <c r="D419" s="108">
        <f>_xlfn.IFNA(_xlfn.IFNA(VLOOKUP(A419,$F:$J,5,FALSE),VLOOKUP(C419,K:L,2,FALSE)),"")</f>
        <v/>
      </c>
      <c r="E419" s="32">
        <f>SUM($I$3:I418,1)</f>
        <v/>
      </c>
      <c r="I419" s="39">
        <f>CEILING(H419/VLOOKUP(G419,$K:$L,2,FALSE),1)</f>
        <v/>
      </c>
      <c r="L419" s="113" t="n"/>
    </row>
    <row r="420">
      <c r="A420" s="29">
        <f>+A419+1</f>
        <v/>
      </c>
      <c r="B420" s="29">
        <f>COUNTIF($C$3:C420,C420)</f>
        <v/>
      </c>
      <c r="C420" s="55">
        <f>_xlfn.IFNA(VLOOKUP(A420,$E:$G,3,FALSE),C419)</f>
        <v/>
      </c>
      <c r="D420" s="108">
        <f>_xlfn.IFNA(_xlfn.IFNA(VLOOKUP(A420,$F:$J,5,FALSE),VLOOKUP(C420,K:L,2,FALSE)),"")</f>
        <v/>
      </c>
      <c r="E420" s="32">
        <f>SUM($I$3:I419,1)</f>
        <v/>
      </c>
      <c r="I420" s="39">
        <f>CEILING(H420/VLOOKUP(G420,$K:$L,2,FALSE),1)</f>
        <v/>
      </c>
      <c r="L420" s="113" t="n"/>
    </row>
    <row r="421">
      <c r="A421" s="29">
        <f>+A420+1</f>
        <v/>
      </c>
      <c r="B421" s="29">
        <f>COUNTIF($C$3:C421,C421)</f>
        <v/>
      </c>
      <c r="C421" s="55">
        <f>_xlfn.IFNA(VLOOKUP(A421,$E:$G,3,FALSE),C420)</f>
        <v/>
      </c>
      <c r="D421" s="108">
        <f>_xlfn.IFNA(_xlfn.IFNA(VLOOKUP(A421,$F:$J,5,FALSE),VLOOKUP(C421,K:L,2,FALSE)),"")</f>
        <v/>
      </c>
      <c r="E421" s="32">
        <f>SUM($I$3:I420,1)</f>
        <v/>
      </c>
      <c r="I421" s="39">
        <f>CEILING(H421/VLOOKUP(G421,$K:$L,2,FALSE),1)</f>
        <v/>
      </c>
      <c r="L421" s="113" t="n"/>
    </row>
    <row r="422">
      <c r="A422" s="29">
        <f>+A421+1</f>
        <v/>
      </c>
      <c r="B422" s="29">
        <f>COUNTIF($C$3:C422,C422)</f>
        <v/>
      </c>
      <c r="C422" s="55">
        <f>_xlfn.IFNA(VLOOKUP(A422,$E:$G,3,FALSE),C421)</f>
        <v/>
      </c>
      <c r="D422" s="108">
        <f>_xlfn.IFNA(_xlfn.IFNA(VLOOKUP(A422,$F:$J,5,FALSE),VLOOKUP(C422,K:L,2,FALSE)),"")</f>
        <v/>
      </c>
      <c r="E422" s="32">
        <f>SUM($I$3:I421,1)</f>
        <v/>
      </c>
      <c r="I422" s="39">
        <f>CEILING(H422/VLOOKUP(G422,$K:$L,2,FALSE),1)</f>
        <v/>
      </c>
      <c r="L422" s="113" t="n"/>
    </row>
    <row r="423">
      <c r="A423" s="29">
        <f>+A422+1</f>
        <v/>
      </c>
      <c r="B423" s="29">
        <f>COUNTIF($C$3:C423,C423)</f>
        <v/>
      </c>
      <c r="C423" s="55">
        <f>_xlfn.IFNA(VLOOKUP(A423,$E:$G,3,FALSE),C422)</f>
        <v/>
      </c>
      <c r="D423" s="108">
        <f>_xlfn.IFNA(_xlfn.IFNA(VLOOKUP(A423,$F:$J,5,FALSE),VLOOKUP(C423,K:L,2,FALSE)),"")</f>
        <v/>
      </c>
      <c r="E423" s="32">
        <f>SUM($I$3:I422,1)</f>
        <v/>
      </c>
      <c r="I423" s="39">
        <f>CEILING(H423/VLOOKUP(G423,$K:$L,2,FALSE),1)</f>
        <v/>
      </c>
      <c r="L423" s="113" t="n"/>
    </row>
    <row r="424">
      <c r="A424" s="29">
        <f>+A423+1</f>
        <v/>
      </c>
      <c r="B424" s="29">
        <f>COUNTIF($C$3:C424,C424)</f>
        <v/>
      </c>
      <c r="C424" s="55">
        <f>_xlfn.IFNA(VLOOKUP(A424,$E:$G,3,FALSE),C423)</f>
        <v/>
      </c>
      <c r="D424" s="108">
        <f>_xlfn.IFNA(_xlfn.IFNA(VLOOKUP(A424,$F:$J,5,FALSE),VLOOKUP(C424,K:L,2,FALSE)),"")</f>
        <v/>
      </c>
      <c r="E424" s="32">
        <f>SUM($I$3:I423,1)</f>
        <v/>
      </c>
      <c r="I424" s="39">
        <f>CEILING(H424/VLOOKUP(G424,$K:$L,2,FALSE),1)</f>
        <v/>
      </c>
      <c r="L424" s="113" t="n"/>
    </row>
    <row r="425">
      <c r="A425" s="29">
        <f>+A424+1</f>
        <v/>
      </c>
      <c r="B425" s="29">
        <f>COUNTIF($C$3:C425,C425)</f>
        <v/>
      </c>
      <c r="C425" s="55">
        <f>_xlfn.IFNA(VLOOKUP(A425,$E:$G,3,FALSE),C424)</f>
        <v/>
      </c>
      <c r="D425" s="108">
        <f>_xlfn.IFNA(_xlfn.IFNA(VLOOKUP(A425,$F:$J,5,FALSE),VLOOKUP(C425,K:L,2,FALSE)),"")</f>
        <v/>
      </c>
      <c r="E425" s="32">
        <f>SUM($I$3:I424,1)</f>
        <v/>
      </c>
      <c r="I425" s="39">
        <f>CEILING(H425/VLOOKUP(G425,$K:$L,2,FALSE),1)</f>
        <v/>
      </c>
      <c r="L425" s="113" t="n"/>
    </row>
    <row r="426">
      <c r="A426" s="29">
        <f>+A425+1</f>
        <v/>
      </c>
      <c r="B426" s="29">
        <f>COUNTIF($C$3:C426,C426)</f>
        <v/>
      </c>
      <c r="C426" s="55">
        <f>_xlfn.IFNA(VLOOKUP(A426,$E:$G,3,FALSE),C425)</f>
        <v/>
      </c>
      <c r="D426" s="108">
        <f>_xlfn.IFNA(_xlfn.IFNA(VLOOKUP(A426,$F:$J,5,FALSE),VLOOKUP(C426,K:L,2,FALSE)),"")</f>
        <v/>
      </c>
      <c r="E426" s="32">
        <f>SUM($I$3:I425,1)</f>
        <v/>
      </c>
      <c r="I426" s="39">
        <f>CEILING(H426/VLOOKUP(G426,$K:$L,2,FALSE),1)</f>
        <v/>
      </c>
      <c r="L426" s="113" t="n"/>
    </row>
    <row r="427">
      <c r="A427" s="29">
        <f>+A426+1</f>
        <v/>
      </c>
      <c r="B427" s="29">
        <f>COUNTIF($C$3:C427,C427)</f>
        <v/>
      </c>
      <c r="C427" s="55">
        <f>_xlfn.IFNA(VLOOKUP(A427,$E:$G,3,FALSE),C426)</f>
        <v/>
      </c>
      <c r="D427" s="108">
        <f>_xlfn.IFNA(_xlfn.IFNA(VLOOKUP(A427,$F:$J,5,FALSE),VLOOKUP(C427,K:L,2,FALSE)),"")</f>
        <v/>
      </c>
      <c r="E427" s="32">
        <f>SUM($I$3:I426,1)</f>
        <v/>
      </c>
      <c r="I427" s="39">
        <f>CEILING(H427/VLOOKUP(G427,$K:$L,2,FALSE),1)</f>
        <v/>
      </c>
      <c r="L427" s="113" t="n"/>
    </row>
    <row r="428">
      <c r="A428" s="29">
        <f>+A427+1</f>
        <v/>
      </c>
      <c r="B428" s="29">
        <f>COUNTIF($C$3:C428,C428)</f>
        <v/>
      </c>
      <c r="C428" s="55">
        <f>_xlfn.IFNA(VLOOKUP(A428,$E:$G,3,FALSE),C427)</f>
        <v/>
      </c>
      <c r="D428" s="108">
        <f>_xlfn.IFNA(_xlfn.IFNA(VLOOKUP(A428,$F:$J,5,FALSE),VLOOKUP(C428,K:L,2,FALSE)),"")</f>
        <v/>
      </c>
      <c r="E428" s="32">
        <f>SUM($I$3:I427,1)</f>
        <v/>
      </c>
      <c r="I428" s="39">
        <f>CEILING(H428/VLOOKUP(G428,$K:$L,2,FALSE),1)</f>
        <v/>
      </c>
      <c r="L428" s="113" t="n"/>
    </row>
    <row r="429">
      <c r="A429" s="29">
        <f>+A428+1</f>
        <v/>
      </c>
      <c r="B429" s="29">
        <f>COUNTIF($C$3:C429,C429)</f>
        <v/>
      </c>
      <c r="C429" s="55">
        <f>_xlfn.IFNA(VLOOKUP(A429,$E:$G,3,FALSE),C428)</f>
        <v/>
      </c>
      <c r="D429" s="108">
        <f>_xlfn.IFNA(_xlfn.IFNA(VLOOKUP(A429,$F:$J,5,FALSE),VLOOKUP(C429,K:L,2,FALSE)),"")</f>
        <v/>
      </c>
      <c r="E429" s="32">
        <f>SUM($I$3:I428,1)</f>
        <v/>
      </c>
      <c r="I429" s="39">
        <f>CEILING(H429/VLOOKUP(G429,$K:$L,2,FALSE),1)</f>
        <v/>
      </c>
      <c r="L429" s="113" t="n"/>
    </row>
    <row r="430">
      <c r="A430" s="29">
        <f>+A429+1</f>
        <v/>
      </c>
      <c r="B430" s="29">
        <f>COUNTIF($C$3:C430,C430)</f>
        <v/>
      </c>
      <c r="C430" s="55">
        <f>_xlfn.IFNA(VLOOKUP(A430,$E:$G,3,FALSE),C429)</f>
        <v/>
      </c>
      <c r="D430" s="108">
        <f>_xlfn.IFNA(_xlfn.IFNA(VLOOKUP(A430,$F:$J,5,FALSE),VLOOKUP(C430,K:L,2,FALSE)),"")</f>
        <v/>
      </c>
      <c r="E430" s="32">
        <f>SUM($I$3:I429,1)</f>
        <v/>
      </c>
      <c r="I430" s="39">
        <f>CEILING(H430/VLOOKUP(G430,$K:$L,2,FALSE),1)</f>
        <v/>
      </c>
      <c r="L430" s="113" t="n"/>
    </row>
    <row r="431">
      <c r="A431" s="29">
        <f>+A430+1</f>
        <v/>
      </c>
      <c r="B431" s="29">
        <f>COUNTIF($C$3:C431,C431)</f>
        <v/>
      </c>
      <c r="C431" s="55">
        <f>_xlfn.IFNA(VLOOKUP(A431,$E:$G,3,FALSE),C430)</f>
        <v/>
      </c>
      <c r="D431" s="108">
        <f>_xlfn.IFNA(_xlfn.IFNA(VLOOKUP(A431,$F:$J,5,FALSE),VLOOKUP(C431,K:L,2,FALSE)),"")</f>
        <v/>
      </c>
      <c r="E431" s="32">
        <f>SUM($I$3:I430,1)</f>
        <v/>
      </c>
      <c r="I431" s="39">
        <f>CEILING(H431/VLOOKUP(G431,$K:$L,2,FALSE),1)</f>
        <v/>
      </c>
      <c r="L431" s="113" t="n"/>
    </row>
    <row r="432">
      <c r="A432" s="29">
        <f>+A431+1</f>
        <v/>
      </c>
      <c r="B432" s="29">
        <f>COUNTIF($C$3:C432,C432)</f>
        <v/>
      </c>
      <c r="C432" s="55">
        <f>_xlfn.IFNA(VLOOKUP(A432,$E:$G,3,FALSE),C431)</f>
        <v/>
      </c>
      <c r="D432" s="108">
        <f>_xlfn.IFNA(_xlfn.IFNA(VLOOKUP(A432,$F:$J,5,FALSE),VLOOKUP(C432,K:L,2,FALSE)),"")</f>
        <v/>
      </c>
      <c r="E432" s="32">
        <f>SUM($I$3:I431,1)</f>
        <v/>
      </c>
      <c r="I432" s="39">
        <f>CEILING(H432/VLOOKUP(G432,$K:$L,2,FALSE),1)</f>
        <v/>
      </c>
      <c r="L432" s="113" t="n"/>
    </row>
    <row r="433">
      <c r="A433" s="29">
        <f>+A432+1</f>
        <v/>
      </c>
      <c r="B433" s="29">
        <f>COUNTIF($C$3:C433,C433)</f>
        <v/>
      </c>
      <c r="C433" s="55">
        <f>_xlfn.IFNA(VLOOKUP(A433,$E:$G,3,FALSE),C432)</f>
        <v/>
      </c>
      <c r="D433" s="108">
        <f>_xlfn.IFNA(_xlfn.IFNA(VLOOKUP(A433,$F:$J,5,FALSE),VLOOKUP(C433,K:L,2,FALSE)),"")</f>
        <v/>
      </c>
      <c r="E433" s="32">
        <f>SUM($I$3:I432,1)</f>
        <v/>
      </c>
      <c r="I433" s="39">
        <f>CEILING(H433/VLOOKUP(G433,$K:$L,2,FALSE),1)</f>
        <v/>
      </c>
      <c r="L433" s="113" t="n"/>
    </row>
    <row r="434">
      <c r="A434" s="29">
        <f>+A433+1</f>
        <v/>
      </c>
      <c r="B434" s="29">
        <f>COUNTIF($C$3:C434,C434)</f>
        <v/>
      </c>
      <c r="C434" s="55">
        <f>_xlfn.IFNA(VLOOKUP(A434,$E:$G,3,FALSE),C433)</f>
        <v/>
      </c>
      <c r="D434" s="108">
        <f>_xlfn.IFNA(_xlfn.IFNA(VLOOKUP(A434,$F:$J,5,FALSE),VLOOKUP(C434,K:L,2,FALSE)),"")</f>
        <v/>
      </c>
      <c r="E434" s="32">
        <f>SUM($I$3:I433,1)</f>
        <v/>
      </c>
      <c r="I434" s="39">
        <f>CEILING(H434/VLOOKUP(G434,$K:$L,2,FALSE),1)</f>
        <v/>
      </c>
      <c r="L434" s="113" t="n"/>
    </row>
    <row r="435">
      <c r="A435" s="29">
        <f>+A434+1</f>
        <v/>
      </c>
      <c r="B435" s="29">
        <f>COUNTIF($C$3:C435,C435)</f>
        <v/>
      </c>
      <c r="C435" s="55">
        <f>_xlfn.IFNA(VLOOKUP(A435,$E:$G,3,FALSE),C434)</f>
        <v/>
      </c>
      <c r="D435" s="108">
        <f>_xlfn.IFNA(_xlfn.IFNA(VLOOKUP(A435,$F:$J,5,FALSE),VLOOKUP(C435,K:L,2,FALSE)),"")</f>
        <v/>
      </c>
      <c r="E435" s="32">
        <f>SUM($I$3:I434,1)</f>
        <v/>
      </c>
      <c r="I435" s="39">
        <f>CEILING(H435/VLOOKUP(G435,$K:$L,2,FALSE),1)</f>
        <v/>
      </c>
      <c r="L435" s="113" t="n"/>
    </row>
    <row r="436">
      <c r="A436" s="29">
        <f>+A435+1</f>
        <v/>
      </c>
      <c r="B436" s="29">
        <f>COUNTIF($C$3:C436,C436)</f>
        <v/>
      </c>
      <c r="C436" s="55">
        <f>_xlfn.IFNA(VLOOKUP(A436,$E:$G,3,FALSE),C435)</f>
        <v/>
      </c>
      <c r="D436" s="108">
        <f>_xlfn.IFNA(_xlfn.IFNA(VLOOKUP(A436,$F:$J,5,FALSE),VLOOKUP(C436,K:L,2,FALSE)),"")</f>
        <v/>
      </c>
      <c r="E436" s="32">
        <f>SUM($I$3:I435,1)</f>
        <v/>
      </c>
      <c r="I436" s="39">
        <f>CEILING(H436/VLOOKUP(G436,$K:$L,2,FALSE),1)</f>
        <v/>
      </c>
      <c r="L436" s="113" t="n"/>
    </row>
    <row r="437">
      <c r="A437" s="29">
        <f>+A436+1</f>
        <v/>
      </c>
      <c r="B437" s="29">
        <f>COUNTIF($C$3:C437,C437)</f>
        <v/>
      </c>
      <c r="C437" s="55">
        <f>_xlfn.IFNA(VLOOKUP(A437,$E:$G,3,FALSE),C436)</f>
        <v/>
      </c>
      <c r="D437" s="108">
        <f>_xlfn.IFNA(_xlfn.IFNA(VLOOKUP(A437,$F:$J,5,FALSE),VLOOKUP(C437,K:L,2,FALSE)),"")</f>
        <v/>
      </c>
      <c r="E437" s="32">
        <f>SUM($I$3:I436,1)</f>
        <v/>
      </c>
      <c r="I437" s="39">
        <f>CEILING(H437/VLOOKUP(G437,$K:$L,2,FALSE),1)</f>
        <v/>
      </c>
      <c r="L437" s="113" t="n"/>
    </row>
    <row r="438">
      <c r="A438" s="29">
        <f>+A437+1</f>
        <v/>
      </c>
      <c r="B438" s="29">
        <f>COUNTIF($C$3:C438,C438)</f>
        <v/>
      </c>
      <c r="C438" s="55">
        <f>_xlfn.IFNA(VLOOKUP(A438,$E:$G,3,FALSE),C437)</f>
        <v/>
      </c>
      <c r="D438" s="108">
        <f>_xlfn.IFNA(_xlfn.IFNA(VLOOKUP(A438,$F:$J,5,FALSE),VLOOKUP(C438,K:L,2,FALSE)),"")</f>
        <v/>
      </c>
      <c r="E438" s="32">
        <f>SUM($I$3:I437,1)</f>
        <v/>
      </c>
      <c r="I438" s="39">
        <f>CEILING(H438/VLOOKUP(G438,$K:$L,2,FALSE),1)</f>
        <v/>
      </c>
      <c r="L438" s="113" t="n"/>
    </row>
    <row r="439">
      <c r="A439" s="29">
        <f>+A438+1</f>
        <v/>
      </c>
      <c r="B439" s="29">
        <f>COUNTIF($C$3:C439,C439)</f>
        <v/>
      </c>
      <c r="C439" s="55">
        <f>_xlfn.IFNA(VLOOKUP(A439,$E:$G,3,FALSE),C438)</f>
        <v/>
      </c>
      <c r="D439" s="108">
        <f>_xlfn.IFNA(_xlfn.IFNA(VLOOKUP(A439,$F:$J,5,FALSE),VLOOKUP(C439,K:L,2,FALSE)),"")</f>
        <v/>
      </c>
      <c r="E439" s="32">
        <f>SUM($I$3:I438,1)</f>
        <v/>
      </c>
      <c r="I439" s="39">
        <f>CEILING(H439/VLOOKUP(G439,$K:$L,2,FALSE),1)</f>
        <v/>
      </c>
      <c r="L439" s="113" t="n"/>
    </row>
    <row r="440">
      <c r="A440" s="29">
        <f>+A439+1</f>
        <v/>
      </c>
      <c r="B440" s="29">
        <f>COUNTIF($C$3:C440,C440)</f>
        <v/>
      </c>
      <c r="C440" s="55">
        <f>_xlfn.IFNA(VLOOKUP(A440,$E:$G,3,FALSE),C439)</f>
        <v/>
      </c>
      <c r="D440" s="108">
        <f>_xlfn.IFNA(_xlfn.IFNA(VLOOKUP(A440,$F:$J,5,FALSE),VLOOKUP(C440,K:L,2,FALSE)),"")</f>
        <v/>
      </c>
      <c r="E440" s="32">
        <f>SUM($I$3:I439,1)</f>
        <v/>
      </c>
      <c r="I440" s="39">
        <f>CEILING(H440/VLOOKUP(G440,$K:$L,2,FALSE),1)</f>
        <v/>
      </c>
      <c r="L440" s="113" t="n"/>
    </row>
    <row r="441">
      <c r="A441" s="29">
        <f>+A440+1</f>
        <v/>
      </c>
      <c r="B441" s="29">
        <f>COUNTIF($C$3:C441,C441)</f>
        <v/>
      </c>
      <c r="C441" s="55">
        <f>_xlfn.IFNA(VLOOKUP(A441,$E:$G,3,FALSE),C440)</f>
        <v/>
      </c>
      <c r="D441" s="108">
        <f>_xlfn.IFNA(_xlfn.IFNA(VLOOKUP(A441,$F:$J,5,FALSE),VLOOKUP(C441,K:L,2,FALSE)),"")</f>
        <v/>
      </c>
      <c r="E441" s="32">
        <f>SUM($I$3:I440,1)</f>
        <v/>
      </c>
      <c r="I441" s="39">
        <f>CEILING(H441/VLOOKUP(G441,$K:$L,2,FALSE),1)</f>
        <v/>
      </c>
      <c r="L441" s="113" t="n"/>
    </row>
    <row r="442">
      <c r="A442" s="29">
        <f>+A441+1</f>
        <v/>
      </c>
      <c r="B442" s="29">
        <f>COUNTIF($C$3:C442,C442)</f>
        <v/>
      </c>
      <c r="C442" s="55">
        <f>_xlfn.IFNA(VLOOKUP(A442,$E:$G,3,FALSE),C441)</f>
        <v/>
      </c>
      <c r="D442" s="108">
        <f>_xlfn.IFNA(_xlfn.IFNA(VLOOKUP(A442,$F:$J,5,FALSE),VLOOKUP(C442,K:L,2,FALSE)),"")</f>
        <v/>
      </c>
      <c r="E442" s="32">
        <f>SUM($I$3:I441,1)</f>
        <v/>
      </c>
      <c r="I442" s="39">
        <f>CEILING(H442/VLOOKUP(G442,$K:$L,2,FALSE),1)</f>
        <v/>
      </c>
      <c r="L442" s="113" t="n"/>
    </row>
    <row r="443">
      <c r="A443" s="29">
        <f>+A442+1</f>
        <v/>
      </c>
      <c r="B443" s="29">
        <f>COUNTIF($C$3:C443,C443)</f>
        <v/>
      </c>
      <c r="C443" s="55">
        <f>_xlfn.IFNA(VLOOKUP(A443,$E:$G,3,FALSE),C442)</f>
        <v/>
      </c>
      <c r="D443" s="108">
        <f>_xlfn.IFNA(_xlfn.IFNA(VLOOKUP(A443,$F:$J,5,FALSE),VLOOKUP(C443,K:L,2,FALSE)),"")</f>
        <v/>
      </c>
      <c r="E443" s="32">
        <f>SUM($I$3:I442,1)</f>
        <v/>
      </c>
      <c r="I443" s="39">
        <f>CEILING(H443/VLOOKUP(G443,$K:$L,2,FALSE),1)</f>
        <v/>
      </c>
      <c r="L443" s="113" t="n"/>
    </row>
    <row r="444">
      <c r="A444" s="29">
        <f>+A443+1</f>
        <v/>
      </c>
      <c r="B444" s="29">
        <f>COUNTIF($C$3:C444,C444)</f>
        <v/>
      </c>
      <c r="C444" s="55">
        <f>_xlfn.IFNA(VLOOKUP(A444,$E:$G,3,FALSE),C443)</f>
        <v/>
      </c>
      <c r="D444" s="108">
        <f>_xlfn.IFNA(_xlfn.IFNA(VLOOKUP(A444,$F:$J,5,FALSE),VLOOKUP(C444,K:L,2,FALSE)),"")</f>
        <v/>
      </c>
      <c r="E444" s="32">
        <f>SUM($I$3:I443,1)</f>
        <v/>
      </c>
      <c r="I444" s="39">
        <f>CEILING(H444/VLOOKUP(G444,$K:$L,2,FALSE),1)</f>
        <v/>
      </c>
      <c r="L444" s="113" t="n"/>
    </row>
    <row r="445">
      <c r="A445" s="29">
        <f>+A444+1</f>
        <v/>
      </c>
      <c r="B445" s="29">
        <f>COUNTIF($C$3:C445,C445)</f>
        <v/>
      </c>
      <c r="C445" s="55">
        <f>_xlfn.IFNA(VLOOKUP(A445,$E:$G,3,FALSE),C444)</f>
        <v/>
      </c>
      <c r="D445" s="108">
        <f>_xlfn.IFNA(_xlfn.IFNA(VLOOKUP(A445,$F:$J,5,FALSE),VLOOKUP(C445,K:L,2,FALSE)),"")</f>
        <v/>
      </c>
      <c r="E445" s="32">
        <f>SUM($I$3:I444,1)</f>
        <v/>
      </c>
      <c r="I445" s="39">
        <f>CEILING(H445/VLOOKUP(G445,$K:$L,2,FALSE),1)</f>
        <v/>
      </c>
      <c r="L445" s="113" t="n"/>
    </row>
    <row r="446">
      <c r="A446" s="29">
        <f>+A445+1</f>
        <v/>
      </c>
      <c r="B446" s="29">
        <f>COUNTIF($C$3:C446,C446)</f>
        <v/>
      </c>
      <c r="C446" s="55">
        <f>_xlfn.IFNA(VLOOKUP(A446,$E:$G,3,FALSE),C445)</f>
        <v/>
      </c>
      <c r="D446" s="108">
        <f>_xlfn.IFNA(_xlfn.IFNA(VLOOKUP(A446,$F:$J,5,FALSE),VLOOKUP(C446,K:L,2,FALSE)),"")</f>
        <v/>
      </c>
      <c r="E446" s="32">
        <f>SUM($I$3:I445,1)</f>
        <v/>
      </c>
      <c r="I446" s="39">
        <f>CEILING(H446/VLOOKUP(G446,$K:$L,2,FALSE),1)</f>
        <v/>
      </c>
      <c r="L446" s="113" t="n"/>
    </row>
    <row r="447">
      <c r="A447" s="29">
        <f>+A446+1</f>
        <v/>
      </c>
      <c r="B447" s="29">
        <f>COUNTIF($C$3:C447,C447)</f>
        <v/>
      </c>
      <c r="C447" s="55">
        <f>_xlfn.IFNA(VLOOKUP(A447,$E:$G,3,FALSE),C446)</f>
        <v/>
      </c>
      <c r="D447" s="108">
        <f>_xlfn.IFNA(_xlfn.IFNA(VLOOKUP(A447,$F:$J,5,FALSE),VLOOKUP(C447,K:L,2,FALSE)),"")</f>
        <v/>
      </c>
      <c r="E447" s="32">
        <f>SUM($I$3:I446,1)</f>
        <v/>
      </c>
      <c r="I447" s="39">
        <f>CEILING(H447/VLOOKUP(G447,$K:$L,2,FALSE),1)</f>
        <v/>
      </c>
      <c r="L447" s="113" t="n"/>
    </row>
    <row r="448">
      <c r="A448" s="29">
        <f>+A447+1</f>
        <v/>
      </c>
      <c r="B448" s="29">
        <f>COUNTIF($C$3:C448,C448)</f>
        <v/>
      </c>
      <c r="C448" s="55">
        <f>_xlfn.IFNA(VLOOKUP(A448,$E:$G,3,FALSE),C447)</f>
        <v/>
      </c>
      <c r="D448" s="108">
        <f>_xlfn.IFNA(_xlfn.IFNA(VLOOKUP(A448,$F:$J,5,FALSE),VLOOKUP(C448,K:L,2,FALSE)),"")</f>
        <v/>
      </c>
      <c r="E448" s="32">
        <f>SUM($I$3:I447,1)</f>
        <v/>
      </c>
      <c r="I448" s="39">
        <f>CEILING(H448/VLOOKUP(G448,$K:$L,2,FALSE),1)</f>
        <v/>
      </c>
      <c r="L448" s="113" t="n"/>
    </row>
    <row r="449">
      <c r="A449" s="29">
        <f>+A448+1</f>
        <v/>
      </c>
      <c r="B449" s="29">
        <f>COUNTIF($C$3:C449,C449)</f>
        <v/>
      </c>
      <c r="C449" s="55">
        <f>_xlfn.IFNA(VLOOKUP(A449,$E:$G,3,FALSE),C448)</f>
        <v/>
      </c>
      <c r="D449" s="108">
        <f>_xlfn.IFNA(_xlfn.IFNA(VLOOKUP(A449,$F:$J,5,FALSE),VLOOKUP(C449,K:L,2,FALSE)),"")</f>
        <v/>
      </c>
      <c r="E449" s="32">
        <f>SUM($I$3:I448,1)</f>
        <v/>
      </c>
      <c r="I449" s="39">
        <f>CEILING(H449/VLOOKUP(G449,$K:$L,2,FALSE),1)</f>
        <v/>
      </c>
      <c r="L449" s="113" t="n"/>
    </row>
    <row r="450">
      <c r="A450" s="29">
        <f>+A449+1</f>
        <v/>
      </c>
      <c r="B450" s="29">
        <f>COUNTIF($C$3:C450,C450)</f>
        <v/>
      </c>
      <c r="C450" s="55">
        <f>_xlfn.IFNA(VLOOKUP(A450,$E:$G,3,FALSE),C449)</f>
        <v/>
      </c>
      <c r="D450" s="108">
        <f>_xlfn.IFNA(_xlfn.IFNA(VLOOKUP(A450,$F:$J,5,FALSE),VLOOKUP(C450,K:L,2,FALSE)),"")</f>
        <v/>
      </c>
      <c r="E450" s="32">
        <f>SUM($I$3:I449,1)</f>
        <v/>
      </c>
      <c r="I450" s="39">
        <f>CEILING(H450/VLOOKUP(G450,$K:$L,2,FALSE),1)</f>
        <v/>
      </c>
      <c r="L450" s="113" t="n"/>
    </row>
    <row r="451">
      <c r="A451" s="29">
        <f>+A450+1</f>
        <v/>
      </c>
      <c r="B451" s="29">
        <f>COUNTIF($C$3:C451,C451)</f>
        <v/>
      </c>
      <c r="C451" s="55">
        <f>_xlfn.IFNA(VLOOKUP(A451,$E:$G,3,FALSE),C450)</f>
        <v/>
      </c>
      <c r="D451" s="108">
        <f>_xlfn.IFNA(_xlfn.IFNA(VLOOKUP(A451,$F:$J,5,FALSE),VLOOKUP(C451,K:L,2,FALSE)),"")</f>
        <v/>
      </c>
      <c r="E451" s="32">
        <f>SUM($I$3:I450,1)</f>
        <v/>
      </c>
      <c r="I451" s="39">
        <f>CEILING(H451/VLOOKUP(G451,$K:$L,2,FALSE),1)</f>
        <v/>
      </c>
      <c r="L451" s="113" t="n"/>
    </row>
    <row r="452">
      <c r="A452" s="29">
        <f>+A451+1</f>
        <v/>
      </c>
      <c r="B452" s="29">
        <f>COUNTIF($C$3:C452,C452)</f>
        <v/>
      </c>
      <c r="C452" s="55">
        <f>_xlfn.IFNA(VLOOKUP(A452,$E:$G,3,FALSE),C451)</f>
        <v/>
      </c>
      <c r="D452" s="108">
        <f>_xlfn.IFNA(_xlfn.IFNA(VLOOKUP(A452,$F:$J,5,FALSE),VLOOKUP(C452,K:L,2,FALSE)),"")</f>
        <v/>
      </c>
      <c r="E452" s="32">
        <f>SUM($I$3:I451,1)</f>
        <v/>
      </c>
      <c r="I452" s="39">
        <f>CEILING(H452/VLOOKUP(G452,$K:$L,2,FALSE),1)</f>
        <v/>
      </c>
      <c r="L452" s="113" t="n"/>
    </row>
    <row r="453">
      <c r="A453" s="29">
        <f>+A452+1</f>
        <v/>
      </c>
      <c r="B453" s="29">
        <f>COUNTIF($C$3:C453,C453)</f>
        <v/>
      </c>
      <c r="C453" s="55">
        <f>_xlfn.IFNA(VLOOKUP(A453,$E:$G,3,FALSE),C452)</f>
        <v/>
      </c>
      <c r="D453" s="108">
        <f>_xlfn.IFNA(_xlfn.IFNA(VLOOKUP(A453,$F:$J,5,FALSE),VLOOKUP(C453,K:L,2,FALSE)),"")</f>
        <v/>
      </c>
      <c r="E453" s="32">
        <f>SUM($I$3:I452,1)</f>
        <v/>
      </c>
      <c r="I453" s="39">
        <f>CEILING(H453/VLOOKUP(G453,$K:$L,2,FALSE),1)</f>
        <v/>
      </c>
      <c r="L453" s="113" t="n"/>
    </row>
    <row r="454">
      <c r="A454" s="29">
        <f>+A453+1</f>
        <v/>
      </c>
      <c r="B454" s="29">
        <f>COUNTIF($C$3:C454,C454)</f>
        <v/>
      </c>
      <c r="C454" s="55">
        <f>_xlfn.IFNA(VLOOKUP(A454,$E:$G,3,FALSE),C453)</f>
        <v/>
      </c>
      <c r="D454" s="108">
        <f>_xlfn.IFNA(_xlfn.IFNA(VLOOKUP(A454,$F:$J,5,FALSE),VLOOKUP(C454,K:L,2,FALSE)),"")</f>
        <v/>
      </c>
      <c r="E454" s="32">
        <f>SUM($I$3:I453,1)</f>
        <v/>
      </c>
      <c r="I454" s="39">
        <f>CEILING(H454/VLOOKUP(G454,$K:$L,2,FALSE),1)</f>
        <v/>
      </c>
      <c r="L454" s="113" t="n"/>
    </row>
    <row r="455">
      <c r="A455" s="29">
        <f>+A454+1</f>
        <v/>
      </c>
      <c r="B455" s="29">
        <f>COUNTIF($C$3:C455,C455)</f>
        <v/>
      </c>
      <c r="C455" s="55">
        <f>_xlfn.IFNA(VLOOKUP(A455,$E:$G,3,FALSE),C454)</f>
        <v/>
      </c>
      <c r="D455" s="108">
        <f>_xlfn.IFNA(_xlfn.IFNA(VLOOKUP(A455,$F:$J,5,FALSE),VLOOKUP(C455,K:L,2,FALSE)),"")</f>
        <v/>
      </c>
      <c r="E455" s="32">
        <f>SUM($I$3:I454,1)</f>
        <v/>
      </c>
      <c r="I455" s="39">
        <f>CEILING(H455/VLOOKUP(G455,$K:$L,2,FALSE),1)</f>
        <v/>
      </c>
      <c r="L455" s="113" t="n"/>
    </row>
    <row r="456">
      <c r="A456" s="29">
        <f>+A455+1</f>
        <v/>
      </c>
      <c r="B456" s="29">
        <f>COUNTIF($C$3:C456,C456)</f>
        <v/>
      </c>
      <c r="C456" s="55">
        <f>_xlfn.IFNA(VLOOKUP(A456,$E:$G,3,FALSE),C455)</f>
        <v/>
      </c>
      <c r="D456" s="108">
        <f>_xlfn.IFNA(_xlfn.IFNA(VLOOKUP(A456,$F:$J,5,FALSE),VLOOKUP(C456,K:L,2,FALSE)),"")</f>
        <v/>
      </c>
      <c r="E456" s="32">
        <f>SUM($I$3:I455,1)</f>
        <v/>
      </c>
      <c r="I456" s="39">
        <f>CEILING(H456/VLOOKUP(G456,$K:$L,2,FALSE),1)</f>
        <v/>
      </c>
      <c r="L456" s="113" t="n"/>
    </row>
    <row r="457">
      <c r="A457" s="29">
        <f>+A456+1</f>
        <v/>
      </c>
      <c r="B457" s="29">
        <f>COUNTIF($C$3:C457,C457)</f>
        <v/>
      </c>
      <c r="C457" s="55">
        <f>_xlfn.IFNA(VLOOKUP(A457,$E:$G,3,FALSE),C456)</f>
        <v/>
      </c>
      <c r="D457" s="108">
        <f>_xlfn.IFNA(_xlfn.IFNA(VLOOKUP(A457,$F:$J,5,FALSE),VLOOKUP(C457,K:L,2,FALSE)),"")</f>
        <v/>
      </c>
      <c r="E457" s="32">
        <f>SUM($I$3:I456,1)</f>
        <v/>
      </c>
      <c r="I457" s="39">
        <f>CEILING(H457/VLOOKUP(G457,$K:$L,2,FALSE),1)</f>
        <v/>
      </c>
      <c r="L457" s="113" t="n"/>
    </row>
    <row r="458">
      <c r="A458" s="29">
        <f>+A457+1</f>
        <v/>
      </c>
      <c r="B458" s="29">
        <f>COUNTIF($C$3:C458,C458)</f>
        <v/>
      </c>
      <c r="C458" s="55">
        <f>_xlfn.IFNA(VLOOKUP(A458,$E:$G,3,FALSE),C457)</f>
        <v/>
      </c>
      <c r="D458" s="108">
        <f>_xlfn.IFNA(_xlfn.IFNA(VLOOKUP(A458,$F:$J,5,FALSE),VLOOKUP(C458,K:L,2,FALSE)),"")</f>
        <v/>
      </c>
      <c r="E458" s="32">
        <f>SUM($I$3:I457,1)</f>
        <v/>
      </c>
      <c r="I458" s="39">
        <f>CEILING(H458/VLOOKUP(G458,$K:$L,2,FALSE),1)</f>
        <v/>
      </c>
      <c r="L458" s="113" t="n"/>
    </row>
    <row r="459">
      <c r="A459" s="29">
        <f>+A458+1</f>
        <v/>
      </c>
      <c r="B459" s="29">
        <f>COUNTIF($C$3:C459,C459)</f>
        <v/>
      </c>
      <c r="C459" s="55">
        <f>_xlfn.IFNA(VLOOKUP(A459,$E:$G,3,FALSE),C458)</f>
        <v/>
      </c>
      <c r="D459" s="108">
        <f>_xlfn.IFNA(_xlfn.IFNA(VLOOKUP(A459,$F:$J,5,FALSE),VLOOKUP(C459,K:L,2,FALSE)),"")</f>
        <v/>
      </c>
      <c r="E459" s="32">
        <f>SUM($I$3:I458,1)</f>
        <v/>
      </c>
      <c r="I459" s="39">
        <f>CEILING(H459/VLOOKUP(G459,$K:$L,2,FALSE),1)</f>
        <v/>
      </c>
      <c r="L459" s="113" t="n"/>
    </row>
    <row r="460">
      <c r="A460" s="29">
        <f>+A459+1</f>
        <v/>
      </c>
      <c r="B460" s="29">
        <f>COUNTIF($C$3:C460,C460)</f>
        <v/>
      </c>
      <c r="C460" s="55">
        <f>_xlfn.IFNA(VLOOKUP(A460,$E:$G,3,FALSE),C459)</f>
        <v/>
      </c>
      <c r="D460" s="108">
        <f>_xlfn.IFNA(_xlfn.IFNA(VLOOKUP(A460,$F:$J,5,FALSE),VLOOKUP(C460,K:L,2,FALSE)),"")</f>
        <v/>
      </c>
      <c r="E460" s="32">
        <f>SUM($I$3:I459,1)</f>
        <v/>
      </c>
      <c r="I460" s="39">
        <f>CEILING(H460/VLOOKUP(G460,$K:$L,2,FALSE),1)</f>
        <v/>
      </c>
      <c r="L460" s="113" t="n"/>
    </row>
    <row r="461">
      <c r="A461" s="29">
        <f>+A460+1</f>
        <v/>
      </c>
      <c r="B461" s="29">
        <f>COUNTIF($C$3:C461,C461)</f>
        <v/>
      </c>
      <c r="C461" s="55">
        <f>_xlfn.IFNA(VLOOKUP(A461,$E:$G,3,FALSE),C460)</f>
        <v/>
      </c>
      <c r="D461" s="108">
        <f>_xlfn.IFNA(_xlfn.IFNA(VLOOKUP(A461,$F:$J,5,FALSE),VLOOKUP(C461,K:L,2,FALSE)),"")</f>
        <v/>
      </c>
      <c r="E461" s="32">
        <f>SUM($I$3:I460,1)</f>
        <v/>
      </c>
      <c r="I461" s="39">
        <f>CEILING(H461/VLOOKUP(G461,$K:$L,2,FALSE),1)</f>
        <v/>
      </c>
      <c r="L461" s="113" t="n"/>
    </row>
    <row r="462">
      <c r="A462" s="29">
        <f>+A461+1</f>
        <v/>
      </c>
      <c r="B462" s="29">
        <f>COUNTIF($C$3:C462,C462)</f>
        <v/>
      </c>
      <c r="C462" s="55">
        <f>_xlfn.IFNA(VLOOKUP(A462,$E:$G,3,FALSE),C461)</f>
        <v/>
      </c>
      <c r="D462" s="108">
        <f>_xlfn.IFNA(_xlfn.IFNA(VLOOKUP(A462,$F:$J,5,FALSE),VLOOKUP(C462,K:L,2,FALSE)),"")</f>
        <v/>
      </c>
      <c r="E462" s="32">
        <f>SUM($I$3:I461,1)</f>
        <v/>
      </c>
      <c r="I462" s="39">
        <f>CEILING(H462/VLOOKUP(G462,$K:$L,2,FALSE),1)</f>
        <v/>
      </c>
      <c r="L462" s="113" t="n"/>
    </row>
    <row r="463">
      <c r="A463" s="29">
        <f>+A462+1</f>
        <v/>
      </c>
      <c r="B463" s="29">
        <f>COUNTIF($C$3:C463,C463)</f>
        <v/>
      </c>
      <c r="C463" s="55">
        <f>_xlfn.IFNA(VLOOKUP(A463,$E:$G,3,FALSE),C462)</f>
        <v/>
      </c>
      <c r="D463" s="108">
        <f>_xlfn.IFNA(_xlfn.IFNA(VLOOKUP(A463,$F:$J,5,FALSE),VLOOKUP(C463,K:L,2,FALSE)),"")</f>
        <v/>
      </c>
      <c r="E463" s="32">
        <f>SUM($I$3:I462,1)</f>
        <v/>
      </c>
      <c r="I463" s="39">
        <f>CEILING(H463/VLOOKUP(G463,$K:$L,2,FALSE),1)</f>
        <v/>
      </c>
      <c r="L463" s="113" t="n"/>
    </row>
    <row r="464">
      <c r="A464" s="29">
        <f>+A463+1</f>
        <v/>
      </c>
      <c r="B464" s="29">
        <f>COUNTIF($C$3:C464,C464)</f>
        <v/>
      </c>
      <c r="C464" s="55">
        <f>_xlfn.IFNA(VLOOKUP(A464,$E:$G,3,FALSE),C463)</f>
        <v/>
      </c>
      <c r="D464" s="108">
        <f>_xlfn.IFNA(_xlfn.IFNA(VLOOKUP(A464,$F:$J,5,FALSE),VLOOKUP(C464,K:L,2,FALSE)),"")</f>
        <v/>
      </c>
      <c r="E464" s="32">
        <f>SUM($I$3:I463,1)</f>
        <v/>
      </c>
      <c r="I464" s="39">
        <f>CEILING(H464/VLOOKUP(G464,$K:$L,2,FALSE),1)</f>
        <v/>
      </c>
      <c r="L464" s="113" t="n"/>
    </row>
    <row r="465">
      <c r="A465" s="29">
        <f>+A464+1</f>
        <v/>
      </c>
      <c r="B465" s="29">
        <f>COUNTIF($C$3:C465,C465)</f>
        <v/>
      </c>
      <c r="C465" s="55">
        <f>_xlfn.IFNA(VLOOKUP(A465,$E:$G,3,FALSE),C464)</f>
        <v/>
      </c>
      <c r="D465" s="108">
        <f>_xlfn.IFNA(_xlfn.IFNA(VLOOKUP(A465,$F:$J,5,FALSE),VLOOKUP(C465,K:L,2,FALSE)),"")</f>
        <v/>
      </c>
      <c r="E465" s="32">
        <f>SUM($I$3:I464,1)</f>
        <v/>
      </c>
      <c r="I465" s="39">
        <f>CEILING(H465/VLOOKUP(G465,$K:$L,2,FALSE),1)</f>
        <v/>
      </c>
      <c r="L465" s="113" t="n"/>
    </row>
    <row r="466">
      <c r="A466" s="29">
        <f>+A465+1</f>
        <v/>
      </c>
      <c r="B466" s="29">
        <f>COUNTIF($C$3:C466,C466)</f>
        <v/>
      </c>
      <c r="C466" s="55">
        <f>_xlfn.IFNA(VLOOKUP(A466,$E:$G,3,FALSE),C465)</f>
        <v/>
      </c>
      <c r="D466" s="108">
        <f>_xlfn.IFNA(_xlfn.IFNA(VLOOKUP(A466,$F:$J,5,FALSE),VLOOKUP(C466,K:L,2,FALSE)),"")</f>
        <v/>
      </c>
      <c r="E466" s="32">
        <f>SUM($I$3:I465,1)</f>
        <v/>
      </c>
      <c r="I466" s="39">
        <f>CEILING(H466/VLOOKUP(G466,$K:$L,2,FALSE),1)</f>
        <v/>
      </c>
      <c r="L466" s="113" t="n"/>
    </row>
    <row r="467">
      <c r="A467" s="29">
        <f>+A466+1</f>
        <v/>
      </c>
      <c r="B467" s="29">
        <f>COUNTIF($C$3:C467,C467)</f>
        <v/>
      </c>
      <c r="C467" s="55">
        <f>_xlfn.IFNA(VLOOKUP(A467,$E:$G,3,FALSE),C466)</f>
        <v/>
      </c>
      <c r="D467" s="108">
        <f>_xlfn.IFNA(_xlfn.IFNA(VLOOKUP(A467,$F:$J,5,FALSE),VLOOKUP(C467,K:L,2,FALSE)),"")</f>
        <v/>
      </c>
      <c r="E467" s="32">
        <f>SUM($I$3:I466,1)</f>
        <v/>
      </c>
      <c r="I467" s="39">
        <f>CEILING(H467/VLOOKUP(G467,$K:$L,2,FALSE),1)</f>
        <v/>
      </c>
      <c r="L467" s="113" t="n"/>
    </row>
    <row r="468">
      <c r="A468" s="29">
        <f>+A467+1</f>
        <v/>
      </c>
      <c r="B468" s="29">
        <f>COUNTIF($C$3:C468,C468)</f>
        <v/>
      </c>
      <c r="C468" s="55">
        <f>_xlfn.IFNA(VLOOKUP(A468,$E:$G,3,FALSE),C467)</f>
        <v/>
      </c>
      <c r="D468" s="108">
        <f>_xlfn.IFNA(_xlfn.IFNA(VLOOKUP(A468,$F:$J,5,FALSE),VLOOKUP(C468,K:L,2,FALSE)),"")</f>
        <v/>
      </c>
      <c r="E468" s="32">
        <f>SUM($I$3:I467,1)</f>
        <v/>
      </c>
      <c r="I468" s="39">
        <f>CEILING(H468/VLOOKUP(G468,$K:$L,2,FALSE),1)</f>
        <v/>
      </c>
      <c r="L468" s="113" t="n"/>
    </row>
    <row r="469">
      <c r="A469" s="29">
        <f>+A468+1</f>
        <v/>
      </c>
      <c r="B469" s="29">
        <f>COUNTIF($C$3:C469,C469)</f>
        <v/>
      </c>
      <c r="C469" s="55">
        <f>_xlfn.IFNA(VLOOKUP(A469,$E:$G,3,FALSE),C468)</f>
        <v/>
      </c>
      <c r="D469" s="108">
        <f>_xlfn.IFNA(_xlfn.IFNA(VLOOKUP(A469,$F:$J,5,FALSE),VLOOKUP(C469,K:L,2,FALSE)),"")</f>
        <v/>
      </c>
      <c r="E469" s="32">
        <f>SUM($I$3:I468,1)</f>
        <v/>
      </c>
      <c r="I469" s="39">
        <f>CEILING(H469/VLOOKUP(G469,$K:$L,2,FALSE),1)</f>
        <v/>
      </c>
      <c r="L469" s="113" t="n"/>
    </row>
    <row r="470">
      <c r="A470" s="29">
        <f>+A469+1</f>
        <v/>
      </c>
      <c r="B470" s="29">
        <f>COUNTIF($C$3:C470,C470)</f>
        <v/>
      </c>
      <c r="C470" s="55">
        <f>_xlfn.IFNA(VLOOKUP(A470,$E:$G,3,FALSE),C469)</f>
        <v/>
      </c>
      <c r="D470" s="108">
        <f>_xlfn.IFNA(_xlfn.IFNA(VLOOKUP(A470,$F:$J,5,FALSE),VLOOKUP(C470,K:L,2,FALSE)),"")</f>
        <v/>
      </c>
      <c r="E470" s="32">
        <f>SUM($I$3:I469,1)</f>
        <v/>
      </c>
      <c r="I470" s="39">
        <f>CEILING(H470/VLOOKUP(G470,$K:$L,2,FALSE),1)</f>
        <v/>
      </c>
      <c r="L470" s="113" t="n"/>
    </row>
    <row r="471">
      <c r="A471" s="29">
        <f>+A470+1</f>
        <v/>
      </c>
      <c r="B471" s="29">
        <f>COUNTIF($C$3:C471,C471)</f>
        <v/>
      </c>
      <c r="C471" s="55">
        <f>_xlfn.IFNA(VLOOKUP(A471,$E:$G,3,FALSE),C470)</f>
        <v/>
      </c>
      <c r="D471" s="108">
        <f>_xlfn.IFNA(_xlfn.IFNA(VLOOKUP(A471,$F:$J,5,FALSE),VLOOKUP(C471,K:L,2,FALSE)),"")</f>
        <v/>
      </c>
      <c r="E471" s="32">
        <f>SUM($I$3:I470,1)</f>
        <v/>
      </c>
      <c r="I471" s="39">
        <f>CEILING(H471/VLOOKUP(G471,$K:$L,2,FALSE),1)</f>
        <v/>
      </c>
      <c r="L471" s="113" t="n"/>
    </row>
    <row r="472">
      <c r="A472" s="29">
        <f>+A471+1</f>
        <v/>
      </c>
      <c r="B472" s="29">
        <f>COUNTIF($C$3:C472,C472)</f>
        <v/>
      </c>
      <c r="C472" s="55">
        <f>_xlfn.IFNA(VLOOKUP(A472,$E:$G,3,FALSE),C471)</f>
        <v/>
      </c>
      <c r="D472" s="108">
        <f>_xlfn.IFNA(_xlfn.IFNA(VLOOKUP(A472,$F:$J,5,FALSE),VLOOKUP(C472,K:L,2,FALSE)),"")</f>
        <v/>
      </c>
      <c r="E472" s="32">
        <f>SUM($I$3:I471,1)</f>
        <v/>
      </c>
      <c r="I472" s="39">
        <f>CEILING(H472/VLOOKUP(G472,$K:$L,2,FALSE),1)</f>
        <v/>
      </c>
      <c r="L472" s="113" t="n"/>
    </row>
    <row r="473">
      <c r="A473" s="29">
        <f>+A472+1</f>
        <v/>
      </c>
      <c r="B473" s="29">
        <f>COUNTIF($C$3:C473,C473)</f>
        <v/>
      </c>
      <c r="C473" s="55">
        <f>_xlfn.IFNA(VLOOKUP(A473,$E:$G,3,FALSE),C472)</f>
        <v/>
      </c>
      <c r="D473" s="108">
        <f>_xlfn.IFNA(_xlfn.IFNA(VLOOKUP(A473,$F:$J,5,FALSE),VLOOKUP(C473,K:L,2,FALSE)),"")</f>
        <v/>
      </c>
      <c r="E473" s="32">
        <f>SUM($I$3:I472,1)</f>
        <v/>
      </c>
      <c r="I473" s="39">
        <f>CEILING(H473/VLOOKUP(G473,$K:$L,2,FALSE),1)</f>
        <v/>
      </c>
      <c r="L473" s="113" t="n"/>
    </row>
    <row r="474">
      <c r="A474" s="29">
        <f>+A473+1</f>
        <v/>
      </c>
      <c r="B474" s="29">
        <f>COUNTIF($C$3:C474,C474)</f>
        <v/>
      </c>
      <c r="C474" s="55">
        <f>_xlfn.IFNA(VLOOKUP(A474,$E:$G,3,FALSE),C473)</f>
        <v/>
      </c>
      <c r="D474" s="108">
        <f>_xlfn.IFNA(_xlfn.IFNA(VLOOKUP(A474,$F:$J,5,FALSE),VLOOKUP(C474,K:L,2,FALSE)),"")</f>
        <v/>
      </c>
      <c r="E474" s="32">
        <f>SUM($I$3:I473,1)</f>
        <v/>
      </c>
      <c r="I474" s="39">
        <f>CEILING(H474/VLOOKUP(G474,$K:$L,2,FALSE),1)</f>
        <v/>
      </c>
      <c r="L474" s="113" t="n"/>
    </row>
    <row r="475">
      <c r="A475" s="29">
        <f>+A474+1</f>
        <v/>
      </c>
      <c r="B475" s="29">
        <f>COUNTIF($C$3:C475,C475)</f>
        <v/>
      </c>
      <c r="C475" s="55">
        <f>_xlfn.IFNA(VLOOKUP(A475,$E:$G,3,FALSE),C474)</f>
        <v/>
      </c>
      <c r="D475" s="108">
        <f>_xlfn.IFNA(_xlfn.IFNA(VLOOKUP(A475,$F:$J,5,FALSE),VLOOKUP(C475,K:L,2,FALSE)),"")</f>
        <v/>
      </c>
      <c r="E475" s="32">
        <f>SUM($I$3:I474,1)</f>
        <v/>
      </c>
      <c r="I475" s="39">
        <f>CEILING(H475/VLOOKUP(G475,$K:$L,2,FALSE),1)</f>
        <v/>
      </c>
      <c r="L475" s="113" t="n"/>
    </row>
    <row r="476">
      <c r="A476" s="29">
        <f>+A475+1</f>
        <v/>
      </c>
      <c r="B476" s="29">
        <f>COUNTIF($C$3:C476,C476)</f>
        <v/>
      </c>
      <c r="C476" s="55">
        <f>_xlfn.IFNA(VLOOKUP(A476,$E:$G,3,FALSE),C475)</f>
        <v/>
      </c>
      <c r="D476" s="108">
        <f>_xlfn.IFNA(_xlfn.IFNA(VLOOKUP(A476,$F:$J,5,FALSE),VLOOKUP(C476,K:L,2,FALSE)),"")</f>
        <v/>
      </c>
      <c r="E476" s="32">
        <f>SUM($I$3:I475,1)</f>
        <v/>
      </c>
      <c r="I476" s="39">
        <f>CEILING(H476/VLOOKUP(G476,$K:$L,2,FALSE),1)</f>
        <v/>
      </c>
      <c r="L476" s="113" t="n"/>
    </row>
    <row r="477">
      <c r="A477" s="29">
        <f>+A476+1</f>
        <v/>
      </c>
      <c r="B477" s="29">
        <f>COUNTIF($C$3:C477,C477)</f>
        <v/>
      </c>
      <c r="C477" s="55">
        <f>_xlfn.IFNA(VLOOKUP(A477,$E:$G,3,FALSE),C476)</f>
        <v/>
      </c>
      <c r="D477" s="108">
        <f>_xlfn.IFNA(_xlfn.IFNA(VLOOKUP(A477,$F:$J,5,FALSE),VLOOKUP(C477,K:L,2,FALSE)),"")</f>
        <v/>
      </c>
      <c r="E477" s="32">
        <f>SUM($I$3:I476,1)</f>
        <v/>
      </c>
      <c r="I477" s="39">
        <f>CEILING(H477/VLOOKUP(G477,$K:$L,2,FALSE),1)</f>
        <v/>
      </c>
      <c r="L477" s="113" t="n"/>
    </row>
    <row r="478">
      <c r="A478" s="29">
        <f>+A477+1</f>
        <v/>
      </c>
      <c r="B478" s="29">
        <f>COUNTIF($C$3:C478,C478)</f>
        <v/>
      </c>
      <c r="C478" s="55">
        <f>_xlfn.IFNA(VLOOKUP(A478,$E:$G,3,FALSE),C477)</f>
        <v/>
      </c>
      <c r="D478" s="108">
        <f>_xlfn.IFNA(_xlfn.IFNA(VLOOKUP(A478,$F:$J,5,FALSE),VLOOKUP(C478,K:L,2,FALSE)),"")</f>
        <v/>
      </c>
      <c r="E478" s="32">
        <f>SUM($I$3:I477,1)</f>
        <v/>
      </c>
      <c r="I478" s="39">
        <f>CEILING(H478/VLOOKUP(G478,$K:$L,2,FALSE),1)</f>
        <v/>
      </c>
      <c r="L478" s="113" t="n"/>
    </row>
    <row r="479">
      <c r="A479" s="29">
        <f>+A478+1</f>
        <v/>
      </c>
      <c r="B479" s="29">
        <f>COUNTIF($C$3:C479,C479)</f>
        <v/>
      </c>
      <c r="C479" s="55">
        <f>_xlfn.IFNA(VLOOKUP(A479,$E:$G,3,FALSE),C478)</f>
        <v/>
      </c>
      <c r="D479" s="108">
        <f>_xlfn.IFNA(_xlfn.IFNA(VLOOKUP(A479,$F:$J,5,FALSE),VLOOKUP(C479,K:L,2,FALSE)),"")</f>
        <v/>
      </c>
      <c r="E479" s="32">
        <f>SUM($I$3:I478,1)</f>
        <v/>
      </c>
      <c r="I479" s="39">
        <f>CEILING(H479/VLOOKUP(G479,$K:$L,2,FALSE),1)</f>
        <v/>
      </c>
      <c r="L479" s="113" t="n"/>
    </row>
    <row r="480">
      <c r="A480" s="29">
        <f>+A479+1</f>
        <v/>
      </c>
      <c r="B480" s="29">
        <f>COUNTIF($C$3:C480,C480)</f>
        <v/>
      </c>
      <c r="C480" s="55">
        <f>_xlfn.IFNA(VLOOKUP(A480,$E:$G,3,FALSE),C479)</f>
        <v/>
      </c>
      <c r="D480" s="108">
        <f>_xlfn.IFNA(_xlfn.IFNA(VLOOKUP(A480,$F:$J,5,FALSE),VLOOKUP(C480,K:L,2,FALSE)),"")</f>
        <v/>
      </c>
      <c r="E480" s="32">
        <f>SUM($I$3:I479,1)</f>
        <v/>
      </c>
      <c r="I480" s="39">
        <f>CEILING(H480/VLOOKUP(G480,$K:$L,2,FALSE),1)</f>
        <v/>
      </c>
      <c r="L480" s="113" t="n"/>
    </row>
    <row r="481">
      <c r="A481" s="29">
        <f>+A480+1</f>
        <v/>
      </c>
      <c r="B481" s="29">
        <f>COUNTIF($C$3:C481,C481)</f>
        <v/>
      </c>
      <c r="C481" s="55">
        <f>_xlfn.IFNA(VLOOKUP(A481,$E:$G,3,FALSE),C480)</f>
        <v/>
      </c>
      <c r="D481" s="108">
        <f>_xlfn.IFNA(_xlfn.IFNA(VLOOKUP(A481,$F:$J,5,FALSE),VLOOKUP(C481,K:L,2,FALSE)),"")</f>
        <v/>
      </c>
      <c r="E481" s="32">
        <f>SUM($I$3:I480,1)</f>
        <v/>
      </c>
      <c r="I481" s="39">
        <f>CEILING(H481/VLOOKUP(G481,$K:$L,2,FALSE),1)</f>
        <v/>
      </c>
      <c r="L481" s="113" t="n"/>
    </row>
    <row r="482">
      <c r="A482" s="29">
        <f>+A481+1</f>
        <v/>
      </c>
      <c r="B482" s="29">
        <f>COUNTIF($C$3:C482,C482)</f>
        <v/>
      </c>
      <c r="C482" s="55">
        <f>_xlfn.IFNA(VLOOKUP(A482,$E:$G,3,FALSE),C481)</f>
        <v/>
      </c>
      <c r="D482" s="108">
        <f>_xlfn.IFNA(_xlfn.IFNA(VLOOKUP(A482,$F:$J,5,FALSE),VLOOKUP(C482,K:L,2,FALSE)),"")</f>
        <v/>
      </c>
      <c r="E482" s="32">
        <f>SUM($I$3:I481,1)</f>
        <v/>
      </c>
      <c r="I482" s="39">
        <f>CEILING(H482/VLOOKUP(G482,$K:$L,2,FALSE),1)</f>
        <v/>
      </c>
      <c r="L482" s="113" t="n"/>
    </row>
    <row r="483">
      <c r="A483" s="29">
        <f>+A482+1</f>
        <v/>
      </c>
      <c r="B483" s="29">
        <f>COUNTIF($C$3:C483,C483)</f>
        <v/>
      </c>
      <c r="C483" s="55">
        <f>_xlfn.IFNA(VLOOKUP(A483,$E:$G,3,FALSE),C482)</f>
        <v/>
      </c>
      <c r="D483" s="108">
        <f>_xlfn.IFNA(_xlfn.IFNA(VLOOKUP(A483,$F:$J,5,FALSE),VLOOKUP(C483,K:L,2,FALSE)),"")</f>
        <v/>
      </c>
      <c r="E483" s="32">
        <f>SUM($I$3:I482,1)</f>
        <v/>
      </c>
      <c r="I483" s="39">
        <f>CEILING(H483/VLOOKUP(G483,$K:$L,2,FALSE),1)</f>
        <v/>
      </c>
      <c r="L483" s="113" t="n"/>
    </row>
    <row r="484">
      <c r="A484" s="29">
        <f>+A483+1</f>
        <v/>
      </c>
      <c r="B484" s="29">
        <f>COUNTIF($C$3:C484,C484)</f>
        <v/>
      </c>
      <c r="C484" s="55">
        <f>_xlfn.IFNA(VLOOKUP(A484,$E:$G,3,FALSE),C483)</f>
        <v/>
      </c>
      <c r="D484" s="108">
        <f>_xlfn.IFNA(_xlfn.IFNA(VLOOKUP(A484,$F:$J,5,FALSE),VLOOKUP(C484,K:L,2,FALSE)),"")</f>
        <v/>
      </c>
      <c r="E484" s="32">
        <f>SUM($I$3:I483,1)</f>
        <v/>
      </c>
      <c r="I484" s="39">
        <f>CEILING(H484/VLOOKUP(G484,$K:$L,2,FALSE),1)</f>
        <v/>
      </c>
      <c r="L484" s="113" t="n"/>
    </row>
    <row r="485">
      <c r="A485" s="29">
        <f>+A484+1</f>
        <v/>
      </c>
      <c r="B485" s="29">
        <f>COUNTIF($C$3:C485,C485)</f>
        <v/>
      </c>
      <c r="C485" s="55">
        <f>_xlfn.IFNA(VLOOKUP(A485,$E:$G,3,FALSE),C484)</f>
        <v/>
      </c>
      <c r="D485" s="108">
        <f>_xlfn.IFNA(_xlfn.IFNA(VLOOKUP(A485,$F:$J,5,FALSE),VLOOKUP(C485,K:L,2,FALSE)),"")</f>
        <v/>
      </c>
      <c r="E485" s="32">
        <f>SUM($I$3:I484,1)</f>
        <v/>
      </c>
      <c r="I485" s="39">
        <f>CEILING(H485/VLOOKUP(G485,$K:$L,2,FALSE),1)</f>
        <v/>
      </c>
      <c r="L485" s="113" t="n"/>
    </row>
    <row r="486">
      <c r="A486" s="29">
        <f>+A485+1</f>
        <v/>
      </c>
      <c r="B486" s="29">
        <f>COUNTIF($C$3:C486,C486)</f>
        <v/>
      </c>
      <c r="C486" s="55">
        <f>_xlfn.IFNA(VLOOKUP(A486,$E:$G,3,FALSE),C485)</f>
        <v/>
      </c>
      <c r="D486" s="108">
        <f>_xlfn.IFNA(_xlfn.IFNA(VLOOKUP(A486,$F:$J,5,FALSE),VLOOKUP(C486,K:L,2,FALSE)),"")</f>
        <v/>
      </c>
      <c r="E486" s="32">
        <f>SUM($I$3:I485,1)</f>
        <v/>
      </c>
      <c r="I486" s="39">
        <f>CEILING(H486/VLOOKUP(G486,$K:$L,2,FALSE),1)</f>
        <v/>
      </c>
      <c r="L486" s="113" t="n"/>
    </row>
    <row r="487">
      <c r="A487" s="29">
        <f>+A486+1</f>
        <v/>
      </c>
      <c r="B487" s="29">
        <f>COUNTIF($C$3:C487,C487)</f>
        <v/>
      </c>
      <c r="C487" s="55">
        <f>_xlfn.IFNA(VLOOKUP(A487,$E:$G,3,FALSE),C486)</f>
        <v/>
      </c>
      <c r="D487" s="108">
        <f>_xlfn.IFNA(_xlfn.IFNA(VLOOKUP(A487,$F:$J,5,FALSE),VLOOKUP(C487,K:L,2,FALSE)),"")</f>
        <v/>
      </c>
      <c r="E487" s="32">
        <f>SUM($I$3:I486,1)</f>
        <v/>
      </c>
      <c r="I487" s="39">
        <f>CEILING(H487/VLOOKUP(G487,$K:$L,2,FALSE),1)</f>
        <v/>
      </c>
      <c r="L487" s="113" t="n"/>
    </row>
    <row r="488">
      <c r="A488" s="29">
        <f>+A487+1</f>
        <v/>
      </c>
      <c r="B488" s="29">
        <f>COUNTIF($C$3:C488,C488)</f>
        <v/>
      </c>
      <c r="C488" s="55">
        <f>_xlfn.IFNA(VLOOKUP(A488,$E:$G,3,FALSE),C487)</f>
        <v/>
      </c>
      <c r="D488" s="108">
        <f>_xlfn.IFNA(_xlfn.IFNA(VLOOKUP(A488,$F:$J,5,FALSE),VLOOKUP(C488,K:L,2,FALSE)),"")</f>
        <v/>
      </c>
      <c r="E488" s="32">
        <f>SUM($I$3:I487,1)</f>
        <v/>
      </c>
      <c r="I488" s="39">
        <f>CEILING(H488/VLOOKUP(G488,$K:$L,2,FALSE),1)</f>
        <v/>
      </c>
      <c r="L488" s="113" t="n"/>
    </row>
    <row r="489">
      <c r="A489" s="29">
        <f>+A488+1</f>
        <v/>
      </c>
      <c r="B489" s="29">
        <f>COUNTIF($C$3:C489,C489)</f>
        <v/>
      </c>
      <c r="C489" s="55">
        <f>_xlfn.IFNA(VLOOKUP(A489,$E:$G,3,FALSE),C488)</f>
        <v/>
      </c>
      <c r="D489" s="108">
        <f>_xlfn.IFNA(_xlfn.IFNA(VLOOKUP(A489,$F:$J,5,FALSE),VLOOKUP(C489,K:L,2,FALSE)),"")</f>
        <v/>
      </c>
      <c r="E489" s="32">
        <f>SUM($I$3:I488,1)</f>
        <v/>
      </c>
      <c r="I489" s="39">
        <f>CEILING(H489/VLOOKUP(G489,$K:$L,2,FALSE),1)</f>
        <v/>
      </c>
      <c r="L489" s="113" t="n"/>
    </row>
    <row r="490">
      <c r="A490" s="29">
        <f>+A489+1</f>
        <v/>
      </c>
      <c r="B490" s="29">
        <f>COUNTIF($C$3:C490,C490)</f>
        <v/>
      </c>
      <c r="C490" s="55">
        <f>_xlfn.IFNA(VLOOKUP(A490,$E:$G,3,FALSE),C489)</f>
        <v/>
      </c>
      <c r="D490" s="108">
        <f>_xlfn.IFNA(_xlfn.IFNA(VLOOKUP(A490,$F:$J,5,FALSE),VLOOKUP(C490,K:L,2,FALSE)),"")</f>
        <v/>
      </c>
      <c r="E490" s="32">
        <f>SUM($I$3:I489,1)</f>
        <v/>
      </c>
      <c r="I490" s="39">
        <f>CEILING(H490/VLOOKUP(G490,$K:$L,2,FALSE),1)</f>
        <v/>
      </c>
      <c r="L490" s="113" t="n"/>
    </row>
    <row r="491">
      <c r="A491" s="29">
        <f>+A490+1</f>
        <v/>
      </c>
      <c r="B491" s="29">
        <f>COUNTIF($C$3:C491,C491)</f>
        <v/>
      </c>
      <c r="C491" s="55">
        <f>_xlfn.IFNA(VLOOKUP(A491,$E:$G,3,FALSE),C490)</f>
        <v/>
      </c>
      <c r="D491" s="108">
        <f>_xlfn.IFNA(_xlfn.IFNA(VLOOKUP(A491,$F:$J,5,FALSE),VLOOKUP(C491,K:L,2,FALSE)),"")</f>
        <v/>
      </c>
      <c r="E491" s="32">
        <f>SUM($I$3:I490,1)</f>
        <v/>
      </c>
      <c r="I491" s="39">
        <f>CEILING(H491/VLOOKUP(G491,$K:$L,2,FALSE),1)</f>
        <v/>
      </c>
      <c r="L491" s="113" t="n"/>
    </row>
    <row r="492">
      <c r="A492" s="29">
        <f>+A491+1</f>
        <v/>
      </c>
      <c r="B492" s="29">
        <f>COUNTIF($C$3:C492,C492)</f>
        <v/>
      </c>
      <c r="C492" s="55">
        <f>_xlfn.IFNA(VLOOKUP(A492,$E:$G,3,FALSE),C491)</f>
        <v/>
      </c>
      <c r="D492" s="108">
        <f>_xlfn.IFNA(_xlfn.IFNA(VLOOKUP(A492,$F:$J,5,FALSE),VLOOKUP(C492,K:L,2,FALSE)),"")</f>
        <v/>
      </c>
      <c r="E492" s="32">
        <f>SUM($I$3:I491,1)</f>
        <v/>
      </c>
      <c r="I492" s="39">
        <f>CEILING(H492/VLOOKUP(G492,$K:$L,2,FALSE),1)</f>
        <v/>
      </c>
      <c r="L492" s="113" t="n"/>
    </row>
    <row r="493">
      <c r="A493" s="29">
        <f>+A492+1</f>
        <v/>
      </c>
      <c r="B493" s="29">
        <f>COUNTIF($C$3:C493,C493)</f>
        <v/>
      </c>
      <c r="C493" s="55">
        <f>_xlfn.IFNA(VLOOKUP(A493,$E:$G,3,FALSE),C492)</f>
        <v/>
      </c>
      <c r="D493" s="108">
        <f>_xlfn.IFNA(_xlfn.IFNA(VLOOKUP(A493,$F:$J,5,FALSE),VLOOKUP(C493,K:L,2,FALSE)),"")</f>
        <v/>
      </c>
      <c r="E493" s="32">
        <f>SUM($I$3:I492,1)</f>
        <v/>
      </c>
      <c r="I493" s="39">
        <f>CEILING(H493/VLOOKUP(G493,$K:$L,2,FALSE),1)</f>
        <v/>
      </c>
      <c r="L493" s="113" t="n"/>
    </row>
    <row r="494">
      <c r="A494" s="29">
        <f>+A493+1</f>
        <v/>
      </c>
      <c r="B494" s="29">
        <f>COUNTIF($C$3:C494,C494)</f>
        <v/>
      </c>
      <c r="C494" s="55">
        <f>_xlfn.IFNA(VLOOKUP(A494,$E:$G,3,FALSE),C493)</f>
        <v/>
      </c>
      <c r="D494" s="108">
        <f>_xlfn.IFNA(_xlfn.IFNA(VLOOKUP(A494,$F:$J,5,FALSE),VLOOKUP(C494,K:L,2,FALSE)),"")</f>
        <v/>
      </c>
      <c r="E494" s="32">
        <f>SUM($I$3:I493,1)</f>
        <v/>
      </c>
      <c r="I494" s="39">
        <f>CEILING(H494/VLOOKUP(G494,$K:$L,2,FALSE),1)</f>
        <v/>
      </c>
      <c r="L494" s="113" t="n"/>
    </row>
    <row r="495">
      <c r="A495" s="29">
        <f>+A494+1</f>
        <v/>
      </c>
      <c r="B495" s="29">
        <f>COUNTIF($C$3:C495,C495)</f>
        <v/>
      </c>
      <c r="C495" s="55">
        <f>_xlfn.IFNA(VLOOKUP(A495,$E:$G,3,FALSE),C494)</f>
        <v/>
      </c>
      <c r="D495" s="108">
        <f>_xlfn.IFNA(_xlfn.IFNA(VLOOKUP(A495,$F:$J,5,FALSE),VLOOKUP(C495,K:L,2,FALSE)),"")</f>
        <v/>
      </c>
      <c r="E495" s="32">
        <f>SUM($I$3:I494,1)</f>
        <v/>
      </c>
      <c r="I495" s="39">
        <f>CEILING(H495/VLOOKUP(G495,$K:$L,2,FALSE),1)</f>
        <v/>
      </c>
      <c r="L495" s="113" t="n"/>
    </row>
    <row r="496">
      <c r="A496" s="29">
        <f>+A495+1</f>
        <v/>
      </c>
      <c r="B496" s="29">
        <f>COUNTIF($C$3:C496,C496)</f>
        <v/>
      </c>
      <c r="C496" s="55">
        <f>_xlfn.IFNA(VLOOKUP(A496,$E:$G,3,FALSE),C495)</f>
        <v/>
      </c>
      <c r="D496" s="108">
        <f>_xlfn.IFNA(_xlfn.IFNA(VLOOKUP(A496,$F:$J,5,FALSE),VLOOKUP(C496,K:L,2,FALSE)),"")</f>
        <v/>
      </c>
      <c r="E496" s="32">
        <f>SUM($I$3:I495,1)</f>
        <v/>
      </c>
      <c r="I496" s="39">
        <f>CEILING(H496/VLOOKUP(G496,$K:$L,2,FALSE),1)</f>
        <v/>
      </c>
      <c r="L496" s="113" t="n"/>
    </row>
    <row r="497">
      <c r="A497" s="29">
        <f>+A496+1</f>
        <v/>
      </c>
      <c r="B497" s="29">
        <f>COUNTIF($C$3:C497,C497)</f>
        <v/>
      </c>
      <c r="C497" s="55">
        <f>_xlfn.IFNA(VLOOKUP(A497,$E:$G,3,FALSE),C496)</f>
        <v/>
      </c>
      <c r="D497" s="108">
        <f>_xlfn.IFNA(_xlfn.IFNA(VLOOKUP(A497,$F:$J,5,FALSE),VLOOKUP(C497,K:L,2,FALSE)),"")</f>
        <v/>
      </c>
      <c r="E497" s="32">
        <f>SUM($I$3:I496,1)</f>
        <v/>
      </c>
      <c r="I497" s="39">
        <f>CEILING(H497/VLOOKUP(G497,$K:$L,2,FALSE),1)</f>
        <v/>
      </c>
      <c r="L497" s="113" t="n"/>
    </row>
    <row r="498">
      <c r="A498" s="29">
        <f>+A497+1</f>
        <v/>
      </c>
      <c r="B498" s="29">
        <f>COUNTIF($C$3:C498,C498)</f>
        <v/>
      </c>
      <c r="C498" s="55">
        <f>_xlfn.IFNA(VLOOKUP(A498,$E:$G,3,FALSE),C497)</f>
        <v/>
      </c>
      <c r="D498" s="108">
        <f>_xlfn.IFNA(_xlfn.IFNA(VLOOKUP(A498,$F:$J,5,FALSE),VLOOKUP(C498,K:L,2,FALSE)),"")</f>
        <v/>
      </c>
      <c r="E498" s="32">
        <f>SUM($I$3:I497,1)</f>
        <v/>
      </c>
      <c r="I498" s="39">
        <f>CEILING(H498/VLOOKUP(G498,$K:$L,2,FALSE),1)</f>
        <v/>
      </c>
      <c r="L498" s="113" t="n"/>
    </row>
    <row r="499">
      <c r="A499" s="29">
        <f>+A498+1</f>
        <v/>
      </c>
      <c r="B499" s="29">
        <f>COUNTIF($C$3:C499,C499)</f>
        <v/>
      </c>
      <c r="C499" s="55">
        <f>_xlfn.IFNA(VLOOKUP(A499,$E:$G,3,FALSE),C498)</f>
        <v/>
      </c>
      <c r="D499" s="108">
        <f>_xlfn.IFNA(_xlfn.IFNA(VLOOKUP(A499,$F:$J,5,FALSE),VLOOKUP(C499,K:L,2,FALSE)),"")</f>
        <v/>
      </c>
      <c r="E499" s="32">
        <f>SUM($I$3:I498,1)</f>
        <v/>
      </c>
      <c r="I499" s="39">
        <f>CEILING(H499/VLOOKUP(G499,$K:$L,2,FALSE),1)</f>
        <v/>
      </c>
      <c r="L499" s="113" t="n"/>
    </row>
    <row r="500">
      <c r="A500" s="29">
        <f>+A499+1</f>
        <v/>
      </c>
      <c r="B500" s="29">
        <f>COUNTIF($C$3:C500,C500)</f>
        <v/>
      </c>
      <c r="C500" s="55">
        <f>_xlfn.IFNA(VLOOKUP(A500,$E:$G,3,FALSE),C499)</f>
        <v/>
      </c>
      <c r="D500" s="108">
        <f>_xlfn.IFNA(_xlfn.IFNA(VLOOKUP(A500,$F:$J,5,FALSE),VLOOKUP(C500,K:L,2,FALSE)),"")</f>
        <v/>
      </c>
      <c r="E500" s="32">
        <f>SUM($I$3:I499,1)</f>
        <v/>
      </c>
      <c r="I500" s="39">
        <f>CEILING(H500/VLOOKUP(G500,$K:$L,2,FALSE),1)</f>
        <v/>
      </c>
      <c r="L500" s="113" t="n"/>
    </row>
    <row r="501">
      <c r="A501" s="29">
        <f>+A500+1</f>
        <v/>
      </c>
      <c r="B501" s="29">
        <f>COUNTIF($C$3:C501,C501)</f>
        <v/>
      </c>
      <c r="C501" s="55">
        <f>_xlfn.IFNA(VLOOKUP(A501,$E:$G,3,FALSE),C500)</f>
        <v/>
      </c>
      <c r="D501" s="108">
        <f>_xlfn.IFNA(_xlfn.IFNA(VLOOKUP(A501,$F:$J,5,FALSE),VLOOKUP(C501,K:L,2,FALSE)),"")</f>
        <v/>
      </c>
      <c r="E501" s="32">
        <f>SUM($I$3:I500,1)</f>
        <v/>
      </c>
      <c r="I501" s="39">
        <f>CEILING(H501/VLOOKUP(G501,$K:$L,2,FALSE),1)</f>
        <v/>
      </c>
      <c r="L501" s="113" t="n"/>
    </row>
    <row r="502">
      <c r="A502" s="29">
        <f>+A501+1</f>
        <v/>
      </c>
      <c r="B502" s="29">
        <f>COUNTIF($C$3:C502,C502)</f>
        <v/>
      </c>
      <c r="C502" s="55">
        <f>_xlfn.IFNA(VLOOKUP(A502,$E:$G,3,FALSE),C501)</f>
        <v/>
      </c>
      <c r="D502" s="108">
        <f>_xlfn.IFNA(_xlfn.IFNA(VLOOKUP(A502,$F:$J,5,FALSE),VLOOKUP(C502,K:L,2,FALSE)),"")</f>
        <v/>
      </c>
      <c r="E502" s="32">
        <f>SUM($I$3:I501,1)</f>
        <v/>
      </c>
      <c r="I502" s="39">
        <f>CEILING(H502/VLOOKUP(G502,$K:$L,2,FALSE),1)</f>
        <v/>
      </c>
      <c r="L502" s="113" t="n"/>
    </row>
    <row r="503">
      <c r="A503" s="29">
        <f>+A502+1</f>
        <v/>
      </c>
      <c r="B503" s="29">
        <f>COUNTIF($C$3:C503,C503)</f>
        <v/>
      </c>
      <c r="C503" s="55">
        <f>_xlfn.IFNA(VLOOKUP(A503,$E:$G,3,FALSE),C502)</f>
        <v/>
      </c>
      <c r="D503" s="108">
        <f>_xlfn.IFNA(_xlfn.IFNA(VLOOKUP(A503,$F:$J,5,FALSE),VLOOKUP(C503,K:L,2,FALSE)),"")</f>
        <v/>
      </c>
      <c r="E503" s="32">
        <f>SUM($I$3:I502,1)</f>
        <v/>
      </c>
      <c r="I503" s="39">
        <f>CEILING(H503/VLOOKUP(G503,$K:$L,2,FALSE),1)</f>
        <v/>
      </c>
      <c r="L503" s="113" t="n"/>
    </row>
    <row r="504">
      <c r="A504" s="29">
        <f>+A503+1</f>
        <v/>
      </c>
      <c r="B504" s="29">
        <f>COUNTIF($C$3:C504,C504)</f>
        <v/>
      </c>
      <c r="C504" s="55">
        <f>_xlfn.IFNA(VLOOKUP(A504,$E:$G,3,FALSE),C503)</f>
        <v/>
      </c>
      <c r="D504" s="108">
        <f>_xlfn.IFNA(_xlfn.IFNA(VLOOKUP(A504,$F:$J,5,FALSE),VLOOKUP(C504,K:L,2,FALSE)),"")</f>
        <v/>
      </c>
      <c r="E504" s="32">
        <f>SUM($I$3:I503,1)</f>
        <v/>
      </c>
      <c r="I504" s="39">
        <f>CEILING(H504/VLOOKUP(G504,$K:$L,2,FALSE),1)</f>
        <v/>
      </c>
      <c r="L504" s="113" t="n"/>
    </row>
    <row r="505">
      <c r="A505" s="29">
        <f>+A504+1</f>
        <v/>
      </c>
      <c r="B505" s="29">
        <f>COUNTIF($C$3:C505,C505)</f>
        <v/>
      </c>
      <c r="C505" s="55">
        <f>_xlfn.IFNA(VLOOKUP(A505,$E:$G,3,FALSE),C504)</f>
        <v/>
      </c>
      <c r="D505" s="108">
        <f>_xlfn.IFNA(_xlfn.IFNA(VLOOKUP(A505,$F:$J,5,FALSE),VLOOKUP(C505,K:L,2,FALSE)),"")</f>
        <v/>
      </c>
      <c r="E505" s="32">
        <f>SUM($I$3:I504,1)</f>
        <v/>
      </c>
      <c r="I505" s="39">
        <f>CEILING(H505/VLOOKUP(G505,$K:$L,2,FALSE),1)</f>
        <v/>
      </c>
      <c r="L505" s="113" t="n"/>
    </row>
    <row r="506">
      <c r="A506" s="29">
        <f>+A505+1</f>
        <v/>
      </c>
      <c r="B506" s="29">
        <f>COUNTIF($C$3:C506,C506)</f>
        <v/>
      </c>
      <c r="C506" s="55">
        <f>_xlfn.IFNA(VLOOKUP(A506,$E:$G,3,FALSE),C505)</f>
        <v/>
      </c>
      <c r="D506" s="108">
        <f>_xlfn.IFNA(_xlfn.IFNA(VLOOKUP(A506,$F:$J,5,FALSE),VLOOKUP(C506,K:L,2,FALSE)),"")</f>
        <v/>
      </c>
      <c r="E506" s="32">
        <f>SUM($I$3:I505,1)</f>
        <v/>
      </c>
      <c r="I506" s="39">
        <f>CEILING(H506/VLOOKUP(G506,$K:$L,2,FALSE),1)</f>
        <v/>
      </c>
      <c r="L506" s="113" t="n"/>
    </row>
    <row r="507">
      <c r="A507" s="29">
        <f>+A506+1</f>
        <v/>
      </c>
      <c r="B507" s="29">
        <f>COUNTIF($C$3:C507,C507)</f>
        <v/>
      </c>
      <c r="C507" s="55">
        <f>_xlfn.IFNA(VLOOKUP(A507,$E:$G,3,FALSE),C506)</f>
        <v/>
      </c>
      <c r="D507" s="108">
        <f>_xlfn.IFNA(_xlfn.IFNA(VLOOKUP(A507,$F:$J,5,FALSE),VLOOKUP(C507,K:L,2,FALSE)),"")</f>
        <v/>
      </c>
      <c r="E507" s="32">
        <f>SUM($I$3:I506,1)</f>
        <v/>
      </c>
      <c r="I507" s="39">
        <f>CEILING(H507/VLOOKUP(G507,$K:$L,2,FALSE),1)</f>
        <v/>
      </c>
      <c r="L507" s="113" t="n"/>
    </row>
    <row r="508">
      <c r="A508" s="29">
        <f>+A507+1</f>
        <v/>
      </c>
      <c r="B508" s="29">
        <f>COUNTIF($C$3:C508,C508)</f>
        <v/>
      </c>
      <c r="C508" s="55">
        <f>_xlfn.IFNA(VLOOKUP(A508,$E:$G,3,FALSE),C507)</f>
        <v/>
      </c>
      <c r="D508" s="108">
        <f>_xlfn.IFNA(_xlfn.IFNA(VLOOKUP(A508,$F:$J,5,FALSE),VLOOKUP(C508,K:L,2,FALSE)),"")</f>
        <v/>
      </c>
      <c r="E508" s="32">
        <f>SUM($I$3:I507,1)</f>
        <v/>
      </c>
      <c r="I508" s="39">
        <f>CEILING(H508/VLOOKUP(G508,$K:$L,2,FALSE),1)</f>
        <v/>
      </c>
      <c r="L508" s="113" t="n"/>
    </row>
    <row r="509">
      <c r="A509" s="29">
        <f>+A508+1</f>
        <v/>
      </c>
      <c r="B509" s="29">
        <f>COUNTIF($C$3:C509,C509)</f>
        <v/>
      </c>
      <c r="C509" s="55">
        <f>_xlfn.IFNA(VLOOKUP(A509,$E:$G,3,FALSE),C508)</f>
        <v/>
      </c>
      <c r="D509" s="108">
        <f>_xlfn.IFNA(_xlfn.IFNA(VLOOKUP(A509,$F:$J,5,FALSE),VLOOKUP(C509,K:L,2,FALSE)),"")</f>
        <v/>
      </c>
      <c r="E509" s="32">
        <f>SUM($I$3:I508,1)</f>
        <v/>
      </c>
      <c r="I509" s="39">
        <f>CEILING(H509/VLOOKUP(G509,$K:$L,2,FALSE),1)</f>
        <v/>
      </c>
      <c r="L509" s="113" t="n"/>
    </row>
    <row r="510">
      <c r="A510" s="29">
        <f>+A509+1</f>
        <v/>
      </c>
      <c r="B510" s="29">
        <f>COUNTIF($C$3:C510,C510)</f>
        <v/>
      </c>
      <c r="C510" s="55">
        <f>_xlfn.IFNA(VLOOKUP(A510,$E:$G,3,FALSE),C509)</f>
        <v/>
      </c>
      <c r="D510" s="108">
        <f>_xlfn.IFNA(_xlfn.IFNA(VLOOKUP(A510,$F:$J,5,FALSE),VLOOKUP(C510,K:L,2,FALSE)),"")</f>
        <v/>
      </c>
      <c r="E510" s="32">
        <f>SUM($I$3:I509,1)</f>
        <v/>
      </c>
      <c r="I510" s="39">
        <f>CEILING(H510/VLOOKUP(G510,$K:$L,2,FALSE),1)</f>
        <v/>
      </c>
      <c r="L510" s="113" t="n"/>
    </row>
    <row r="511">
      <c r="A511" s="29">
        <f>+A510+1</f>
        <v/>
      </c>
      <c r="B511" s="29">
        <f>COUNTIF($C$3:C511,C511)</f>
        <v/>
      </c>
      <c r="C511" s="55">
        <f>_xlfn.IFNA(VLOOKUP(A511,$E:$G,3,FALSE),C510)</f>
        <v/>
      </c>
      <c r="D511" s="108">
        <f>_xlfn.IFNA(_xlfn.IFNA(VLOOKUP(A511,$F:$J,5,FALSE),VLOOKUP(C511,K:L,2,FALSE)),"")</f>
        <v/>
      </c>
      <c r="E511" s="32">
        <f>SUM($I$3:I510,1)</f>
        <v/>
      </c>
      <c r="I511" s="39">
        <f>CEILING(H511/VLOOKUP(G511,$K:$L,2,FALSE),1)</f>
        <v/>
      </c>
      <c r="L511" s="113" t="n"/>
    </row>
    <row r="512">
      <c r="A512" s="29">
        <f>+A511+1</f>
        <v/>
      </c>
      <c r="B512" s="29">
        <f>COUNTIF($C$3:C512,C512)</f>
        <v/>
      </c>
      <c r="C512" s="55">
        <f>_xlfn.IFNA(VLOOKUP(A512,$E:$G,3,FALSE),C511)</f>
        <v/>
      </c>
      <c r="D512" s="108">
        <f>_xlfn.IFNA(_xlfn.IFNA(VLOOKUP(A512,$F:$J,5,FALSE),VLOOKUP(C512,K:L,2,FALSE)),"")</f>
        <v/>
      </c>
      <c r="E512" s="32">
        <f>SUM($I$3:I511,1)</f>
        <v/>
      </c>
      <c r="I512" s="39">
        <f>CEILING(H512/VLOOKUP(G512,$K:$L,2,FALSE),1)</f>
        <v/>
      </c>
      <c r="L512" s="113" t="n"/>
    </row>
    <row r="513">
      <c r="A513" s="29">
        <f>+A512+1</f>
        <v/>
      </c>
      <c r="B513" s="29">
        <f>COUNTIF($C$3:C513,C513)</f>
        <v/>
      </c>
      <c r="C513" s="55">
        <f>_xlfn.IFNA(VLOOKUP(A513,$E:$G,3,FALSE),C512)</f>
        <v/>
      </c>
      <c r="D513" s="108">
        <f>_xlfn.IFNA(_xlfn.IFNA(VLOOKUP(A513,$F:$J,5,FALSE),VLOOKUP(C513,K:L,2,FALSE)),"")</f>
        <v/>
      </c>
      <c r="E513" s="32">
        <f>SUM($I$3:I512,1)</f>
        <v/>
      </c>
      <c r="I513" s="39">
        <f>CEILING(H513/VLOOKUP(G513,$K:$L,2,FALSE),1)</f>
        <v/>
      </c>
      <c r="L513" s="113" t="n"/>
    </row>
    <row r="514">
      <c r="A514" s="29">
        <f>+A513+1</f>
        <v/>
      </c>
      <c r="B514" s="29">
        <f>COUNTIF($C$3:C514,C514)</f>
        <v/>
      </c>
      <c r="C514" s="55">
        <f>_xlfn.IFNA(VLOOKUP(A514,$E:$G,3,FALSE),C513)</f>
        <v/>
      </c>
      <c r="D514" s="108">
        <f>_xlfn.IFNA(_xlfn.IFNA(VLOOKUP(A514,$F:$J,5,FALSE),VLOOKUP(C514,K:L,2,FALSE)),"")</f>
        <v/>
      </c>
      <c r="E514" s="32">
        <f>SUM($I$3:I513,1)</f>
        <v/>
      </c>
      <c r="I514" s="39">
        <f>CEILING(H514/VLOOKUP(G514,$K:$L,2,FALSE),1)</f>
        <v/>
      </c>
      <c r="L514" s="113" t="n"/>
    </row>
    <row r="515">
      <c r="A515" s="29">
        <f>+A514+1</f>
        <v/>
      </c>
      <c r="B515" s="29">
        <f>COUNTIF($C$3:C515,C515)</f>
        <v/>
      </c>
      <c r="C515" s="55">
        <f>_xlfn.IFNA(VLOOKUP(A515,$E:$G,3,FALSE),C514)</f>
        <v/>
      </c>
      <c r="D515" s="108">
        <f>_xlfn.IFNA(_xlfn.IFNA(VLOOKUP(A515,$F:$J,5,FALSE),VLOOKUP(C515,K:L,2,FALSE)),"")</f>
        <v/>
      </c>
      <c r="E515" s="32">
        <f>SUM($I$3:I514,1)</f>
        <v/>
      </c>
      <c r="I515" s="39">
        <f>CEILING(H515/VLOOKUP(G515,$K:$L,2,FALSE),1)</f>
        <v/>
      </c>
      <c r="L515" s="113" t="n"/>
    </row>
    <row r="516">
      <c r="A516" s="29">
        <f>+A515+1</f>
        <v/>
      </c>
      <c r="B516" s="29">
        <f>COUNTIF($C$3:C516,C516)</f>
        <v/>
      </c>
      <c r="C516" s="55">
        <f>_xlfn.IFNA(VLOOKUP(A516,$E:$G,3,FALSE),C515)</f>
        <v/>
      </c>
      <c r="D516" s="108">
        <f>_xlfn.IFNA(_xlfn.IFNA(VLOOKUP(A516,$F:$J,5,FALSE),VLOOKUP(C516,K:L,2,FALSE)),"")</f>
        <v/>
      </c>
      <c r="E516" s="32">
        <f>SUM($I$3:I515,1)</f>
        <v/>
      </c>
      <c r="I516" s="39">
        <f>CEILING(H516/VLOOKUP(G516,$K:$L,2,FALSE),1)</f>
        <v/>
      </c>
      <c r="L516" s="113" t="n"/>
    </row>
    <row r="517">
      <c r="A517" s="29">
        <f>+A516+1</f>
        <v/>
      </c>
      <c r="B517" s="29">
        <f>COUNTIF($C$3:C517,C517)</f>
        <v/>
      </c>
      <c r="C517" s="55">
        <f>_xlfn.IFNA(VLOOKUP(A517,$E:$G,3,FALSE),C516)</f>
        <v/>
      </c>
      <c r="D517" s="108">
        <f>_xlfn.IFNA(_xlfn.IFNA(VLOOKUP(A517,$F:$J,5,FALSE),VLOOKUP(C517,K:L,2,FALSE)),"")</f>
        <v/>
      </c>
      <c r="E517" s="32">
        <f>SUM($I$3:I516,1)</f>
        <v/>
      </c>
      <c r="I517" s="39">
        <f>CEILING(H517/VLOOKUP(G517,$K:$L,2,FALSE),1)</f>
        <v/>
      </c>
      <c r="L517" s="113" t="n"/>
    </row>
    <row r="518">
      <c r="A518" s="29">
        <f>+A517+1</f>
        <v/>
      </c>
      <c r="B518" s="29">
        <f>COUNTIF($C$3:C518,C518)</f>
        <v/>
      </c>
      <c r="C518" s="55">
        <f>_xlfn.IFNA(VLOOKUP(A518,$E:$G,3,FALSE),C517)</f>
        <v/>
      </c>
      <c r="D518" s="108">
        <f>_xlfn.IFNA(_xlfn.IFNA(VLOOKUP(A518,$F:$J,5,FALSE),VLOOKUP(C518,K:L,2,FALSE)),"")</f>
        <v/>
      </c>
      <c r="E518" s="32">
        <f>SUM($I$3:I517,1)</f>
        <v/>
      </c>
      <c r="I518" s="39">
        <f>CEILING(H518/VLOOKUP(G518,$K:$L,2,FALSE),1)</f>
        <v/>
      </c>
      <c r="L518" s="113" t="n"/>
    </row>
    <row r="519">
      <c r="A519" s="29">
        <f>+A518+1</f>
        <v/>
      </c>
      <c r="B519" s="29">
        <f>COUNTIF($C$3:C519,C519)</f>
        <v/>
      </c>
      <c r="C519" s="55">
        <f>_xlfn.IFNA(VLOOKUP(A519,$E:$G,3,FALSE),C518)</f>
        <v/>
      </c>
      <c r="D519" s="108">
        <f>_xlfn.IFNA(_xlfn.IFNA(VLOOKUP(A519,$F:$J,5,FALSE),VLOOKUP(C519,K:L,2,FALSE)),"")</f>
        <v/>
      </c>
      <c r="E519" s="32">
        <f>SUM($I$3:I518,1)</f>
        <v/>
      </c>
      <c r="I519" s="39">
        <f>CEILING(H519/VLOOKUP(G519,$K:$L,2,FALSE),1)</f>
        <v/>
      </c>
      <c r="L519" s="113" t="n"/>
    </row>
    <row r="520">
      <c r="A520" s="29">
        <f>+A519+1</f>
        <v/>
      </c>
      <c r="B520" s="29">
        <f>COUNTIF($C$3:C520,C520)</f>
        <v/>
      </c>
      <c r="C520" s="55">
        <f>_xlfn.IFNA(VLOOKUP(A520,$E:$G,3,FALSE),C519)</f>
        <v/>
      </c>
      <c r="D520" s="108">
        <f>_xlfn.IFNA(_xlfn.IFNA(VLOOKUP(A520,$F:$J,5,FALSE),VLOOKUP(C520,K:L,2,FALSE)),"")</f>
        <v/>
      </c>
      <c r="E520" s="32">
        <f>SUM($I$3:I519,1)</f>
        <v/>
      </c>
      <c r="I520" s="39">
        <f>CEILING(H520/VLOOKUP(G520,$K:$L,2,FALSE),1)</f>
        <v/>
      </c>
      <c r="L520" s="113" t="n"/>
    </row>
    <row r="521">
      <c r="A521" s="29">
        <f>+A520+1</f>
        <v/>
      </c>
      <c r="B521" s="29">
        <f>COUNTIF($C$3:C521,C521)</f>
        <v/>
      </c>
      <c r="C521" s="55">
        <f>_xlfn.IFNA(VLOOKUP(A521,$E:$G,3,FALSE),C520)</f>
        <v/>
      </c>
      <c r="D521" s="108">
        <f>_xlfn.IFNA(_xlfn.IFNA(VLOOKUP(A521,$F:$J,5,FALSE),VLOOKUP(C521,K:L,2,FALSE)),"")</f>
        <v/>
      </c>
      <c r="E521" s="32">
        <f>SUM($I$3:I520,1)</f>
        <v/>
      </c>
      <c r="I521" s="39">
        <f>CEILING(H521/VLOOKUP(G521,$K:$L,2,FALSE),1)</f>
        <v/>
      </c>
      <c r="L521" s="113" t="n"/>
    </row>
    <row r="522">
      <c r="A522" s="29">
        <f>+A521+1</f>
        <v/>
      </c>
      <c r="B522" s="29">
        <f>COUNTIF($C$3:C522,C522)</f>
        <v/>
      </c>
      <c r="C522" s="55">
        <f>_xlfn.IFNA(VLOOKUP(A522,$E:$G,3,FALSE),C521)</f>
        <v/>
      </c>
      <c r="D522" s="108">
        <f>_xlfn.IFNA(_xlfn.IFNA(VLOOKUP(A522,$F:$J,5,FALSE),VLOOKUP(C522,K:L,2,FALSE)),"")</f>
        <v/>
      </c>
      <c r="E522" s="32">
        <f>SUM($I$3:I521,1)</f>
        <v/>
      </c>
      <c r="I522" s="39">
        <f>CEILING(H522/VLOOKUP(G522,$K:$L,2,FALSE),1)</f>
        <v/>
      </c>
      <c r="L522" s="113" t="n"/>
    </row>
    <row r="523">
      <c r="A523" s="29">
        <f>+A522+1</f>
        <v/>
      </c>
      <c r="B523" s="29">
        <f>COUNTIF($C$3:C523,C523)</f>
        <v/>
      </c>
      <c r="C523" s="55">
        <f>_xlfn.IFNA(VLOOKUP(A523,$E:$G,3,FALSE),C522)</f>
        <v/>
      </c>
      <c r="D523" s="108">
        <f>_xlfn.IFNA(_xlfn.IFNA(VLOOKUP(A523,$F:$J,5,FALSE),VLOOKUP(C523,K:L,2,FALSE)),"")</f>
        <v/>
      </c>
      <c r="E523" s="32">
        <f>SUM($I$3:I522,1)</f>
        <v/>
      </c>
      <c r="I523" s="39">
        <f>CEILING(H523/VLOOKUP(G523,$K:$L,2,FALSE),1)</f>
        <v/>
      </c>
      <c r="L523" s="113" t="n"/>
    </row>
    <row r="524">
      <c r="A524" s="29">
        <f>+A523+1</f>
        <v/>
      </c>
      <c r="B524" s="29">
        <f>COUNTIF($C$3:C524,C524)</f>
        <v/>
      </c>
      <c r="C524" s="55">
        <f>_xlfn.IFNA(VLOOKUP(A524,$E:$G,3,FALSE),C523)</f>
        <v/>
      </c>
      <c r="D524" s="108">
        <f>_xlfn.IFNA(_xlfn.IFNA(VLOOKUP(A524,$F:$J,5,FALSE),VLOOKUP(C524,K:L,2,FALSE)),"")</f>
        <v/>
      </c>
      <c r="E524" s="32">
        <f>SUM($I$3:I523,1)</f>
        <v/>
      </c>
      <c r="I524" s="39">
        <f>CEILING(H524/VLOOKUP(G524,$K:$L,2,FALSE),1)</f>
        <v/>
      </c>
      <c r="L524" s="113" t="n"/>
    </row>
    <row r="525">
      <c r="A525" s="29">
        <f>+A524+1</f>
        <v/>
      </c>
      <c r="B525" s="29">
        <f>COUNTIF($C$3:C525,C525)</f>
        <v/>
      </c>
      <c r="C525" s="55">
        <f>_xlfn.IFNA(VLOOKUP(A525,$E:$G,3,FALSE),C524)</f>
        <v/>
      </c>
      <c r="D525" s="108">
        <f>_xlfn.IFNA(_xlfn.IFNA(VLOOKUP(A525,$F:$J,5,FALSE),VLOOKUP(C525,K:L,2,FALSE)),"")</f>
        <v/>
      </c>
      <c r="E525" s="32">
        <f>SUM($I$3:I524,1)</f>
        <v/>
      </c>
      <c r="I525" s="39">
        <f>CEILING(H525/VLOOKUP(G525,$K:$L,2,FALSE),1)</f>
        <v/>
      </c>
      <c r="L525" s="113" t="n"/>
    </row>
    <row r="526">
      <c r="A526" s="29">
        <f>+A525+1</f>
        <v/>
      </c>
      <c r="B526" s="29">
        <f>COUNTIF($C$3:C526,C526)</f>
        <v/>
      </c>
      <c r="C526" s="55">
        <f>_xlfn.IFNA(VLOOKUP(A526,$E:$G,3,FALSE),C525)</f>
        <v/>
      </c>
      <c r="D526" s="108">
        <f>_xlfn.IFNA(_xlfn.IFNA(VLOOKUP(A526,$F:$J,5,FALSE),VLOOKUP(C526,K:L,2,FALSE)),"")</f>
        <v/>
      </c>
      <c r="E526" s="32">
        <f>SUM($I$3:I525,1)</f>
        <v/>
      </c>
      <c r="I526" s="39">
        <f>CEILING(H526/VLOOKUP(G526,$K:$L,2,FALSE),1)</f>
        <v/>
      </c>
      <c r="L526" s="113" t="n"/>
    </row>
    <row r="527">
      <c r="A527" s="29">
        <f>+A526+1</f>
        <v/>
      </c>
      <c r="B527" s="29">
        <f>COUNTIF($C$3:C527,C527)</f>
        <v/>
      </c>
      <c r="C527" s="55">
        <f>_xlfn.IFNA(VLOOKUP(A527,$E:$G,3,FALSE),C526)</f>
        <v/>
      </c>
      <c r="D527" s="108">
        <f>_xlfn.IFNA(_xlfn.IFNA(VLOOKUP(A527,$F:$J,5,FALSE),VLOOKUP(C527,K:L,2,FALSE)),"")</f>
        <v/>
      </c>
      <c r="E527" s="32">
        <f>SUM($I$3:I526,1)</f>
        <v/>
      </c>
      <c r="I527" s="39">
        <f>CEILING(H527/VLOOKUP(G527,$K:$L,2,FALSE),1)</f>
        <v/>
      </c>
      <c r="L527" s="113" t="n"/>
    </row>
    <row r="528">
      <c r="A528" s="29">
        <f>+A527+1</f>
        <v/>
      </c>
      <c r="B528" s="29">
        <f>COUNTIF($C$3:C528,C528)</f>
        <v/>
      </c>
      <c r="C528" s="55">
        <f>_xlfn.IFNA(VLOOKUP(A528,$E:$G,3,FALSE),C527)</f>
        <v/>
      </c>
      <c r="D528" s="108">
        <f>_xlfn.IFNA(_xlfn.IFNA(VLOOKUP(A528,$F:$J,5,FALSE),VLOOKUP(C528,K:L,2,FALSE)),"")</f>
        <v/>
      </c>
      <c r="E528" s="32">
        <f>SUM($I$3:I527,1)</f>
        <v/>
      </c>
      <c r="I528" s="39">
        <f>CEILING(H528/VLOOKUP(G528,$K:$L,2,FALSE),1)</f>
        <v/>
      </c>
      <c r="L528" s="113" t="n"/>
    </row>
    <row r="529">
      <c r="A529" s="29">
        <f>+A528+1</f>
        <v/>
      </c>
      <c r="B529" s="29">
        <f>COUNTIF($C$3:C529,C529)</f>
        <v/>
      </c>
      <c r="C529" s="55">
        <f>_xlfn.IFNA(VLOOKUP(A529,$E:$G,3,FALSE),C528)</f>
        <v/>
      </c>
      <c r="D529" s="108">
        <f>_xlfn.IFNA(_xlfn.IFNA(VLOOKUP(A529,$F:$J,5,FALSE),VLOOKUP(C529,K:L,2,FALSE)),"")</f>
        <v/>
      </c>
      <c r="E529" s="32">
        <f>SUM($I$3:I528,1)</f>
        <v/>
      </c>
      <c r="I529" s="39">
        <f>CEILING(H529/VLOOKUP(G529,$K:$L,2,FALSE),1)</f>
        <v/>
      </c>
      <c r="L529" s="113" t="n"/>
    </row>
    <row r="530">
      <c r="A530" s="29">
        <f>+A529+1</f>
        <v/>
      </c>
      <c r="B530" s="29">
        <f>COUNTIF($C$3:C530,C530)</f>
        <v/>
      </c>
      <c r="C530" s="55">
        <f>_xlfn.IFNA(VLOOKUP(A530,$E:$G,3,FALSE),C529)</f>
        <v/>
      </c>
      <c r="D530" s="108">
        <f>_xlfn.IFNA(_xlfn.IFNA(VLOOKUP(A530,$F:$J,5,FALSE),VLOOKUP(C530,K:L,2,FALSE)),"")</f>
        <v/>
      </c>
      <c r="E530" s="32">
        <f>SUM($I$3:I529,1)</f>
        <v/>
      </c>
      <c r="I530" s="39">
        <f>CEILING(H530/VLOOKUP(G530,$K:$L,2,FALSE),1)</f>
        <v/>
      </c>
      <c r="L530" s="113" t="n"/>
    </row>
    <row r="531">
      <c r="A531" s="29">
        <f>+A530+1</f>
        <v/>
      </c>
      <c r="B531" s="29">
        <f>COUNTIF($C$3:C531,C531)</f>
        <v/>
      </c>
      <c r="C531" s="55">
        <f>_xlfn.IFNA(VLOOKUP(A531,$E:$G,3,FALSE),C530)</f>
        <v/>
      </c>
      <c r="D531" s="108">
        <f>_xlfn.IFNA(_xlfn.IFNA(VLOOKUP(A531,$F:$J,5,FALSE),VLOOKUP(C531,K:L,2,FALSE)),"")</f>
        <v/>
      </c>
      <c r="E531" s="32">
        <f>SUM($I$3:I530,1)</f>
        <v/>
      </c>
      <c r="I531" s="39">
        <f>CEILING(H531/VLOOKUP(G531,$K:$L,2,FALSE),1)</f>
        <v/>
      </c>
      <c r="L531" s="113" t="n"/>
    </row>
    <row r="532">
      <c r="A532" s="29">
        <f>+A531+1</f>
        <v/>
      </c>
      <c r="B532" s="29">
        <f>COUNTIF($C$3:C532,C532)</f>
        <v/>
      </c>
      <c r="C532" s="55">
        <f>_xlfn.IFNA(VLOOKUP(A532,$E:$G,3,FALSE),C531)</f>
        <v/>
      </c>
      <c r="D532" s="108">
        <f>_xlfn.IFNA(_xlfn.IFNA(VLOOKUP(A532,$F:$J,5,FALSE),VLOOKUP(C532,K:L,2,FALSE)),"")</f>
        <v/>
      </c>
      <c r="E532" s="32">
        <f>SUM($I$3:I531,1)</f>
        <v/>
      </c>
      <c r="I532" s="39">
        <f>CEILING(H532/VLOOKUP(G532,$K:$L,2,FALSE),1)</f>
        <v/>
      </c>
      <c r="L532" s="113" t="n"/>
    </row>
    <row r="533">
      <c r="A533" s="29">
        <f>+A532+1</f>
        <v/>
      </c>
      <c r="B533" s="29">
        <f>COUNTIF($C$3:C533,C533)</f>
        <v/>
      </c>
      <c r="C533" s="55">
        <f>_xlfn.IFNA(VLOOKUP(A533,$E:$G,3,FALSE),C532)</f>
        <v/>
      </c>
      <c r="D533" s="108">
        <f>_xlfn.IFNA(_xlfn.IFNA(VLOOKUP(A533,$F:$J,5,FALSE),VLOOKUP(C533,K:L,2,FALSE)),"")</f>
        <v/>
      </c>
      <c r="E533" s="32">
        <f>SUM($I$3:I532,1)</f>
        <v/>
      </c>
      <c r="I533" s="39">
        <f>CEILING(H533/VLOOKUP(G533,$K:$L,2,FALSE),1)</f>
        <v/>
      </c>
      <c r="L533" s="113" t="n"/>
    </row>
    <row r="534">
      <c r="A534" s="29">
        <f>+A533+1</f>
        <v/>
      </c>
      <c r="B534" s="29">
        <f>COUNTIF($C$3:C534,C534)</f>
        <v/>
      </c>
      <c r="C534" s="55">
        <f>_xlfn.IFNA(VLOOKUP(A534,$E:$G,3,FALSE),C533)</f>
        <v/>
      </c>
      <c r="D534" s="108">
        <f>_xlfn.IFNA(_xlfn.IFNA(VLOOKUP(A534,$F:$J,5,FALSE),VLOOKUP(C534,K:L,2,FALSE)),"")</f>
        <v/>
      </c>
      <c r="E534" s="32">
        <f>SUM($I$3:I533,1)</f>
        <v/>
      </c>
      <c r="I534" s="39">
        <f>CEILING(H534/VLOOKUP(G534,$K:$L,2,FALSE),1)</f>
        <v/>
      </c>
      <c r="L534" s="113" t="n"/>
    </row>
    <row r="535">
      <c r="A535" s="29">
        <f>+A534+1</f>
        <v/>
      </c>
      <c r="B535" s="29">
        <f>COUNTIF($C$3:C535,C535)</f>
        <v/>
      </c>
      <c r="C535" s="55">
        <f>_xlfn.IFNA(VLOOKUP(A535,$E:$G,3,FALSE),C534)</f>
        <v/>
      </c>
      <c r="D535" s="108">
        <f>_xlfn.IFNA(_xlfn.IFNA(VLOOKUP(A535,$F:$J,5,FALSE),VLOOKUP(C535,K:L,2,FALSE)),"")</f>
        <v/>
      </c>
      <c r="E535" s="32">
        <f>SUM($I$3:I534,1)</f>
        <v/>
      </c>
      <c r="I535" s="39">
        <f>CEILING(H535/VLOOKUP(G535,$K:$L,2,FALSE),1)</f>
        <v/>
      </c>
      <c r="L535" s="113" t="n"/>
    </row>
    <row r="536">
      <c r="A536" s="29">
        <f>+A535+1</f>
        <v/>
      </c>
      <c r="B536" s="29">
        <f>COUNTIF($C$3:C536,C536)</f>
        <v/>
      </c>
      <c r="C536" s="55">
        <f>_xlfn.IFNA(VLOOKUP(A536,$E:$G,3,FALSE),C535)</f>
        <v/>
      </c>
      <c r="D536" s="108">
        <f>_xlfn.IFNA(_xlfn.IFNA(VLOOKUP(A536,$F:$J,5,FALSE),VLOOKUP(C536,K:L,2,FALSE)),"")</f>
        <v/>
      </c>
      <c r="E536" s="32">
        <f>SUM($I$3:I535,1)</f>
        <v/>
      </c>
      <c r="I536" s="39">
        <f>CEILING(H536/VLOOKUP(G536,$K:$L,2,FALSE),1)</f>
        <v/>
      </c>
      <c r="L536" s="113" t="n"/>
    </row>
    <row r="537">
      <c r="A537" s="29">
        <f>+A536+1</f>
        <v/>
      </c>
      <c r="B537" s="29">
        <f>COUNTIF($C$3:C537,C537)</f>
        <v/>
      </c>
      <c r="C537" s="55">
        <f>_xlfn.IFNA(VLOOKUP(A537,$E:$G,3,FALSE),C536)</f>
        <v/>
      </c>
      <c r="D537" s="108">
        <f>_xlfn.IFNA(_xlfn.IFNA(VLOOKUP(A537,$F:$J,5,FALSE),VLOOKUP(C537,K:L,2,FALSE)),"")</f>
        <v/>
      </c>
      <c r="E537" s="32">
        <f>SUM($I$3:I536,1)</f>
        <v/>
      </c>
      <c r="I537" s="39">
        <f>CEILING(H537/VLOOKUP(G537,$K:$L,2,FALSE),1)</f>
        <v/>
      </c>
      <c r="L537" s="113" t="n"/>
    </row>
    <row r="538">
      <c r="A538" s="29">
        <f>+A537+1</f>
        <v/>
      </c>
      <c r="B538" s="29">
        <f>COUNTIF($C$3:C538,C538)</f>
        <v/>
      </c>
      <c r="C538" s="55">
        <f>_xlfn.IFNA(VLOOKUP(A538,$E:$G,3,FALSE),C537)</f>
        <v/>
      </c>
      <c r="D538" s="108">
        <f>_xlfn.IFNA(_xlfn.IFNA(VLOOKUP(A538,$F:$J,5,FALSE),VLOOKUP(C538,K:L,2,FALSE)),"")</f>
        <v/>
      </c>
      <c r="E538" s="32">
        <f>SUM($I$3:I537,1)</f>
        <v/>
      </c>
      <c r="I538" s="39">
        <f>CEILING(H538/VLOOKUP(G538,$K:$L,2,FALSE),1)</f>
        <v/>
      </c>
      <c r="L538" s="113" t="n"/>
    </row>
    <row r="539">
      <c r="A539" s="29">
        <f>+A538+1</f>
        <v/>
      </c>
      <c r="B539" s="29">
        <f>COUNTIF($C$3:C539,C539)</f>
        <v/>
      </c>
      <c r="C539" s="55">
        <f>_xlfn.IFNA(VLOOKUP(A539,$E:$G,3,FALSE),C538)</f>
        <v/>
      </c>
      <c r="D539" s="108">
        <f>_xlfn.IFNA(_xlfn.IFNA(VLOOKUP(A539,$F:$J,5,FALSE),VLOOKUP(C539,K:L,2,FALSE)),"")</f>
        <v/>
      </c>
      <c r="E539" s="32">
        <f>SUM($I$3:I538,1)</f>
        <v/>
      </c>
      <c r="I539" s="39">
        <f>CEILING(H539/VLOOKUP(G539,$K:$L,2,FALSE),1)</f>
        <v/>
      </c>
      <c r="L539" s="113" t="n"/>
    </row>
    <row r="540">
      <c r="A540" s="29">
        <f>+A539+1</f>
        <v/>
      </c>
      <c r="B540" s="29">
        <f>COUNTIF($C$3:C540,C540)</f>
        <v/>
      </c>
      <c r="C540" s="55">
        <f>_xlfn.IFNA(VLOOKUP(A540,$E:$G,3,FALSE),C539)</f>
        <v/>
      </c>
      <c r="D540" s="108">
        <f>_xlfn.IFNA(_xlfn.IFNA(VLOOKUP(A540,$F:$J,5,FALSE),VLOOKUP(C540,K:L,2,FALSE)),"")</f>
        <v/>
      </c>
      <c r="E540" s="32">
        <f>SUM($I$3:I539,1)</f>
        <v/>
      </c>
      <c r="I540" s="39">
        <f>CEILING(H540/VLOOKUP(G540,$K:$L,2,FALSE),1)</f>
        <v/>
      </c>
      <c r="L540" s="113" t="n"/>
    </row>
    <row r="541">
      <c r="A541" s="29">
        <f>+A540+1</f>
        <v/>
      </c>
      <c r="B541" s="29">
        <f>COUNTIF($C$3:C541,C541)</f>
        <v/>
      </c>
      <c r="C541" s="55">
        <f>_xlfn.IFNA(VLOOKUP(A541,$E:$G,3,FALSE),C540)</f>
        <v/>
      </c>
      <c r="D541" s="108">
        <f>_xlfn.IFNA(_xlfn.IFNA(VLOOKUP(A541,$F:$J,5,FALSE),VLOOKUP(C541,K:L,2,FALSE)),"")</f>
        <v/>
      </c>
      <c r="E541" s="32">
        <f>SUM($I$3:I540,1)</f>
        <v/>
      </c>
      <c r="I541" s="39">
        <f>CEILING(H541/VLOOKUP(G541,$K:$L,2,FALSE),1)</f>
        <v/>
      </c>
      <c r="L541" s="113" t="n"/>
    </row>
    <row r="542">
      <c r="A542" s="29">
        <f>+A541+1</f>
        <v/>
      </c>
      <c r="B542" s="29">
        <f>COUNTIF($C$3:C542,C542)</f>
        <v/>
      </c>
      <c r="C542" s="55">
        <f>_xlfn.IFNA(VLOOKUP(A542,$E:$G,3,FALSE),C541)</f>
        <v/>
      </c>
      <c r="D542" s="108">
        <f>_xlfn.IFNA(_xlfn.IFNA(VLOOKUP(A542,$F:$J,5,FALSE),VLOOKUP(C542,K:L,2,FALSE)),"")</f>
        <v/>
      </c>
      <c r="E542" s="32">
        <f>SUM($I$3:I541,1)</f>
        <v/>
      </c>
      <c r="I542" s="39">
        <f>CEILING(H542/VLOOKUP(G542,$K:$L,2,FALSE),1)</f>
        <v/>
      </c>
      <c r="L542" s="113" t="n"/>
    </row>
    <row r="543">
      <c r="A543" s="29">
        <f>+A542+1</f>
        <v/>
      </c>
      <c r="B543" s="29">
        <f>COUNTIF($C$3:C543,C543)</f>
        <v/>
      </c>
      <c r="C543" s="55">
        <f>_xlfn.IFNA(VLOOKUP(A543,$E:$G,3,FALSE),C542)</f>
        <v/>
      </c>
      <c r="D543" s="108">
        <f>_xlfn.IFNA(_xlfn.IFNA(VLOOKUP(A543,$F:$J,5,FALSE),VLOOKUP(C543,K:L,2,FALSE)),"")</f>
        <v/>
      </c>
      <c r="E543" s="32">
        <f>SUM($I$3:I542,1)</f>
        <v/>
      </c>
      <c r="I543" s="39">
        <f>CEILING(H543/VLOOKUP(G543,$K:$L,2,FALSE),1)</f>
        <v/>
      </c>
      <c r="L543" s="113" t="n"/>
    </row>
    <row r="544">
      <c r="A544" s="29">
        <f>+A543+1</f>
        <v/>
      </c>
      <c r="B544" s="29">
        <f>COUNTIF($C$3:C544,C544)</f>
        <v/>
      </c>
      <c r="C544" s="55">
        <f>_xlfn.IFNA(VLOOKUP(A544,$E:$G,3,FALSE),C543)</f>
        <v/>
      </c>
      <c r="D544" s="108">
        <f>_xlfn.IFNA(_xlfn.IFNA(VLOOKUP(A544,$F:$J,5,FALSE),VLOOKUP(C544,K:L,2,FALSE)),"")</f>
        <v/>
      </c>
      <c r="E544" s="32">
        <f>SUM($I$3:I543,1)</f>
        <v/>
      </c>
      <c r="I544" s="39">
        <f>CEILING(H544/VLOOKUP(G544,$K:$L,2,FALSE),1)</f>
        <v/>
      </c>
      <c r="L544" s="113" t="n"/>
    </row>
    <row r="545">
      <c r="A545" s="29">
        <f>+A544+1</f>
        <v/>
      </c>
      <c r="B545" s="29">
        <f>COUNTIF($C$3:C545,C545)</f>
        <v/>
      </c>
      <c r="C545" s="55">
        <f>_xlfn.IFNA(VLOOKUP(A545,$E:$G,3,FALSE),C544)</f>
        <v/>
      </c>
      <c r="D545" s="108">
        <f>_xlfn.IFNA(_xlfn.IFNA(VLOOKUP(A545,$F:$J,5,FALSE),VLOOKUP(C545,K:L,2,FALSE)),"")</f>
        <v/>
      </c>
      <c r="E545" s="32">
        <f>SUM($I$3:I544,1)</f>
        <v/>
      </c>
      <c r="I545" s="39">
        <f>CEILING(H545/VLOOKUP(G545,$K:$L,2,FALSE),1)</f>
        <v/>
      </c>
      <c r="L545" s="113" t="n"/>
    </row>
    <row r="546">
      <c r="A546" s="29">
        <f>+A545+1</f>
        <v/>
      </c>
      <c r="B546" s="29">
        <f>COUNTIF($C$3:C546,C546)</f>
        <v/>
      </c>
      <c r="C546" s="55">
        <f>_xlfn.IFNA(VLOOKUP(A546,$E:$G,3,FALSE),C545)</f>
        <v/>
      </c>
      <c r="D546" s="108">
        <f>_xlfn.IFNA(_xlfn.IFNA(VLOOKUP(A546,$F:$J,5,FALSE),VLOOKUP(C546,K:L,2,FALSE)),"")</f>
        <v/>
      </c>
      <c r="E546" s="32">
        <f>SUM($I$3:I545,1)</f>
        <v/>
      </c>
      <c r="I546" s="39">
        <f>CEILING(H546/VLOOKUP(G546,$K:$L,2,FALSE),1)</f>
        <v/>
      </c>
      <c r="L546" s="113" t="n"/>
    </row>
    <row r="547">
      <c r="A547" s="29">
        <f>+A546+1</f>
        <v/>
      </c>
      <c r="B547" s="29">
        <f>COUNTIF($C$3:C547,C547)</f>
        <v/>
      </c>
      <c r="C547" s="55">
        <f>_xlfn.IFNA(VLOOKUP(A547,$E:$G,3,FALSE),C546)</f>
        <v/>
      </c>
      <c r="D547" s="108">
        <f>_xlfn.IFNA(_xlfn.IFNA(VLOOKUP(A547,$F:$J,5,FALSE),VLOOKUP(C547,K:L,2,FALSE)),"")</f>
        <v/>
      </c>
      <c r="E547" s="32">
        <f>SUM($I$3:I546,1)</f>
        <v/>
      </c>
      <c r="I547" s="39">
        <f>CEILING(H547/VLOOKUP(G547,$K:$L,2,FALSE),1)</f>
        <v/>
      </c>
      <c r="L547" s="113" t="n"/>
    </row>
    <row r="548">
      <c r="A548" s="29">
        <f>+A547+1</f>
        <v/>
      </c>
      <c r="B548" s="29">
        <f>COUNTIF($C$3:C548,C548)</f>
        <v/>
      </c>
      <c r="C548" s="55">
        <f>_xlfn.IFNA(VLOOKUP(A548,$E:$G,3,FALSE),C547)</f>
        <v/>
      </c>
      <c r="D548" s="108">
        <f>_xlfn.IFNA(_xlfn.IFNA(VLOOKUP(A548,$F:$J,5,FALSE),VLOOKUP(C548,K:L,2,FALSE)),"")</f>
        <v/>
      </c>
      <c r="E548" s="32">
        <f>SUM($I$3:I547,1)</f>
        <v/>
      </c>
      <c r="I548" s="39">
        <f>CEILING(H548/VLOOKUP(G548,$K:$L,2,FALSE),1)</f>
        <v/>
      </c>
      <c r="L548" s="113" t="n"/>
    </row>
    <row r="549">
      <c r="A549" s="29">
        <f>+A548+1</f>
        <v/>
      </c>
      <c r="B549" s="29">
        <f>COUNTIF($C$3:C549,C549)</f>
        <v/>
      </c>
      <c r="C549" s="55">
        <f>_xlfn.IFNA(VLOOKUP(A549,$E:$G,3,FALSE),C548)</f>
        <v/>
      </c>
      <c r="D549" s="108">
        <f>_xlfn.IFNA(_xlfn.IFNA(VLOOKUP(A549,$F:$J,5,FALSE),VLOOKUP(C549,K:L,2,FALSE)),"")</f>
        <v/>
      </c>
      <c r="E549" s="32">
        <f>SUM($I$3:I548,1)</f>
        <v/>
      </c>
      <c r="I549" s="39">
        <f>CEILING(H549/VLOOKUP(G549,$K:$L,2,FALSE),1)</f>
        <v/>
      </c>
      <c r="L549" s="113" t="n"/>
    </row>
    <row r="550">
      <c r="A550" s="29">
        <f>+A549+1</f>
        <v/>
      </c>
      <c r="B550" s="29">
        <f>COUNTIF($C$3:C550,C550)</f>
        <v/>
      </c>
      <c r="C550" s="55">
        <f>_xlfn.IFNA(VLOOKUP(A550,$E:$G,3,FALSE),C549)</f>
        <v/>
      </c>
      <c r="D550" s="108">
        <f>_xlfn.IFNA(_xlfn.IFNA(VLOOKUP(A550,$F:$J,5,FALSE),VLOOKUP(C550,K:L,2,FALSE)),"")</f>
        <v/>
      </c>
      <c r="E550" s="32">
        <f>SUM($I$3:I549,1)</f>
        <v/>
      </c>
      <c r="I550" s="39">
        <f>CEILING(H550/VLOOKUP(G550,$K:$L,2,FALSE),1)</f>
        <v/>
      </c>
      <c r="L550" s="113" t="n"/>
    </row>
    <row r="551">
      <c r="A551" s="29">
        <f>+A550+1</f>
        <v/>
      </c>
      <c r="B551" s="29">
        <f>COUNTIF($C$3:C551,C551)</f>
        <v/>
      </c>
      <c r="C551" s="55">
        <f>_xlfn.IFNA(VLOOKUP(A551,$E:$G,3,FALSE),C550)</f>
        <v/>
      </c>
      <c r="D551" s="108">
        <f>_xlfn.IFNA(_xlfn.IFNA(VLOOKUP(A551,$F:$J,5,FALSE),VLOOKUP(C551,K:L,2,FALSE)),"")</f>
        <v/>
      </c>
      <c r="E551" s="32">
        <f>SUM($I$3:I550,1)</f>
        <v/>
      </c>
      <c r="I551" s="39">
        <f>CEILING(H551/VLOOKUP(G551,$K:$L,2,FALSE),1)</f>
        <v/>
      </c>
      <c r="L551" s="113" t="n"/>
    </row>
    <row r="552">
      <c r="A552" s="29">
        <f>+A551+1</f>
        <v/>
      </c>
      <c r="B552" s="29">
        <f>COUNTIF($C$3:C552,C552)</f>
        <v/>
      </c>
      <c r="C552" s="55">
        <f>_xlfn.IFNA(VLOOKUP(A552,$E:$G,3,FALSE),C551)</f>
        <v/>
      </c>
      <c r="D552" s="108">
        <f>_xlfn.IFNA(_xlfn.IFNA(VLOOKUP(A552,$F:$J,5,FALSE),VLOOKUP(C552,K:L,2,FALSE)),"")</f>
        <v/>
      </c>
      <c r="E552" s="32">
        <f>SUM($I$3:I551,1)</f>
        <v/>
      </c>
      <c r="I552" s="39">
        <f>CEILING(H552/VLOOKUP(G552,$K:$L,2,FALSE),1)</f>
        <v/>
      </c>
      <c r="L552" s="113" t="n"/>
    </row>
    <row r="553">
      <c r="A553" s="29">
        <f>+A552+1</f>
        <v/>
      </c>
      <c r="B553" s="29">
        <f>COUNTIF($C$3:C553,C553)</f>
        <v/>
      </c>
      <c r="C553" s="55">
        <f>_xlfn.IFNA(VLOOKUP(A553,$E:$G,3,FALSE),C552)</f>
        <v/>
      </c>
      <c r="D553" s="108">
        <f>_xlfn.IFNA(_xlfn.IFNA(VLOOKUP(A553,$F:$J,5,FALSE),VLOOKUP(C553,K:L,2,FALSE)),"")</f>
        <v/>
      </c>
      <c r="E553" s="32">
        <f>SUM($I$3:I552,1)</f>
        <v/>
      </c>
      <c r="I553" s="39">
        <f>CEILING(H553/VLOOKUP(G553,$K:$L,2,FALSE),1)</f>
        <v/>
      </c>
      <c r="L553" s="113" t="n"/>
    </row>
    <row r="554">
      <c r="A554" s="29">
        <f>+A553+1</f>
        <v/>
      </c>
      <c r="B554" s="29">
        <f>COUNTIF($C$3:C554,C554)</f>
        <v/>
      </c>
      <c r="C554" s="55">
        <f>_xlfn.IFNA(VLOOKUP(A554,$E:$G,3,FALSE),C553)</f>
        <v/>
      </c>
      <c r="D554" s="108">
        <f>_xlfn.IFNA(_xlfn.IFNA(VLOOKUP(A554,$F:$J,5,FALSE),VLOOKUP(C554,K:L,2,FALSE)),"")</f>
        <v/>
      </c>
      <c r="E554" s="32">
        <f>SUM($I$3:I553,1)</f>
        <v/>
      </c>
      <c r="I554" s="39">
        <f>CEILING(H554/VLOOKUP(G554,$K:$L,2,FALSE),1)</f>
        <v/>
      </c>
      <c r="L554" s="113" t="n"/>
    </row>
    <row r="555">
      <c r="A555" s="29">
        <f>+A554+1</f>
        <v/>
      </c>
      <c r="B555" s="29">
        <f>COUNTIF($C$3:C555,C555)</f>
        <v/>
      </c>
      <c r="C555" s="55">
        <f>_xlfn.IFNA(VLOOKUP(A555,$E:$G,3,FALSE),C554)</f>
        <v/>
      </c>
      <c r="D555" s="108">
        <f>_xlfn.IFNA(_xlfn.IFNA(VLOOKUP(A555,$F:$J,5,FALSE),VLOOKUP(C555,K:L,2,FALSE)),"")</f>
        <v/>
      </c>
      <c r="E555" s="32">
        <f>SUM($I$3:I554,1)</f>
        <v/>
      </c>
      <c r="I555" s="39">
        <f>CEILING(H555/VLOOKUP(G555,$K:$L,2,FALSE),1)</f>
        <v/>
      </c>
      <c r="L555" s="113" t="n"/>
    </row>
    <row r="556">
      <c r="A556" s="29">
        <f>+A555+1</f>
        <v/>
      </c>
      <c r="B556" s="29">
        <f>COUNTIF($C$3:C556,C556)</f>
        <v/>
      </c>
      <c r="C556" s="55">
        <f>_xlfn.IFNA(VLOOKUP(A556,$E:$G,3,FALSE),C555)</f>
        <v/>
      </c>
      <c r="D556" s="108">
        <f>_xlfn.IFNA(_xlfn.IFNA(VLOOKUP(A556,$F:$J,5,FALSE),VLOOKUP(C556,K:L,2,FALSE)),"")</f>
        <v/>
      </c>
      <c r="E556" s="32">
        <f>SUM($I$3:I555,1)</f>
        <v/>
      </c>
      <c r="I556" s="39">
        <f>CEILING(H556/VLOOKUP(G556,$K:$L,2,FALSE),1)</f>
        <v/>
      </c>
      <c r="L556" s="113" t="n"/>
    </row>
    <row r="557">
      <c r="A557" s="29">
        <f>+A556+1</f>
        <v/>
      </c>
      <c r="B557" s="29">
        <f>COUNTIF($C$3:C557,C557)</f>
        <v/>
      </c>
      <c r="C557" s="55">
        <f>_xlfn.IFNA(VLOOKUP(A557,$E:$G,3,FALSE),C556)</f>
        <v/>
      </c>
      <c r="D557" s="108">
        <f>_xlfn.IFNA(_xlfn.IFNA(VLOOKUP(A557,$F:$J,5,FALSE),VLOOKUP(C557,K:L,2,FALSE)),"")</f>
        <v/>
      </c>
      <c r="E557" s="32">
        <f>SUM($I$3:I556,1)</f>
        <v/>
      </c>
      <c r="I557" s="39">
        <f>CEILING(H557/VLOOKUP(G557,$K:$L,2,FALSE),1)</f>
        <v/>
      </c>
      <c r="L557" s="113" t="n"/>
    </row>
    <row r="558">
      <c r="A558" s="29">
        <f>+A557+1</f>
        <v/>
      </c>
      <c r="B558" s="29">
        <f>COUNTIF($C$3:C558,C558)</f>
        <v/>
      </c>
      <c r="C558" s="55">
        <f>_xlfn.IFNA(VLOOKUP(A558,$E:$G,3,FALSE),C557)</f>
        <v/>
      </c>
      <c r="D558" s="108">
        <f>_xlfn.IFNA(_xlfn.IFNA(VLOOKUP(A558,$F:$J,5,FALSE),VLOOKUP(C558,K:L,2,FALSE)),"")</f>
        <v/>
      </c>
      <c r="E558" s="32">
        <f>SUM($I$3:I557,1)</f>
        <v/>
      </c>
      <c r="I558" s="39">
        <f>CEILING(H558/VLOOKUP(G558,$K:$L,2,FALSE),1)</f>
        <v/>
      </c>
      <c r="L558" s="113" t="n"/>
    </row>
    <row r="559">
      <c r="A559" s="29">
        <f>+A558+1</f>
        <v/>
      </c>
      <c r="B559" s="29">
        <f>COUNTIF($C$3:C559,C559)</f>
        <v/>
      </c>
      <c r="C559" s="55">
        <f>_xlfn.IFNA(VLOOKUP(A559,$E:$G,3,FALSE),C558)</f>
        <v/>
      </c>
      <c r="D559" s="108">
        <f>_xlfn.IFNA(_xlfn.IFNA(VLOOKUP(A559,$F:$J,5,FALSE),VLOOKUP(C559,K:L,2,FALSE)),"")</f>
        <v/>
      </c>
      <c r="E559" s="32">
        <f>SUM($I$3:I558,1)</f>
        <v/>
      </c>
      <c r="I559" s="39">
        <f>CEILING(H559/VLOOKUP(G559,$K:$L,2,FALSE),1)</f>
        <v/>
      </c>
      <c r="L559" s="113" t="n"/>
    </row>
    <row r="560">
      <c r="A560" s="29">
        <f>+A559+1</f>
        <v/>
      </c>
      <c r="B560" s="29">
        <f>COUNTIF($C$3:C560,C560)</f>
        <v/>
      </c>
      <c r="C560" s="55">
        <f>_xlfn.IFNA(VLOOKUP(A560,$E:$G,3,FALSE),C559)</f>
        <v/>
      </c>
      <c r="D560" s="108">
        <f>_xlfn.IFNA(_xlfn.IFNA(VLOOKUP(A560,$F:$J,5,FALSE),VLOOKUP(C560,K:L,2,FALSE)),"")</f>
        <v/>
      </c>
      <c r="E560" s="32">
        <f>SUM($I$3:I559,1)</f>
        <v/>
      </c>
      <c r="I560" s="39">
        <f>CEILING(H560/VLOOKUP(G560,$K:$L,2,FALSE),1)</f>
        <v/>
      </c>
      <c r="L560" s="113" t="n"/>
    </row>
    <row r="561">
      <c r="A561" s="29">
        <f>+A560+1</f>
        <v/>
      </c>
      <c r="B561" s="29">
        <f>COUNTIF($C$3:C561,C561)</f>
        <v/>
      </c>
      <c r="C561" s="55">
        <f>_xlfn.IFNA(VLOOKUP(A561,$E:$G,3,FALSE),C560)</f>
        <v/>
      </c>
      <c r="D561" s="108">
        <f>_xlfn.IFNA(_xlfn.IFNA(VLOOKUP(A561,$F:$J,5,FALSE),VLOOKUP(C561,K:L,2,FALSE)),"")</f>
        <v/>
      </c>
      <c r="E561" s="32">
        <f>SUM($I$3:I560,1)</f>
        <v/>
      </c>
      <c r="I561" s="39">
        <f>CEILING(H561/VLOOKUP(G561,$K:$L,2,FALSE),1)</f>
        <v/>
      </c>
      <c r="L561" s="113" t="n"/>
    </row>
    <row r="562">
      <c r="A562" s="29">
        <f>+A561+1</f>
        <v/>
      </c>
      <c r="B562" s="29">
        <f>COUNTIF($C$3:C562,C562)</f>
        <v/>
      </c>
      <c r="C562" s="55">
        <f>_xlfn.IFNA(VLOOKUP(A562,$E:$G,3,FALSE),C561)</f>
        <v/>
      </c>
      <c r="D562" s="108">
        <f>_xlfn.IFNA(_xlfn.IFNA(VLOOKUP(A562,$F:$J,5,FALSE),VLOOKUP(C562,K:L,2,FALSE)),"")</f>
        <v/>
      </c>
      <c r="E562" s="32">
        <f>SUM($I$3:I561,1)</f>
        <v/>
      </c>
      <c r="I562" s="39">
        <f>CEILING(H562/VLOOKUP(G562,$K:$L,2,FALSE),1)</f>
        <v/>
      </c>
      <c r="L562" s="113" t="n"/>
    </row>
    <row r="563">
      <c r="A563" s="29">
        <f>+A562+1</f>
        <v/>
      </c>
      <c r="B563" s="29">
        <f>COUNTIF($C$3:C563,C563)</f>
        <v/>
      </c>
      <c r="C563" s="55">
        <f>_xlfn.IFNA(VLOOKUP(A563,$E:$G,3,FALSE),C562)</f>
        <v/>
      </c>
      <c r="D563" s="108">
        <f>_xlfn.IFNA(_xlfn.IFNA(VLOOKUP(A563,$F:$J,5,FALSE),VLOOKUP(C563,K:L,2,FALSE)),"")</f>
        <v/>
      </c>
      <c r="E563" s="32">
        <f>SUM($I$3:I562,1)</f>
        <v/>
      </c>
      <c r="I563" s="39">
        <f>CEILING(H563/VLOOKUP(G563,$K:$L,2,FALSE),1)</f>
        <v/>
      </c>
      <c r="L563" s="113" t="n"/>
    </row>
    <row r="564">
      <c r="A564" s="29">
        <f>+A563+1</f>
        <v/>
      </c>
      <c r="B564" s="29">
        <f>COUNTIF($C$3:C564,C564)</f>
        <v/>
      </c>
      <c r="C564" s="55">
        <f>_xlfn.IFNA(VLOOKUP(A564,$E:$G,3,FALSE),C563)</f>
        <v/>
      </c>
      <c r="D564" s="108">
        <f>_xlfn.IFNA(_xlfn.IFNA(VLOOKUP(A564,$F:$J,5,FALSE),VLOOKUP(C564,K:L,2,FALSE)),"")</f>
        <v/>
      </c>
      <c r="E564" s="32">
        <f>SUM($I$3:I563,1)</f>
        <v/>
      </c>
      <c r="I564" s="39">
        <f>CEILING(H564/VLOOKUP(G564,$K:$L,2,FALSE),1)</f>
        <v/>
      </c>
      <c r="L564" s="113" t="n"/>
    </row>
    <row r="565">
      <c r="A565" s="29">
        <f>+A564+1</f>
        <v/>
      </c>
      <c r="B565" s="29">
        <f>COUNTIF($C$3:C565,C565)</f>
        <v/>
      </c>
      <c r="C565" s="55">
        <f>_xlfn.IFNA(VLOOKUP(A565,$E:$G,3,FALSE),C564)</f>
        <v/>
      </c>
      <c r="D565" s="108">
        <f>_xlfn.IFNA(_xlfn.IFNA(VLOOKUP(A565,$F:$J,5,FALSE),VLOOKUP(C565,K:L,2,FALSE)),"")</f>
        <v/>
      </c>
      <c r="E565" s="32">
        <f>SUM($I$3:I564,1)</f>
        <v/>
      </c>
      <c r="I565" s="39">
        <f>CEILING(H565/VLOOKUP(G565,$K:$L,2,FALSE),1)</f>
        <v/>
      </c>
      <c r="L565" s="113" t="n"/>
    </row>
    <row r="566">
      <c r="A566" s="29">
        <f>+A565+1</f>
        <v/>
      </c>
      <c r="B566" s="29">
        <f>COUNTIF($C$3:C566,C566)</f>
        <v/>
      </c>
      <c r="C566" s="55">
        <f>_xlfn.IFNA(VLOOKUP(A566,$E:$G,3,FALSE),C565)</f>
        <v/>
      </c>
      <c r="D566" s="108">
        <f>_xlfn.IFNA(_xlfn.IFNA(VLOOKUP(A566,$F:$J,5,FALSE),VLOOKUP(C566,K:L,2,FALSE)),"")</f>
        <v/>
      </c>
      <c r="E566" s="32">
        <f>SUM($I$3:I565,1)</f>
        <v/>
      </c>
      <c r="I566" s="39">
        <f>CEILING(H566/VLOOKUP(G566,$K:$L,2,FALSE),1)</f>
        <v/>
      </c>
      <c r="L566" s="113" t="n"/>
    </row>
    <row r="567">
      <c r="A567" s="29">
        <f>+A566+1</f>
        <v/>
      </c>
      <c r="B567" s="29">
        <f>COUNTIF($C$3:C567,C567)</f>
        <v/>
      </c>
      <c r="C567" s="55">
        <f>_xlfn.IFNA(VLOOKUP(A567,$E:$G,3,FALSE),C566)</f>
        <v/>
      </c>
      <c r="D567" s="108">
        <f>_xlfn.IFNA(_xlfn.IFNA(VLOOKUP(A567,$F:$J,5,FALSE),VLOOKUP(C567,K:L,2,FALSE)),"")</f>
        <v/>
      </c>
      <c r="E567" s="32">
        <f>SUM($I$3:I566,1)</f>
        <v/>
      </c>
      <c r="I567" s="39">
        <f>CEILING(H567/VLOOKUP(G567,$K:$L,2,FALSE),1)</f>
        <v/>
      </c>
      <c r="L567" s="113" t="n"/>
    </row>
    <row r="568">
      <c r="A568" s="29">
        <f>+A567+1</f>
        <v/>
      </c>
      <c r="B568" s="29">
        <f>COUNTIF($C$3:C568,C568)</f>
        <v/>
      </c>
      <c r="C568" s="55">
        <f>_xlfn.IFNA(VLOOKUP(A568,$E:$G,3,FALSE),C567)</f>
        <v/>
      </c>
      <c r="D568" s="108">
        <f>_xlfn.IFNA(_xlfn.IFNA(VLOOKUP(A568,$F:$J,5,FALSE),VLOOKUP(C568,K:L,2,FALSE)),"")</f>
        <v/>
      </c>
      <c r="E568" s="32">
        <f>SUM($I$3:I567,1)</f>
        <v/>
      </c>
      <c r="I568" s="39">
        <f>CEILING(H568/VLOOKUP(G568,$K:$L,2,FALSE),1)</f>
        <v/>
      </c>
      <c r="L568" s="113" t="n"/>
    </row>
    <row r="569">
      <c r="A569" s="29">
        <f>+A568+1</f>
        <v/>
      </c>
      <c r="B569" s="29">
        <f>COUNTIF($C$3:C569,C569)</f>
        <v/>
      </c>
      <c r="C569" s="55">
        <f>_xlfn.IFNA(VLOOKUP(A569,$E:$G,3,FALSE),C568)</f>
        <v/>
      </c>
      <c r="D569" s="108">
        <f>_xlfn.IFNA(_xlfn.IFNA(VLOOKUP(A569,$F:$J,5,FALSE),VLOOKUP(C569,K:L,2,FALSE)),"")</f>
        <v/>
      </c>
      <c r="E569" s="32">
        <f>SUM($I$3:I568,1)</f>
        <v/>
      </c>
      <c r="I569" s="39">
        <f>CEILING(H569/VLOOKUP(G569,$K:$L,2,FALSE),1)</f>
        <v/>
      </c>
      <c r="L569" s="113" t="n"/>
    </row>
    <row r="570">
      <c r="A570" s="29">
        <f>+A569+1</f>
        <v/>
      </c>
      <c r="B570" s="29">
        <f>COUNTIF($C$3:C570,C570)</f>
        <v/>
      </c>
      <c r="C570" s="55">
        <f>_xlfn.IFNA(VLOOKUP(A570,$E:$G,3,FALSE),C569)</f>
        <v/>
      </c>
      <c r="D570" s="108">
        <f>_xlfn.IFNA(_xlfn.IFNA(VLOOKUP(A570,$F:$J,5,FALSE),VLOOKUP(C570,K:L,2,FALSE)),"")</f>
        <v/>
      </c>
      <c r="E570" s="32">
        <f>SUM($I$3:I569,1)</f>
        <v/>
      </c>
      <c r="I570" s="39">
        <f>CEILING(H570/VLOOKUP(G570,$K:$L,2,FALSE),1)</f>
        <v/>
      </c>
      <c r="L570" s="113" t="n"/>
    </row>
    <row r="571">
      <c r="A571" s="29">
        <f>+A570+1</f>
        <v/>
      </c>
      <c r="B571" s="29">
        <f>COUNTIF($C$3:C571,C571)</f>
        <v/>
      </c>
      <c r="C571" s="55">
        <f>_xlfn.IFNA(VLOOKUP(A571,$E:$G,3,FALSE),C570)</f>
        <v/>
      </c>
      <c r="D571" s="108">
        <f>_xlfn.IFNA(_xlfn.IFNA(VLOOKUP(A571,$F:$J,5,FALSE),VLOOKUP(C571,K:L,2,FALSE)),"")</f>
        <v/>
      </c>
      <c r="E571" s="32">
        <f>SUM($I$3:I570,1)</f>
        <v/>
      </c>
      <c r="I571" s="39">
        <f>CEILING(H571/VLOOKUP(G571,$K:$L,2,FALSE),1)</f>
        <v/>
      </c>
      <c r="L571" s="113" t="n"/>
    </row>
    <row r="572">
      <c r="A572" s="29">
        <f>+A571+1</f>
        <v/>
      </c>
      <c r="B572" s="29">
        <f>COUNTIF($C$3:C572,C572)</f>
        <v/>
      </c>
      <c r="C572" s="55">
        <f>_xlfn.IFNA(VLOOKUP(A572,$E:$G,3,FALSE),C571)</f>
        <v/>
      </c>
      <c r="D572" s="108">
        <f>_xlfn.IFNA(_xlfn.IFNA(VLOOKUP(A572,$F:$J,5,FALSE),VLOOKUP(C572,K:L,2,FALSE)),"")</f>
        <v/>
      </c>
      <c r="E572" s="32">
        <f>SUM($I$3:I571,1)</f>
        <v/>
      </c>
      <c r="I572" s="39">
        <f>CEILING(H572/VLOOKUP(G572,$K:$L,2,FALSE),1)</f>
        <v/>
      </c>
      <c r="L572" s="113" t="n"/>
    </row>
    <row r="573">
      <c r="A573" s="29">
        <f>+A572+1</f>
        <v/>
      </c>
      <c r="B573" s="29">
        <f>COUNTIF($C$3:C573,C573)</f>
        <v/>
      </c>
      <c r="C573" s="55">
        <f>_xlfn.IFNA(VLOOKUP(A573,$E:$G,3,FALSE),C572)</f>
        <v/>
      </c>
      <c r="D573" s="108">
        <f>_xlfn.IFNA(_xlfn.IFNA(VLOOKUP(A573,$F:$J,5,FALSE),VLOOKUP(C573,K:L,2,FALSE)),"")</f>
        <v/>
      </c>
      <c r="E573" s="32">
        <f>SUM($I$3:I572,1)</f>
        <v/>
      </c>
      <c r="I573" s="39">
        <f>CEILING(H573/VLOOKUP(G573,$K:$L,2,FALSE),1)</f>
        <v/>
      </c>
      <c r="L573" s="113" t="n"/>
    </row>
    <row r="574">
      <c r="A574" s="29">
        <f>+A573+1</f>
        <v/>
      </c>
      <c r="B574" s="29">
        <f>COUNTIF($C$3:C574,C574)</f>
        <v/>
      </c>
      <c r="C574" s="55">
        <f>_xlfn.IFNA(VLOOKUP(A574,$E:$G,3,FALSE),C573)</f>
        <v/>
      </c>
      <c r="D574" s="108">
        <f>_xlfn.IFNA(_xlfn.IFNA(VLOOKUP(A574,$F:$J,5,FALSE),VLOOKUP(C574,K:L,2,FALSE)),"")</f>
        <v/>
      </c>
      <c r="E574" s="32">
        <f>SUM($I$3:I573,1)</f>
        <v/>
      </c>
      <c r="I574" s="39">
        <f>CEILING(H574/VLOOKUP(G574,$K:$L,2,FALSE),1)</f>
        <v/>
      </c>
      <c r="L574" s="113" t="n"/>
    </row>
    <row r="575">
      <c r="A575" s="29">
        <f>+A574+1</f>
        <v/>
      </c>
      <c r="B575" s="29">
        <f>COUNTIF($C$3:C575,C575)</f>
        <v/>
      </c>
      <c r="C575" s="55">
        <f>_xlfn.IFNA(VLOOKUP(A575,$E:$G,3,FALSE),C574)</f>
        <v/>
      </c>
      <c r="D575" s="108">
        <f>_xlfn.IFNA(_xlfn.IFNA(VLOOKUP(A575,$F:$J,5,FALSE),VLOOKUP(C575,K:L,2,FALSE)),"")</f>
        <v/>
      </c>
      <c r="E575" s="32">
        <f>SUM($I$3:I574,1)</f>
        <v/>
      </c>
      <c r="I575" s="39">
        <f>CEILING(H575/VLOOKUP(G575,$K:$L,2,FALSE),1)</f>
        <v/>
      </c>
      <c r="L575" s="113" t="n"/>
    </row>
    <row r="576">
      <c r="A576" s="29">
        <f>+A575+1</f>
        <v/>
      </c>
      <c r="B576" s="29">
        <f>COUNTIF($C$3:C576,C576)</f>
        <v/>
      </c>
      <c r="C576" s="55">
        <f>_xlfn.IFNA(VLOOKUP(A576,$E:$G,3,FALSE),C575)</f>
        <v/>
      </c>
      <c r="D576" s="108">
        <f>_xlfn.IFNA(_xlfn.IFNA(VLOOKUP(A576,$F:$J,5,FALSE),VLOOKUP(C576,K:L,2,FALSE)),"")</f>
        <v/>
      </c>
      <c r="E576" s="32">
        <f>SUM($I$3:I575,1)</f>
        <v/>
      </c>
      <c r="I576" s="39">
        <f>CEILING(H576/VLOOKUP(G576,$K:$L,2,FALSE),1)</f>
        <v/>
      </c>
      <c r="L576" s="113" t="n"/>
    </row>
    <row r="577">
      <c r="A577" s="29">
        <f>+A576+1</f>
        <v/>
      </c>
      <c r="B577" s="29">
        <f>COUNTIF($C$3:C577,C577)</f>
        <v/>
      </c>
      <c r="C577" s="55">
        <f>_xlfn.IFNA(VLOOKUP(A577,$E:$G,3,FALSE),C576)</f>
        <v/>
      </c>
      <c r="D577" s="108">
        <f>_xlfn.IFNA(_xlfn.IFNA(VLOOKUP(A577,$F:$J,5,FALSE),VLOOKUP(C577,K:L,2,FALSE)),"")</f>
        <v/>
      </c>
      <c r="E577" s="32">
        <f>SUM($I$3:I576,1)</f>
        <v/>
      </c>
      <c r="I577" s="39">
        <f>CEILING(H577/VLOOKUP(G577,$K:$L,2,FALSE),1)</f>
        <v/>
      </c>
      <c r="L577" s="113" t="n"/>
    </row>
    <row r="578">
      <c r="A578" s="29">
        <f>+A577+1</f>
        <v/>
      </c>
      <c r="B578" s="29">
        <f>COUNTIF($C$3:C578,C578)</f>
        <v/>
      </c>
      <c r="C578" s="55">
        <f>_xlfn.IFNA(VLOOKUP(A578,$E:$G,3,FALSE),C577)</f>
        <v/>
      </c>
      <c r="D578" s="108">
        <f>_xlfn.IFNA(_xlfn.IFNA(VLOOKUP(A578,$F:$J,5,FALSE),VLOOKUP(C578,K:L,2,FALSE)),"")</f>
        <v/>
      </c>
      <c r="E578" s="32">
        <f>SUM($I$3:I577,1)</f>
        <v/>
      </c>
      <c r="I578" s="39">
        <f>CEILING(H578/VLOOKUP(G578,$K:$L,2,FALSE),1)</f>
        <v/>
      </c>
      <c r="L578" s="113" t="n"/>
    </row>
    <row r="579">
      <c r="A579" s="29">
        <f>+A578+1</f>
        <v/>
      </c>
      <c r="B579" s="29">
        <f>COUNTIF($C$3:C579,C579)</f>
        <v/>
      </c>
      <c r="C579" s="55">
        <f>_xlfn.IFNA(VLOOKUP(A579,$E:$G,3,FALSE),C578)</f>
        <v/>
      </c>
      <c r="D579" s="108">
        <f>_xlfn.IFNA(_xlfn.IFNA(VLOOKUP(A579,$F:$J,5,FALSE),VLOOKUP(C579,K:L,2,FALSE)),"")</f>
        <v/>
      </c>
      <c r="E579" s="32">
        <f>SUM($I$3:I578,1)</f>
        <v/>
      </c>
      <c r="I579" s="39">
        <f>CEILING(H579/VLOOKUP(G579,$K:$L,2,FALSE),1)</f>
        <v/>
      </c>
      <c r="L579" s="113" t="n"/>
    </row>
    <row r="580">
      <c r="A580" s="29">
        <f>+A579+1</f>
        <v/>
      </c>
      <c r="B580" s="29">
        <f>COUNTIF($C$3:C580,C580)</f>
        <v/>
      </c>
      <c r="C580" s="55">
        <f>_xlfn.IFNA(VLOOKUP(A580,$E:$G,3,FALSE),C579)</f>
        <v/>
      </c>
      <c r="D580" s="108">
        <f>_xlfn.IFNA(_xlfn.IFNA(VLOOKUP(A580,$F:$J,5,FALSE),VLOOKUP(C580,K:L,2,FALSE)),"")</f>
        <v/>
      </c>
      <c r="E580" s="32">
        <f>SUM($I$3:I579,1)</f>
        <v/>
      </c>
      <c r="I580" s="39">
        <f>CEILING(H580/VLOOKUP(G580,$K:$L,2,FALSE),1)</f>
        <v/>
      </c>
      <c r="L580" s="113" t="n"/>
    </row>
    <row r="581">
      <c r="A581" s="29">
        <f>+A580+1</f>
        <v/>
      </c>
      <c r="B581" s="29">
        <f>COUNTIF($C$3:C581,C581)</f>
        <v/>
      </c>
      <c r="C581" s="55">
        <f>_xlfn.IFNA(VLOOKUP(A581,$E:$G,3,FALSE),C580)</f>
        <v/>
      </c>
      <c r="D581" s="108">
        <f>_xlfn.IFNA(_xlfn.IFNA(VLOOKUP(A581,$F:$J,5,FALSE),VLOOKUP(C581,K:L,2,FALSE)),"")</f>
        <v/>
      </c>
      <c r="E581" s="32">
        <f>SUM($I$3:I580,1)</f>
        <v/>
      </c>
      <c r="I581" s="39">
        <f>CEILING(H581/VLOOKUP(G581,$K:$L,2,FALSE),1)</f>
        <v/>
      </c>
      <c r="L581" s="113" t="n"/>
    </row>
    <row r="582">
      <c r="A582" s="29">
        <f>+A581+1</f>
        <v/>
      </c>
      <c r="B582" s="29">
        <f>COUNTIF($C$3:C582,C582)</f>
        <v/>
      </c>
      <c r="C582" s="55">
        <f>_xlfn.IFNA(VLOOKUP(A582,$E:$G,3,FALSE),C581)</f>
        <v/>
      </c>
      <c r="D582" s="108">
        <f>_xlfn.IFNA(_xlfn.IFNA(VLOOKUP(A582,$F:$J,5,FALSE),VLOOKUP(C582,K:L,2,FALSE)),"")</f>
        <v/>
      </c>
      <c r="E582" s="32">
        <f>SUM($I$3:I581,1)</f>
        <v/>
      </c>
      <c r="I582" s="39">
        <f>CEILING(H582/VLOOKUP(G582,$K:$L,2,FALSE),1)</f>
        <v/>
      </c>
      <c r="L582" s="113" t="n"/>
    </row>
    <row r="583">
      <c r="A583" s="29">
        <f>+A582+1</f>
        <v/>
      </c>
      <c r="B583" s="29">
        <f>COUNTIF($C$3:C583,C583)</f>
        <v/>
      </c>
      <c r="C583" s="55">
        <f>_xlfn.IFNA(VLOOKUP(A583,$E:$G,3,FALSE),C582)</f>
        <v/>
      </c>
      <c r="D583" s="108">
        <f>_xlfn.IFNA(_xlfn.IFNA(VLOOKUP(A583,$F:$J,5,FALSE),VLOOKUP(C583,K:L,2,FALSE)),"")</f>
        <v/>
      </c>
      <c r="E583" s="32">
        <f>SUM($I$3:I582,1)</f>
        <v/>
      </c>
      <c r="I583" s="39">
        <f>CEILING(H583/VLOOKUP(G583,$K:$L,2,FALSE),1)</f>
        <v/>
      </c>
      <c r="L583" s="113" t="n"/>
    </row>
    <row r="584">
      <c r="A584" s="29">
        <f>+A583+1</f>
        <v/>
      </c>
      <c r="B584" s="29">
        <f>COUNTIF($C$3:C584,C584)</f>
        <v/>
      </c>
      <c r="C584" s="55">
        <f>_xlfn.IFNA(VLOOKUP(A584,$E:$G,3,FALSE),C583)</f>
        <v/>
      </c>
      <c r="D584" s="108">
        <f>_xlfn.IFNA(_xlfn.IFNA(VLOOKUP(A584,$F:$J,5,FALSE),VLOOKUP(C584,K:L,2,FALSE)),"")</f>
        <v/>
      </c>
      <c r="E584" s="32">
        <f>SUM($I$3:I583,1)</f>
        <v/>
      </c>
      <c r="I584" s="39">
        <f>CEILING(H584/VLOOKUP(G584,$K:$L,2,FALSE),1)</f>
        <v/>
      </c>
      <c r="L584" s="113" t="n"/>
    </row>
    <row r="585">
      <c r="A585" s="29">
        <f>+A584+1</f>
        <v/>
      </c>
      <c r="B585" s="29">
        <f>COUNTIF($C$3:C585,C585)</f>
        <v/>
      </c>
      <c r="C585" s="55">
        <f>_xlfn.IFNA(VLOOKUP(A585,$E:$G,3,FALSE),C584)</f>
        <v/>
      </c>
      <c r="D585" s="108">
        <f>_xlfn.IFNA(_xlfn.IFNA(VLOOKUP(A585,$F:$J,5,FALSE),VLOOKUP(C585,K:L,2,FALSE)),"")</f>
        <v/>
      </c>
      <c r="E585" s="32">
        <f>SUM($I$3:I584,1)</f>
        <v/>
      </c>
      <c r="I585" s="39">
        <f>CEILING(H585/VLOOKUP(G585,$K:$L,2,FALSE),1)</f>
        <v/>
      </c>
      <c r="L585" s="113" t="n"/>
    </row>
    <row r="586">
      <c r="A586" s="29">
        <f>+A585+1</f>
        <v/>
      </c>
      <c r="B586" s="29">
        <f>COUNTIF($C$3:C586,C586)</f>
        <v/>
      </c>
      <c r="C586" s="55">
        <f>_xlfn.IFNA(VLOOKUP(A586,$E:$G,3,FALSE),C585)</f>
        <v/>
      </c>
      <c r="D586" s="108">
        <f>_xlfn.IFNA(_xlfn.IFNA(VLOOKUP(A586,$F:$J,5,FALSE),VLOOKUP(C586,K:L,2,FALSE)),"")</f>
        <v/>
      </c>
      <c r="E586" s="32">
        <f>SUM($I$3:I585,1)</f>
        <v/>
      </c>
      <c r="I586" s="39">
        <f>CEILING(H586/VLOOKUP(G586,$K:$L,2,FALSE),1)</f>
        <v/>
      </c>
      <c r="L586" s="113" t="n"/>
    </row>
    <row r="587">
      <c r="A587" s="29">
        <f>+A586+1</f>
        <v/>
      </c>
      <c r="B587" s="29">
        <f>COUNTIF($C$3:C587,C587)</f>
        <v/>
      </c>
      <c r="C587" s="55">
        <f>_xlfn.IFNA(VLOOKUP(A587,$E:$G,3,FALSE),C586)</f>
        <v/>
      </c>
      <c r="D587" s="108">
        <f>_xlfn.IFNA(_xlfn.IFNA(VLOOKUP(A587,$F:$J,5,FALSE),VLOOKUP(C587,K:L,2,FALSE)),"")</f>
        <v/>
      </c>
      <c r="E587" s="32">
        <f>SUM($I$3:I586,1)</f>
        <v/>
      </c>
      <c r="I587" s="39">
        <f>CEILING(H587/VLOOKUP(G587,$K:$L,2,FALSE),1)</f>
        <v/>
      </c>
      <c r="L587" s="113" t="n"/>
    </row>
    <row r="588">
      <c r="A588" s="29">
        <f>+A587+1</f>
        <v/>
      </c>
      <c r="B588" s="29">
        <f>COUNTIF($C$3:C588,C588)</f>
        <v/>
      </c>
      <c r="C588" s="55">
        <f>_xlfn.IFNA(VLOOKUP(A588,$E:$G,3,FALSE),C587)</f>
        <v/>
      </c>
      <c r="D588" s="108">
        <f>_xlfn.IFNA(_xlfn.IFNA(VLOOKUP(A588,$F:$J,5,FALSE),VLOOKUP(C588,K:L,2,FALSE)),"")</f>
        <v/>
      </c>
      <c r="E588" s="32">
        <f>SUM($I$3:I587,1)</f>
        <v/>
      </c>
      <c r="I588" s="39">
        <f>CEILING(H588/VLOOKUP(G588,$K:$L,2,FALSE),1)</f>
        <v/>
      </c>
      <c r="L588" s="113" t="n"/>
    </row>
    <row r="589">
      <c r="A589" s="29">
        <f>+A588+1</f>
        <v/>
      </c>
      <c r="B589" s="29">
        <f>COUNTIF($C$3:C589,C589)</f>
        <v/>
      </c>
      <c r="C589" s="55">
        <f>_xlfn.IFNA(VLOOKUP(A589,$E:$G,3,FALSE),C588)</f>
        <v/>
      </c>
      <c r="D589" s="108">
        <f>_xlfn.IFNA(_xlfn.IFNA(VLOOKUP(A589,$F:$J,5,FALSE),VLOOKUP(C589,K:L,2,FALSE)),"")</f>
        <v/>
      </c>
      <c r="E589" s="32">
        <f>SUM($I$3:I588,1)</f>
        <v/>
      </c>
      <c r="I589" s="39">
        <f>CEILING(H589/VLOOKUP(G589,$K:$L,2,FALSE),1)</f>
        <v/>
      </c>
      <c r="L589" s="113" t="n"/>
    </row>
    <row r="590">
      <c r="A590" s="29">
        <f>+A589+1</f>
        <v/>
      </c>
      <c r="B590" s="29">
        <f>COUNTIF($C$3:C590,C590)</f>
        <v/>
      </c>
      <c r="C590" s="55">
        <f>_xlfn.IFNA(VLOOKUP(A590,$E:$G,3,FALSE),C589)</f>
        <v/>
      </c>
      <c r="D590" s="108">
        <f>_xlfn.IFNA(_xlfn.IFNA(VLOOKUP(A590,$F:$J,5,FALSE),VLOOKUP(C590,K:L,2,FALSE)),"")</f>
        <v/>
      </c>
      <c r="E590" s="32">
        <f>SUM($I$3:I589,1)</f>
        <v/>
      </c>
      <c r="I590" s="39">
        <f>CEILING(H590/VLOOKUP(G590,$K:$L,2,FALSE),1)</f>
        <v/>
      </c>
      <c r="L590" s="113" t="n"/>
    </row>
    <row r="591">
      <c r="A591" s="29">
        <f>+A590+1</f>
        <v/>
      </c>
      <c r="B591" s="29">
        <f>COUNTIF($C$3:C591,C591)</f>
        <v/>
      </c>
      <c r="C591" s="55">
        <f>_xlfn.IFNA(VLOOKUP(A591,$E:$G,3,FALSE),C590)</f>
        <v/>
      </c>
      <c r="D591" s="108">
        <f>_xlfn.IFNA(_xlfn.IFNA(VLOOKUP(A591,$F:$J,5,FALSE),VLOOKUP(C591,K:L,2,FALSE)),"")</f>
        <v/>
      </c>
      <c r="E591" s="32">
        <f>SUM($I$3:I590,1)</f>
        <v/>
      </c>
      <c r="I591" s="39">
        <f>CEILING(H591/VLOOKUP(G591,$K:$L,2,FALSE),1)</f>
        <v/>
      </c>
      <c r="L591" s="113" t="n"/>
    </row>
    <row r="592">
      <c r="A592" s="29">
        <f>+A591+1</f>
        <v/>
      </c>
      <c r="B592" s="29">
        <f>COUNTIF($C$3:C592,C592)</f>
        <v/>
      </c>
      <c r="C592" s="55">
        <f>_xlfn.IFNA(VLOOKUP(A592,$E:$G,3,FALSE),C591)</f>
        <v/>
      </c>
      <c r="D592" s="108">
        <f>_xlfn.IFNA(_xlfn.IFNA(VLOOKUP(A592,$F:$J,5,FALSE),VLOOKUP(C592,K:L,2,FALSE)),"")</f>
        <v/>
      </c>
      <c r="E592" s="32">
        <f>SUM($I$3:I591,1)</f>
        <v/>
      </c>
      <c r="I592" s="39">
        <f>CEILING(H592/VLOOKUP(G592,$K:$L,2,FALSE),1)</f>
        <v/>
      </c>
      <c r="L592" s="113" t="n"/>
    </row>
    <row r="593">
      <c r="A593" s="29">
        <f>+A592+1</f>
        <v/>
      </c>
      <c r="B593" s="29">
        <f>COUNTIF($C$3:C593,C593)</f>
        <v/>
      </c>
      <c r="C593" s="55">
        <f>_xlfn.IFNA(VLOOKUP(A593,$E:$G,3,FALSE),C592)</f>
        <v/>
      </c>
      <c r="D593" s="108">
        <f>_xlfn.IFNA(_xlfn.IFNA(VLOOKUP(A593,$F:$J,5,FALSE),VLOOKUP(C593,K:L,2,FALSE)),"")</f>
        <v/>
      </c>
      <c r="E593" s="32">
        <f>SUM($I$3:I592,1)</f>
        <v/>
      </c>
      <c r="I593" s="39">
        <f>CEILING(H593/VLOOKUP(G593,$K:$L,2,FALSE),1)</f>
        <v/>
      </c>
      <c r="L593" s="113" t="n"/>
    </row>
    <row r="594">
      <c r="A594" s="29">
        <f>+A593+1</f>
        <v/>
      </c>
      <c r="B594" s="29">
        <f>COUNTIF($C$3:C594,C594)</f>
        <v/>
      </c>
      <c r="C594" s="55">
        <f>_xlfn.IFNA(VLOOKUP(A594,$E:$G,3,FALSE),C593)</f>
        <v/>
      </c>
      <c r="D594" s="108">
        <f>_xlfn.IFNA(_xlfn.IFNA(VLOOKUP(A594,$F:$J,5,FALSE),VLOOKUP(C594,K:L,2,FALSE)),"")</f>
        <v/>
      </c>
      <c r="E594" s="32">
        <f>SUM($I$3:I593,1)</f>
        <v/>
      </c>
      <c r="I594" s="39">
        <f>CEILING(H594/VLOOKUP(G594,$K:$L,2,FALSE),1)</f>
        <v/>
      </c>
      <c r="L594" s="113" t="n"/>
    </row>
    <row r="595">
      <c r="A595" s="29">
        <f>+A594+1</f>
        <v/>
      </c>
      <c r="B595" s="29">
        <f>COUNTIF($C$3:C595,C595)</f>
        <v/>
      </c>
      <c r="C595" s="55">
        <f>_xlfn.IFNA(VLOOKUP(A595,$E:$G,3,FALSE),C594)</f>
        <v/>
      </c>
      <c r="D595" s="108">
        <f>_xlfn.IFNA(_xlfn.IFNA(VLOOKUP(A595,$F:$J,5,FALSE),VLOOKUP(C595,K:L,2,FALSE)),"")</f>
        <v/>
      </c>
      <c r="E595" s="32">
        <f>SUM($I$3:I594,1)</f>
        <v/>
      </c>
      <c r="I595" s="39">
        <f>CEILING(H595/VLOOKUP(G595,$K:$L,2,FALSE),1)</f>
        <v/>
      </c>
      <c r="L595" s="113" t="n"/>
    </row>
    <row r="596">
      <c r="A596" s="29">
        <f>+A595+1</f>
        <v/>
      </c>
      <c r="B596" s="29">
        <f>COUNTIF($C$3:C596,C596)</f>
        <v/>
      </c>
      <c r="C596" s="55">
        <f>_xlfn.IFNA(VLOOKUP(A596,$E:$G,3,FALSE),C595)</f>
        <v/>
      </c>
      <c r="D596" s="108">
        <f>_xlfn.IFNA(_xlfn.IFNA(VLOOKUP(A596,$F:$J,5,FALSE),VLOOKUP(C596,K:L,2,FALSE)),"")</f>
        <v/>
      </c>
      <c r="E596" s="32">
        <f>SUM($I$3:I595,1)</f>
        <v/>
      </c>
      <c r="I596" s="39">
        <f>CEILING(H596/VLOOKUP(G596,$K:$L,2,FALSE),1)</f>
        <v/>
      </c>
      <c r="L596" s="113" t="n"/>
    </row>
    <row r="597">
      <c r="A597" s="29">
        <f>+A596+1</f>
        <v/>
      </c>
      <c r="B597" s="29">
        <f>COUNTIF($C$3:C597,C597)</f>
        <v/>
      </c>
      <c r="C597" s="55">
        <f>_xlfn.IFNA(VLOOKUP(A597,$E:$G,3,FALSE),C596)</f>
        <v/>
      </c>
      <c r="D597" s="108">
        <f>_xlfn.IFNA(_xlfn.IFNA(VLOOKUP(A597,$F:$J,5,FALSE),VLOOKUP(C597,K:L,2,FALSE)),"")</f>
        <v/>
      </c>
      <c r="E597" s="32">
        <f>SUM($I$3:I596,1)</f>
        <v/>
      </c>
      <c r="I597" s="39">
        <f>CEILING(H597/VLOOKUP(G597,$K:$L,2,FALSE),1)</f>
        <v/>
      </c>
      <c r="L597" s="113" t="n"/>
    </row>
    <row r="598">
      <c r="A598" s="29">
        <f>+A597+1</f>
        <v/>
      </c>
      <c r="B598" s="29">
        <f>COUNTIF($C$3:C598,C598)</f>
        <v/>
      </c>
      <c r="C598" s="55">
        <f>_xlfn.IFNA(VLOOKUP(A598,$E:$G,3,FALSE),C597)</f>
        <v/>
      </c>
      <c r="D598" s="108">
        <f>_xlfn.IFNA(_xlfn.IFNA(VLOOKUP(A598,$F:$J,5,FALSE),VLOOKUP(C598,K:L,2,FALSE)),"")</f>
        <v/>
      </c>
      <c r="E598" s="32">
        <f>SUM($I$3:I597,1)</f>
        <v/>
      </c>
      <c r="I598" s="39">
        <f>CEILING(H598/VLOOKUP(G598,$K:$L,2,FALSE),1)</f>
        <v/>
      </c>
      <c r="L598" s="113" t="n"/>
    </row>
    <row r="599">
      <c r="A599" s="29">
        <f>+A598+1</f>
        <v/>
      </c>
      <c r="B599" s="29">
        <f>COUNTIF($C$3:C599,C599)</f>
        <v/>
      </c>
      <c r="C599" s="55">
        <f>_xlfn.IFNA(VLOOKUP(A599,$E:$G,3,FALSE),C598)</f>
        <v/>
      </c>
      <c r="D599" s="108">
        <f>_xlfn.IFNA(_xlfn.IFNA(VLOOKUP(A599,$F:$J,5,FALSE),VLOOKUP(C599,K:L,2,FALSE)),"")</f>
        <v/>
      </c>
      <c r="E599" s="32">
        <f>SUM($I$3:I598,1)</f>
        <v/>
      </c>
      <c r="I599" s="39">
        <f>CEILING(H599/VLOOKUP(G599,$K:$L,2,FALSE),1)</f>
        <v/>
      </c>
      <c r="L599" s="113" t="n"/>
    </row>
    <row r="600">
      <c r="A600" s="29">
        <f>+A599+1</f>
        <v/>
      </c>
      <c r="B600" s="29">
        <f>COUNTIF($C$3:C600,C600)</f>
        <v/>
      </c>
      <c r="C600" s="55">
        <f>_xlfn.IFNA(VLOOKUP(A600,$E:$G,3,FALSE),C599)</f>
        <v/>
      </c>
      <c r="D600" s="108">
        <f>_xlfn.IFNA(_xlfn.IFNA(VLOOKUP(A600,$F:$J,5,FALSE),VLOOKUP(C600,K:L,2,FALSE)),"")</f>
        <v/>
      </c>
      <c r="E600" s="32">
        <f>SUM($I$3:I599,1)</f>
        <v/>
      </c>
      <c r="I600" s="39">
        <f>CEILING(H600/VLOOKUP(G600,$K:$L,2,FALSE),1)</f>
        <v/>
      </c>
      <c r="L600" s="113" t="n"/>
    </row>
    <row r="601">
      <c r="A601" s="29">
        <f>+A600+1</f>
        <v/>
      </c>
      <c r="B601" s="29">
        <f>COUNTIF($C$3:C601,C601)</f>
        <v/>
      </c>
      <c r="C601" s="55">
        <f>_xlfn.IFNA(VLOOKUP(A601,$E:$G,3,FALSE),C600)</f>
        <v/>
      </c>
      <c r="D601" s="108">
        <f>_xlfn.IFNA(_xlfn.IFNA(VLOOKUP(A601,$F:$J,5,FALSE),VLOOKUP(C601,K:L,2,FALSE)),"")</f>
        <v/>
      </c>
      <c r="E601" s="32">
        <f>SUM($I$3:I600,1)</f>
        <v/>
      </c>
      <c r="I601" s="39">
        <f>CEILING(H601/VLOOKUP(G601,$K:$L,2,FALSE),1)</f>
        <v/>
      </c>
      <c r="L601" s="113" t="n"/>
    </row>
    <row r="602">
      <c r="A602" s="29">
        <f>+A601+1</f>
        <v/>
      </c>
      <c r="B602" s="29">
        <f>COUNTIF($C$3:C602,C602)</f>
        <v/>
      </c>
      <c r="C602" s="55">
        <f>_xlfn.IFNA(VLOOKUP(A602,$E:$G,3,FALSE),C601)</f>
        <v/>
      </c>
      <c r="D602" s="108">
        <f>_xlfn.IFNA(_xlfn.IFNA(VLOOKUP(A602,$F:$J,5,FALSE),VLOOKUP(C602,K:L,2,FALSE)),"")</f>
        <v/>
      </c>
      <c r="E602" s="32">
        <f>SUM($I$3:I601,1)</f>
        <v/>
      </c>
      <c r="I602" s="39">
        <f>CEILING(H602/VLOOKUP(G602,$K:$L,2,FALSE),1)</f>
        <v/>
      </c>
      <c r="L602" s="113" t="n"/>
    </row>
    <row r="603">
      <c r="A603" s="29">
        <f>+A602+1</f>
        <v/>
      </c>
      <c r="B603" s="29">
        <f>COUNTIF($C$3:C603,C603)</f>
        <v/>
      </c>
      <c r="C603" s="55">
        <f>_xlfn.IFNA(VLOOKUP(A603,$E:$G,3,FALSE),C602)</f>
        <v/>
      </c>
      <c r="D603" s="108">
        <f>_xlfn.IFNA(_xlfn.IFNA(VLOOKUP(A603,$F:$J,5,FALSE),VLOOKUP(C603,K:L,2,FALSE)),"")</f>
        <v/>
      </c>
      <c r="E603" s="32">
        <f>SUM($I$3:I602,1)</f>
        <v/>
      </c>
      <c r="I603" s="39">
        <f>CEILING(H603/VLOOKUP(G603,$K:$L,2,FALSE),1)</f>
        <v/>
      </c>
      <c r="L603" s="113" t="n"/>
    </row>
    <row r="604">
      <c r="A604" s="29">
        <f>+A603+1</f>
        <v/>
      </c>
      <c r="B604" s="29">
        <f>COUNTIF($C$3:C604,C604)</f>
        <v/>
      </c>
      <c r="C604" s="55">
        <f>_xlfn.IFNA(VLOOKUP(A604,$E:$G,3,FALSE),C603)</f>
        <v/>
      </c>
      <c r="D604" s="108">
        <f>_xlfn.IFNA(_xlfn.IFNA(VLOOKUP(A604,$F:$J,5,FALSE),VLOOKUP(C604,K:L,2,FALSE)),"")</f>
        <v/>
      </c>
      <c r="E604" s="32">
        <f>SUM($I$3:I603,1)</f>
        <v/>
      </c>
      <c r="I604" s="39">
        <f>CEILING(H604/VLOOKUP(G604,$K:$L,2,FALSE),1)</f>
        <v/>
      </c>
      <c r="L604" s="113" t="n"/>
    </row>
    <row r="605">
      <c r="A605" s="29">
        <f>+A604+1</f>
        <v/>
      </c>
      <c r="B605" s="29">
        <f>COUNTIF($C$3:C605,C605)</f>
        <v/>
      </c>
      <c r="C605" s="55">
        <f>_xlfn.IFNA(VLOOKUP(A605,$E:$G,3,FALSE),C604)</f>
        <v/>
      </c>
      <c r="D605" s="108">
        <f>_xlfn.IFNA(_xlfn.IFNA(VLOOKUP(A605,$F:$J,5,FALSE),VLOOKUP(C605,K:L,2,FALSE)),"")</f>
        <v/>
      </c>
      <c r="E605" s="32">
        <f>SUM($I$3:I604,1)</f>
        <v/>
      </c>
      <c r="I605" s="39">
        <f>CEILING(H605/VLOOKUP(G605,$K:$L,2,FALSE),1)</f>
        <v/>
      </c>
      <c r="L605" s="113" t="n"/>
    </row>
    <row r="606">
      <c r="A606" s="29">
        <f>+A605+1</f>
        <v/>
      </c>
      <c r="B606" s="29">
        <f>COUNTIF($C$3:C606,C606)</f>
        <v/>
      </c>
      <c r="C606" s="55">
        <f>_xlfn.IFNA(VLOOKUP(A606,$E:$G,3,FALSE),C605)</f>
        <v/>
      </c>
      <c r="D606" s="108">
        <f>_xlfn.IFNA(_xlfn.IFNA(VLOOKUP(A606,$F:$J,5,FALSE),VLOOKUP(C606,K:L,2,FALSE)),"")</f>
        <v/>
      </c>
      <c r="E606" s="32">
        <f>SUM($I$3:I605,1)</f>
        <v/>
      </c>
      <c r="I606" s="39">
        <f>CEILING(H606/VLOOKUP(G606,$K:$L,2,FALSE),1)</f>
        <v/>
      </c>
      <c r="L606" s="113" t="n"/>
    </row>
    <row r="607">
      <c r="A607" s="29">
        <f>+A606+1</f>
        <v/>
      </c>
      <c r="B607" s="29">
        <f>COUNTIF($C$3:C607,C607)</f>
        <v/>
      </c>
      <c r="C607" s="55">
        <f>_xlfn.IFNA(VLOOKUP(A607,$E:$G,3,FALSE),C606)</f>
        <v/>
      </c>
      <c r="D607" s="108">
        <f>_xlfn.IFNA(_xlfn.IFNA(VLOOKUP(A607,$F:$J,5,FALSE),VLOOKUP(C607,K:L,2,FALSE)),"")</f>
        <v/>
      </c>
      <c r="E607" s="32">
        <f>SUM($I$3:I606,1)</f>
        <v/>
      </c>
      <c r="I607" s="39">
        <f>CEILING(H607/VLOOKUP(G607,$K:$L,2,FALSE),1)</f>
        <v/>
      </c>
      <c r="L607" s="113" t="n"/>
    </row>
    <row r="608">
      <c r="A608" s="29">
        <f>+A607+1</f>
        <v/>
      </c>
      <c r="B608" s="29">
        <f>COUNTIF($C$3:C608,C608)</f>
        <v/>
      </c>
      <c r="C608" s="55">
        <f>_xlfn.IFNA(VLOOKUP(A608,$E:$G,3,FALSE),C607)</f>
        <v/>
      </c>
      <c r="D608" s="108">
        <f>_xlfn.IFNA(_xlfn.IFNA(VLOOKUP(A608,$F:$J,5,FALSE),VLOOKUP(C608,K:L,2,FALSE)),"")</f>
        <v/>
      </c>
      <c r="E608" s="32">
        <f>SUM($I$3:I607,1)</f>
        <v/>
      </c>
      <c r="I608" s="39">
        <f>CEILING(H608/VLOOKUP(G608,$K:$L,2,FALSE),1)</f>
        <v/>
      </c>
      <c r="L608" s="113" t="n"/>
    </row>
    <row r="609">
      <c r="A609" s="29">
        <f>+A608+1</f>
        <v/>
      </c>
      <c r="B609" s="29">
        <f>COUNTIF($C$3:C609,C609)</f>
        <v/>
      </c>
      <c r="C609" s="55">
        <f>_xlfn.IFNA(VLOOKUP(A609,$E:$G,3,FALSE),C608)</f>
        <v/>
      </c>
      <c r="D609" s="108">
        <f>_xlfn.IFNA(_xlfn.IFNA(VLOOKUP(A609,$F:$J,5,FALSE),VLOOKUP(C609,K:L,2,FALSE)),"")</f>
        <v/>
      </c>
      <c r="E609" s="32">
        <f>SUM($I$3:I608,1)</f>
        <v/>
      </c>
      <c r="I609" s="39">
        <f>CEILING(H609/VLOOKUP(G609,$K:$L,2,FALSE),1)</f>
        <v/>
      </c>
      <c r="L609" s="113" t="n"/>
    </row>
    <row r="610">
      <c r="A610" s="29">
        <f>+A609+1</f>
        <v/>
      </c>
      <c r="B610" s="29">
        <f>COUNTIF($C$3:C610,C610)</f>
        <v/>
      </c>
      <c r="C610" s="55">
        <f>_xlfn.IFNA(VLOOKUP(A610,$E:$G,3,FALSE),C609)</f>
        <v/>
      </c>
      <c r="D610" s="108">
        <f>_xlfn.IFNA(_xlfn.IFNA(VLOOKUP(A610,$F:$J,5,FALSE),VLOOKUP(C610,K:L,2,FALSE)),"")</f>
        <v/>
      </c>
      <c r="E610" s="32">
        <f>SUM($I$3:I609,1)</f>
        <v/>
      </c>
      <c r="I610" s="39">
        <f>CEILING(H610/VLOOKUP(G610,$K:$L,2,FALSE),1)</f>
        <v/>
      </c>
      <c r="L610" s="113" t="n"/>
    </row>
    <row r="611">
      <c r="A611" s="29">
        <f>+A610+1</f>
        <v/>
      </c>
      <c r="B611" s="29">
        <f>COUNTIF($C$3:C611,C611)</f>
        <v/>
      </c>
      <c r="C611" s="55">
        <f>_xlfn.IFNA(VLOOKUP(A611,$E:$G,3,FALSE),C610)</f>
        <v/>
      </c>
      <c r="D611" s="108">
        <f>_xlfn.IFNA(_xlfn.IFNA(VLOOKUP(A611,$F:$J,5,FALSE),VLOOKUP(C611,K:L,2,FALSE)),"")</f>
        <v/>
      </c>
      <c r="E611" s="32">
        <f>SUM($I$3:I610,1)</f>
        <v/>
      </c>
      <c r="I611" s="39">
        <f>CEILING(H611/VLOOKUP(G611,$K:$L,2,FALSE),1)</f>
        <v/>
      </c>
      <c r="L611" s="113" t="n"/>
    </row>
    <row r="612">
      <c r="A612" s="29">
        <f>+A611+1</f>
        <v/>
      </c>
      <c r="B612" s="29">
        <f>COUNTIF($C$3:C612,C612)</f>
        <v/>
      </c>
      <c r="C612" s="55">
        <f>_xlfn.IFNA(VLOOKUP(A612,$E:$G,3,FALSE),C611)</f>
        <v/>
      </c>
      <c r="D612" s="108">
        <f>_xlfn.IFNA(_xlfn.IFNA(VLOOKUP(A612,$F:$J,5,FALSE),VLOOKUP(C612,K:L,2,FALSE)),"")</f>
        <v/>
      </c>
      <c r="E612" s="32">
        <f>SUM($I$3:I611,1)</f>
        <v/>
      </c>
      <c r="I612" s="39">
        <f>CEILING(H612/VLOOKUP(G612,$K:$L,2,FALSE),1)</f>
        <v/>
      </c>
      <c r="L612" s="113" t="n"/>
    </row>
    <row r="613">
      <c r="A613" s="29">
        <f>+A612+1</f>
        <v/>
      </c>
      <c r="B613" s="29">
        <f>COUNTIF($C$3:C613,C613)</f>
        <v/>
      </c>
      <c r="C613" s="55">
        <f>_xlfn.IFNA(VLOOKUP(A613,$E:$G,3,FALSE),C612)</f>
        <v/>
      </c>
      <c r="D613" s="108">
        <f>_xlfn.IFNA(_xlfn.IFNA(VLOOKUP(A613,$F:$J,5,FALSE),VLOOKUP(C613,K:L,2,FALSE)),"")</f>
        <v/>
      </c>
      <c r="E613" s="32">
        <f>SUM($I$3:I612,1)</f>
        <v/>
      </c>
      <c r="I613" s="39">
        <f>CEILING(H613/VLOOKUP(G613,$K:$L,2,FALSE),1)</f>
        <v/>
      </c>
      <c r="L613" s="113" t="n"/>
    </row>
    <row r="614">
      <c r="A614" s="29">
        <f>+A613+1</f>
        <v/>
      </c>
      <c r="B614" s="29">
        <f>COUNTIF($C$3:C614,C614)</f>
        <v/>
      </c>
      <c r="C614" s="55">
        <f>_xlfn.IFNA(VLOOKUP(A614,$E:$G,3,FALSE),C613)</f>
        <v/>
      </c>
      <c r="D614" s="108">
        <f>_xlfn.IFNA(_xlfn.IFNA(VLOOKUP(A614,$F:$J,5,FALSE),VLOOKUP(C614,K:L,2,FALSE)),"")</f>
        <v/>
      </c>
      <c r="E614" s="32">
        <f>SUM($I$3:I613,1)</f>
        <v/>
      </c>
      <c r="I614" s="39">
        <f>CEILING(H614/VLOOKUP(G614,$K:$L,2,FALSE),1)</f>
        <v/>
      </c>
      <c r="L614" s="113" t="n"/>
    </row>
    <row r="615">
      <c r="A615" s="29">
        <f>+A614+1</f>
        <v/>
      </c>
      <c r="B615" s="29">
        <f>COUNTIF($C$3:C615,C615)</f>
        <v/>
      </c>
      <c r="C615" s="55">
        <f>_xlfn.IFNA(VLOOKUP(A615,$E:$G,3,FALSE),C614)</f>
        <v/>
      </c>
      <c r="D615" s="108">
        <f>_xlfn.IFNA(_xlfn.IFNA(VLOOKUP(A615,$F:$J,5,FALSE),VLOOKUP(C615,K:L,2,FALSE)),"")</f>
        <v/>
      </c>
      <c r="E615" s="32">
        <f>SUM($I$3:I614,1)</f>
        <v/>
      </c>
      <c r="I615" s="39">
        <f>CEILING(H615/VLOOKUP(G615,$K:$L,2,FALSE),1)</f>
        <v/>
      </c>
      <c r="L615" s="113" t="n"/>
    </row>
    <row r="616">
      <c r="A616" s="29">
        <f>+A615+1</f>
        <v/>
      </c>
      <c r="B616" s="29">
        <f>COUNTIF($C$3:C616,C616)</f>
        <v/>
      </c>
      <c r="C616" s="55">
        <f>_xlfn.IFNA(VLOOKUP(A616,$E:$G,3,FALSE),C615)</f>
        <v/>
      </c>
      <c r="D616" s="108">
        <f>_xlfn.IFNA(_xlfn.IFNA(VLOOKUP(A616,$F:$J,5,FALSE),VLOOKUP(C616,K:L,2,FALSE)),"")</f>
        <v/>
      </c>
      <c r="E616" s="32">
        <f>SUM($I$3:I615,1)</f>
        <v/>
      </c>
      <c r="I616" s="39">
        <f>CEILING(H616/VLOOKUP(G616,$K:$L,2,FALSE),1)</f>
        <v/>
      </c>
      <c r="L616" s="113" t="n"/>
    </row>
    <row r="617">
      <c r="A617" s="29">
        <f>+A616+1</f>
        <v/>
      </c>
      <c r="B617" s="29">
        <f>COUNTIF($C$3:C617,C617)</f>
        <v/>
      </c>
      <c r="C617" s="55">
        <f>_xlfn.IFNA(VLOOKUP(A617,$E:$G,3,FALSE),C616)</f>
        <v/>
      </c>
      <c r="D617" s="108">
        <f>_xlfn.IFNA(_xlfn.IFNA(VLOOKUP(A617,$F:$J,5,FALSE),VLOOKUP(C617,K:L,2,FALSE)),"")</f>
        <v/>
      </c>
      <c r="E617" s="32">
        <f>SUM($I$3:I616,1)</f>
        <v/>
      </c>
      <c r="I617" s="39">
        <f>CEILING(H617/VLOOKUP(G617,$K:$L,2,FALSE),1)</f>
        <v/>
      </c>
      <c r="L617" s="113" t="n"/>
    </row>
    <row r="618">
      <c r="A618" s="29">
        <f>+A617+1</f>
        <v/>
      </c>
      <c r="B618" s="29">
        <f>COUNTIF($C$3:C618,C618)</f>
        <v/>
      </c>
      <c r="C618" s="55">
        <f>_xlfn.IFNA(VLOOKUP(A618,$E:$G,3,FALSE),C617)</f>
        <v/>
      </c>
      <c r="D618" s="108">
        <f>_xlfn.IFNA(_xlfn.IFNA(VLOOKUP(A618,$F:$J,5,FALSE),VLOOKUP(C618,K:L,2,FALSE)),"")</f>
        <v/>
      </c>
      <c r="E618" s="32">
        <f>SUM($I$3:I617,1)</f>
        <v/>
      </c>
      <c r="I618" s="39">
        <f>CEILING(H618/VLOOKUP(G618,$K:$L,2,FALSE),1)</f>
        <v/>
      </c>
      <c r="L618" s="113" t="n"/>
    </row>
    <row r="619">
      <c r="A619" s="29">
        <f>+A618+1</f>
        <v/>
      </c>
      <c r="B619" s="29">
        <f>COUNTIF($C$3:C619,C619)</f>
        <v/>
      </c>
      <c r="C619" s="55">
        <f>_xlfn.IFNA(VLOOKUP(A619,$E:$G,3,FALSE),C618)</f>
        <v/>
      </c>
      <c r="D619" s="108">
        <f>_xlfn.IFNA(_xlfn.IFNA(VLOOKUP(A619,$F:$J,5,FALSE),VLOOKUP(C619,K:L,2,FALSE)),"")</f>
        <v/>
      </c>
      <c r="E619" s="32">
        <f>SUM($I$3:I618,1)</f>
        <v/>
      </c>
      <c r="I619" s="39">
        <f>CEILING(H619/VLOOKUP(G619,$K:$L,2,FALSE),1)</f>
        <v/>
      </c>
      <c r="L619" s="113" t="n"/>
    </row>
    <row r="620">
      <c r="A620" s="29">
        <f>+A619+1</f>
        <v/>
      </c>
      <c r="B620" s="29">
        <f>COUNTIF($C$3:C620,C620)</f>
        <v/>
      </c>
      <c r="C620" s="55">
        <f>_xlfn.IFNA(VLOOKUP(A620,$E:$G,3,FALSE),C619)</f>
        <v/>
      </c>
      <c r="D620" s="108">
        <f>_xlfn.IFNA(_xlfn.IFNA(VLOOKUP(A620,$F:$J,5,FALSE),VLOOKUP(C620,K:L,2,FALSE)),"")</f>
        <v/>
      </c>
      <c r="E620" s="32">
        <f>SUM($I$3:I619,1)</f>
        <v/>
      </c>
      <c r="I620" s="39">
        <f>CEILING(H620/VLOOKUP(G620,$K:$L,2,FALSE),1)</f>
        <v/>
      </c>
      <c r="L620" s="113" t="n"/>
    </row>
    <row r="621">
      <c r="A621" s="29">
        <f>+A620+1</f>
        <v/>
      </c>
      <c r="B621" s="29">
        <f>COUNTIF($C$3:C621,C621)</f>
        <v/>
      </c>
      <c r="C621" s="55">
        <f>_xlfn.IFNA(VLOOKUP(A621,$E:$G,3,FALSE),C620)</f>
        <v/>
      </c>
      <c r="D621" s="108">
        <f>_xlfn.IFNA(_xlfn.IFNA(VLOOKUP(A621,$F:$J,5,FALSE),VLOOKUP(C621,K:L,2,FALSE)),"")</f>
        <v/>
      </c>
      <c r="E621" s="32">
        <f>SUM($I$3:I620,1)</f>
        <v/>
      </c>
      <c r="I621" s="39">
        <f>CEILING(H621/VLOOKUP(G621,$K:$L,2,FALSE),1)</f>
        <v/>
      </c>
      <c r="L621" s="113" t="n"/>
    </row>
    <row r="622">
      <c r="A622" s="29">
        <f>+A621+1</f>
        <v/>
      </c>
      <c r="B622" s="29">
        <f>COUNTIF($C$3:C622,C622)</f>
        <v/>
      </c>
      <c r="C622" s="55">
        <f>_xlfn.IFNA(VLOOKUP(A622,$E:$G,3,FALSE),C621)</f>
        <v/>
      </c>
      <c r="D622" s="108">
        <f>_xlfn.IFNA(_xlfn.IFNA(VLOOKUP(A622,$F:$J,5,FALSE),VLOOKUP(C622,K:L,2,FALSE)),"")</f>
        <v/>
      </c>
      <c r="E622" s="32">
        <f>SUM($I$3:I621,1)</f>
        <v/>
      </c>
      <c r="I622" s="39">
        <f>CEILING(H622/VLOOKUP(G622,$K:$L,2,FALSE),1)</f>
        <v/>
      </c>
      <c r="L622" s="113" t="n"/>
    </row>
    <row r="623">
      <c r="A623" s="29">
        <f>+A622+1</f>
        <v/>
      </c>
      <c r="B623" s="29">
        <f>COUNTIF($C$3:C623,C623)</f>
        <v/>
      </c>
      <c r="C623" s="55">
        <f>_xlfn.IFNA(VLOOKUP(A623,$E:$G,3,FALSE),C622)</f>
        <v/>
      </c>
      <c r="D623" s="108">
        <f>_xlfn.IFNA(_xlfn.IFNA(VLOOKUP(A623,$F:$J,5,FALSE),VLOOKUP(C623,K:L,2,FALSE)),"")</f>
        <v/>
      </c>
      <c r="E623" s="32">
        <f>SUM($I$3:I622,1)</f>
        <v/>
      </c>
      <c r="I623" s="39">
        <f>CEILING(H623/VLOOKUP(G623,$K:$L,2,FALSE),1)</f>
        <v/>
      </c>
      <c r="L623" s="113" t="n"/>
    </row>
    <row r="624">
      <c r="A624" s="29">
        <f>+A623+1</f>
        <v/>
      </c>
      <c r="B624" s="29">
        <f>COUNTIF($C$3:C624,C624)</f>
        <v/>
      </c>
      <c r="C624" s="55">
        <f>_xlfn.IFNA(VLOOKUP(A624,$E:$G,3,FALSE),C623)</f>
        <v/>
      </c>
      <c r="D624" s="108">
        <f>_xlfn.IFNA(_xlfn.IFNA(VLOOKUP(A624,$F:$J,5,FALSE),VLOOKUP(C624,K:L,2,FALSE)),"")</f>
        <v/>
      </c>
      <c r="E624" s="32">
        <f>SUM($I$3:I623,1)</f>
        <v/>
      </c>
      <c r="I624" s="39">
        <f>CEILING(H624/VLOOKUP(G624,$K:$L,2,FALSE),1)</f>
        <v/>
      </c>
      <c r="L624" s="113" t="n"/>
    </row>
    <row r="625">
      <c r="A625" s="29">
        <f>+A624+1</f>
        <v/>
      </c>
      <c r="B625" s="29">
        <f>COUNTIF($C$3:C625,C625)</f>
        <v/>
      </c>
      <c r="C625" s="55">
        <f>_xlfn.IFNA(VLOOKUP(A625,$E:$G,3,FALSE),C624)</f>
        <v/>
      </c>
      <c r="D625" s="108">
        <f>_xlfn.IFNA(_xlfn.IFNA(VLOOKUP(A625,$F:$J,5,FALSE),VLOOKUP(C625,K:L,2,FALSE)),"")</f>
        <v/>
      </c>
      <c r="E625" s="32">
        <f>SUM($I$3:I624,1)</f>
        <v/>
      </c>
      <c r="I625" s="39">
        <f>CEILING(H625/VLOOKUP(G625,$K:$L,2,FALSE),1)</f>
        <v/>
      </c>
      <c r="L625" s="113" t="n"/>
    </row>
    <row r="626">
      <c r="A626" s="29">
        <f>+A625+1</f>
        <v/>
      </c>
      <c r="B626" s="29">
        <f>COUNTIF($C$3:C626,C626)</f>
        <v/>
      </c>
      <c r="C626" s="55">
        <f>_xlfn.IFNA(VLOOKUP(A626,$E:$G,3,FALSE),C625)</f>
        <v/>
      </c>
      <c r="D626" s="108">
        <f>_xlfn.IFNA(_xlfn.IFNA(VLOOKUP(A626,$F:$J,5,FALSE),VLOOKUP(C626,K:L,2,FALSE)),"")</f>
        <v/>
      </c>
      <c r="E626" s="32">
        <f>SUM($I$3:I625,1)</f>
        <v/>
      </c>
      <c r="I626" s="39">
        <f>CEILING(H626/VLOOKUP(G626,$K:$L,2,FALSE),1)</f>
        <v/>
      </c>
      <c r="L626" s="113" t="n"/>
    </row>
    <row r="627">
      <c r="A627" s="29">
        <f>+A626+1</f>
        <v/>
      </c>
      <c r="B627" s="29">
        <f>COUNTIF($C$3:C627,C627)</f>
        <v/>
      </c>
      <c r="C627" s="55">
        <f>_xlfn.IFNA(VLOOKUP(A627,$E:$G,3,FALSE),C626)</f>
        <v/>
      </c>
      <c r="D627" s="108">
        <f>_xlfn.IFNA(_xlfn.IFNA(VLOOKUP(A627,$F:$J,5,FALSE),VLOOKUP(C627,K:L,2,FALSE)),"")</f>
        <v/>
      </c>
      <c r="E627" s="32">
        <f>SUM($I$3:I626,1)</f>
        <v/>
      </c>
      <c r="I627" s="39">
        <f>CEILING(H627/VLOOKUP(G627,$K:$L,2,FALSE),1)</f>
        <v/>
      </c>
      <c r="L627" s="113" t="n"/>
    </row>
    <row r="628">
      <c r="A628" s="29">
        <f>+A627+1</f>
        <v/>
      </c>
      <c r="B628" s="29">
        <f>COUNTIF($C$3:C628,C628)</f>
        <v/>
      </c>
      <c r="C628" s="55">
        <f>_xlfn.IFNA(VLOOKUP(A628,$E:$G,3,FALSE),C627)</f>
        <v/>
      </c>
      <c r="D628" s="108">
        <f>_xlfn.IFNA(_xlfn.IFNA(VLOOKUP(A628,$F:$J,5,FALSE),VLOOKUP(C628,K:L,2,FALSE)),"")</f>
        <v/>
      </c>
      <c r="E628" s="32">
        <f>SUM($I$3:I627,1)</f>
        <v/>
      </c>
      <c r="I628" s="39">
        <f>CEILING(H628/VLOOKUP(G628,$K:$L,2,FALSE),1)</f>
        <v/>
      </c>
      <c r="L628" s="113" t="n"/>
    </row>
    <row r="629">
      <c r="A629" s="29">
        <f>+A628+1</f>
        <v/>
      </c>
      <c r="B629" s="29">
        <f>COUNTIF($C$3:C629,C629)</f>
        <v/>
      </c>
      <c r="C629" s="55">
        <f>_xlfn.IFNA(VLOOKUP(A629,$E:$G,3,FALSE),C628)</f>
        <v/>
      </c>
      <c r="D629" s="108">
        <f>_xlfn.IFNA(_xlfn.IFNA(VLOOKUP(A629,$F:$J,5,FALSE),VLOOKUP(C629,K:L,2,FALSE)),"")</f>
        <v/>
      </c>
      <c r="E629" s="32">
        <f>SUM($I$3:I628,1)</f>
        <v/>
      </c>
      <c r="I629" s="39">
        <f>CEILING(H629/VLOOKUP(G629,$K:$L,2,FALSE),1)</f>
        <v/>
      </c>
      <c r="L629" s="113" t="n"/>
    </row>
    <row r="630">
      <c r="A630" s="29">
        <f>+A629+1</f>
        <v/>
      </c>
      <c r="B630" s="29">
        <f>COUNTIF($C$3:C630,C630)</f>
        <v/>
      </c>
      <c r="C630" s="55">
        <f>_xlfn.IFNA(VLOOKUP(A630,$E:$G,3,FALSE),C629)</f>
        <v/>
      </c>
      <c r="D630" s="108">
        <f>_xlfn.IFNA(_xlfn.IFNA(VLOOKUP(A630,$F:$J,5,FALSE),VLOOKUP(C630,K:L,2,FALSE)),"")</f>
        <v/>
      </c>
      <c r="E630" s="32">
        <f>SUM($I$3:I629,1)</f>
        <v/>
      </c>
      <c r="I630" s="39">
        <f>CEILING(H630/VLOOKUP(G630,$K:$L,2,FALSE),1)</f>
        <v/>
      </c>
      <c r="L630" s="113" t="n"/>
    </row>
    <row r="631">
      <c r="A631" s="29">
        <f>+A630+1</f>
        <v/>
      </c>
      <c r="B631" s="29">
        <f>COUNTIF($C$3:C631,C631)</f>
        <v/>
      </c>
      <c r="C631" s="55">
        <f>_xlfn.IFNA(VLOOKUP(A631,$E:$G,3,FALSE),C630)</f>
        <v/>
      </c>
      <c r="D631" s="108">
        <f>_xlfn.IFNA(_xlfn.IFNA(VLOOKUP(A631,$F:$J,5,FALSE),VLOOKUP(C631,K:L,2,FALSE)),"")</f>
        <v/>
      </c>
      <c r="E631" s="32">
        <f>SUM($I$3:I630,1)</f>
        <v/>
      </c>
      <c r="I631" s="39">
        <f>CEILING(H631/VLOOKUP(G631,$K:$L,2,FALSE),1)</f>
        <v/>
      </c>
      <c r="L631" s="113" t="n"/>
    </row>
    <row r="632">
      <c r="A632" s="29">
        <f>+A631+1</f>
        <v/>
      </c>
      <c r="B632" s="29">
        <f>COUNTIF($C$3:C632,C632)</f>
        <v/>
      </c>
      <c r="C632" s="55">
        <f>_xlfn.IFNA(VLOOKUP(A632,$E:$G,3,FALSE),C631)</f>
        <v/>
      </c>
      <c r="D632" s="108">
        <f>_xlfn.IFNA(_xlfn.IFNA(VLOOKUP(A632,$F:$J,5,FALSE),VLOOKUP(C632,K:L,2,FALSE)),"")</f>
        <v/>
      </c>
      <c r="E632" s="32">
        <f>SUM($I$3:I631,1)</f>
        <v/>
      </c>
      <c r="I632" s="39">
        <f>CEILING(H632/VLOOKUP(G632,$K:$L,2,FALSE),1)</f>
        <v/>
      </c>
      <c r="L632" s="113" t="n"/>
    </row>
    <row r="633">
      <c r="A633" s="29">
        <f>+A632+1</f>
        <v/>
      </c>
      <c r="B633" s="29">
        <f>COUNTIF($C$3:C633,C633)</f>
        <v/>
      </c>
      <c r="C633" s="55">
        <f>_xlfn.IFNA(VLOOKUP(A633,$E:$G,3,FALSE),C632)</f>
        <v/>
      </c>
      <c r="D633" s="108">
        <f>_xlfn.IFNA(_xlfn.IFNA(VLOOKUP(A633,$F:$J,5,FALSE),VLOOKUP(C633,K:L,2,FALSE)),"")</f>
        <v/>
      </c>
      <c r="E633" s="32">
        <f>SUM($I$3:I632,1)</f>
        <v/>
      </c>
      <c r="I633" s="39">
        <f>CEILING(H633/VLOOKUP(G633,$K:$L,2,FALSE),1)</f>
        <v/>
      </c>
      <c r="L633" s="113" t="n"/>
    </row>
    <row r="634">
      <c r="A634" s="29">
        <f>+A633+1</f>
        <v/>
      </c>
      <c r="B634" s="29">
        <f>COUNTIF($C$3:C634,C634)</f>
        <v/>
      </c>
      <c r="C634" s="55">
        <f>_xlfn.IFNA(VLOOKUP(A634,$E:$G,3,FALSE),C633)</f>
        <v/>
      </c>
      <c r="D634" s="108">
        <f>_xlfn.IFNA(_xlfn.IFNA(VLOOKUP(A634,$F:$J,5,FALSE),VLOOKUP(C634,K:L,2,FALSE)),"")</f>
        <v/>
      </c>
      <c r="E634" s="32">
        <f>SUM($I$3:I633,1)</f>
        <v/>
      </c>
      <c r="I634" s="39">
        <f>CEILING(H634/VLOOKUP(G634,$K:$L,2,FALSE),1)</f>
        <v/>
      </c>
      <c r="L634" s="113" t="n"/>
    </row>
    <row r="635">
      <c r="A635" s="29">
        <f>+A634+1</f>
        <v/>
      </c>
      <c r="B635" s="29">
        <f>COUNTIF($C$3:C635,C635)</f>
        <v/>
      </c>
      <c r="C635" s="55">
        <f>_xlfn.IFNA(VLOOKUP(A635,$E:$G,3,FALSE),C634)</f>
        <v/>
      </c>
      <c r="D635" s="108">
        <f>_xlfn.IFNA(_xlfn.IFNA(VLOOKUP(A635,$F:$J,5,FALSE),VLOOKUP(C635,K:L,2,FALSE)),"")</f>
        <v/>
      </c>
      <c r="E635" s="32">
        <f>SUM($I$3:I634,1)</f>
        <v/>
      </c>
      <c r="I635" s="39">
        <f>CEILING(H635/VLOOKUP(G635,$K:$L,2,FALSE),1)</f>
        <v/>
      </c>
      <c r="L635" s="113" t="n"/>
    </row>
    <row r="636">
      <c r="A636" s="29">
        <f>+A635+1</f>
        <v/>
      </c>
      <c r="B636" s="29">
        <f>COUNTIF($C$3:C636,C636)</f>
        <v/>
      </c>
      <c r="C636" s="55">
        <f>_xlfn.IFNA(VLOOKUP(A636,$E:$G,3,FALSE),C635)</f>
        <v/>
      </c>
      <c r="D636" s="108">
        <f>_xlfn.IFNA(_xlfn.IFNA(VLOOKUP(A636,$F:$J,5,FALSE),VLOOKUP(C636,K:L,2,FALSE)),"")</f>
        <v/>
      </c>
      <c r="E636" s="32">
        <f>SUM($I$3:I635,1)</f>
        <v/>
      </c>
      <c r="I636" s="39">
        <f>CEILING(H636/VLOOKUP(G636,$K:$L,2,FALSE),1)</f>
        <v/>
      </c>
      <c r="L636" s="113" t="n"/>
    </row>
    <row r="637">
      <c r="A637" s="29">
        <f>+A636+1</f>
        <v/>
      </c>
      <c r="B637" s="29">
        <f>COUNTIF($C$3:C637,C637)</f>
        <v/>
      </c>
      <c r="C637" s="55">
        <f>_xlfn.IFNA(VLOOKUP(A637,$E:$G,3,FALSE),C636)</f>
        <v/>
      </c>
      <c r="D637" s="108">
        <f>_xlfn.IFNA(_xlfn.IFNA(VLOOKUP(A637,$F:$J,5,FALSE),VLOOKUP(C637,K:L,2,FALSE)),"")</f>
        <v/>
      </c>
      <c r="E637" s="32">
        <f>SUM($I$3:I636,1)</f>
        <v/>
      </c>
      <c r="I637" s="39">
        <f>CEILING(H637/VLOOKUP(G637,$K:$L,2,FALSE),1)</f>
        <v/>
      </c>
      <c r="L637" s="113" t="n"/>
    </row>
    <row r="638">
      <c r="A638" s="29">
        <f>+A637+1</f>
        <v/>
      </c>
      <c r="B638" s="29">
        <f>COUNTIF($C$3:C638,C638)</f>
        <v/>
      </c>
      <c r="C638" s="55">
        <f>_xlfn.IFNA(VLOOKUP(A638,$E:$G,3,FALSE),C637)</f>
        <v/>
      </c>
      <c r="D638" s="108">
        <f>_xlfn.IFNA(_xlfn.IFNA(VLOOKUP(A638,$F:$J,5,FALSE),VLOOKUP(C638,K:L,2,FALSE)),"")</f>
        <v/>
      </c>
      <c r="E638" s="32">
        <f>SUM($I$3:I637,1)</f>
        <v/>
      </c>
      <c r="I638" s="39">
        <f>CEILING(H638/VLOOKUP(G638,$K:$L,2,FALSE),1)</f>
        <v/>
      </c>
      <c r="L638" s="113" t="n"/>
    </row>
    <row r="639">
      <c r="A639" s="29">
        <f>+A638+1</f>
        <v/>
      </c>
      <c r="B639" s="29">
        <f>COUNTIF($C$3:C639,C639)</f>
        <v/>
      </c>
      <c r="C639" s="55">
        <f>_xlfn.IFNA(VLOOKUP(A639,$E:$G,3,FALSE),C638)</f>
        <v/>
      </c>
      <c r="D639" s="108">
        <f>_xlfn.IFNA(_xlfn.IFNA(VLOOKUP(A639,$F:$J,5,FALSE),VLOOKUP(C639,K:L,2,FALSE)),"")</f>
        <v/>
      </c>
      <c r="E639" s="32">
        <f>SUM($I$3:I638,1)</f>
        <v/>
      </c>
      <c r="I639" s="39">
        <f>CEILING(H639/VLOOKUP(G639,$K:$L,2,FALSE),1)</f>
        <v/>
      </c>
      <c r="L639" s="113" t="n"/>
    </row>
    <row r="640">
      <c r="A640" s="29">
        <f>+A639+1</f>
        <v/>
      </c>
      <c r="B640" s="29">
        <f>COUNTIF($C$3:C640,C640)</f>
        <v/>
      </c>
      <c r="C640" s="55">
        <f>_xlfn.IFNA(VLOOKUP(A640,$E:$G,3,FALSE),C639)</f>
        <v/>
      </c>
      <c r="D640" s="108">
        <f>_xlfn.IFNA(_xlfn.IFNA(VLOOKUP(A640,$F:$J,5,FALSE),VLOOKUP(C640,K:L,2,FALSE)),"")</f>
        <v/>
      </c>
      <c r="E640" s="32">
        <f>SUM($I$3:I639,1)</f>
        <v/>
      </c>
      <c r="I640" s="39">
        <f>CEILING(H640/VLOOKUP(G640,$K:$L,2,FALSE),1)</f>
        <v/>
      </c>
      <c r="L640" s="113" t="n"/>
    </row>
    <row r="641">
      <c r="A641" s="29">
        <f>+A640+1</f>
        <v/>
      </c>
      <c r="B641" s="29">
        <f>COUNTIF($C$3:C641,C641)</f>
        <v/>
      </c>
      <c r="C641" s="55">
        <f>_xlfn.IFNA(VLOOKUP(A641,$E:$G,3,FALSE),C640)</f>
        <v/>
      </c>
      <c r="D641" s="108">
        <f>_xlfn.IFNA(_xlfn.IFNA(VLOOKUP(A641,$F:$J,5,FALSE),VLOOKUP(C641,K:L,2,FALSE)),"")</f>
        <v/>
      </c>
      <c r="E641" s="32">
        <f>SUM($I$3:I640,1)</f>
        <v/>
      </c>
      <c r="I641" s="39">
        <f>CEILING(H641/VLOOKUP(G641,$K:$L,2,FALSE),1)</f>
        <v/>
      </c>
      <c r="L641" s="113" t="n"/>
    </row>
    <row r="642">
      <c r="A642" s="29">
        <f>+A641+1</f>
        <v/>
      </c>
      <c r="B642" s="29">
        <f>COUNTIF($C$3:C642,C642)</f>
        <v/>
      </c>
      <c r="C642" s="55">
        <f>_xlfn.IFNA(VLOOKUP(A642,$E:$G,3,FALSE),C641)</f>
        <v/>
      </c>
      <c r="D642" s="108">
        <f>_xlfn.IFNA(_xlfn.IFNA(VLOOKUP(A642,$F:$J,5,FALSE),VLOOKUP(C642,K:L,2,FALSE)),"")</f>
        <v/>
      </c>
      <c r="E642" s="32">
        <f>SUM($I$3:I641,1)</f>
        <v/>
      </c>
      <c r="I642" s="39">
        <f>CEILING(H642/VLOOKUP(G642,$K:$L,2,FALSE),1)</f>
        <v/>
      </c>
      <c r="L642" s="113" t="n"/>
    </row>
    <row r="643">
      <c r="A643" s="29">
        <f>+A642+1</f>
        <v/>
      </c>
      <c r="B643" s="29">
        <f>COUNTIF($C$3:C643,C643)</f>
        <v/>
      </c>
      <c r="C643" s="55">
        <f>_xlfn.IFNA(VLOOKUP(A643,$E:$G,3,FALSE),C642)</f>
        <v/>
      </c>
      <c r="D643" s="108">
        <f>_xlfn.IFNA(_xlfn.IFNA(VLOOKUP(A643,$F:$J,5,FALSE),VLOOKUP(C643,K:L,2,FALSE)),"")</f>
        <v/>
      </c>
      <c r="E643" s="32">
        <f>SUM($I$3:I642,1)</f>
        <v/>
      </c>
      <c r="I643" s="39">
        <f>CEILING(H643/VLOOKUP(G643,$K:$L,2,FALSE),1)</f>
        <v/>
      </c>
      <c r="L643" s="113" t="n"/>
    </row>
    <row r="644">
      <c r="A644" s="29">
        <f>+A643+1</f>
        <v/>
      </c>
      <c r="B644" s="29">
        <f>COUNTIF($C$3:C644,C644)</f>
        <v/>
      </c>
      <c r="C644" s="55">
        <f>_xlfn.IFNA(VLOOKUP(A644,$E:$G,3,FALSE),C643)</f>
        <v/>
      </c>
      <c r="D644" s="108">
        <f>_xlfn.IFNA(_xlfn.IFNA(VLOOKUP(A644,$F:$J,5,FALSE),VLOOKUP(C644,K:L,2,FALSE)),"")</f>
        <v/>
      </c>
      <c r="E644" s="32">
        <f>SUM($I$3:I643,1)</f>
        <v/>
      </c>
      <c r="I644" s="39">
        <f>CEILING(H644/VLOOKUP(G644,$K:$L,2,FALSE),1)</f>
        <v/>
      </c>
      <c r="L644" s="113" t="n"/>
    </row>
    <row r="645">
      <c r="A645" s="29">
        <f>+A644+1</f>
        <v/>
      </c>
      <c r="B645" s="29">
        <f>COUNTIF($C$3:C645,C645)</f>
        <v/>
      </c>
      <c r="C645" s="55">
        <f>_xlfn.IFNA(VLOOKUP(A645,$E:$G,3,FALSE),C644)</f>
        <v/>
      </c>
      <c r="D645" s="108">
        <f>_xlfn.IFNA(_xlfn.IFNA(VLOOKUP(A645,$F:$J,5,FALSE),VLOOKUP(C645,K:L,2,FALSE)),"")</f>
        <v/>
      </c>
      <c r="E645" s="32">
        <f>SUM($I$3:I644,1)</f>
        <v/>
      </c>
      <c r="I645" s="39">
        <f>CEILING(H645/VLOOKUP(G645,$K:$L,2,FALSE),1)</f>
        <v/>
      </c>
      <c r="L645" s="113" t="n"/>
    </row>
    <row r="646">
      <c r="A646" s="29">
        <f>+A645+1</f>
        <v/>
      </c>
      <c r="B646" s="29">
        <f>COUNTIF($C$3:C646,C646)</f>
        <v/>
      </c>
      <c r="C646" s="55">
        <f>_xlfn.IFNA(VLOOKUP(A646,$E:$G,3,FALSE),C645)</f>
        <v/>
      </c>
      <c r="D646" s="108">
        <f>_xlfn.IFNA(_xlfn.IFNA(VLOOKUP(A646,$F:$J,5,FALSE),VLOOKUP(C646,K:L,2,FALSE)),"")</f>
        <v/>
      </c>
      <c r="E646" s="32">
        <f>SUM($I$3:I645,1)</f>
        <v/>
      </c>
      <c r="I646" s="39">
        <f>CEILING(H646/VLOOKUP(G646,$K:$L,2,FALSE),1)</f>
        <v/>
      </c>
      <c r="L646" s="113" t="n"/>
    </row>
    <row r="647">
      <c r="A647" s="29">
        <f>+A646+1</f>
        <v/>
      </c>
      <c r="B647" s="29">
        <f>COUNTIF($C$3:C647,C647)</f>
        <v/>
      </c>
      <c r="C647" s="55">
        <f>_xlfn.IFNA(VLOOKUP(A647,$E:$G,3,FALSE),C646)</f>
        <v/>
      </c>
      <c r="D647" s="108">
        <f>_xlfn.IFNA(_xlfn.IFNA(VLOOKUP(A647,$F:$J,5,FALSE),VLOOKUP(C647,K:L,2,FALSE)),"")</f>
        <v/>
      </c>
      <c r="E647" s="32">
        <f>SUM($I$3:I646,1)</f>
        <v/>
      </c>
      <c r="I647" s="39">
        <f>CEILING(H647/VLOOKUP(G647,$K:$L,2,FALSE),1)</f>
        <v/>
      </c>
      <c r="L647" s="113" t="n"/>
    </row>
    <row r="648">
      <c r="A648" s="29">
        <f>+A647+1</f>
        <v/>
      </c>
      <c r="B648" s="29">
        <f>COUNTIF($C$3:C648,C648)</f>
        <v/>
      </c>
      <c r="C648" s="55">
        <f>_xlfn.IFNA(VLOOKUP(A648,$E:$G,3,FALSE),C647)</f>
        <v/>
      </c>
      <c r="D648" s="108">
        <f>_xlfn.IFNA(_xlfn.IFNA(VLOOKUP(A648,$F:$J,5,FALSE),VLOOKUP(C648,K:L,2,FALSE)),"")</f>
        <v/>
      </c>
      <c r="E648" s="32">
        <f>SUM($I$3:I647,1)</f>
        <v/>
      </c>
      <c r="I648" s="39">
        <f>CEILING(H648/VLOOKUP(G648,$K:$L,2,FALSE),1)</f>
        <v/>
      </c>
      <c r="L648" s="113" t="n"/>
    </row>
    <row r="649">
      <c r="A649" s="29">
        <f>+A648+1</f>
        <v/>
      </c>
      <c r="B649" s="29">
        <f>COUNTIF($C$3:C649,C649)</f>
        <v/>
      </c>
      <c r="C649" s="55">
        <f>_xlfn.IFNA(VLOOKUP(A649,$E:$G,3,FALSE),C648)</f>
        <v/>
      </c>
      <c r="D649" s="108">
        <f>_xlfn.IFNA(_xlfn.IFNA(VLOOKUP(A649,$F:$J,5,FALSE),VLOOKUP(C649,K:L,2,FALSE)),"")</f>
        <v/>
      </c>
      <c r="E649" s="32">
        <f>SUM($I$3:I648,1)</f>
        <v/>
      </c>
      <c r="I649" s="39">
        <f>CEILING(H649/VLOOKUP(G649,$K:$L,2,FALSE),1)</f>
        <v/>
      </c>
      <c r="L649" s="113" t="n"/>
    </row>
    <row r="650">
      <c r="A650" s="29">
        <f>+A649+1</f>
        <v/>
      </c>
      <c r="B650" s="29">
        <f>COUNTIF($C$3:C650,C650)</f>
        <v/>
      </c>
      <c r="C650" s="55">
        <f>_xlfn.IFNA(VLOOKUP(A650,$E:$G,3,FALSE),C649)</f>
        <v/>
      </c>
      <c r="D650" s="108">
        <f>_xlfn.IFNA(_xlfn.IFNA(VLOOKUP(A650,$F:$J,5,FALSE),VLOOKUP(C650,K:L,2,FALSE)),"")</f>
        <v/>
      </c>
      <c r="E650" s="32">
        <f>SUM($I$3:I649,1)</f>
        <v/>
      </c>
      <c r="I650" s="39">
        <f>CEILING(H650/VLOOKUP(G650,$K:$L,2,FALSE),1)</f>
        <v/>
      </c>
      <c r="L650" s="113" t="n"/>
    </row>
    <row r="651">
      <c r="A651" s="29">
        <f>+A650+1</f>
        <v/>
      </c>
      <c r="B651" s="29">
        <f>COUNTIF($C$3:C651,C651)</f>
        <v/>
      </c>
      <c r="C651" s="55">
        <f>_xlfn.IFNA(VLOOKUP(A651,$E:$G,3,FALSE),C650)</f>
        <v/>
      </c>
      <c r="D651" s="108">
        <f>_xlfn.IFNA(_xlfn.IFNA(VLOOKUP(A651,$F:$J,5,FALSE),VLOOKUP(C651,K:L,2,FALSE)),"")</f>
        <v/>
      </c>
      <c r="E651" s="32">
        <f>SUM($I$3:I650,1)</f>
        <v/>
      </c>
      <c r="I651" s="39">
        <f>CEILING(H651/VLOOKUP(G651,$K:$L,2,FALSE),1)</f>
        <v/>
      </c>
      <c r="L651" s="113" t="n"/>
    </row>
    <row r="652">
      <c r="A652" s="29">
        <f>+A651+1</f>
        <v/>
      </c>
      <c r="B652" s="29">
        <f>COUNTIF($C$3:C652,C652)</f>
        <v/>
      </c>
      <c r="C652" s="55">
        <f>_xlfn.IFNA(VLOOKUP(A652,$E:$G,3,FALSE),C651)</f>
        <v/>
      </c>
      <c r="D652" s="108">
        <f>_xlfn.IFNA(_xlfn.IFNA(VLOOKUP(A652,$F:$J,5,FALSE),VLOOKUP(C652,K:L,2,FALSE)),"")</f>
        <v/>
      </c>
      <c r="E652" s="32">
        <f>SUM($I$3:I651,1)</f>
        <v/>
      </c>
      <c r="I652" s="39">
        <f>CEILING(H652/VLOOKUP(G652,$K:$L,2,FALSE),1)</f>
        <v/>
      </c>
      <c r="L652" s="113" t="n"/>
    </row>
    <row r="653">
      <c r="A653" s="29">
        <f>+A652+1</f>
        <v/>
      </c>
      <c r="B653" s="29">
        <f>COUNTIF($C$3:C653,C653)</f>
        <v/>
      </c>
      <c r="C653" s="55">
        <f>_xlfn.IFNA(VLOOKUP(A653,$E:$G,3,FALSE),C652)</f>
        <v/>
      </c>
      <c r="D653" s="108">
        <f>_xlfn.IFNA(_xlfn.IFNA(VLOOKUP(A653,$F:$J,5,FALSE),VLOOKUP(C653,K:L,2,FALSE)),"")</f>
        <v/>
      </c>
      <c r="E653" s="32">
        <f>SUM($I$3:I652,1)</f>
        <v/>
      </c>
      <c r="I653" s="39">
        <f>CEILING(H653/VLOOKUP(G653,$K:$L,2,FALSE),1)</f>
        <v/>
      </c>
      <c r="L653" s="113" t="n"/>
    </row>
    <row r="654">
      <c r="A654" s="29">
        <f>+A653+1</f>
        <v/>
      </c>
      <c r="B654" s="29">
        <f>COUNTIF($C$3:C654,C654)</f>
        <v/>
      </c>
      <c r="C654" s="55">
        <f>_xlfn.IFNA(VLOOKUP(A654,$E:$G,3,FALSE),C653)</f>
        <v/>
      </c>
      <c r="D654" s="108">
        <f>_xlfn.IFNA(_xlfn.IFNA(VLOOKUP(A654,$F:$J,5,FALSE),VLOOKUP(C654,K:L,2,FALSE)),"")</f>
        <v/>
      </c>
      <c r="E654" s="32">
        <f>SUM($I$3:I653,1)</f>
        <v/>
      </c>
      <c r="I654" s="39">
        <f>CEILING(H654/VLOOKUP(G654,$K:$L,2,FALSE),1)</f>
        <v/>
      </c>
      <c r="L654" s="113" t="n"/>
    </row>
    <row r="655">
      <c r="A655" s="29">
        <f>+A654+1</f>
        <v/>
      </c>
      <c r="B655" s="29">
        <f>COUNTIF($C$3:C655,C655)</f>
        <v/>
      </c>
      <c r="C655" s="55">
        <f>_xlfn.IFNA(VLOOKUP(A655,$E:$G,3,FALSE),C654)</f>
        <v/>
      </c>
      <c r="D655" s="108">
        <f>_xlfn.IFNA(_xlfn.IFNA(VLOOKUP(A655,$F:$J,5,FALSE),VLOOKUP(C655,K:L,2,FALSE)),"")</f>
        <v/>
      </c>
      <c r="E655" s="32">
        <f>SUM($I$3:I654,1)</f>
        <v/>
      </c>
      <c r="I655" s="39">
        <f>CEILING(H655/VLOOKUP(G655,$K:$L,2,FALSE),1)</f>
        <v/>
      </c>
      <c r="L655" s="113" t="n"/>
    </row>
    <row r="656">
      <c r="A656" s="29">
        <f>+A655+1</f>
        <v/>
      </c>
      <c r="B656" s="29">
        <f>COUNTIF($C$3:C656,C656)</f>
        <v/>
      </c>
      <c r="C656" s="55">
        <f>_xlfn.IFNA(VLOOKUP(A656,$E:$G,3,FALSE),C655)</f>
        <v/>
      </c>
      <c r="D656" s="108">
        <f>_xlfn.IFNA(_xlfn.IFNA(VLOOKUP(A656,$F:$J,5,FALSE),VLOOKUP(C656,K:L,2,FALSE)),"")</f>
        <v/>
      </c>
      <c r="E656" s="32">
        <f>SUM($I$3:I655,1)</f>
        <v/>
      </c>
      <c r="I656" s="39">
        <f>CEILING(H656/VLOOKUP(G656,$K:$L,2,FALSE),1)</f>
        <v/>
      </c>
      <c r="L656" s="113" t="n"/>
    </row>
    <row r="657">
      <c r="A657" s="29">
        <f>+A656+1</f>
        <v/>
      </c>
      <c r="B657" s="29">
        <f>COUNTIF($C$3:C657,C657)</f>
        <v/>
      </c>
      <c r="C657" s="55">
        <f>_xlfn.IFNA(VLOOKUP(A657,$E:$G,3,FALSE),C656)</f>
        <v/>
      </c>
      <c r="D657" s="108">
        <f>_xlfn.IFNA(_xlfn.IFNA(VLOOKUP(A657,$F:$J,5,FALSE),VLOOKUP(C657,K:L,2,FALSE)),"")</f>
        <v/>
      </c>
      <c r="E657" s="32">
        <f>SUM($I$3:I656,1)</f>
        <v/>
      </c>
      <c r="I657" s="39">
        <f>CEILING(H657/VLOOKUP(G657,$K:$L,2,FALSE),1)</f>
        <v/>
      </c>
      <c r="L657" s="113" t="n"/>
    </row>
    <row r="658">
      <c r="A658" s="29">
        <f>+A657+1</f>
        <v/>
      </c>
      <c r="B658" s="29">
        <f>COUNTIF($C$3:C658,C658)</f>
        <v/>
      </c>
      <c r="C658" s="55">
        <f>_xlfn.IFNA(VLOOKUP(A658,$E:$G,3,FALSE),C657)</f>
        <v/>
      </c>
      <c r="D658" s="108">
        <f>_xlfn.IFNA(_xlfn.IFNA(VLOOKUP(A658,$F:$J,5,FALSE),VLOOKUP(C658,K:L,2,FALSE)),"")</f>
        <v/>
      </c>
      <c r="E658" s="32">
        <f>SUM($I$3:I657,1)</f>
        <v/>
      </c>
      <c r="I658" s="39">
        <f>CEILING(H658/VLOOKUP(G658,$K:$L,2,FALSE),1)</f>
        <v/>
      </c>
      <c r="L658" s="113" t="n"/>
    </row>
    <row r="659">
      <c r="A659" s="29">
        <f>+A658+1</f>
        <v/>
      </c>
      <c r="B659" s="29">
        <f>COUNTIF($C$3:C659,C659)</f>
        <v/>
      </c>
      <c r="C659" s="55">
        <f>_xlfn.IFNA(VLOOKUP(A659,$E:$G,3,FALSE),C658)</f>
        <v/>
      </c>
      <c r="D659" s="108">
        <f>_xlfn.IFNA(_xlfn.IFNA(VLOOKUP(A659,$F:$J,5,FALSE),VLOOKUP(C659,K:L,2,FALSE)),"")</f>
        <v/>
      </c>
      <c r="E659" s="32">
        <f>SUM($I$3:I658,1)</f>
        <v/>
      </c>
      <c r="I659" s="39">
        <f>CEILING(H659/VLOOKUP(G659,$K:$L,2,FALSE),1)</f>
        <v/>
      </c>
      <c r="L659" s="113" t="n"/>
    </row>
    <row r="660">
      <c r="A660" s="29">
        <f>+A659+1</f>
        <v/>
      </c>
      <c r="B660" s="29">
        <f>COUNTIF($C$3:C660,C660)</f>
        <v/>
      </c>
      <c r="C660" s="55">
        <f>_xlfn.IFNA(VLOOKUP(A660,$E:$G,3,FALSE),C659)</f>
        <v/>
      </c>
      <c r="D660" s="108">
        <f>_xlfn.IFNA(_xlfn.IFNA(VLOOKUP(A660,$F:$J,5,FALSE),VLOOKUP(C660,K:L,2,FALSE)),"")</f>
        <v/>
      </c>
      <c r="E660" s="32">
        <f>SUM($I$3:I659,1)</f>
        <v/>
      </c>
      <c r="I660" s="39">
        <f>CEILING(H660/VLOOKUP(G660,$K:$L,2,FALSE),1)</f>
        <v/>
      </c>
      <c r="L660" s="113" t="n"/>
    </row>
    <row r="661">
      <c r="A661" s="29">
        <f>+A660+1</f>
        <v/>
      </c>
      <c r="B661" s="29">
        <f>COUNTIF($C$3:C661,C661)</f>
        <v/>
      </c>
      <c r="C661" s="55">
        <f>_xlfn.IFNA(VLOOKUP(A661,$E:$G,3,FALSE),C660)</f>
        <v/>
      </c>
      <c r="D661" s="108">
        <f>_xlfn.IFNA(_xlfn.IFNA(VLOOKUP(A661,$F:$J,5,FALSE),VLOOKUP(C661,K:L,2,FALSE)),"")</f>
        <v/>
      </c>
      <c r="E661" s="32">
        <f>SUM($I$3:I660,1)</f>
        <v/>
      </c>
      <c r="I661" s="39">
        <f>CEILING(H661/VLOOKUP(G661,$K:$L,2,FALSE),1)</f>
        <v/>
      </c>
      <c r="L661" s="113" t="n"/>
    </row>
    <row r="662">
      <c r="A662" s="29">
        <f>+A661+1</f>
        <v/>
      </c>
      <c r="B662" s="29">
        <f>COUNTIF($C$3:C662,C662)</f>
        <v/>
      </c>
      <c r="C662" s="55">
        <f>_xlfn.IFNA(VLOOKUP(A662,$E:$G,3,FALSE),C661)</f>
        <v/>
      </c>
      <c r="D662" s="108">
        <f>_xlfn.IFNA(_xlfn.IFNA(VLOOKUP(A662,$F:$J,5,FALSE),VLOOKUP(C662,K:L,2,FALSE)),"")</f>
        <v/>
      </c>
      <c r="E662" s="32">
        <f>SUM($I$3:I661,1)</f>
        <v/>
      </c>
      <c r="I662" s="39">
        <f>CEILING(H662/VLOOKUP(G662,$K:$L,2,FALSE),1)</f>
        <v/>
      </c>
      <c r="L662" s="113" t="n"/>
    </row>
    <row r="663">
      <c r="A663" s="29">
        <f>+A662+1</f>
        <v/>
      </c>
      <c r="B663" s="29">
        <f>COUNTIF($C$3:C663,C663)</f>
        <v/>
      </c>
      <c r="C663" s="55">
        <f>_xlfn.IFNA(VLOOKUP(A663,$E:$G,3,FALSE),C662)</f>
        <v/>
      </c>
      <c r="D663" s="108">
        <f>_xlfn.IFNA(_xlfn.IFNA(VLOOKUP(A663,$F:$J,5,FALSE),VLOOKUP(C663,K:L,2,FALSE)),"")</f>
        <v/>
      </c>
      <c r="E663" s="32">
        <f>SUM($I$3:I662,1)</f>
        <v/>
      </c>
      <c r="I663" s="39">
        <f>CEILING(H663/VLOOKUP(G663,$K:$L,2,FALSE),1)</f>
        <v/>
      </c>
      <c r="L663" s="113" t="n"/>
    </row>
    <row r="664">
      <c r="A664" s="29">
        <f>+A663+1</f>
        <v/>
      </c>
      <c r="B664" s="29">
        <f>COUNTIF($C$3:C664,C664)</f>
        <v/>
      </c>
      <c r="C664" s="55">
        <f>_xlfn.IFNA(VLOOKUP(A664,$E:$G,3,FALSE),C663)</f>
        <v/>
      </c>
      <c r="D664" s="108">
        <f>_xlfn.IFNA(_xlfn.IFNA(VLOOKUP(A664,$F:$J,5,FALSE),VLOOKUP(C664,K:L,2,FALSE)),"")</f>
        <v/>
      </c>
      <c r="E664" s="32">
        <f>SUM($I$3:I663,1)</f>
        <v/>
      </c>
      <c r="I664" s="39">
        <f>CEILING(H664/VLOOKUP(G664,$K:$L,2,FALSE),1)</f>
        <v/>
      </c>
      <c r="L664" s="113" t="n"/>
    </row>
    <row r="665">
      <c r="A665" s="29">
        <f>+A664+1</f>
        <v/>
      </c>
      <c r="B665" s="29">
        <f>COUNTIF($C$3:C665,C665)</f>
        <v/>
      </c>
      <c r="C665" s="55">
        <f>_xlfn.IFNA(VLOOKUP(A665,$E:$G,3,FALSE),C664)</f>
        <v/>
      </c>
      <c r="D665" s="108">
        <f>_xlfn.IFNA(_xlfn.IFNA(VLOOKUP(A665,$F:$J,5,FALSE),VLOOKUP(C665,K:L,2,FALSE)),"")</f>
        <v/>
      </c>
      <c r="E665" s="32">
        <f>SUM($I$3:I664,1)</f>
        <v/>
      </c>
      <c r="I665" s="39">
        <f>CEILING(H665/VLOOKUP(G665,$K:$L,2,FALSE),1)</f>
        <v/>
      </c>
      <c r="L665" s="113" t="n"/>
    </row>
    <row r="666">
      <c r="A666" s="29">
        <f>+A665+1</f>
        <v/>
      </c>
      <c r="B666" s="29">
        <f>COUNTIF($C$3:C666,C666)</f>
        <v/>
      </c>
      <c r="C666" s="55">
        <f>_xlfn.IFNA(VLOOKUP(A666,$E:$G,3,FALSE),C665)</f>
        <v/>
      </c>
      <c r="D666" s="108">
        <f>_xlfn.IFNA(_xlfn.IFNA(VLOOKUP(A666,$F:$J,5,FALSE),VLOOKUP(C666,K:L,2,FALSE)),"")</f>
        <v/>
      </c>
      <c r="E666" s="32">
        <f>SUM($I$3:I665,1)</f>
        <v/>
      </c>
      <c r="I666" s="39">
        <f>CEILING(H666/VLOOKUP(G666,$K:$L,2,FALSE),1)</f>
        <v/>
      </c>
      <c r="L666" s="113" t="n"/>
    </row>
    <row r="667">
      <c r="A667" s="29">
        <f>+A666+1</f>
        <v/>
      </c>
      <c r="B667" s="29">
        <f>COUNTIF($C$3:C667,C667)</f>
        <v/>
      </c>
      <c r="C667" s="55">
        <f>_xlfn.IFNA(VLOOKUP(A667,$E:$G,3,FALSE),C666)</f>
        <v/>
      </c>
      <c r="D667" s="108">
        <f>_xlfn.IFNA(_xlfn.IFNA(VLOOKUP(A667,$F:$J,5,FALSE),VLOOKUP(C667,K:L,2,FALSE)),"")</f>
        <v/>
      </c>
      <c r="E667" s="32">
        <f>SUM($I$3:I666,1)</f>
        <v/>
      </c>
      <c r="I667" s="39">
        <f>CEILING(H667/VLOOKUP(G667,$K:$L,2,FALSE),1)</f>
        <v/>
      </c>
      <c r="L667" s="113" t="n"/>
    </row>
    <row r="668">
      <c r="A668" s="29">
        <f>+A667+1</f>
        <v/>
      </c>
      <c r="B668" s="29">
        <f>COUNTIF($C$3:C668,C668)</f>
        <v/>
      </c>
      <c r="C668" s="55">
        <f>_xlfn.IFNA(VLOOKUP(A668,$E:$G,3,FALSE),C667)</f>
        <v/>
      </c>
      <c r="D668" s="108">
        <f>_xlfn.IFNA(_xlfn.IFNA(VLOOKUP(A668,$F:$J,5,FALSE),VLOOKUP(C668,K:L,2,FALSE)),"")</f>
        <v/>
      </c>
      <c r="E668" s="32">
        <f>SUM($I$3:I667,1)</f>
        <v/>
      </c>
      <c r="I668" s="39">
        <f>CEILING(H668/VLOOKUP(G668,$K:$L,2,FALSE),1)</f>
        <v/>
      </c>
      <c r="L668" s="113" t="n"/>
    </row>
    <row r="669">
      <c r="A669" s="29">
        <f>+A668+1</f>
        <v/>
      </c>
      <c r="B669" s="29">
        <f>COUNTIF($C$3:C669,C669)</f>
        <v/>
      </c>
      <c r="C669" s="55">
        <f>_xlfn.IFNA(VLOOKUP(A669,$E:$G,3,FALSE),C668)</f>
        <v/>
      </c>
      <c r="D669" s="108">
        <f>_xlfn.IFNA(_xlfn.IFNA(VLOOKUP(A669,$F:$J,5,FALSE),VLOOKUP(C669,K:L,2,FALSE)),"")</f>
        <v/>
      </c>
      <c r="E669" s="32">
        <f>SUM($I$3:I668,1)</f>
        <v/>
      </c>
      <c r="I669" s="39">
        <f>CEILING(H669/VLOOKUP(G669,$K:$L,2,FALSE),1)</f>
        <v/>
      </c>
      <c r="L669" s="113" t="n"/>
    </row>
    <row r="670">
      <c r="A670" s="29">
        <f>+A669+1</f>
        <v/>
      </c>
      <c r="B670" s="29">
        <f>COUNTIF($C$3:C670,C670)</f>
        <v/>
      </c>
      <c r="C670" s="55">
        <f>_xlfn.IFNA(VLOOKUP(A670,$E:$G,3,FALSE),C669)</f>
        <v/>
      </c>
      <c r="D670" s="108">
        <f>_xlfn.IFNA(_xlfn.IFNA(VLOOKUP(A670,$F:$J,5,FALSE),VLOOKUP(C670,K:L,2,FALSE)),"")</f>
        <v/>
      </c>
      <c r="E670" s="32">
        <f>SUM($I$3:I669,1)</f>
        <v/>
      </c>
      <c r="I670" s="39">
        <f>CEILING(H670/VLOOKUP(G670,$K:$L,2,FALSE),1)</f>
        <v/>
      </c>
      <c r="L670" s="113" t="n"/>
    </row>
    <row r="671">
      <c r="A671" s="29">
        <f>+A670+1</f>
        <v/>
      </c>
      <c r="B671" s="29">
        <f>COUNTIF($C$3:C671,C671)</f>
        <v/>
      </c>
      <c r="C671" s="55">
        <f>_xlfn.IFNA(VLOOKUP(A671,$E:$G,3,FALSE),C670)</f>
        <v/>
      </c>
      <c r="D671" s="108">
        <f>_xlfn.IFNA(_xlfn.IFNA(VLOOKUP(A671,$F:$J,5,FALSE),VLOOKUP(C671,K:L,2,FALSE)),"")</f>
        <v/>
      </c>
      <c r="E671" s="32">
        <f>SUM($I$3:I670,1)</f>
        <v/>
      </c>
      <c r="I671" s="39">
        <f>CEILING(H671/VLOOKUP(G671,$K:$L,2,FALSE),1)</f>
        <v/>
      </c>
      <c r="L671" s="113" t="n"/>
    </row>
    <row r="672">
      <c r="A672" s="29">
        <f>+A671+1</f>
        <v/>
      </c>
      <c r="B672" s="29">
        <f>COUNTIF($C$3:C672,C672)</f>
        <v/>
      </c>
      <c r="C672" s="55">
        <f>_xlfn.IFNA(VLOOKUP(A672,$E:$G,3,FALSE),C671)</f>
        <v/>
      </c>
      <c r="D672" s="108">
        <f>_xlfn.IFNA(_xlfn.IFNA(VLOOKUP(A672,$F:$J,5,FALSE),VLOOKUP(C672,K:L,2,FALSE)),"")</f>
        <v/>
      </c>
      <c r="E672" s="32">
        <f>SUM($I$3:I671,1)</f>
        <v/>
      </c>
      <c r="I672" s="39">
        <f>CEILING(H672/VLOOKUP(G672,$K:$L,2,FALSE),1)</f>
        <v/>
      </c>
      <c r="L672" s="113" t="n"/>
    </row>
    <row r="673">
      <c r="A673" s="29">
        <f>+A672+1</f>
        <v/>
      </c>
      <c r="B673" s="29">
        <f>COUNTIF($C$3:C673,C673)</f>
        <v/>
      </c>
      <c r="C673" s="55">
        <f>_xlfn.IFNA(VLOOKUP(A673,$E:$G,3,FALSE),C672)</f>
        <v/>
      </c>
      <c r="D673" s="108">
        <f>_xlfn.IFNA(_xlfn.IFNA(VLOOKUP(A673,$F:$J,5,FALSE),VLOOKUP(C673,K:L,2,FALSE)),"")</f>
        <v/>
      </c>
      <c r="E673" s="32">
        <f>SUM($I$3:I672,1)</f>
        <v/>
      </c>
      <c r="I673" s="39">
        <f>CEILING(H673/VLOOKUP(G673,$K:$L,2,FALSE),1)</f>
        <v/>
      </c>
      <c r="L673" s="113" t="n"/>
    </row>
    <row r="674">
      <c r="A674" s="29">
        <f>+A673+1</f>
        <v/>
      </c>
      <c r="B674" s="29">
        <f>COUNTIF($C$3:C674,C674)</f>
        <v/>
      </c>
      <c r="C674" s="55">
        <f>_xlfn.IFNA(VLOOKUP(A674,$E:$G,3,FALSE),C673)</f>
        <v/>
      </c>
      <c r="D674" s="108">
        <f>_xlfn.IFNA(_xlfn.IFNA(VLOOKUP(A674,$F:$J,5,FALSE),VLOOKUP(C674,K:L,2,FALSE)),"")</f>
        <v/>
      </c>
      <c r="E674" s="32">
        <f>SUM($I$3:I673,1)</f>
        <v/>
      </c>
      <c r="I674" s="39">
        <f>CEILING(H674/VLOOKUP(G674,$K:$L,2,FALSE),1)</f>
        <v/>
      </c>
      <c r="L674" s="113" t="n"/>
    </row>
    <row r="675">
      <c r="A675" s="29">
        <f>+A674+1</f>
        <v/>
      </c>
      <c r="B675" s="29">
        <f>COUNTIF($C$3:C675,C675)</f>
        <v/>
      </c>
      <c r="C675" s="55">
        <f>_xlfn.IFNA(VLOOKUP(A675,$E:$G,3,FALSE),C674)</f>
        <v/>
      </c>
      <c r="D675" s="108">
        <f>_xlfn.IFNA(_xlfn.IFNA(VLOOKUP(A675,$F:$J,5,FALSE),VLOOKUP(C675,K:L,2,FALSE)),"")</f>
        <v/>
      </c>
      <c r="E675" s="32">
        <f>SUM($I$3:I674,1)</f>
        <v/>
      </c>
      <c r="I675" s="39">
        <f>CEILING(H675/VLOOKUP(G675,$K:$L,2,FALSE),1)</f>
        <v/>
      </c>
      <c r="L675" s="113" t="n"/>
    </row>
    <row r="676">
      <c r="A676" s="29">
        <f>+A675+1</f>
        <v/>
      </c>
      <c r="B676" s="29">
        <f>COUNTIF($C$3:C676,C676)</f>
        <v/>
      </c>
      <c r="C676" s="55">
        <f>_xlfn.IFNA(VLOOKUP(A676,$E:$G,3,FALSE),C675)</f>
        <v/>
      </c>
      <c r="D676" s="108">
        <f>_xlfn.IFNA(_xlfn.IFNA(VLOOKUP(A676,$F:$J,5,FALSE),VLOOKUP(C676,K:L,2,FALSE)),"")</f>
        <v/>
      </c>
      <c r="E676" s="32">
        <f>SUM($I$3:I675,1)</f>
        <v/>
      </c>
      <c r="I676" s="39">
        <f>CEILING(H676/VLOOKUP(G676,$K:$L,2,FALSE),1)</f>
        <v/>
      </c>
      <c r="L676" s="113" t="n"/>
    </row>
    <row r="677">
      <c r="A677" s="29">
        <f>+A676+1</f>
        <v/>
      </c>
      <c r="B677" s="29">
        <f>COUNTIF($C$3:C677,C677)</f>
        <v/>
      </c>
      <c r="C677" s="55">
        <f>_xlfn.IFNA(VLOOKUP(A677,$E:$G,3,FALSE),C676)</f>
        <v/>
      </c>
      <c r="D677" s="108">
        <f>_xlfn.IFNA(_xlfn.IFNA(VLOOKUP(A677,$F:$J,5,FALSE),VLOOKUP(C677,K:L,2,FALSE)),"")</f>
        <v/>
      </c>
      <c r="E677" s="32">
        <f>SUM($I$3:I676,1)</f>
        <v/>
      </c>
      <c r="I677" s="39">
        <f>CEILING(H677/VLOOKUP(G677,$K:$L,2,FALSE),1)</f>
        <v/>
      </c>
      <c r="L677" s="113" t="n"/>
    </row>
    <row r="678">
      <c r="A678" s="29">
        <f>+A677+1</f>
        <v/>
      </c>
      <c r="B678" s="29">
        <f>COUNTIF($C$3:C678,C678)</f>
        <v/>
      </c>
      <c r="C678" s="55">
        <f>_xlfn.IFNA(VLOOKUP(A678,$E:$G,3,FALSE),C677)</f>
        <v/>
      </c>
      <c r="D678" s="108">
        <f>_xlfn.IFNA(_xlfn.IFNA(VLOOKUP(A678,$F:$J,5,FALSE),VLOOKUP(C678,K:L,2,FALSE)),"")</f>
        <v/>
      </c>
      <c r="E678" s="32">
        <f>SUM($I$3:I677,1)</f>
        <v/>
      </c>
      <c r="I678" s="39">
        <f>CEILING(H678/VLOOKUP(G678,$K:$L,2,FALSE),1)</f>
        <v/>
      </c>
      <c r="L678" s="113" t="n"/>
    </row>
    <row r="679">
      <c r="A679" s="29">
        <f>+A678+1</f>
        <v/>
      </c>
      <c r="B679" s="29">
        <f>COUNTIF($C$3:C679,C679)</f>
        <v/>
      </c>
      <c r="C679" s="55">
        <f>_xlfn.IFNA(VLOOKUP(A679,$E:$G,3,FALSE),C678)</f>
        <v/>
      </c>
      <c r="D679" s="108">
        <f>_xlfn.IFNA(_xlfn.IFNA(VLOOKUP(A679,$F:$J,5,FALSE),VLOOKUP(C679,K:L,2,FALSE)),"")</f>
        <v/>
      </c>
      <c r="E679" s="32">
        <f>SUM($I$3:I678,1)</f>
        <v/>
      </c>
      <c r="I679" s="39">
        <f>CEILING(H679/VLOOKUP(G679,$K:$L,2,FALSE),1)</f>
        <v/>
      </c>
      <c r="L679" s="113" t="n"/>
    </row>
    <row r="680">
      <c r="A680" s="29">
        <f>+A679+1</f>
        <v/>
      </c>
      <c r="B680" s="29">
        <f>COUNTIF($C$3:C680,C680)</f>
        <v/>
      </c>
      <c r="C680" s="55">
        <f>_xlfn.IFNA(VLOOKUP(A680,$E:$G,3,FALSE),C679)</f>
        <v/>
      </c>
      <c r="D680" s="108">
        <f>_xlfn.IFNA(_xlfn.IFNA(VLOOKUP(A680,$F:$J,5,FALSE),VLOOKUP(C680,K:L,2,FALSE)),"")</f>
        <v/>
      </c>
      <c r="E680" s="32">
        <f>SUM($I$3:I679,1)</f>
        <v/>
      </c>
      <c r="I680" s="39">
        <f>CEILING(H680/VLOOKUP(G680,$K:$L,2,FALSE),1)</f>
        <v/>
      </c>
      <c r="L680" s="113" t="n"/>
    </row>
    <row r="681">
      <c r="A681" s="29">
        <f>+A680+1</f>
        <v/>
      </c>
      <c r="B681" s="29">
        <f>COUNTIF($C$3:C681,C681)</f>
        <v/>
      </c>
      <c r="C681" s="55">
        <f>_xlfn.IFNA(VLOOKUP(A681,$E:$G,3,FALSE),C680)</f>
        <v/>
      </c>
      <c r="D681" s="108">
        <f>_xlfn.IFNA(_xlfn.IFNA(VLOOKUP(A681,$F:$J,5,FALSE),VLOOKUP(C681,K:L,2,FALSE)),"")</f>
        <v/>
      </c>
      <c r="E681" s="32">
        <f>SUM($I$3:I680,1)</f>
        <v/>
      </c>
      <c r="I681" s="39">
        <f>CEILING(H681/VLOOKUP(G681,$K:$L,2,FALSE),1)</f>
        <v/>
      </c>
      <c r="L681" s="113" t="n"/>
    </row>
    <row r="682">
      <c r="A682" s="29">
        <f>+A681+1</f>
        <v/>
      </c>
      <c r="B682" s="29">
        <f>COUNTIF($C$3:C682,C682)</f>
        <v/>
      </c>
      <c r="C682" s="55">
        <f>_xlfn.IFNA(VLOOKUP(A682,$E:$G,3,FALSE),C681)</f>
        <v/>
      </c>
      <c r="D682" s="108">
        <f>_xlfn.IFNA(_xlfn.IFNA(VLOOKUP(A682,$F:$J,5,FALSE),VLOOKUP(C682,K:L,2,FALSE)),"")</f>
        <v/>
      </c>
      <c r="E682" s="32">
        <f>SUM($I$3:I681,1)</f>
        <v/>
      </c>
      <c r="I682" s="39">
        <f>CEILING(H682/VLOOKUP(G682,$K:$L,2,FALSE),1)</f>
        <v/>
      </c>
      <c r="L682" s="113" t="n"/>
    </row>
    <row r="683">
      <c r="A683" s="29">
        <f>+A682+1</f>
        <v/>
      </c>
      <c r="B683" s="29">
        <f>COUNTIF($C$3:C683,C683)</f>
        <v/>
      </c>
      <c r="C683" s="55">
        <f>_xlfn.IFNA(VLOOKUP(A683,$E:$G,3,FALSE),C682)</f>
        <v/>
      </c>
      <c r="D683" s="108">
        <f>_xlfn.IFNA(_xlfn.IFNA(VLOOKUP(A683,$F:$J,5,FALSE),VLOOKUP(C683,K:L,2,FALSE)),"")</f>
        <v/>
      </c>
      <c r="E683" s="32">
        <f>SUM($I$3:I682,1)</f>
        <v/>
      </c>
      <c r="I683" s="39">
        <f>CEILING(H683/VLOOKUP(G683,$K:$L,2,FALSE),1)</f>
        <v/>
      </c>
      <c r="L683" s="113" t="n"/>
    </row>
    <row r="684">
      <c r="A684" s="29">
        <f>+A683+1</f>
        <v/>
      </c>
      <c r="B684" s="29">
        <f>COUNTIF($C$3:C684,C684)</f>
        <v/>
      </c>
      <c r="C684" s="55">
        <f>_xlfn.IFNA(VLOOKUP(A684,$E:$G,3,FALSE),C683)</f>
        <v/>
      </c>
      <c r="D684" s="108">
        <f>_xlfn.IFNA(_xlfn.IFNA(VLOOKUP(A684,$F:$J,5,FALSE),VLOOKUP(C684,K:L,2,FALSE)),"")</f>
        <v/>
      </c>
      <c r="E684" s="32">
        <f>SUM($I$3:I683,1)</f>
        <v/>
      </c>
      <c r="I684" s="39">
        <f>CEILING(H684/VLOOKUP(G684,$K:$L,2,FALSE),1)</f>
        <v/>
      </c>
      <c r="L684" s="113" t="n"/>
    </row>
    <row r="685">
      <c r="A685" s="29">
        <f>+A684+1</f>
        <v/>
      </c>
      <c r="B685" s="29">
        <f>COUNTIF($C$3:C685,C685)</f>
        <v/>
      </c>
      <c r="C685" s="55">
        <f>_xlfn.IFNA(VLOOKUP(A685,$E:$G,3,FALSE),C684)</f>
        <v/>
      </c>
      <c r="D685" s="108">
        <f>_xlfn.IFNA(_xlfn.IFNA(VLOOKUP(A685,$F:$J,5,FALSE),VLOOKUP(C685,K:L,2,FALSE)),"")</f>
        <v/>
      </c>
      <c r="E685" s="32">
        <f>SUM($I$3:I684,1)</f>
        <v/>
      </c>
      <c r="I685" s="39">
        <f>CEILING(H685/VLOOKUP(G685,$K:$L,2,FALSE),1)</f>
        <v/>
      </c>
      <c r="L685" s="113" t="n"/>
    </row>
    <row r="686">
      <c r="A686" s="29">
        <f>+A685+1</f>
        <v/>
      </c>
      <c r="B686" s="29">
        <f>COUNTIF($C$3:C686,C686)</f>
        <v/>
      </c>
      <c r="C686" s="55">
        <f>_xlfn.IFNA(VLOOKUP(A686,$E:$G,3,FALSE),C685)</f>
        <v/>
      </c>
      <c r="D686" s="108">
        <f>_xlfn.IFNA(_xlfn.IFNA(VLOOKUP(A686,$F:$J,5,FALSE),VLOOKUP(C686,K:L,2,FALSE)),"")</f>
        <v/>
      </c>
      <c r="E686" s="32">
        <f>SUM($I$3:I685,1)</f>
        <v/>
      </c>
      <c r="I686" s="39">
        <f>CEILING(H686/VLOOKUP(G686,$K:$L,2,FALSE),1)</f>
        <v/>
      </c>
      <c r="L686" s="113" t="n"/>
    </row>
    <row r="687">
      <c r="A687" s="29">
        <f>+A686+1</f>
        <v/>
      </c>
      <c r="B687" s="29">
        <f>COUNTIF($C$3:C687,C687)</f>
        <v/>
      </c>
      <c r="C687" s="55">
        <f>_xlfn.IFNA(VLOOKUP(A687,$E:$G,3,FALSE),C686)</f>
        <v/>
      </c>
      <c r="D687" s="108">
        <f>_xlfn.IFNA(_xlfn.IFNA(VLOOKUP(A687,$F:$J,5,FALSE),VLOOKUP(C687,K:L,2,FALSE)),"")</f>
        <v/>
      </c>
      <c r="E687" s="32">
        <f>SUM($I$3:I686,1)</f>
        <v/>
      </c>
      <c r="I687" s="39">
        <f>CEILING(H687/VLOOKUP(G687,$K:$L,2,FALSE),1)</f>
        <v/>
      </c>
      <c r="L687" s="113" t="n"/>
    </row>
    <row r="688">
      <c r="A688" s="29">
        <f>+A687+1</f>
        <v/>
      </c>
      <c r="B688" s="29">
        <f>COUNTIF($C$3:C688,C688)</f>
        <v/>
      </c>
      <c r="C688" s="55">
        <f>_xlfn.IFNA(VLOOKUP(A688,$E:$G,3,FALSE),C687)</f>
        <v/>
      </c>
      <c r="D688" s="108">
        <f>_xlfn.IFNA(_xlfn.IFNA(VLOOKUP(A688,$F:$J,5,FALSE),VLOOKUP(C688,K:L,2,FALSE)),"")</f>
        <v/>
      </c>
      <c r="E688" s="32">
        <f>SUM($I$3:I687,1)</f>
        <v/>
      </c>
      <c r="I688" s="39">
        <f>CEILING(H688/VLOOKUP(G688,$K:$L,2,FALSE),1)</f>
        <v/>
      </c>
      <c r="L688" s="113" t="n"/>
    </row>
    <row r="689">
      <c r="A689" s="29">
        <f>+A688+1</f>
        <v/>
      </c>
      <c r="B689" s="29">
        <f>COUNTIF($C$3:C689,C689)</f>
        <v/>
      </c>
      <c r="C689" s="55">
        <f>_xlfn.IFNA(VLOOKUP(A689,$E:$G,3,FALSE),C688)</f>
        <v/>
      </c>
      <c r="D689" s="108">
        <f>_xlfn.IFNA(_xlfn.IFNA(VLOOKUP(A689,$F:$J,5,FALSE),VLOOKUP(C689,K:L,2,FALSE)),"")</f>
        <v/>
      </c>
      <c r="E689" s="32">
        <f>SUM($I$3:I688,1)</f>
        <v/>
      </c>
      <c r="I689" s="39">
        <f>CEILING(H689/VLOOKUP(G689,$K:$L,2,FALSE),1)</f>
        <v/>
      </c>
      <c r="L689" s="113" t="n"/>
    </row>
    <row r="690">
      <c r="A690" s="29">
        <f>+A689+1</f>
        <v/>
      </c>
      <c r="B690" s="29">
        <f>COUNTIF($C$3:C690,C690)</f>
        <v/>
      </c>
      <c r="C690" s="55">
        <f>_xlfn.IFNA(VLOOKUP(A690,$E:$G,3,FALSE),C689)</f>
        <v/>
      </c>
      <c r="D690" s="108">
        <f>_xlfn.IFNA(_xlfn.IFNA(VLOOKUP(A690,$F:$J,5,FALSE),VLOOKUP(C690,K:L,2,FALSE)),"")</f>
        <v/>
      </c>
      <c r="E690" s="32">
        <f>SUM($I$3:I689,1)</f>
        <v/>
      </c>
      <c r="I690" s="39">
        <f>CEILING(H690/VLOOKUP(G690,$K:$L,2,FALSE),1)</f>
        <v/>
      </c>
      <c r="L690" s="113" t="n"/>
    </row>
    <row r="691">
      <c r="A691" s="29">
        <f>+A690+1</f>
        <v/>
      </c>
      <c r="B691" s="29">
        <f>COUNTIF($C$3:C691,C691)</f>
        <v/>
      </c>
      <c r="C691" s="55">
        <f>_xlfn.IFNA(VLOOKUP(A691,$E:$G,3,FALSE),C690)</f>
        <v/>
      </c>
      <c r="D691" s="108">
        <f>_xlfn.IFNA(_xlfn.IFNA(VLOOKUP(A691,$F:$J,5,FALSE),VLOOKUP(C691,K:L,2,FALSE)),"")</f>
        <v/>
      </c>
      <c r="E691" s="32">
        <f>SUM($I$3:I690,1)</f>
        <v/>
      </c>
      <c r="I691" s="39">
        <f>CEILING(H691/VLOOKUP(G691,$K:$L,2,FALSE),1)</f>
        <v/>
      </c>
      <c r="L691" s="113" t="n"/>
    </row>
    <row r="692">
      <c r="A692" s="29">
        <f>+A691+1</f>
        <v/>
      </c>
      <c r="B692" s="29">
        <f>COUNTIF($C$3:C692,C692)</f>
        <v/>
      </c>
      <c r="C692" s="55">
        <f>_xlfn.IFNA(VLOOKUP(A692,$E:$G,3,FALSE),C691)</f>
        <v/>
      </c>
      <c r="D692" s="108">
        <f>_xlfn.IFNA(_xlfn.IFNA(VLOOKUP(A692,$F:$J,5,FALSE),VLOOKUP(C692,K:L,2,FALSE)),"")</f>
        <v/>
      </c>
      <c r="E692" s="32">
        <f>SUM($I$3:I691,1)</f>
        <v/>
      </c>
      <c r="I692" s="39">
        <f>CEILING(H692/VLOOKUP(G692,$K:$L,2,FALSE),1)</f>
        <v/>
      </c>
      <c r="L692" s="113" t="n"/>
    </row>
    <row r="693">
      <c r="A693" s="29">
        <f>+A692+1</f>
        <v/>
      </c>
      <c r="B693" s="29">
        <f>COUNTIF($C$3:C693,C693)</f>
        <v/>
      </c>
      <c r="C693" s="55">
        <f>_xlfn.IFNA(VLOOKUP(A693,$E:$G,3,FALSE),C692)</f>
        <v/>
      </c>
      <c r="D693" s="108">
        <f>_xlfn.IFNA(_xlfn.IFNA(VLOOKUP(A693,$F:$J,5,FALSE),VLOOKUP(C693,K:L,2,FALSE)),"")</f>
        <v/>
      </c>
      <c r="E693" s="32">
        <f>SUM($I$3:I692,1)</f>
        <v/>
      </c>
      <c r="I693" s="39">
        <f>CEILING(H693/VLOOKUP(G693,$K:$L,2,FALSE),1)</f>
        <v/>
      </c>
      <c r="L693" s="113" t="n"/>
    </row>
    <row r="694">
      <c r="A694" s="29">
        <f>+A693+1</f>
        <v/>
      </c>
      <c r="B694" s="29">
        <f>COUNTIF($C$3:C694,C694)</f>
        <v/>
      </c>
      <c r="C694" s="55">
        <f>_xlfn.IFNA(VLOOKUP(A694,$E:$G,3,FALSE),C693)</f>
        <v/>
      </c>
      <c r="D694" s="108">
        <f>_xlfn.IFNA(_xlfn.IFNA(VLOOKUP(A694,$F:$J,5,FALSE),VLOOKUP(C694,K:L,2,FALSE)),"")</f>
        <v/>
      </c>
      <c r="E694" s="32">
        <f>SUM($I$3:I693,1)</f>
        <v/>
      </c>
      <c r="I694" s="39">
        <f>CEILING(H694/VLOOKUP(G694,$K:$L,2,FALSE),1)</f>
        <v/>
      </c>
      <c r="L694" s="113" t="n"/>
    </row>
    <row r="695">
      <c r="A695" s="29">
        <f>+A694+1</f>
        <v/>
      </c>
      <c r="B695" s="29">
        <f>COUNTIF($C$3:C695,C695)</f>
        <v/>
      </c>
      <c r="C695" s="55">
        <f>_xlfn.IFNA(VLOOKUP(A695,$E:$G,3,FALSE),C694)</f>
        <v/>
      </c>
      <c r="D695" s="108">
        <f>_xlfn.IFNA(_xlfn.IFNA(VLOOKUP(A695,$F:$J,5,FALSE),VLOOKUP(C695,K:L,2,FALSE)),"")</f>
        <v/>
      </c>
      <c r="E695" s="32">
        <f>SUM($I$3:I694,1)</f>
        <v/>
      </c>
      <c r="I695" s="39">
        <f>CEILING(H695/VLOOKUP(G695,$K:$L,2,FALSE),1)</f>
        <v/>
      </c>
      <c r="L695" s="113" t="n"/>
    </row>
    <row r="696">
      <c r="A696" s="29">
        <f>+A695+1</f>
        <v/>
      </c>
      <c r="B696" s="29">
        <f>COUNTIF($C$3:C696,C696)</f>
        <v/>
      </c>
      <c r="C696" s="55">
        <f>_xlfn.IFNA(VLOOKUP(A696,$E:$G,3,FALSE),C695)</f>
        <v/>
      </c>
      <c r="D696" s="108">
        <f>_xlfn.IFNA(_xlfn.IFNA(VLOOKUP(A696,$F:$J,5,FALSE),VLOOKUP(C696,K:L,2,FALSE)),"")</f>
        <v/>
      </c>
      <c r="E696" s="32">
        <f>SUM($I$3:I695,1)</f>
        <v/>
      </c>
      <c r="I696" s="39">
        <f>CEILING(H696/VLOOKUP(G696,$K:$L,2,FALSE),1)</f>
        <v/>
      </c>
      <c r="L696" s="113" t="n"/>
    </row>
    <row r="697">
      <c r="A697" s="29">
        <f>+A696+1</f>
        <v/>
      </c>
      <c r="B697" s="29">
        <f>COUNTIF($C$3:C697,C697)</f>
        <v/>
      </c>
      <c r="C697" s="55">
        <f>_xlfn.IFNA(VLOOKUP(A697,$E:$G,3,FALSE),C696)</f>
        <v/>
      </c>
      <c r="D697" s="108">
        <f>_xlfn.IFNA(_xlfn.IFNA(VLOOKUP(A697,$F:$J,5,FALSE),VLOOKUP(C697,K:L,2,FALSE)),"")</f>
        <v/>
      </c>
      <c r="E697" s="32">
        <f>SUM($I$3:I696,1)</f>
        <v/>
      </c>
      <c r="I697" s="39">
        <f>CEILING(H697/VLOOKUP(G697,$K:$L,2,FALSE),1)</f>
        <v/>
      </c>
      <c r="L697" s="113" t="n"/>
    </row>
    <row r="698">
      <c r="A698" s="29">
        <f>+A697+1</f>
        <v/>
      </c>
      <c r="B698" s="29">
        <f>COUNTIF($C$3:C698,C698)</f>
        <v/>
      </c>
      <c r="C698" s="55">
        <f>_xlfn.IFNA(VLOOKUP(A698,$E:$G,3,FALSE),C697)</f>
        <v/>
      </c>
      <c r="D698" s="108">
        <f>_xlfn.IFNA(_xlfn.IFNA(VLOOKUP(A698,$F:$J,5,FALSE),VLOOKUP(C698,K:L,2,FALSE)),"")</f>
        <v/>
      </c>
      <c r="E698" s="32">
        <f>SUM($I$3:I697,1)</f>
        <v/>
      </c>
      <c r="I698" s="39">
        <f>CEILING(H698/VLOOKUP(G698,$K:$L,2,FALSE),1)</f>
        <v/>
      </c>
      <c r="L698" s="113" t="n"/>
    </row>
    <row r="699">
      <c r="A699" s="29">
        <f>+A698+1</f>
        <v/>
      </c>
      <c r="B699" s="29">
        <f>COUNTIF($C$3:C699,C699)</f>
        <v/>
      </c>
      <c r="C699" s="55">
        <f>_xlfn.IFNA(VLOOKUP(A699,$E:$G,3,FALSE),C698)</f>
        <v/>
      </c>
      <c r="D699" s="108">
        <f>_xlfn.IFNA(_xlfn.IFNA(VLOOKUP(A699,$F:$J,5,FALSE),VLOOKUP(C699,K:L,2,FALSE)),"")</f>
        <v/>
      </c>
      <c r="E699" s="32">
        <f>SUM($I$3:I698,1)</f>
        <v/>
      </c>
      <c r="I699" s="39">
        <f>CEILING(H699/VLOOKUP(G699,$K:$L,2,FALSE),1)</f>
        <v/>
      </c>
      <c r="L699" s="113" t="n"/>
    </row>
    <row r="700">
      <c r="A700" s="29">
        <f>+A699+1</f>
        <v/>
      </c>
      <c r="B700" s="29">
        <f>COUNTIF($C$3:C700,C700)</f>
        <v/>
      </c>
      <c r="C700" s="55">
        <f>_xlfn.IFNA(VLOOKUP(A700,$E:$G,3,FALSE),C699)</f>
        <v/>
      </c>
      <c r="D700" s="108">
        <f>_xlfn.IFNA(_xlfn.IFNA(VLOOKUP(A700,$F:$J,5,FALSE),VLOOKUP(C700,K:L,2,FALSE)),"")</f>
        <v/>
      </c>
      <c r="E700" s="32">
        <f>SUM($I$3:I699,1)</f>
        <v/>
      </c>
      <c r="I700" s="39">
        <f>CEILING(H700/VLOOKUP(G700,$K:$L,2,FALSE),1)</f>
        <v/>
      </c>
      <c r="L700" s="113" t="n"/>
    </row>
    <row r="701">
      <c r="A701" s="29">
        <f>+A700+1</f>
        <v/>
      </c>
      <c r="B701" s="29">
        <f>COUNTIF($C$3:C701,C701)</f>
        <v/>
      </c>
      <c r="C701" s="55">
        <f>_xlfn.IFNA(VLOOKUP(A701,$E:$G,3,FALSE),C700)</f>
        <v/>
      </c>
      <c r="D701" s="108">
        <f>_xlfn.IFNA(_xlfn.IFNA(VLOOKUP(A701,$F:$J,5,FALSE),VLOOKUP(C701,K:L,2,FALSE)),"")</f>
        <v/>
      </c>
      <c r="E701" s="32">
        <f>SUM($I$3:I700,1)</f>
        <v/>
      </c>
      <c r="I701" s="39">
        <f>CEILING(H701/VLOOKUP(G701,$K:$L,2,FALSE),1)</f>
        <v/>
      </c>
      <c r="L701" s="113" t="n"/>
    </row>
    <row r="702">
      <c r="A702" s="29">
        <f>+A701+1</f>
        <v/>
      </c>
      <c r="B702" s="29">
        <f>COUNTIF($C$3:C702,C702)</f>
        <v/>
      </c>
      <c r="C702" s="55">
        <f>_xlfn.IFNA(VLOOKUP(A702,$E:$G,3,FALSE),C701)</f>
        <v/>
      </c>
      <c r="D702" s="108">
        <f>_xlfn.IFNA(_xlfn.IFNA(VLOOKUP(A702,$F:$J,5,FALSE),VLOOKUP(C702,K:L,2,FALSE)),"")</f>
        <v/>
      </c>
      <c r="E702" s="32">
        <f>SUM($I$3:I701,1)</f>
        <v/>
      </c>
      <c r="I702" s="39">
        <f>CEILING(H702/VLOOKUP(G702,$K:$L,2,FALSE),1)</f>
        <v/>
      </c>
      <c r="L702" s="113" t="n"/>
    </row>
    <row r="703">
      <c r="A703" s="29">
        <f>+A702+1</f>
        <v/>
      </c>
      <c r="B703" s="29">
        <f>COUNTIF($C$3:C703,C703)</f>
        <v/>
      </c>
      <c r="C703" s="55">
        <f>_xlfn.IFNA(VLOOKUP(A703,$E:$G,3,FALSE),C702)</f>
        <v/>
      </c>
      <c r="D703" s="108">
        <f>_xlfn.IFNA(_xlfn.IFNA(VLOOKUP(A703,$F:$J,5,FALSE),VLOOKUP(C703,K:L,2,FALSE)),"")</f>
        <v/>
      </c>
      <c r="E703" s="32">
        <f>SUM($I$3:I702,1)</f>
        <v/>
      </c>
      <c r="I703" s="39">
        <f>CEILING(H703/VLOOKUP(G703,$K:$L,2,FALSE),1)</f>
        <v/>
      </c>
      <c r="L703" s="113" t="n"/>
    </row>
    <row r="704">
      <c r="A704" s="29">
        <f>+A703+1</f>
        <v/>
      </c>
      <c r="B704" s="29">
        <f>COUNTIF($C$3:C704,C704)</f>
        <v/>
      </c>
      <c r="C704" s="55">
        <f>_xlfn.IFNA(VLOOKUP(A704,$E:$G,3,FALSE),C703)</f>
        <v/>
      </c>
      <c r="D704" s="108">
        <f>_xlfn.IFNA(_xlfn.IFNA(VLOOKUP(A704,$F:$J,5,FALSE),VLOOKUP(C704,K:L,2,FALSE)),"")</f>
        <v/>
      </c>
      <c r="E704" s="32">
        <f>SUM($I$3:I703,1)</f>
        <v/>
      </c>
      <c r="I704" s="39">
        <f>CEILING(H704/VLOOKUP(G704,$K:$L,2,FALSE),1)</f>
        <v/>
      </c>
      <c r="L704" s="113" t="n"/>
    </row>
    <row r="705">
      <c r="A705" s="29">
        <f>+A704+1</f>
        <v/>
      </c>
      <c r="B705" s="29">
        <f>COUNTIF($C$3:C705,C705)</f>
        <v/>
      </c>
      <c r="C705" s="55">
        <f>_xlfn.IFNA(VLOOKUP(A705,$E:$G,3,FALSE),C704)</f>
        <v/>
      </c>
      <c r="D705" s="108">
        <f>_xlfn.IFNA(_xlfn.IFNA(VLOOKUP(A705,$F:$J,5,FALSE),VLOOKUP(C705,K:L,2,FALSE)),"")</f>
        <v/>
      </c>
      <c r="E705" s="32">
        <f>SUM($I$3:I704,1)</f>
        <v/>
      </c>
      <c r="I705" s="39">
        <f>CEILING(H705/VLOOKUP(G705,$K:$L,2,FALSE),1)</f>
        <v/>
      </c>
      <c r="L705" s="113" t="n"/>
    </row>
    <row r="706">
      <c r="A706" s="29">
        <f>+A705+1</f>
        <v/>
      </c>
      <c r="B706" s="29">
        <f>COUNTIF($C$3:C706,C706)</f>
        <v/>
      </c>
      <c r="C706" s="55">
        <f>_xlfn.IFNA(VLOOKUP(A706,$E:$G,3,FALSE),C705)</f>
        <v/>
      </c>
      <c r="D706" s="108">
        <f>_xlfn.IFNA(_xlfn.IFNA(VLOOKUP(A706,$F:$J,5,FALSE),VLOOKUP(C706,K:L,2,FALSE)),"")</f>
        <v/>
      </c>
      <c r="E706" s="32">
        <f>SUM($I$3:I705,1)</f>
        <v/>
      </c>
      <c r="I706" s="39">
        <f>CEILING(H706/VLOOKUP(G706,$K:$L,2,FALSE),1)</f>
        <v/>
      </c>
      <c r="L706" s="113" t="n"/>
    </row>
    <row r="707">
      <c r="A707" s="29">
        <f>+A706+1</f>
        <v/>
      </c>
      <c r="B707" s="29">
        <f>COUNTIF($C$3:C707,C707)</f>
        <v/>
      </c>
      <c r="C707" s="55">
        <f>_xlfn.IFNA(VLOOKUP(A707,$E:$G,3,FALSE),C706)</f>
        <v/>
      </c>
      <c r="D707" s="108">
        <f>_xlfn.IFNA(_xlfn.IFNA(VLOOKUP(A707,$F:$J,5,FALSE),VLOOKUP(C707,K:L,2,FALSE)),"")</f>
        <v/>
      </c>
      <c r="E707" s="32">
        <f>SUM($I$3:I706,1)</f>
        <v/>
      </c>
      <c r="I707" s="39">
        <f>CEILING(H707/VLOOKUP(G707,$K:$L,2,FALSE),1)</f>
        <v/>
      </c>
      <c r="L707" s="113" t="n"/>
    </row>
    <row r="708">
      <c r="A708" s="29">
        <f>+A707+1</f>
        <v/>
      </c>
      <c r="B708" s="29">
        <f>COUNTIF($C$3:C708,C708)</f>
        <v/>
      </c>
      <c r="C708" s="55">
        <f>_xlfn.IFNA(VLOOKUP(A708,$E:$G,3,FALSE),C707)</f>
        <v/>
      </c>
      <c r="D708" s="108">
        <f>_xlfn.IFNA(_xlfn.IFNA(VLOOKUP(A708,$F:$J,5,FALSE),VLOOKUP(C708,K:L,2,FALSE)),"")</f>
        <v/>
      </c>
      <c r="E708" s="32">
        <f>SUM($I$3:I707,1)</f>
        <v/>
      </c>
      <c r="I708" s="39">
        <f>CEILING(H708/VLOOKUP(G708,$K:$L,2,FALSE),1)</f>
        <v/>
      </c>
      <c r="L708" s="113" t="n"/>
    </row>
    <row r="709">
      <c r="A709" s="29">
        <f>+A708+1</f>
        <v/>
      </c>
      <c r="B709" s="29">
        <f>COUNTIF($C$3:C709,C709)</f>
        <v/>
      </c>
      <c r="C709" s="55">
        <f>_xlfn.IFNA(VLOOKUP(A709,$E:$G,3,FALSE),C708)</f>
        <v/>
      </c>
      <c r="D709" s="108">
        <f>_xlfn.IFNA(_xlfn.IFNA(VLOOKUP(A709,$F:$J,5,FALSE),VLOOKUP(C709,K:L,2,FALSE)),"")</f>
        <v/>
      </c>
      <c r="E709" s="32">
        <f>SUM($I$3:I708,1)</f>
        <v/>
      </c>
      <c r="I709" s="39">
        <f>CEILING(H709/VLOOKUP(G709,$K:$L,2,FALSE),1)</f>
        <v/>
      </c>
      <c r="L709" s="113" t="n"/>
    </row>
    <row r="710">
      <c r="A710" s="29">
        <f>+A709+1</f>
        <v/>
      </c>
      <c r="B710" s="29">
        <f>COUNTIF($C$3:C710,C710)</f>
        <v/>
      </c>
      <c r="C710" s="55">
        <f>_xlfn.IFNA(VLOOKUP(A710,$E:$G,3,FALSE),C709)</f>
        <v/>
      </c>
      <c r="D710" s="108">
        <f>_xlfn.IFNA(_xlfn.IFNA(VLOOKUP(A710,$F:$J,5,FALSE),VLOOKUP(C710,K:L,2,FALSE)),"")</f>
        <v/>
      </c>
      <c r="E710" s="32">
        <f>SUM($I$3:I709,1)</f>
        <v/>
      </c>
      <c r="I710" s="39">
        <f>CEILING(H710/VLOOKUP(G710,$K:$L,2,FALSE),1)</f>
        <v/>
      </c>
      <c r="L710" s="113" t="n"/>
    </row>
    <row r="711">
      <c r="A711" s="29">
        <f>+A710+1</f>
        <v/>
      </c>
      <c r="B711" s="29">
        <f>COUNTIF($C$3:C711,C711)</f>
        <v/>
      </c>
      <c r="C711" s="55">
        <f>_xlfn.IFNA(VLOOKUP(A711,$E:$G,3,FALSE),C710)</f>
        <v/>
      </c>
      <c r="D711" s="108">
        <f>_xlfn.IFNA(_xlfn.IFNA(VLOOKUP(A711,$F:$J,5,FALSE),VLOOKUP(C711,K:L,2,FALSE)),"")</f>
        <v/>
      </c>
      <c r="E711" s="32">
        <f>SUM($I$3:I710,1)</f>
        <v/>
      </c>
      <c r="I711" s="39">
        <f>CEILING(H711/VLOOKUP(G711,$K:$L,2,FALSE),1)</f>
        <v/>
      </c>
    </row>
    <row r="712">
      <c r="A712" s="29">
        <f>+A711+1</f>
        <v/>
      </c>
      <c r="B712" s="29">
        <f>COUNTIF($C$3:C712,C712)</f>
        <v/>
      </c>
      <c r="C712" s="55">
        <f>_xlfn.IFNA(VLOOKUP(A712,$E:$G,3,FALSE),C711)</f>
        <v/>
      </c>
      <c r="D712" s="108">
        <f>_xlfn.IFNA(_xlfn.IFNA(VLOOKUP(A712,$F:$J,5,FALSE),VLOOKUP(C712,K:L,2,FALSE)),"")</f>
        <v/>
      </c>
      <c r="E712" s="32">
        <f>SUM($I$3:I711,1)</f>
        <v/>
      </c>
      <c r="I712" s="39">
        <f>CEILING(H712/VLOOKUP(G712,$K:$L,2,FALSE),1)</f>
        <v/>
      </c>
    </row>
    <row r="713">
      <c r="A713" s="29">
        <f>+A712+1</f>
        <v/>
      </c>
      <c r="B713" s="29">
        <f>COUNTIF($C$3:C713,C713)</f>
        <v/>
      </c>
      <c r="C713" s="55">
        <f>_xlfn.IFNA(VLOOKUP(A713,$E:$G,3,FALSE),C712)</f>
        <v/>
      </c>
      <c r="D713" s="108">
        <f>_xlfn.IFNA(_xlfn.IFNA(VLOOKUP(A713,$F:$J,5,FALSE),VLOOKUP(C713,K:L,2,FALSE)),"")</f>
        <v/>
      </c>
      <c r="E713" s="32">
        <f>SUM($I$3:I712,1)</f>
        <v/>
      </c>
      <c r="I713" s="39">
        <f>CEILING(H713/VLOOKUP(G713,$K:$L,2,FALSE),1)</f>
        <v/>
      </c>
    </row>
    <row r="714">
      <c r="A714" s="29">
        <f>+A713+1</f>
        <v/>
      </c>
      <c r="B714" s="29">
        <f>COUNTIF($C$3:C714,C714)</f>
        <v/>
      </c>
      <c r="C714" s="55">
        <f>_xlfn.IFNA(VLOOKUP(A714,$E:$G,3,FALSE),C713)</f>
        <v/>
      </c>
      <c r="D714" s="108">
        <f>_xlfn.IFNA(_xlfn.IFNA(VLOOKUP(A714,$F:$J,5,FALSE),VLOOKUP(C714,K:L,2,FALSE)),"")</f>
        <v/>
      </c>
      <c r="E714" s="32">
        <f>SUM($I$3:I713,1)</f>
        <v/>
      </c>
      <c r="I714" s="39">
        <f>CEILING(H714/VLOOKUP(G714,$K:$L,2,FALSE),1)</f>
        <v/>
      </c>
    </row>
    <row r="715">
      <c r="A715" s="29">
        <f>+A714+1</f>
        <v/>
      </c>
      <c r="B715" s="29">
        <f>COUNTIF($C$3:C715,C715)</f>
        <v/>
      </c>
      <c r="C715" s="55">
        <f>_xlfn.IFNA(VLOOKUP(A715,$E:$G,3,FALSE),C714)</f>
        <v/>
      </c>
      <c r="D715" s="108">
        <f>_xlfn.IFNA(_xlfn.IFNA(VLOOKUP(A715,$F:$J,5,FALSE),VLOOKUP(C715,K:L,2,FALSE)),"")</f>
        <v/>
      </c>
      <c r="E715" s="32">
        <f>SUM($I$3:I714,1)</f>
        <v/>
      </c>
      <c r="I715" s="39">
        <f>CEILING(H715/VLOOKUP(G715,$K:$L,2,FALSE),1)</f>
        <v/>
      </c>
    </row>
    <row r="716">
      <c r="A716" s="29">
        <f>+A715+1</f>
        <v/>
      </c>
      <c r="B716" s="29">
        <f>COUNTIF($C$3:C716,C716)</f>
        <v/>
      </c>
      <c r="C716" s="55">
        <f>_xlfn.IFNA(VLOOKUP(A716,$E:$G,3,FALSE),C715)</f>
        <v/>
      </c>
      <c r="D716" s="108">
        <f>_xlfn.IFNA(_xlfn.IFNA(VLOOKUP(A716,$F:$J,5,FALSE),VLOOKUP(C716,K:L,2,FALSE)),"")</f>
        <v/>
      </c>
      <c r="E716" s="32">
        <f>SUM($I$3:I715,1)</f>
        <v/>
      </c>
      <c r="I716" s="39">
        <f>CEILING(H716/VLOOKUP(G716,$K:$L,2,FALSE),1)</f>
        <v/>
      </c>
    </row>
    <row r="717">
      <c r="A717" s="29">
        <f>+A716+1</f>
        <v/>
      </c>
      <c r="B717" s="29">
        <f>COUNTIF($C$3:C717,C717)</f>
        <v/>
      </c>
      <c r="C717" s="55">
        <f>_xlfn.IFNA(VLOOKUP(A717,$E:$G,3,FALSE),C716)</f>
        <v/>
      </c>
      <c r="D717" s="108">
        <f>_xlfn.IFNA(_xlfn.IFNA(VLOOKUP(A717,$F:$J,5,FALSE),VLOOKUP(C717,K:L,2,FALSE)),"")</f>
        <v/>
      </c>
      <c r="E717" s="32">
        <f>SUM($I$3:I716,1)</f>
        <v/>
      </c>
      <c r="I717" s="39">
        <f>CEILING(H717/VLOOKUP(G717,$K:$L,2,FALSE),1)</f>
        <v/>
      </c>
    </row>
    <row r="718">
      <c r="A718" s="29">
        <f>+A717+1</f>
        <v/>
      </c>
      <c r="B718" s="29">
        <f>COUNTIF($C$3:C718,C718)</f>
        <v/>
      </c>
      <c r="C718" s="55">
        <f>_xlfn.IFNA(VLOOKUP(A718,$E:$G,3,FALSE),C717)</f>
        <v/>
      </c>
      <c r="D718" s="108">
        <f>_xlfn.IFNA(_xlfn.IFNA(VLOOKUP(A718,$F:$J,5,FALSE),VLOOKUP(C718,K:L,2,FALSE)),"")</f>
        <v/>
      </c>
      <c r="E718" s="32">
        <f>SUM($I$3:I717,1)</f>
        <v/>
      </c>
      <c r="I718" s="39">
        <f>CEILING(H718/VLOOKUP(G718,$K:$L,2,FALSE),1)</f>
        <v/>
      </c>
    </row>
    <row r="719">
      <c r="A719" s="29">
        <f>+A718+1</f>
        <v/>
      </c>
      <c r="B719" s="29">
        <f>COUNTIF($C$3:C719,C719)</f>
        <v/>
      </c>
      <c r="C719" s="55">
        <f>_xlfn.IFNA(VLOOKUP(A719,$E:$G,3,FALSE),C718)</f>
        <v/>
      </c>
      <c r="D719" s="108">
        <f>_xlfn.IFNA(_xlfn.IFNA(VLOOKUP(A719,$F:$J,5,FALSE),VLOOKUP(C719,K:L,2,FALSE)),"")</f>
        <v/>
      </c>
      <c r="E719" s="32">
        <f>SUM($I$3:I718,1)</f>
        <v/>
      </c>
      <c r="I719" s="39">
        <f>CEILING(H719/VLOOKUP(G719,$K:$L,2,FALSE),1)</f>
        <v/>
      </c>
    </row>
    <row r="720">
      <c r="A720" s="29">
        <f>+A719+1</f>
        <v/>
      </c>
      <c r="B720" s="29">
        <f>COUNTIF($C$3:C720,C720)</f>
        <v/>
      </c>
      <c r="C720" s="55">
        <f>_xlfn.IFNA(VLOOKUP(A720,$E:$G,3,FALSE),C719)</f>
        <v/>
      </c>
      <c r="D720" s="108">
        <f>_xlfn.IFNA(_xlfn.IFNA(VLOOKUP(A720,$F:$J,5,FALSE),VLOOKUP(C720,K:L,2,FALSE)),"")</f>
        <v/>
      </c>
      <c r="E720" s="32">
        <f>SUM($I$3:I719,1)</f>
        <v/>
      </c>
      <c r="I720" s="39">
        <f>CEILING(H720/VLOOKUP(G720,$K:$L,2,FALSE),1)</f>
        <v/>
      </c>
    </row>
    <row r="721">
      <c r="A721" s="29">
        <f>+A720+1</f>
        <v/>
      </c>
      <c r="B721" s="29">
        <f>COUNTIF($C$3:C721,C721)</f>
        <v/>
      </c>
      <c r="C721" s="55">
        <f>_xlfn.IFNA(VLOOKUP(A721,$E:$G,3,FALSE),C720)</f>
        <v/>
      </c>
      <c r="D721" s="108">
        <f>_xlfn.IFNA(_xlfn.IFNA(VLOOKUP(A721,$F:$J,5,FALSE),VLOOKUP(C721,K:L,2,FALSE)),"")</f>
        <v/>
      </c>
      <c r="E721" s="32">
        <f>SUM($I$3:I720,1)</f>
        <v/>
      </c>
      <c r="I721" s="39">
        <f>CEILING(H721/VLOOKUP(G721,$K:$L,2,FALSE),1)</f>
        <v/>
      </c>
    </row>
    <row r="722">
      <c r="A722" s="29">
        <f>+A721+1</f>
        <v/>
      </c>
      <c r="B722" s="29">
        <f>COUNTIF($C$3:C722,C722)</f>
        <v/>
      </c>
      <c r="C722" s="55">
        <f>_xlfn.IFNA(VLOOKUP(A722,$E:$G,3,FALSE),C721)</f>
        <v/>
      </c>
      <c r="D722" s="108">
        <f>_xlfn.IFNA(_xlfn.IFNA(VLOOKUP(A722,$F:$J,5,FALSE),VLOOKUP(C722,K:L,2,FALSE)),"")</f>
        <v/>
      </c>
      <c r="E722" s="32">
        <f>SUM($I$3:I721,1)</f>
        <v/>
      </c>
      <c r="I722" s="39">
        <f>CEILING(H722/VLOOKUP(G722,$K:$L,2,FALSE),1)</f>
        <v/>
      </c>
    </row>
    <row r="723">
      <c r="A723" s="29">
        <f>+A722+1</f>
        <v/>
      </c>
      <c r="B723" s="29">
        <f>COUNTIF($C$3:C723,C723)</f>
        <v/>
      </c>
      <c r="C723" s="55">
        <f>_xlfn.IFNA(VLOOKUP(A723,$E:$G,3,FALSE),C722)</f>
        <v/>
      </c>
      <c r="D723" s="108">
        <f>_xlfn.IFNA(_xlfn.IFNA(VLOOKUP(A723,$F:$J,5,FALSE),VLOOKUP(C723,K:L,2,FALSE)),"")</f>
        <v/>
      </c>
      <c r="E723" s="32">
        <f>SUM($I$3:I722,1)</f>
        <v/>
      </c>
      <c r="I723" s="39">
        <f>CEILING(H723/VLOOKUP(G723,$K:$L,2,FALSE),1)</f>
        <v/>
      </c>
    </row>
    <row r="724">
      <c r="A724" s="29">
        <f>+A723+1</f>
        <v/>
      </c>
      <c r="B724" s="29">
        <f>COUNTIF($C$3:C724,C724)</f>
        <v/>
      </c>
      <c r="C724" s="55">
        <f>_xlfn.IFNA(VLOOKUP(A724,$E:$G,3,FALSE),C723)</f>
        <v/>
      </c>
      <c r="D724" s="108">
        <f>_xlfn.IFNA(_xlfn.IFNA(VLOOKUP(A724,$F:$J,5,FALSE),VLOOKUP(C724,K:L,2,FALSE)),"")</f>
        <v/>
      </c>
      <c r="E724" s="32">
        <f>SUM($I$3:I723,1)</f>
        <v/>
      </c>
      <c r="I724" s="39">
        <f>CEILING(H724/VLOOKUP(G724,$K:$L,2,FALSE),1)</f>
        <v/>
      </c>
    </row>
    <row r="725">
      <c r="A725" s="29">
        <f>+A724+1</f>
        <v/>
      </c>
      <c r="B725" s="29">
        <f>COUNTIF($C$3:C725,C725)</f>
        <v/>
      </c>
      <c r="C725" s="55">
        <f>_xlfn.IFNA(VLOOKUP(A725,$E:$G,3,FALSE),C724)</f>
        <v/>
      </c>
      <c r="D725" s="108">
        <f>_xlfn.IFNA(_xlfn.IFNA(VLOOKUP(A725,$F:$J,5,FALSE),VLOOKUP(C725,K:L,2,FALSE)),"")</f>
        <v/>
      </c>
      <c r="E725" s="32">
        <f>SUM($I$3:I724,1)</f>
        <v/>
      </c>
      <c r="I725" s="39">
        <f>CEILING(H725/VLOOKUP(G725,$K:$L,2,FALSE),1)</f>
        <v/>
      </c>
    </row>
    <row r="726">
      <c r="A726" s="29">
        <f>+A725+1</f>
        <v/>
      </c>
      <c r="B726" s="29">
        <f>COUNTIF($C$3:C726,C726)</f>
        <v/>
      </c>
      <c r="C726" s="55">
        <f>_xlfn.IFNA(VLOOKUP(A726,$E:$G,3,FALSE),C725)</f>
        <v/>
      </c>
      <c r="D726" s="108">
        <f>_xlfn.IFNA(_xlfn.IFNA(VLOOKUP(A726,$F:$J,5,FALSE),VLOOKUP(C726,K:L,2,FALSE)),"")</f>
        <v/>
      </c>
      <c r="E726" s="32">
        <f>SUM($I$3:I725,1)</f>
        <v/>
      </c>
      <c r="I726" s="39">
        <f>CEILING(H726/VLOOKUP(G726,$K:$L,2,FALSE),1)</f>
        <v/>
      </c>
    </row>
    <row r="727">
      <c r="A727" s="29">
        <f>+A726+1</f>
        <v/>
      </c>
      <c r="B727" s="29">
        <f>COUNTIF($C$3:C727,C727)</f>
        <v/>
      </c>
      <c r="C727" s="55">
        <f>_xlfn.IFNA(VLOOKUP(A727,$E:$G,3,FALSE),C726)</f>
        <v/>
      </c>
      <c r="D727" s="108">
        <f>_xlfn.IFNA(_xlfn.IFNA(VLOOKUP(A727,$F:$J,5,FALSE),VLOOKUP(C727,K:L,2,FALSE)),"")</f>
        <v/>
      </c>
      <c r="E727" s="32">
        <f>SUM($I$3:I726,1)</f>
        <v/>
      </c>
      <c r="I727" s="39">
        <f>CEILING(H727/VLOOKUP(G727,$K:$L,2,FALSE),1)</f>
        <v/>
      </c>
    </row>
    <row r="728">
      <c r="A728" s="29">
        <f>+A727+1</f>
        <v/>
      </c>
      <c r="B728" s="29">
        <f>COUNTIF($C$3:C728,C728)</f>
        <v/>
      </c>
      <c r="C728" s="55">
        <f>_xlfn.IFNA(VLOOKUP(A728,$E:$G,3,FALSE),C727)</f>
        <v/>
      </c>
      <c r="D728" s="108">
        <f>_xlfn.IFNA(_xlfn.IFNA(VLOOKUP(A728,$F:$J,5,FALSE),VLOOKUP(C728,K:L,2,FALSE)),"")</f>
        <v/>
      </c>
      <c r="E728" s="32">
        <f>SUM($I$3:I727,1)</f>
        <v/>
      </c>
      <c r="I728" s="39">
        <f>CEILING(H728/VLOOKUP(G728,$K:$L,2,FALSE),1)</f>
        <v/>
      </c>
    </row>
    <row r="729">
      <c r="A729" s="29">
        <f>+A728+1</f>
        <v/>
      </c>
      <c r="B729" s="29">
        <f>COUNTIF($C$3:C729,C729)</f>
        <v/>
      </c>
      <c r="C729" s="55">
        <f>_xlfn.IFNA(VLOOKUP(A729,$E:$G,3,FALSE),C728)</f>
        <v/>
      </c>
      <c r="D729" s="108">
        <f>_xlfn.IFNA(_xlfn.IFNA(VLOOKUP(A729,$F:$J,5,FALSE),VLOOKUP(C729,K:L,2,FALSE)),"")</f>
        <v/>
      </c>
      <c r="E729" s="32">
        <f>SUM($I$3:I728,1)</f>
        <v/>
      </c>
      <c r="I729" s="39">
        <f>CEILING(H729/VLOOKUP(G729,$K:$L,2,FALSE),1)</f>
        <v/>
      </c>
    </row>
    <row r="730">
      <c r="A730" s="29">
        <f>+A729+1</f>
        <v/>
      </c>
      <c r="B730" s="29">
        <f>COUNTIF($C$3:C730,C730)</f>
        <v/>
      </c>
      <c r="C730" s="55">
        <f>_xlfn.IFNA(VLOOKUP(A730,$E:$G,3,FALSE),C729)</f>
        <v/>
      </c>
      <c r="D730" s="108">
        <f>_xlfn.IFNA(_xlfn.IFNA(VLOOKUP(A730,$F:$J,5,FALSE),VLOOKUP(C730,K:L,2,FALSE)),"")</f>
        <v/>
      </c>
      <c r="E730" s="32">
        <f>SUM($I$3:I729,1)</f>
        <v/>
      </c>
      <c r="I730" s="39">
        <f>CEILING(H730/VLOOKUP(G730,$K:$L,2,FALSE),1)</f>
        <v/>
      </c>
    </row>
    <row r="731">
      <c r="A731" s="29">
        <f>+A730+1</f>
        <v/>
      </c>
      <c r="B731" s="29">
        <f>COUNTIF($C$3:C731,C731)</f>
        <v/>
      </c>
      <c r="C731" s="55">
        <f>_xlfn.IFNA(VLOOKUP(A731,$E:$G,3,FALSE),C730)</f>
        <v/>
      </c>
      <c r="D731" s="108">
        <f>_xlfn.IFNA(_xlfn.IFNA(VLOOKUP(A731,$F:$J,5,FALSE),VLOOKUP(C731,K:L,2,FALSE)),"")</f>
        <v/>
      </c>
      <c r="E731" s="32">
        <f>SUM($I$3:I730,1)</f>
        <v/>
      </c>
      <c r="I731" s="39">
        <f>CEILING(H731/VLOOKUP(G731,$K:$L,2,FALSE),1)</f>
        <v/>
      </c>
    </row>
    <row r="732">
      <c r="A732" s="29">
        <f>+A731+1</f>
        <v/>
      </c>
      <c r="B732" s="29">
        <f>COUNTIF($C$3:C732,C732)</f>
        <v/>
      </c>
      <c r="C732" s="55">
        <f>_xlfn.IFNA(VLOOKUP(A732,$E:$G,3,FALSE),C731)</f>
        <v/>
      </c>
      <c r="D732" s="108">
        <f>_xlfn.IFNA(_xlfn.IFNA(VLOOKUP(A732,$F:$J,5,FALSE),VLOOKUP(C732,K:L,2,FALSE)),"")</f>
        <v/>
      </c>
      <c r="E732" s="32">
        <f>SUM($I$3:I731,1)</f>
        <v/>
      </c>
      <c r="I732" s="39">
        <f>CEILING(H732/VLOOKUP(G732,$K:$L,2,FALSE),1)</f>
        <v/>
      </c>
    </row>
    <row r="733">
      <c r="A733" s="29">
        <f>+A732+1</f>
        <v/>
      </c>
      <c r="B733" s="29">
        <f>COUNTIF($C$3:C733,C733)</f>
        <v/>
      </c>
      <c r="C733" s="55">
        <f>_xlfn.IFNA(VLOOKUP(A733,$E:$G,3,FALSE),C732)</f>
        <v/>
      </c>
      <c r="D733" s="108">
        <f>_xlfn.IFNA(_xlfn.IFNA(VLOOKUP(A733,$F:$J,5,FALSE),VLOOKUP(C733,K:L,2,FALSE)),"")</f>
        <v/>
      </c>
      <c r="E733" s="32">
        <f>SUM($I$3:I732,1)</f>
        <v/>
      </c>
      <c r="I733" s="39">
        <f>CEILING(H733/VLOOKUP(G733,$K:$L,2,FALSE),1)</f>
        <v/>
      </c>
    </row>
    <row r="734">
      <c r="A734" s="29">
        <f>+A733+1</f>
        <v/>
      </c>
      <c r="B734" s="29">
        <f>COUNTIF($C$3:C734,C734)</f>
        <v/>
      </c>
      <c r="C734" s="55">
        <f>_xlfn.IFNA(VLOOKUP(A734,$E:$G,3,FALSE),C733)</f>
        <v/>
      </c>
      <c r="D734" s="108">
        <f>_xlfn.IFNA(_xlfn.IFNA(VLOOKUP(A734,$F:$J,5,FALSE),VLOOKUP(C734,K:L,2,FALSE)),"")</f>
        <v/>
      </c>
      <c r="E734" s="32">
        <f>SUM($I$3:I733,1)</f>
        <v/>
      </c>
      <c r="I734" s="39">
        <f>CEILING(H734/VLOOKUP(G734,$K:$L,2,FALSE),1)</f>
        <v/>
      </c>
    </row>
    <row r="735">
      <c r="A735" s="29">
        <f>+A734+1</f>
        <v/>
      </c>
      <c r="B735" s="29">
        <f>COUNTIF($C$3:C735,C735)</f>
        <v/>
      </c>
      <c r="C735" s="55">
        <f>_xlfn.IFNA(VLOOKUP(A735,$E:$G,3,FALSE),C734)</f>
        <v/>
      </c>
      <c r="D735" s="108">
        <f>_xlfn.IFNA(_xlfn.IFNA(VLOOKUP(A735,$F:$J,5,FALSE),VLOOKUP(C735,K:L,2,FALSE)),"")</f>
        <v/>
      </c>
      <c r="E735" s="32">
        <f>SUM($I$3:I734,1)</f>
        <v/>
      </c>
      <c r="I735" s="39">
        <f>CEILING(H735/VLOOKUP(G735,$K:$L,2,FALSE),1)</f>
        <v/>
      </c>
    </row>
    <row r="736">
      <c r="A736" s="29">
        <f>+A735+1</f>
        <v/>
      </c>
      <c r="B736" s="29">
        <f>COUNTIF($C$3:C736,C736)</f>
        <v/>
      </c>
      <c r="C736" s="55">
        <f>_xlfn.IFNA(VLOOKUP(A736,$E:$G,3,FALSE),C735)</f>
        <v/>
      </c>
      <c r="D736" s="108">
        <f>_xlfn.IFNA(_xlfn.IFNA(VLOOKUP(A736,$F:$J,5,FALSE),VLOOKUP(C736,K:L,2,FALSE)),"")</f>
        <v/>
      </c>
      <c r="E736" s="32">
        <f>SUM($I$3:I735,1)</f>
        <v/>
      </c>
      <c r="I736" s="39">
        <f>CEILING(H736/VLOOKUP(G736,$K:$L,2,FALSE),1)</f>
        <v/>
      </c>
    </row>
    <row r="737">
      <c r="A737" s="29">
        <f>+A736+1</f>
        <v/>
      </c>
      <c r="B737" s="29">
        <f>COUNTIF($C$3:C737,C737)</f>
        <v/>
      </c>
      <c r="C737" s="55">
        <f>_xlfn.IFNA(VLOOKUP(A737,$E:$G,3,FALSE),C736)</f>
        <v/>
      </c>
      <c r="D737" s="108">
        <f>_xlfn.IFNA(_xlfn.IFNA(VLOOKUP(A737,$F:$J,5,FALSE),VLOOKUP(C737,K:L,2,FALSE)),"")</f>
        <v/>
      </c>
      <c r="E737" s="32">
        <f>SUM($I$3:I736,1)</f>
        <v/>
      </c>
      <c r="I737" s="39">
        <f>CEILING(H737/VLOOKUP(G737,$K:$L,2,FALSE),1)</f>
        <v/>
      </c>
    </row>
    <row r="738">
      <c r="A738" s="29">
        <f>+A737+1</f>
        <v/>
      </c>
      <c r="B738" s="29">
        <f>COUNTIF($C$3:C738,C738)</f>
        <v/>
      </c>
      <c r="C738" s="55">
        <f>_xlfn.IFNA(VLOOKUP(A738,$E:$G,3,FALSE),C737)</f>
        <v/>
      </c>
      <c r="D738" s="108">
        <f>_xlfn.IFNA(_xlfn.IFNA(VLOOKUP(A738,$F:$J,5,FALSE),VLOOKUP(C738,K:L,2,FALSE)),"")</f>
        <v/>
      </c>
      <c r="E738" s="32">
        <f>SUM($I$3:I737,1)</f>
        <v/>
      </c>
      <c r="I738" s="39">
        <f>CEILING(H738/VLOOKUP(G738,$K:$L,2,FALSE),1)</f>
        <v/>
      </c>
    </row>
    <row r="739">
      <c r="A739" s="29">
        <f>+A738+1</f>
        <v/>
      </c>
      <c r="B739" s="29">
        <f>COUNTIF($C$3:C739,C739)</f>
        <v/>
      </c>
      <c r="C739" s="55">
        <f>_xlfn.IFNA(VLOOKUP(A739,$E:$G,3,FALSE),C738)</f>
        <v/>
      </c>
      <c r="D739" s="108">
        <f>_xlfn.IFNA(_xlfn.IFNA(VLOOKUP(A739,$F:$J,5,FALSE),VLOOKUP(C739,K:L,2,FALSE)),"")</f>
        <v/>
      </c>
      <c r="E739" s="32">
        <f>SUM($I$3:I738,1)</f>
        <v/>
      </c>
      <c r="I739" s="39">
        <f>CEILING(H739/VLOOKUP(G739,$K:$L,2,FALSE),1)</f>
        <v/>
      </c>
    </row>
    <row r="740">
      <c r="A740" s="29">
        <f>+A739+1</f>
        <v/>
      </c>
      <c r="B740" s="29">
        <f>COUNTIF($C$3:C740,C740)</f>
        <v/>
      </c>
      <c r="C740" s="55">
        <f>_xlfn.IFNA(VLOOKUP(A740,$E:$G,3,FALSE),C739)</f>
        <v/>
      </c>
      <c r="D740" s="108">
        <f>_xlfn.IFNA(_xlfn.IFNA(VLOOKUP(A740,$F:$J,5,FALSE),VLOOKUP(C740,K:L,2,FALSE)),"")</f>
        <v/>
      </c>
      <c r="E740" s="32">
        <f>SUM($I$3:I739,1)</f>
        <v/>
      </c>
      <c r="I740" s="39">
        <f>CEILING(H740/VLOOKUP(G740,$K:$L,2,FALSE),1)</f>
        <v/>
      </c>
    </row>
    <row r="741">
      <c r="A741" s="29">
        <f>+A740+1</f>
        <v/>
      </c>
      <c r="B741" s="29">
        <f>COUNTIF($C$3:C741,C741)</f>
        <v/>
      </c>
      <c r="C741" s="55">
        <f>_xlfn.IFNA(VLOOKUP(A741,$E:$G,3,FALSE),C740)</f>
        <v/>
      </c>
      <c r="D741" s="108">
        <f>_xlfn.IFNA(_xlfn.IFNA(VLOOKUP(A741,$F:$J,5,FALSE),VLOOKUP(C741,K:L,2,FALSE)),"")</f>
        <v/>
      </c>
      <c r="E741" s="32">
        <f>SUM($I$3:I740,1)</f>
        <v/>
      </c>
      <c r="I741" s="39">
        <f>CEILING(H741/VLOOKUP(G741,$K:$L,2,FALSE),1)</f>
        <v/>
      </c>
    </row>
    <row r="742">
      <c r="A742" s="29">
        <f>+A741+1</f>
        <v/>
      </c>
      <c r="B742" s="29">
        <f>COUNTIF($C$3:C742,C742)</f>
        <v/>
      </c>
      <c r="C742" s="55">
        <f>_xlfn.IFNA(VLOOKUP(A742,$E:$G,3,FALSE),C741)</f>
        <v/>
      </c>
      <c r="D742" s="108">
        <f>_xlfn.IFNA(_xlfn.IFNA(VLOOKUP(A742,$F:$J,5,FALSE),VLOOKUP(C742,K:L,2,FALSE)),"")</f>
        <v/>
      </c>
      <c r="E742" s="32">
        <f>SUM($I$3:I741,1)</f>
        <v/>
      </c>
      <c r="I742" s="39">
        <f>CEILING(H742/VLOOKUP(G742,$K:$L,2,FALSE),1)</f>
        <v/>
      </c>
    </row>
    <row r="743">
      <c r="A743" s="29">
        <f>+A742+1</f>
        <v/>
      </c>
      <c r="B743" s="29">
        <f>COUNTIF($C$3:C743,C743)</f>
        <v/>
      </c>
      <c r="C743" s="55">
        <f>_xlfn.IFNA(VLOOKUP(A743,$E:$G,3,FALSE),C742)</f>
        <v/>
      </c>
      <c r="D743" s="108">
        <f>_xlfn.IFNA(_xlfn.IFNA(VLOOKUP(A743,$F:$J,5,FALSE),VLOOKUP(C743,K:L,2,FALSE)),"")</f>
        <v/>
      </c>
      <c r="E743" s="32">
        <f>SUM($I$3:I742,1)</f>
        <v/>
      </c>
      <c r="I743" s="39">
        <f>CEILING(H743/VLOOKUP(G743,$K:$L,2,FALSE),1)</f>
        <v/>
      </c>
    </row>
    <row r="744">
      <c r="A744" s="29">
        <f>+A743+1</f>
        <v/>
      </c>
      <c r="B744" s="29">
        <f>COUNTIF($C$3:C744,C744)</f>
        <v/>
      </c>
      <c r="C744" s="55">
        <f>_xlfn.IFNA(VLOOKUP(A744,$E:$G,3,FALSE),C743)</f>
        <v/>
      </c>
      <c r="D744" s="108">
        <f>_xlfn.IFNA(_xlfn.IFNA(VLOOKUP(A744,$F:$J,5,FALSE),VLOOKUP(C744,K:L,2,FALSE)),"")</f>
        <v/>
      </c>
      <c r="E744" s="32">
        <f>SUM($I$3:I743,1)</f>
        <v/>
      </c>
      <c r="I744" s="39">
        <f>CEILING(H744/VLOOKUP(G744,$K:$L,2,FALSE),1)</f>
        <v/>
      </c>
    </row>
    <row r="745">
      <c r="A745" s="29">
        <f>+A744+1</f>
        <v/>
      </c>
      <c r="B745" s="29">
        <f>COUNTIF($C$3:C745,C745)</f>
        <v/>
      </c>
      <c r="C745" s="55">
        <f>_xlfn.IFNA(VLOOKUP(A745,$E:$G,3,FALSE),C744)</f>
        <v/>
      </c>
      <c r="D745" s="108">
        <f>_xlfn.IFNA(_xlfn.IFNA(VLOOKUP(A745,$F:$J,5,FALSE),VLOOKUP(C745,K:L,2,FALSE)),"")</f>
        <v/>
      </c>
      <c r="E745" s="32">
        <f>SUM($I$3:I744,1)</f>
        <v/>
      </c>
      <c r="I745" s="39">
        <f>CEILING(H745/VLOOKUP(G745,$K:$L,2,FALSE),1)</f>
        <v/>
      </c>
    </row>
    <row r="746">
      <c r="A746" s="29">
        <f>+A745+1</f>
        <v/>
      </c>
      <c r="B746" s="29">
        <f>COUNTIF($C$3:C746,C746)</f>
        <v/>
      </c>
      <c r="C746" s="55">
        <f>_xlfn.IFNA(VLOOKUP(A746,$E:$G,3,FALSE),C745)</f>
        <v/>
      </c>
      <c r="D746" s="108">
        <f>_xlfn.IFNA(_xlfn.IFNA(VLOOKUP(A746,$F:$J,5,FALSE),VLOOKUP(C746,K:L,2,FALSE)),"")</f>
        <v/>
      </c>
      <c r="E746" s="32">
        <f>SUM($I$3:I745,1)</f>
        <v/>
      </c>
      <c r="I746" s="39">
        <f>CEILING(H746/VLOOKUP(G746,$K:$L,2,FALSE),1)</f>
        <v/>
      </c>
    </row>
    <row r="747">
      <c r="A747" s="29">
        <f>+A746+1</f>
        <v/>
      </c>
      <c r="B747" s="29">
        <f>COUNTIF($C$3:C747,C747)</f>
        <v/>
      </c>
      <c r="C747" s="55">
        <f>_xlfn.IFNA(VLOOKUP(A747,$E:$G,3,FALSE),C746)</f>
        <v/>
      </c>
      <c r="D747" s="108">
        <f>_xlfn.IFNA(_xlfn.IFNA(VLOOKUP(A747,$F:$J,5,FALSE),VLOOKUP(C747,K:L,2,FALSE)),"")</f>
        <v/>
      </c>
      <c r="E747" s="32">
        <f>SUM($I$3:I746,1)</f>
        <v/>
      </c>
      <c r="I747" s="39">
        <f>CEILING(H747/VLOOKUP(G747,$K:$L,2,FALSE),1)</f>
        <v/>
      </c>
    </row>
    <row r="748">
      <c r="A748" s="29">
        <f>+A747+1</f>
        <v/>
      </c>
      <c r="B748" s="29">
        <f>COUNTIF($C$3:C748,C748)</f>
        <v/>
      </c>
      <c r="C748" s="55">
        <f>_xlfn.IFNA(VLOOKUP(A748,$E:$G,3,FALSE),C747)</f>
        <v/>
      </c>
      <c r="D748" s="108">
        <f>_xlfn.IFNA(_xlfn.IFNA(VLOOKUP(A748,$F:$J,5,FALSE),VLOOKUP(C748,K:L,2,FALSE)),"")</f>
        <v/>
      </c>
      <c r="E748" s="32">
        <f>SUM($I$3:I747,1)</f>
        <v/>
      </c>
      <c r="I748" s="39">
        <f>CEILING(H748/VLOOKUP(G748,$K:$L,2,FALSE),1)</f>
        <v/>
      </c>
    </row>
    <row r="749">
      <c r="A749" s="29">
        <f>+A748+1</f>
        <v/>
      </c>
      <c r="B749" s="29">
        <f>COUNTIF($C$3:C749,C749)</f>
        <v/>
      </c>
      <c r="C749" s="55">
        <f>_xlfn.IFNA(VLOOKUP(A749,$E:$G,3,FALSE),C748)</f>
        <v/>
      </c>
      <c r="D749" s="108">
        <f>_xlfn.IFNA(_xlfn.IFNA(VLOOKUP(A749,$F:$J,5,FALSE),VLOOKUP(C749,K:L,2,FALSE)),"")</f>
        <v/>
      </c>
      <c r="E749" s="32">
        <f>SUM($I$3:I748,1)</f>
        <v/>
      </c>
      <c r="I749" s="39">
        <f>CEILING(H749/VLOOKUP(G749,$K:$L,2,FALSE),1)</f>
        <v/>
      </c>
    </row>
    <row r="750">
      <c r="A750" s="29">
        <f>+A749+1</f>
        <v/>
      </c>
      <c r="B750" s="29">
        <f>COUNTIF($C$3:C750,C750)</f>
        <v/>
      </c>
      <c r="C750" s="55">
        <f>_xlfn.IFNA(VLOOKUP(A750,$E:$G,3,FALSE),C749)</f>
        <v/>
      </c>
      <c r="D750" s="108">
        <f>_xlfn.IFNA(_xlfn.IFNA(VLOOKUP(A750,$F:$J,5,FALSE),VLOOKUP(C750,K:L,2,FALSE)),"")</f>
        <v/>
      </c>
      <c r="E750" s="32">
        <f>SUM($I$3:I749,1)</f>
        <v/>
      </c>
      <c r="I750" s="39">
        <f>CEILING(H750/VLOOKUP(G750,$K:$L,2,FALSE),1)</f>
        <v/>
      </c>
    </row>
    <row r="751">
      <c r="A751" s="29">
        <f>+A750+1</f>
        <v/>
      </c>
      <c r="B751" s="29">
        <f>COUNTIF($C$3:C751,C751)</f>
        <v/>
      </c>
      <c r="C751" s="55">
        <f>_xlfn.IFNA(VLOOKUP(A751,$E:$G,3,FALSE),C750)</f>
        <v/>
      </c>
      <c r="D751" s="108">
        <f>_xlfn.IFNA(_xlfn.IFNA(VLOOKUP(A751,$F:$J,5,FALSE),VLOOKUP(C751,K:L,2,FALSE)),"")</f>
        <v/>
      </c>
      <c r="E751" s="32">
        <f>SUM($I$3:I750,1)</f>
        <v/>
      </c>
      <c r="I751" s="39">
        <f>CEILING(H751/VLOOKUP(G751,$K:$L,2,FALSE),1)</f>
        <v/>
      </c>
    </row>
    <row r="752">
      <c r="A752" s="29">
        <f>+A751+1</f>
        <v/>
      </c>
      <c r="B752" s="29">
        <f>COUNTIF($C$3:C752,C752)</f>
        <v/>
      </c>
      <c r="C752" s="55">
        <f>_xlfn.IFNA(VLOOKUP(A752,$E:$G,3,FALSE),C751)</f>
        <v/>
      </c>
      <c r="D752" s="108">
        <f>_xlfn.IFNA(_xlfn.IFNA(VLOOKUP(A752,$F:$J,5,FALSE),VLOOKUP(C752,K:L,2,FALSE)),"")</f>
        <v/>
      </c>
      <c r="E752" s="32">
        <f>SUM($I$3:I751,1)</f>
        <v/>
      </c>
      <c r="I752" s="39">
        <f>CEILING(H752/VLOOKUP(G752,$K:$L,2,FALSE),1)</f>
        <v/>
      </c>
    </row>
    <row r="753">
      <c r="A753" s="29">
        <f>+A752+1</f>
        <v/>
      </c>
      <c r="B753" s="29">
        <f>COUNTIF($C$3:C753,C753)</f>
        <v/>
      </c>
      <c r="C753" s="55">
        <f>_xlfn.IFNA(VLOOKUP(A753,$E:$G,3,FALSE),C752)</f>
        <v/>
      </c>
      <c r="D753" s="108">
        <f>_xlfn.IFNA(_xlfn.IFNA(VLOOKUP(A753,$F:$J,5,FALSE),VLOOKUP(C753,K:L,2,FALSE)),"")</f>
        <v/>
      </c>
      <c r="E753" s="32">
        <f>SUM($I$3:I752,1)</f>
        <v/>
      </c>
      <c r="I753" s="39">
        <f>CEILING(H753/VLOOKUP(G753,$K:$L,2,FALSE),1)</f>
        <v/>
      </c>
    </row>
    <row r="754">
      <c r="A754" s="29">
        <f>+A753+1</f>
        <v/>
      </c>
      <c r="B754" s="29">
        <f>COUNTIF($C$3:C754,C754)</f>
        <v/>
      </c>
      <c r="C754" s="55">
        <f>_xlfn.IFNA(VLOOKUP(A754,$E:$G,3,FALSE),C753)</f>
        <v/>
      </c>
      <c r="D754" s="108">
        <f>_xlfn.IFNA(_xlfn.IFNA(VLOOKUP(A754,$F:$J,5,FALSE),VLOOKUP(C754,K:L,2,FALSE)),"")</f>
        <v/>
      </c>
      <c r="E754" s="32">
        <f>SUM($I$3:I753,1)</f>
        <v/>
      </c>
      <c r="I754" s="39">
        <f>CEILING(H754/VLOOKUP(G754,$K:$L,2,FALSE),1)</f>
        <v/>
      </c>
    </row>
    <row r="755">
      <c r="A755" s="29">
        <f>+A754+1</f>
        <v/>
      </c>
      <c r="B755" s="29">
        <f>COUNTIF($C$3:C755,C755)</f>
        <v/>
      </c>
      <c r="C755" s="55">
        <f>_xlfn.IFNA(VLOOKUP(A755,$E:$G,3,FALSE),C754)</f>
        <v/>
      </c>
      <c r="D755" s="108">
        <f>_xlfn.IFNA(_xlfn.IFNA(VLOOKUP(A755,$F:$J,5,FALSE),VLOOKUP(C755,K:L,2,FALSE)),"")</f>
        <v/>
      </c>
      <c r="E755" s="32">
        <f>SUM($I$3:I754,1)</f>
        <v/>
      </c>
      <c r="I755" s="39">
        <f>CEILING(H755/VLOOKUP(G755,$K:$L,2,FALSE),1)</f>
        <v/>
      </c>
    </row>
    <row r="756">
      <c r="A756" s="29">
        <f>+A755+1</f>
        <v/>
      </c>
      <c r="B756" s="29">
        <f>COUNTIF($C$3:C756,C756)</f>
        <v/>
      </c>
      <c r="C756" s="55">
        <f>_xlfn.IFNA(VLOOKUP(A756,$E:$G,3,FALSE),C755)</f>
        <v/>
      </c>
      <c r="D756" s="108">
        <f>_xlfn.IFNA(_xlfn.IFNA(VLOOKUP(A756,$F:$J,5,FALSE),VLOOKUP(C756,K:L,2,FALSE)),"")</f>
        <v/>
      </c>
      <c r="E756" s="32">
        <f>SUM($I$3:I755,1)</f>
        <v/>
      </c>
      <c r="I756" s="39">
        <f>CEILING(H756/VLOOKUP(G756,$K:$L,2,FALSE),1)</f>
        <v/>
      </c>
    </row>
    <row r="757">
      <c r="A757" s="29">
        <f>+A756+1</f>
        <v/>
      </c>
      <c r="B757" s="29">
        <f>COUNTIF($C$3:C757,C757)</f>
        <v/>
      </c>
      <c r="C757" s="55">
        <f>_xlfn.IFNA(VLOOKUP(A757,$E:$G,3,FALSE),C756)</f>
        <v/>
      </c>
      <c r="D757" s="108">
        <f>_xlfn.IFNA(_xlfn.IFNA(VLOOKUP(A757,$F:$J,5,FALSE),VLOOKUP(C757,K:L,2,FALSE)),"")</f>
        <v/>
      </c>
      <c r="E757" s="32">
        <f>SUM($I$3:I756,1)</f>
        <v/>
      </c>
      <c r="I757" s="39">
        <f>CEILING(H757/VLOOKUP(G757,$K:$L,2,FALSE),1)</f>
        <v/>
      </c>
    </row>
    <row r="758">
      <c r="A758" s="29">
        <f>+A757+1</f>
        <v/>
      </c>
      <c r="B758" s="29">
        <f>COUNTIF($C$3:C758,C758)</f>
        <v/>
      </c>
      <c r="C758" s="55">
        <f>_xlfn.IFNA(VLOOKUP(A758,$E:$G,3,FALSE),C757)</f>
        <v/>
      </c>
      <c r="D758" s="108">
        <f>_xlfn.IFNA(_xlfn.IFNA(VLOOKUP(A758,$F:$J,5,FALSE),VLOOKUP(C758,K:L,2,FALSE)),"")</f>
        <v/>
      </c>
      <c r="E758" s="32">
        <f>SUM($I$3:I757,1)</f>
        <v/>
      </c>
      <c r="I758" s="39">
        <f>CEILING(H758/VLOOKUP(G758,$K:$L,2,FALSE),1)</f>
        <v/>
      </c>
    </row>
    <row r="759">
      <c r="A759" s="29">
        <f>+A758+1</f>
        <v/>
      </c>
      <c r="B759" s="29">
        <f>COUNTIF($C$3:C759,C759)</f>
        <v/>
      </c>
      <c r="C759" s="55">
        <f>_xlfn.IFNA(VLOOKUP(A759,$E:$G,3,FALSE),C758)</f>
        <v/>
      </c>
      <c r="D759" s="108">
        <f>_xlfn.IFNA(_xlfn.IFNA(VLOOKUP(A759,$F:$J,5,FALSE),VLOOKUP(C759,K:L,2,FALSE)),"")</f>
        <v/>
      </c>
      <c r="E759" s="32">
        <f>SUM($I$3:I758,1)</f>
        <v/>
      </c>
      <c r="I759" s="39">
        <f>CEILING(H759/VLOOKUP(G759,$K:$L,2,FALSE),1)</f>
        <v/>
      </c>
    </row>
    <row r="760">
      <c r="A760" s="29">
        <f>+A759+1</f>
        <v/>
      </c>
      <c r="B760" s="29">
        <f>COUNTIF($C$3:C760,C760)</f>
        <v/>
      </c>
      <c r="C760" s="55">
        <f>_xlfn.IFNA(VLOOKUP(A760,$E:$G,3,FALSE),C759)</f>
        <v/>
      </c>
      <c r="D760" s="108">
        <f>_xlfn.IFNA(_xlfn.IFNA(VLOOKUP(A760,$F:$J,5,FALSE),VLOOKUP(C760,K:L,2,FALSE)),"")</f>
        <v/>
      </c>
      <c r="E760" s="32">
        <f>SUM($I$3:I759,1)</f>
        <v/>
      </c>
      <c r="I760" s="39">
        <f>CEILING(H760/VLOOKUP(G760,$K:$L,2,FALSE),1)</f>
        <v/>
      </c>
    </row>
    <row r="761">
      <c r="A761" s="29">
        <f>+A760+1</f>
        <v/>
      </c>
      <c r="B761" s="29">
        <f>COUNTIF($C$3:C761,C761)</f>
        <v/>
      </c>
      <c r="C761" s="55">
        <f>_xlfn.IFNA(VLOOKUP(A761,$E:$G,3,FALSE),C760)</f>
        <v/>
      </c>
      <c r="D761" s="108">
        <f>_xlfn.IFNA(_xlfn.IFNA(VLOOKUP(A761,$F:$J,5,FALSE),VLOOKUP(C761,K:L,2,FALSE)),"")</f>
        <v/>
      </c>
      <c r="E761" s="32">
        <f>SUM($I$3:I760,1)</f>
        <v/>
      </c>
      <c r="I761" s="39">
        <f>CEILING(H761/VLOOKUP(G761,$K:$L,2,FALSE),1)</f>
        <v/>
      </c>
    </row>
    <row r="762">
      <c r="A762" s="29">
        <f>+A761+1</f>
        <v/>
      </c>
      <c r="B762" s="29">
        <f>COUNTIF($C$3:C762,C762)</f>
        <v/>
      </c>
      <c r="C762" s="55">
        <f>_xlfn.IFNA(VLOOKUP(A762,$E:$G,3,FALSE),C761)</f>
        <v/>
      </c>
      <c r="D762" s="108">
        <f>_xlfn.IFNA(_xlfn.IFNA(VLOOKUP(A762,$F:$J,5,FALSE),VLOOKUP(C762,K:L,2,FALSE)),"")</f>
        <v/>
      </c>
      <c r="E762" s="32">
        <f>SUM($I$3:I761,1)</f>
        <v/>
      </c>
      <c r="I762" s="39">
        <f>CEILING(H762/VLOOKUP(G762,$K:$L,2,FALSE),1)</f>
        <v/>
      </c>
    </row>
    <row r="763">
      <c r="A763" s="29">
        <f>+A762+1</f>
        <v/>
      </c>
      <c r="B763" s="29">
        <f>COUNTIF($C$3:C763,C763)</f>
        <v/>
      </c>
      <c r="C763" s="55">
        <f>_xlfn.IFNA(VLOOKUP(A763,$E:$G,3,FALSE),C762)</f>
        <v/>
      </c>
      <c r="D763" s="108">
        <f>_xlfn.IFNA(_xlfn.IFNA(VLOOKUP(A763,$F:$J,5,FALSE),VLOOKUP(C763,K:L,2,FALSE)),"")</f>
        <v/>
      </c>
      <c r="E763" s="32">
        <f>SUM($I$3:I762,1)</f>
        <v/>
      </c>
      <c r="I763" s="39">
        <f>CEILING(H763/VLOOKUP(G763,$K:$L,2,FALSE),1)</f>
        <v/>
      </c>
    </row>
    <row r="764">
      <c r="A764" s="29">
        <f>+A763+1</f>
        <v/>
      </c>
      <c r="B764" s="29">
        <f>COUNTIF($C$3:C764,C764)</f>
        <v/>
      </c>
      <c r="C764" s="55">
        <f>_xlfn.IFNA(VLOOKUP(A764,$E:$G,3,FALSE),C763)</f>
        <v/>
      </c>
      <c r="D764" s="108">
        <f>_xlfn.IFNA(_xlfn.IFNA(VLOOKUP(A764,$F:$J,5,FALSE),VLOOKUP(C764,K:L,2,FALSE)),"")</f>
        <v/>
      </c>
      <c r="E764" s="32">
        <f>SUM($I$3:I763,1)</f>
        <v/>
      </c>
      <c r="I764" s="39">
        <f>CEILING(H764/VLOOKUP(G764,$K:$L,2,FALSE),1)</f>
        <v/>
      </c>
    </row>
    <row r="765">
      <c r="A765" s="29">
        <f>+A764+1</f>
        <v/>
      </c>
      <c r="B765" s="29">
        <f>COUNTIF($C$3:C765,C765)</f>
        <v/>
      </c>
      <c r="C765" s="55">
        <f>_xlfn.IFNA(VLOOKUP(A765,$E:$G,3,FALSE),C764)</f>
        <v/>
      </c>
      <c r="D765" s="108">
        <f>_xlfn.IFNA(_xlfn.IFNA(VLOOKUP(A765,$F:$J,5,FALSE),VLOOKUP(C765,K:L,2,FALSE)),"")</f>
        <v/>
      </c>
      <c r="E765" s="32">
        <f>SUM($I$3:I764,1)</f>
        <v/>
      </c>
      <c r="I765" s="39">
        <f>CEILING(H765/VLOOKUP(G765,$K:$L,2,FALSE),1)</f>
        <v/>
      </c>
    </row>
    <row r="766">
      <c r="A766" s="29">
        <f>+A765+1</f>
        <v/>
      </c>
      <c r="B766" s="29">
        <f>COUNTIF($C$3:C766,C766)</f>
        <v/>
      </c>
      <c r="C766" s="55">
        <f>_xlfn.IFNA(VLOOKUP(A766,$E:$G,3,FALSE),C765)</f>
        <v/>
      </c>
      <c r="D766" s="108">
        <f>_xlfn.IFNA(_xlfn.IFNA(VLOOKUP(A766,$F:$J,5,FALSE),VLOOKUP(C766,K:L,2,FALSE)),"")</f>
        <v/>
      </c>
      <c r="E766" s="32">
        <f>SUM($I$3:I765,1)</f>
        <v/>
      </c>
      <c r="I766" s="39">
        <f>CEILING(H766/VLOOKUP(G766,$K:$L,2,FALSE),1)</f>
        <v/>
      </c>
    </row>
    <row r="767">
      <c r="A767" s="29">
        <f>+A766+1</f>
        <v/>
      </c>
      <c r="B767" s="29">
        <f>COUNTIF($C$3:C767,C767)</f>
        <v/>
      </c>
      <c r="C767" s="55">
        <f>_xlfn.IFNA(VLOOKUP(A767,$E:$G,3,FALSE),C766)</f>
        <v/>
      </c>
      <c r="D767" s="108">
        <f>_xlfn.IFNA(_xlfn.IFNA(VLOOKUP(A767,$F:$J,5,FALSE),VLOOKUP(C767,K:L,2,FALSE)),"")</f>
        <v/>
      </c>
      <c r="E767" s="32">
        <f>SUM($I$3:I766,1)</f>
        <v/>
      </c>
      <c r="I767" s="39">
        <f>CEILING(H767/VLOOKUP(G767,$K:$L,2,FALSE),1)</f>
        <v/>
      </c>
    </row>
    <row r="768">
      <c r="A768" s="29">
        <f>+A767+1</f>
        <v/>
      </c>
      <c r="B768" s="29">
        <f>COUNTIF($C$3:C768,C768)</f>
        <v/>
      </c>
      <c r="C768" s="55">
        <f>_xlfn.IFNA(VLOOKUP(A768,$E:$G,3,FALSE),C767)</f>
        <v/>
      </c>
      <c r="D768" s="108">
        <f>_xlfn.IFNA(_xlfn.IFNA(VLOOKUP(A768,$F:$J,5,FALSE),VLOOKUP(C768,K:L,2,FALSE)),"")</f>
        <v/>
      </c>
      <c r="E768" s="32">
        <f>SUM($I$3:I767,1)</f>
        <v/>
      </c>
      <c r="I768" s="39">
        <f>CEILING(H768/VLOOKUP(G768,$K:$L,2,FALSE),1)</f>
        <v/>
      </c>
    </row>
    <row r="769">
      <c r="A769" s="29">
        <f>+A768+1</f>
        <v/>
      </c>
      <c r="B769" s="29">
        <f>COUNTIF($C$3:C769,C769)</f>
        <v/>
      </c>
      <c r="C769" s="55">
        <f>_xlfn.IFNA(VLOOKUP(A769,$E:$G,3,FALSE),C768)</f>
        <v/>
      </c>
      <c r="D769" s="108">
        <f>_xlfn.IFNA(_xlfn.IFNA(VLOOKUP(A769,$F:$J,5,FALSE),VLOOKUP(C769,K:L,2,FALSE)),"")</f>
        <v/>
      </c>
      <c r="E769" s="32">
        <f>SUM($I$3:I768,1)</f>
        <v/>
      </c>
      <c r="I769" s="39">
        <f>CEILING(H769/VLOOKUP(G769,$K:$L,2,FALSE),1)</f>
        <v/>
      </c>
    </row>
    <row r="770">
      <c r="A770" s="29">
        <f>+A769+1</f>
        <v/>
      </c>
      <c r="B770" s="29">
        <f>COUNTIF($C$3:C770,C770)</f>
        <v/>
      </c>
      <c r="C770" s="55">
        <f>_xlfn.IFNA(VLOOKUP(A770,$E:$G,3,FALSE),C769)</f>
        <v/>
      </c>
      <c r="D770" s="108">
        <f>_xlfn.IFNA(_xlfn.IFNA(VLOOKUP(A770,$F:$J,5,FALSE),VLOOKUP(C770,K:L,2,FALSE)),"")</f>
        <v/>
      </c>
      <c r="E770" s="32">
        <f>SUM($I$3:I769,1)</f>
        <v/>
      </c>
      <c r="I770" s="39">
        <f>CEILING(H770/VLOOKUP(G770,$K:$L,2,FALSE),1)</f>
        <v/>
      </c>
    </row>
    <row r="771">
      <c r="A771" s="29">
        <f>+A770+1</f>
        <v/>
      </c>
      <c r="B771" s="29">
        <f>COUNTIF($C$3:C771,C771)</f>
        <v/>
      </c>
      <c r="C771" s="55">
        <f>_xlfn.IFNA(VLOOKUP(A771,$E:$G,3,FALSE),C770)</f>
        <v/>
      </c>
      <c r="D771" s="108">
        <f>_xlfn.IFNA(_xlfn.IFNA(VLOOKUP(A771,$F:$J,5,FALSE),VLOOKUP(C771,K:L,2,FALSE)),"")</f>
        <v/>
      </c>
      <c r="E771" s="32">
        <f>SUM($I$3:I770,1)</f>
        <v/>
      </c>
      <c r="I771" s="39">
        <f>CEILING(H771/VLOOKUP(G771,$K:$L,2,FALSE),1)</f>
        <v/>
      </c>
    </row>
    <row r="772">
      <c r="A772" s="29">
        <f>+A771+1</f>
        <v/>
      </c>
      <c r="B772" s="29">
        <f>COUNTIF($C$3:C772,C772)</f>
        <v/>
      </c>
      <c r="C772" s="55">
        <f>_xlfn.IFNA(VLOOKUP(A772,$E:$G,3,FALSE),C771)</f>
        <v/>
      </c>
      <c r="D772" s="108">
        <f>_xlfn.IFNA(_xlfn.IFNA(VLOOKUP(A772,$F:$J,5,FALSE),VLOOKUP(C772,K:L,2,FALSE)),"")</f>
        <v/>
      </c>
      <c r="E772" s="32">
        <f>SUM($I$3:I771,1)</f>
        <v/>
      </c>
      <c r="I772" s="39">
        <f>CEILING(H772/VLOOKUP(G772,$K:$L,2,FALSE),1)</f>
        <v/>
      </c>
    </row>
    <row r="773">
      <c r="A773" s="29">
        <f>+A772+1</f>
        <v/>
      </c>
      <c r="B773" s="29">
        <f>COUNTIF($C$3:C773,C773)</f>
        <v/>
      </c>
      <c r="C773" s="55">
        <f>_xlfn.IFNA(VLOOKUP(A773,$E:$G,3,FALSE),C772)</f>
        <v/>
      </c>
      <c r="D773" s="108">
        <f>_xlfn.IFNA(_xlfn.IFNA(VLOOKUP(A773,$F:$J,5,FALSE),VLOOKUP(C773,K:L,2,FALSE)),"")</f>
        <v/>
      </c>
      <c r="E773" s="32">
        <f>SUM($I$3:I772,1)</f>
        <v/>
      </c>
      <c r="I773" s="39">
        <f>CEILING(H773/VLOOKUP(G773,$K:$L,2,FALSE),1)</f>
        <v/>
      </c>
    </row>
    <row r="774">
      <c r="A774" s="29">
        <f>+A773+1</f>
        <v/>
      </c>
      <c r="B774" s="29">
        <f>COUNTIF($C$3:C774,C774)</f>
        <v/>
      </c>
      <c r="C774" s="55">
        <f>_xlfn.IFNA(VLOOKUP(A774,$E:$G,3,FALSE),C773)</f>
        <v/>
      </c>
      <c r="D774" s="108">
        <f>_xlfn.IFNA(_xlfn.IFNA(VLOOKUP(A774,$F:$J,5,FALSE),VLOOKUP(C774,K:L,2,FALSE)),"")</f>
        <v/>
      </c>
      <c r="E774" s="32">
        <f>SUM($I$3:I773,1)</f>
        <v/>
      </c>
      <c r="I774" s="39">
        <f>CEILING(H774/VLOOKUP(G774,$K:$L,2,FALSE),1)</f>
        <v/>
      </c>
    </row>
    <row r="775">
      <c r="A775" s="29">
        <f>+A774+1</f>
        <v/>
      </c>
      <c r="B775" s="29">
        <f>COUNTIF($C$3:C775,C775)</f>
        <v/>
      </c>
      <c r="C775" s="55">
        <f>_xlfn.IFNA(VLOOKUP(A775,$E:$G,3,FALSE),C774)</f>
        <v/>
      </c>
      <c r="D775" s="108">
        <f>_xlfn.IFNA(_xlfn.IFNA(VLOOKUP(A775,$F:$J,5,FALSE),VLOOKUP(C775,K:L,2,FALSE)),"")</f>
        <v/>
      </c>
      <c r="E775" s="32">
        <f>SUM($I$3:I774,1)</f>
        <v/>
      </c>
      <c r="I775" s="39">
        <f>CEILING(H775/VLOOKUP(G775,$K:$L,2,FALSE),1)</f>
        <v/>
      </c>
    </row>
    <row r="776">
      <c r="A776" s="29">
        <f>+A775+1</f>
        <v/>
      </c>
      <c r="B776" s="29">
        <f>COUNTIF($C$3:C776,C776)</f>
        <v/>
      </c>
      <c r="C776" s="55">
        <f>_xlfn.IFNA(VLOOKUP(A776,$E:$G,3,FALSE),C775)</f>
        <v/>
      </c>
      <c r="D776" s="108">
        <f>_xlfn.IFNA(_xlfn.IFNA(VLOOKUP(A776,$F:$J,5,FALSE),VLOOKUP(C776,K:L,2,FALSE)),"")</f>
        <v/>
      </c>
      <c r="E776" s="32">
        <f>SUM($I$3:I775,1)</f>
        <v/>
      </c>
      <c r="I776" s="39">
        <f>CEILING(H776/VLOOKUP(G776,$K:$L,2,FALSE),1)</f>
        <v/>
      </c>
    </row>
    <row r="777">
      <c r="A777" s="29">
        <f>+A776+1</f>
        <v/>
      </c>
      <c r="B777" s="29">
        <f>COUNTIF($C$3:C777,C777)</f>
        <v/>
      </c>
      <c r="C777" s="55">
        <f>_xlfn.IFNA(VLOOKUP(A777,$E:$G,3,FALSE),C776)</f>
        <v/>
      </c>
      <c r="D777" s="108">
        <f>_xlfn.IFNA(_xlfn.IFNA(VLOOKUP(A777,$F:$J,5,FALSE),VLOOKUP(C777,K:L,2,FALSE)),"")</f>
        <v/>
      </c>
      <c r="E777" s="32">
        <f>SUM($I$3:I776,1)</f>
        <v/>
      </c>
      <c r="I777" s="39">
        <f>CEILING(H777/VLOOKUP(G777,$K:$L,2,FALSE),1)</f>
        <v/>
      </c>
    </row>
    <row r="778">
      <c r="A778" s="29">
        <f>+A777+1</f>
        <v/>
      </c>
      <c r="B778" s="29">
        <f>COUNTIF($C$3:C778,C778)</f>
        <v/>
      </c>
      <c r="C778" s="55">
        <f>_xlfn.IFNA(VLOOKUP(A778,$E:$G,3,FALSE),C777)</f>
        <v/>
      </c>
      <c r="D778" s="108">
        <f>_xlfn.IFNA(_xlfn.IFNA(VLOOKUP(A778,$F:$J,5,FALSE),VLOOKUP(C778,K:L,2,FALSE)),"")</f>
        <v/>
      </c>
      <c r="E778" s="32">
        <f>SUM($I$3:I777,1)</f>
        <v/>
      </c>
      <c r="I778" s="39">
        <f>CEILING(H778/VLOOKUP(G778,$K:$L,2,FALSE),1)</f>
        <v/>
      </c>
    </row>
    <row r="779">
      <c r="A779" s="29">
        <f>+A778+1</f>
        <v/>
      </c>
      <c r="B779" s="29">
        <f>COUNTIF($C$3:C779,C779)</f>
        <v/>
      </c>
      <c r="C779" s="55">
        <f>_xlfn.IFNA(VLOOKUP(A779,$E:$G,3,FALSE),C778)</f>
        <v/>
      </c>
      <c r="D779" s="108">
        <f>_xlfn.IFNA(_xlfn.IFNA(VLOOKUP(A779,$F:$J,5,FALSE),VLOOKUP(C779,K:L,2,FALSE)),"")</f>
        <v/>
      </c>
      <c r="E779" s="32">
        <f>SUM($I$3:I778,1)</f>
        <v/>
      </c>
      <c r="I779" s="39">
        <f>CEILING(H779/VLOOKUP(G779,$K:$L,2,FALSE),1)</f>
        <v/>
      </c>
    </row>
    <row r="780">
      <c r="A780" s="29">
        <f>+A779+1</f>
        <v/>
      </c>
      <c r="B780" s="29">
        <f>COUNTIF($C$3:C780,C780)</f>
        <v/>
      </c>
      <c r="C780" s="55">
        <f>_xlfn.IFNA(VLOOKUP(A780,$E:$G,3,FALSE),C779)</f>
        <v/>
      </c>
      <c r="D780" s="108">
        <f>_xlfn.IFNA(_xlfn.IFNA(VLOOKUP(A780,$F:$J,5,FALSE),VLOOKUP(C780,K:L,2,FALSE)),"")</f>
        <v/>
      </c>
      <c r="E780" s="32">
        <f>SUM($I$3:I779,1)</f>
        <v/>
      </c>
      <c r="I780" s="39">
        <f>CEILING(H780/VLOOKUP(G780,$K:$L,2,FALSE),1)</f>
        <v/>
      </c>
    </row>
    <row r="781">
      <c r="A781" s="29">
        <f>+A780+1</f>
        <v/>
      </c>
      <c r="B781" s="29">
        <f>COUNTIF($C$3:C781,C781)</f>
        <v/>
      </c>
      <c r="C781" s="55">
        <f>_xlfn.IFNA(VLOOKUP(A781,$E:$G,3,FALSE),C780)</f>
        <v/>
      </c>
      <c r="D781" s="108">
        <f>_xlfn.IFNA(_xlfn.IFNA(VLOOKUP(A781,$F:$J,5,FALSE),VLOOKUP(C781,K:L,2,FALSE)),"")</f>
        <v/>
      </c>
      <c r="E781" s="32">
        <f>SUM($I$3:I780,1)</f>
        <v/>
      </c>
      <c r="I781" s="39">
        <f>CEILING(H781/VLOOKUP(G781,$K:$L,2,FALSE),1)</f>
        <v/>
      </c>
    </row>
    <row r="782">
      <c r="A782" s="29">
        <f>+A781+1</f>
        <v/>
      </c>
      <c r="B782" s="29">
        <f>COUNTIF($C$3:C782,C782)</f>
        <v/>
      </c>
      <c r="C782" s="55">
        <f>_xlfn.IFNA(VLOOKUP(A782,$E:$G,3,FALSE),C781)</f>
        <v/>
      </c>
      <c r="D782" s="108">
        <f>_xlfn.IFNA(_xlfn.IFNA(VLOOKUP(A782,$F:$J,5,FALSE),VLOOKUP(C782,K:L,2,FALSE)),"")</f>
        <v/>
      </c>
      <c r="E782" s="32">
        <f>SUM($I$3:I781,1)</f>
        <v/>
      </c>
      <c r="I782" s="39">
        <f>CEILING(H782/VLOOKUP(G782,$K:$L,2,FALSE),1)</f>
        <v/>
      </c>
    </row>
    <row r="783">
      <c r="A783" s="29">
        <f>+A782+1</f>
        <v/>
      </c>
      <c r="B783" s="29">
        <f>COUNTIF($C$3:C783,C783)</f>
        <v/>
      </c>
      <c r="C783" s="55">
        <f>_xlfn.IFNA(VLOOKUP(A783,$E:$G,3,FALSE),C782)</f>
        <v/>
      </c>
      <c r="D783" s="108">
        <f>_xlfn.IFNA(_xlfn.IFNA(VLOOKUP(A783,$F:$J,5,FALSE),VLOOKUP(C783,K:L,2,FALSE)),"")</f>
        <v/>
      </c>
      <c r="E783" s="32">
        <f>SUM($I$3:I782,1)</f>
        <v/>
      </c>
      <c r="I783" s="39">
        <f>CEILING(H783/VLOOKUP(G783,$K:$L,2,FALSE),1)</f>
        <v/>
      </c>
    </row>
    <row r="784">
      <c r="A784" s="29">
        <f>+A783+1</f>
        <v/>
      </c>
      <c r="B784" s="29">
        <f>COUNTIF($C$3:C784,C784)</f>
        <v/>
      </c>
      <c r="C784" s="55">
        <f>_xlfn.IFNA(VLOOKUP(A784,$E:$G,3,FALSE),C783)</f>
        <v/>
      </c>
      <c r="D784" s="108">
        <f>_xlfn.IFNA(_xlfn.IFNA(VLOOKUP(A784,$F:$J,5,FALSE),VLOOKUP(C784,K:L,2,FALSE)),"")</f>
        <v/>
      </c>
      <c r="E784" s="32">
        <f>SUM($I$3:I783,1)</f>
        <v/>
      </c>
      <c r="I784" s="39">
        <f>CEILING(H784/VLOOKUP(G784,$K:$L,2,FALSE),1)</f>
        <v/>
      </c>
    </row>
    <row r="785">
      <c r="A785" s="29">
        <f>+A784+1</f>
        <v/>
      </c>
      <c r="B785" s="29">
        <f>COUNTIF($C$3:C785,C785)</f>
        <v/>
      </c>
      <c r="C785" s="55">
        <f>_xlfn.IFNA(VLOOKUP(A785,$E:$G,3,FALSE),C784)</f>
        <v/>
      </c>
      <c r="D785" s="108">
        <f>_xlfn.IFNA(_xlfn.IFNA(VLOOKUP(A785,$F:$J,5,FALSE),VLOOKUP(C785,K:L,2,FALSE)),"")</f>
        <v/>
      </c>
      <c r="E785" s="32">
        <f>SUM($I$3:I784,1)</f>
        <v/>
      </c>
      <c r="I785" s="39">
        <f>CEILING(H785/VLOOKUP(G785,$K:$L,2,FALSE),1)</f>
        <v/>
      </c>
    </row>
    <row r="786">
      <c r="A786" s="29">
        <f>+A785+1</f>
        <v/>
      </c>
      <c r="B786" s="29">
        <f>COUNTIF($C$3:C786,C786)</f>
        <v/>
      </c>
      <c r="C786" s="55">
        <f>_xlfn.IFNA(VLOOKUP(A786,$E:$G,3,FALSE),C785)</f>
        <v/>
      </c>
      <c r="D786" s="108">
        <f>_xlfn.IFNA(_xlfn.IFNA(VLOOKUP(A786,$F:$J,5,FALSE),VLOOKUP(C786,K:L,2,FALSE)),"")</f>
        <v/>
      </c>
      <c r="E786" s="32">
        <f>SUM($I$3:I785,1)</f>
        <v/>
      </c>
      <c r="I786" s="39">
        <f>CEILING(H786/VLOOKUP(G786,$K:$L,2,FALSE),1)</f>
        <v/>
      </c>
    </row>
    <row r="787">
      <c r="A787" s="29">
        <f>+A786+1</f>
        <v/>
      </c>
      <c r="B787" s="29">
        <f>COUNTIF($C$3:C787,C787)</f>
        <v/>
      </c>
      <c r="C787" s="55">
        <f>_xlfn.IFNA(VLOOKUP(A787,$E:$G,3,FALSE),C786)</f>
        <v/>
      </c>
      <c r="D787" s="108">
        <f>_xlfn.IFNA(_xlfn.IFNA(VLOOKUP(A787,$F:$J,5,FALSE),VLOOKUP(C787,K:L,2,FALSE)),"")</f>
        <v/>
      </c>
      <c r="E787" s="32">
        <f>SUM($I$3:I786,1)</f>
        <v/>
      </c>
      <c r="I787" s="39">
        <f>CEILING(H787/VLOOKUP(G787,$K:$L,2,FALSE),1)</f>
        <v/>
      </c>
    </row>
    <row r="788">
      <c r="A788" s="29">
        <f>+A787+1</f>
        <v/>
      </c>
      <c r="B788" s="29">
        <f>COUNTIF($C$3:C788,C788)</f>
        <v/>
      </c>
      <c r="C788" s="55">
        <f>_xlfn.IFNA(VLOOKUP(A788,$E:$G,3,FALSE),C787)</f>
        <v/>
      </c>
      <c r="D788" s="108">
        <f>_xlfn.IFNA(_xlfn.IFNA(VLOOKUP(A788,$F:$J,5,FALSE),VLOOKUP(C788,K:L,2,FALSE)),"")</f>
        <v/>
      </c>
      <c r="E788" s="32">
        <f>SUM($I$3:I787,1)</f>
        <v/>
      </c>
      <c r="I788" s="39">
        <f>CEILING(H788/VLOOKUP(G788,$K:$L,2,FALSE),1)</f>
        <v/>
      </c>
    </row>
    <row r="789">
      <c r="A789" s="29">
        <f>+A788+1</f>
        <v/>
      </c>
      <c r="B789" s="29">
        <f>COUNTIF($C$3:C789,C789)</f>
        <v/>
      </c>
      <c r="C789" s="55">
        <f>_xlfn.IFNA(VLOOKUP(A789,$E:$G,3,FALSE),C788)</f>
        <v/>
      </c>
      <c r="D789" s="108">
        <f>_xlfn.IFNA(_xlfn.IFNA(VLOOKUP(A789,$F:$J,5,FALSE),VLOOKUP(C789,K:L,2,FALSE)),"")</f>
        <v/>
      </c>
      <c r="E789" s="32">
        <f>SUM($I$3:I788,1)</f>
        <v/>
      </c>
      <c r="I789" s="39">
        <f>CEILING(H789/VLOOKUP(G789,$K:$L,2,FALSE),1)</f>
        <v/>
      </c>
    </row>
    <row r="790">
      <c r="A790" s="29">
        <f>+A789+1</f>
        <v/>
      </c>
      <c r="B790" s="29">
        <f>COUNTIF($C$3:C790,C790)</f>
        <v/>
      </c>
      <c r="C790" s="55">
        <f>_xlfn.IFNA(VLOOKUP(A790,$E:$G,3,FALSE),C789)</f>
        <v/>
      </c>
      <c r="D790" s="108">
        <f>_xlfn.IFNA(_xlfn.IFNA(VLOOKUP(A790,$F:$J,5,FALSE),VLOOKUP(C790,K:L,2,FALSE)),"")</f>
        <v/>
      </c>
      <c r="E790" s="32">
        <f>SUM($I$3:I789,1)</f>
        <v/>
      </c>
      <c r="I790" s="39">
        <f>CEILING(H790/VLOOKUP(G790,$K:$L,2,FALSE),1)</f>
        <v/>
      </c>
    </row>
    <row r="791">
      <c r="A791" s="29">
        <f>+A790+1</f>
        <v/>
      </c>
      <c r="B791" s="29">
        <f>COUNTIF($C$3:C791,C791)</f>
        <v/>
      </c>
      <c r="C791" s="55">
        <f>_xlfn.IFNA(VLOOKUP(A791,$E:$G,3,FALSE),C790)</f>
        <v/>
      </c>
      <c r="D791" s="108">
        <f>_xlfn.IFNA(_xlfn.IFNA(VLOOKUP(A791,$F:$J,5,FALSE),VLOOKUP(C791,K:L,2,FALSE)),"")</f>
        <v/>
      </c>
      <c r="E791" s="32">
        <f>SUM($I$3:I790,1)</f>
        <v/>
      </c>
      <c r="I791" s="39">
        <f>CEILING(H791/VLOOKUP(G791,$K:$L,2,FALSE),1)</f>
        <v/>
      </c>
    </row>
    <row r="792">
      <c r="A792" s="29">
        <f>+A791+1</f>
        <v/>
      </c>
      <c r="B792" s="29">
        <f>COUNTIF($C$3:C792,C792)</f>
        <v/>
      </c>
      <c r="C792" s="55">
        <f>_xlfn.IFNA(VLOOKUP(A792,$E:$G,3,FALSE),C791)</f>
        <v/>
      </c>
      <c r="D792" s="108">
        <f>_xlfn.IFNA(_xlfn.IFNA(VLOOKUP(A792,$F:$J,5,FALSE),VLOOKUP(C792,K:L,2,FALSE)),"")</f>
        <v/>
      </c>
      <c r="E792" s="32">
        <f>SUM($I$3:I791,1)</f>
        <v/>
      </c>
      <c r="I792" s="39">
        <f>CEILING(H792/VLOOKUP(G792,$K:$L,2,FALSE),1)</f>
        <v/>
      </c>
    </row>
    <row r="793">
      <c r="A793" s="29">
        <f>+A792+1</f>
        <v/>
      </c>
      <c r="B793" s="29">
        <f>COUNTIF($C$3:C793,C793)</f>
        <v/>
      </c>
      <c r="C793" s="55">
        <f>_xlfn.IFNA(VLOOKUP(A793,$E:$G,3,FALSE),C792)</f>
        <v/>
      </c>
      <c r="D793" s="108">
        <f>_xlfn.IFNA(_xlfn.IFNA(VLOOKUP(A793,$F:$J,5,FALSE),VLOOKUP(C793,K:L,2,FALSE)),"")</f>
        <v/>
      </c>
      <c r="E793" s="32">
        <f>SUM($I$3:I792,1)</f>
        <v/>
      </c>
      <c r="I793" s="39">
        <f>CEILING(H793/VLOOKUP(G793,$K:$L,2,FALSE),1)</f>
        <v/>
      </c>
    </row>
    <row r="794">
      <c r="A794" s="29">
        <f>+A793+1</f>
        <v/>
      </c>
      <c r="B794" s="29">
        <f>COUNTIF($C$3:C794,C794)</f>
        <v/>
      </c>
      <c r="C794" s="55">
        <f>_xlfn.IFNA(VLOOKUP(A794,$E:$G,3,FALSE),C793)</f>
        <v/>
      </c>
      <c r="D794" s="108">
        <f>_xlfn.IFNA(_xlfn.IFNA(VLOOKUP(A794,$F:$J,5,FALSE),VLOOKUP(C794,K:L,2,FALSE)),"")</f>
        <v/>
      </c>
      <c r="E794" s="32">
        <f>SUM($I$3:I793,1)</f>
        <v/>
      </c>
      <c r="I794" s="39">
        <f>CEILING(H794/VLOOKUP(G794,$K:$L,2,FALSE),1)</f>
        <v/>
      </c>
    </row>
    <row r="795">
      <c r="A795" s="29">
        <f>+A794+1</f>
        <v/>
      </c>
      <c r="B795" s="29">
        <f>COUNTIF($C$3:C795,C795)</f>
        <v/>
      </c>
      <c r="C795" s="55">
        <f>_xlfn.IFNA(VLOOKUP(A795,$E:$G,3,FALSE),C794)</f>
        <v/>
      </c>
      <c r="D795" s="108">
        <f>_xlfn.IFNA(_xlfn.IFNA(VLOOKUP(A795,$F:$J,5,FALSE),VLOOKUP(C795,K:L,2,FALSE)),"")</f>
        <v/>
      </c>
      <c r="E795" s="32">
        <f>SUM($I$3:I794,1)</f>
        <v/>
      </c>
      <c r="I795" s="39">
        <f>CEILING(H795/VLOOKUP(G795,$K:$L,2,FALSE),1)</f>
        <v/>
      </c>
    </row>
    <row r="796">
      <c r="A796" s="29">
        <f>+A795+1</f>
        <v/>
      </c>
      <c r="B796" s="29">
        <f>COUNTIF($C$3:C796,C796)</f>
        <v/>
      </c>
      <c r="C796" s="55">
        <f>_xlfn.IFNA(VLOOKUP(A796,$E:$G,3,FALSE),C795)</f>
        <v/>
      </c>
      <c r="D796" s="108">
        <f>_xlfn.IFNA(_xlfn.IFNA(VLOOKUP(A796,$F:$J,5,FALSE),VLOOKUP(C796,K:L,2,FALSE)),"")</f>
        <v/>
      </c>
      <c r="E796" s="32">
        <f>SUM($I$3:I795,1)</f>
        <v/>
      </c>
      <c r="I796" s="39">
        <f>CEILING(H796/VLOOKUP(G796,$K:$L,2,FALSE),1)</f>
        <v/>
      </c>
    </row>
    <row r="797">
      <c r="A797" s="29">
        <f>+A796+1</f>
        <v/>
      </c>
      <c r="B797" s="29">
        <f>COUNTIF($C$3:C797,C797)</f>
        <v/>
      </c>
      <c r="C797" s="55">
        <f>_xlfn.IFNA(VLOOKUP(A797,$E:$G,3,FALSE),C796)</f>
        <v/>
      </c>
      <c r="D797" s="108">
        <f>_xlfn.IFNA(_xlfn.IFNA(VLOOKUP(A797,$F:$J,5,FALSE),VLOOKUP(C797,K:L,2,FALSE)),"")</f>
        <v/>
      </c>
      <c r="E797" s="32">
        <f>SUM($I$3:I796,1)</f>
        <v/>
      </c>
      <c r="I797" s="39">
        <f>CEILING(H797/VLOOKUP(G797,$K:$L,2,FALSE),1)</f>
        <v/>
      </c>
    </row>
    <row r="798">
      <c r="A798" s="29">
        <f>+A797+1</f>
        <v/>
      </c>
      <c r="B798" s="29">
        <f>COUNTIF($C$3:C798,C798)</f>
        <v/>
      </c>
      <c r="C798" s="55">
        <f>_xlfn.IFNA(VLOOKUP(A798,$E:$G,3,FALSE),C797)</f>
        <v/>
      </c>
      <c r="D798" s="108">
        <f>_xlfn.IFNA(_xlfn.IFNA(VLOOKUP(A798,$F:$J,5,FALSE),VLOOKUP(C798,K:L,2,FALSE)),"")</f>
        <v/>
      </c>
      <c r="E798" s="32">
        <f>SUM($I$3:I797,1)</f>
        <v/>
      </c>
      <c r="I798" s="39">
        <f>CEILING(H798/VLOOKUP(G798,$K:$L,2,FALSE),1)</f>
        <v/>
      </c>
    </row>
    <row r="799">
      <c r="A799" s="29">
        <f>+A798+1</f>
        <v/>
      </c>
      <c r="B799" s="29">
        <f>COUNTIF($C$3:C799,C799)</f>
        <v/>
      </c>
      <c r="C799" s="55">
        <f>_xlfn.IFNA(VLOOKUP(A799,$E:$G,3,FALSE),C798)</f>
        <v/>
      </c>
      <c r="D799" s="108">
        <f>_xlfn.IFNA(_xlfn.IFNA(VLOOKUP(A799,$F:$J,5,FALSE),VLOOKUP(C799,K:L,2,FALSE)),"")</f>
        <v/>
      </c>
      <c r="E799" s="32">
        <f>SUM($I$3:I798,1)</f>
        <v/>
      </c>
      <c r="I799" s="39">
        <f>CEILING(H799/VLOOKUP(G799,$K:$L,2,FALSE),1)</f>
        <v/>
      </c>
    </row>
    <row r="800">
      <c r="A800" s="29">
        <f>+A799+1</f>
        <v/>
      </c>
      <c r="B800" s="29">
        <f>COUNTIF($C$3:C800,C800)</f>
        <v/>
      </c>
      <c r="C800" s="55">
        <f>_xlfn.IFNA(VLOOKUP(A800,$E:$G,3,FALSE),C799)</f>
        <v/>
      </c>
      <c r="D800" s="108">
        <f>_xlfn.IFNA(_xlfn.IFNA(VLOOKUP(A800,$F:$J,5,FALSE),VLOOKUP(C800,K:L,2,FALSE)),"")</f>
        <v/>
      </c>
      <c r="E800" s="32">
        <f>SUM($I$3:I799,1)</f>
        <v/>
      </c>
      <c r="I800" s="39">
        <f>CEILING(H800/VLOOKUP(G800,$K:$L,2,FALSE),1)</f>
        <v/>
      </c>
    </row>
    <row r="801">
      <c r="A801" s="29">
        <f>+A800+1</f>
        <v/>
      </c>
      <c r="B801" s="29">
        <f>COUNTIF($C$3:C801,C801)</f>
        <v/>
      </c>
      <c r="C801" s="55">
        <f>_xlfn.IFNA(VLOOKUP(A801,$E:$G,3,FALSE),C800)</f>
        <v/>
      </c>
      <c r="D801" s="108">
        <f>_xlfn.IFNA(_xlfn.IFNA(VLOOKUP(A801,$F:$J,5,FALSE),VLOOKUP(C801,K:L,2,FALSE)),"")</f>
        <v/>
      </c>
      <c r="E801" s="32">
        <f>SUM($I$3:I800,1)</f>
        <v/>
      </c>
      <c r="I801" s="39">
        <f>CEILING(H801/VLOOKUP(G801,$K:$L,2,FALSE),1)</f>
        <v/>
      </c>
    </row>
    <row r="802">
      <c r="A802" s="29">
        <f>+A801+1</f>
        <v/>
      </c>
      <c r="B802" s="29">
        <f>COUNTIF($C$3:C802,C802)</f>
        <v/>
      </c>
      <c r="C802" s="55">
        <f>_xlfn.IFNA(VLOOKUP(A802,$E:$G,3,FALSE),C801)</f>
        <v/>
      </c>
      <c r="D802" s="108">
        <f>_xlfn.IFNA(_xlfn.IFNA(VLOOKUP(A802,$F:$J,5,FALSE),VLOOKUP(C802,K:L,2,FALSE)),"")</f>
        <v/>
      </c>
      <c r="E802" s="32">
        <f>SUM($I$3:I801,1)</f>
        <v/>
      </c>
      <c r="I802" s="39">
        <f>CEILING(H802/VLOOKUP(G802,$K:$L,2,FALSE),1)</f>
        <v/>
      </c>
    </row>
    <row r="803">
      <c r="A803" s="29">
        <f>+A802+1</f>
        <v/>
      </c>
      <c r="B803" s="29">
        <f>COUNTIF($C$3:C803,C803)</f>
        <v/>
      </c>
      <c r="C803" s="55">
        <f>_xlfn.IFNA(VLOOKUP(A803,$E:$G,3,FALSE),C802)</f>
        <v/>
      </c>
      <c r="D803" s="108">
        <f>_xlfn.IFNA(_xlfn.IFNA(VLOOKUP(A803,$F:$J,5,FALSE),VLOOKUP(C803,K:L,2,FALSE)),"")</f>
        <v/>
      </c>
      <c r="E803" s="32">
        <f>SUM($I$3:I802,1)</f>
        <v/>
      </c>
      <c r="I803" s="39">
        <f>CEILING(H803/VLOOKUP(G803,$K:$L,2,FALSE),1)</f>
        <v/>
      </c>
    </row>
    <row r="804">
      <c r="A804" s="29">
        <f>+A803+1</f>
        <v/>
      </c>
      <c r="B804" s="29">
        <f>COUNTIF($C$3:C804,C804)</f>
        <v/>
      </c>
      <c r="C804" s="55">
        <f>_xlfn.IFNA(VLOOKUP(A804,$E:$G,3,FALSE),C803)</f>
        <v/>
      </c>
      <c r="D804" s="108">
        <f>_xlfn.IFNA(_xlfn.IFNA(VLOOKUP(A804,$F:$J,5,FALSE),VLOOKUP(C804,K:L,2,FALSE)),"")</f>
        <v/>
      </c>
      <c r="E804" s="32">
        <f>SUM($I$3:I803,1)</f>
        <v/>
      </c>
      <c r="I804" s="39">
        <f>CEILING(H804/VLOOKUP(G804,$K:$L,2,FALSE),1)</f>
        <v/>
      </c>
    </row>
    <row r="805">
      <c r="A805" s="29">
        <f>+A804+1</f>
        <v/>
      </c>
      <c r="B805" s="29">
        <f>COUNTIF($C$3:C805,C805)</f>
        <v/>
      </c>
      <c r="C805" s="55">
        <f>_xlfn.IFNA(VLOOKUP(A805,$E:$G,3,FALSE),C804)</f>
        <v/>
      </c>
      <c r="D805" s="108">
        <f>_xlfn.IFNA(_xlfn.IFNA(VLOOKUP(A805,$F:$J,5,FALSE),VLOOKUP(C805,K:L,2,FALSE)),"")</f>
        <v/>
      </c>
      <c r="E805" s="32">
        <f>SUM($I$3:I804,1)</f>
        <v/>
      </c>
      <c r="I805" s="39">
        <f>CEILING(H805/VLOOKUP(G805,$K:$L,2,FALSE),1)</f>
        <v/>
      </c>
    </row>
    <row r="806">
      <c r="A806" s="29">
        <f>+A805+1</f>
        <v/>
      </c>
      <c r="B806" s="29">
        <f>COUNTIF($C$3:C806,C806)</f>
        <v/>
      </c>
      <c r="C806" s="55">
        <f>_xlfn.IFNA(VLOOKUP(A806,$E:$G,3,FALSE),C805)</f>
        <v/>
      </c>
      <c r="D806" s="108">
        <f>_xlfn.IFNA(_xlfn.IFNA(VLOOKUP(A806,$F:$J,5,FALSE),VLOOKUP(C806,K:L,2,FALSE)),"")</f>
        <v/>
      </c>
      <c r="E806" s="32">
        <f>SUM($I$3:I805,1)</f>
        <v/>
      </c>
      <c r="I806" s="39">
        <f>CEILING(H806/VLOOKUP(G806,$K:$L,2,FALSE),1)</f>
        <v/>
      </c>
    </row>
    <row r="807">
      <c r="A807" s="29">
        <f>+A806+1</f>
        <v/>
      </c>
      <c r="B807" s="29">
        <f>COUNTIF($C$3:C807,C807)</f>
        <v/>
      </c>
      <c r="C807" s="55">
        <f>_xlfn.IFNA(VLOOKUP(A807,$E:$G,3,FALSE),C806)</f>
        <v/>
      </c>
      <c r="D807" s="108">
        <f>_xlfn.IFNA(_xlfn.IFNA(VLOOKUP(A807,$F:$J,5,FALSE),VLOOKUP(C807,K:L,2,FALSE)),"")</f>
        <v/>
      </c>
      <c r="E807" s="32">
        <f>SUM($I$3:I806,1)</f>
        <v/>
      </c>
      <c r="I807" s="39">
        <f>CEILING(H807/VLOOKUP(G807,$K:$L,2,FALSE),1)</f>
        <v/>
      </c>
    </row>
    <row r="808">
      <c r="A808" s="29">
        <f>+A807+1</f>
        <v/>
      </c>
      <c r="B808" s="29">
        <f>COUNTIF($C$3:C808,C808)</f>
        <v/>
      </c>
      <c r="C808" s="55">
        <f>_xlfn.IFNA(VLOOKUP(A808,$E:$G,3,FALSE),C807)</f>
        <v/>
      </c>
      <c r="D808" s="108">
        <f>_xlfn.IFNA(_xlfn.IFNA(VLOOKUP(A808,$F:$J,5,FALSE),VLOOKUP(C808,K:L,2,FALSE)),"")</f>
        <v/>
      </c>
      <c r="E808" s="32">
        <f>SUM($I$3:I807,1)</f>
        <v/>
      </c>
      <c r="I808" s="39">
        <f>CEILING(H808/VLOOKUP(G808,$K:$L,2,FALSE),1)</f>
        <v/>
      </c>
    </row>
    <row r="809">
      <c r="A809" s="29">
        <f>+A808+1</f>
        <v/>
      </c>
      <c r="B809" s="29">
        <f>COUNTIF($C$3:C809,C809)</f>
        <v/>
      </c>
      <c r="C809" s="55">
        <f>_xlfn.IFNA(VLOOKUP(A809,$E:$G,3,FALSE),C808)</f>
        <v/>
      </c>
      <c r="D809" s="108">
        <f>_xlfn.IFNA(_xlfn.IFNA(VLOOKUP(A809,$F:$J,5,FALSE),VLOOKUP(C809,K:L,2,FALSE)),"")</f>
        <v/>
      </c>
      <c r="E809" s="32">
        <f>SUM($I$3:I808,1)</f>
        <v/>
      </c>
      <c r="I809" s="39">
        <f>CEILING(H809/VLOOKUP(G809,$K:$L,2,FALSE),1)</f>
        <v/>
      </c>
    </row>
    <row r="810">
      <c r="A810" s="29">
        <f>+A809+1</f>
        <v/>
      </c>
      <c r="B810" s="29">
        <f>COUNTIF($C$3:C810,C810)</f>
        <v/>
      </c>
      <c r="C810" s="55">
        <f>_xlfn.IFNA(VLOOKUP(A810,$E:$G,3,FALSE),C809)</f>
        <v/>
      </c>
      <c r="D810" s="108">
        <f>_xlfn.IFNA(_xlfn.IFNA(VLOOKUP(A810,$F:$J,5,FALSE),VLOOKUP(C810,K:L,2,FALSE)),"")</f>
        <v/>
      </c>
      <c r="E810" s="32">
        <f>SUM($I$3:I809,1)</f>
        <v/>
      </c>
      <c r="I810" s="39">
        <f>CEILING(H810/VLOOKUP(G810,$K:$L,2,FALSE),1)</f>
        <v/>
      </c>
    </row>
    <row r="811">
      <c r="A811" s="29">
        <f>+A810+1</f>
        <v/>
      </c>
      <c r="B811" s="29">
        <f>COUNTIF($C$3:C811,C811)</f>
        <v/>
      </c>
      <c r="C811" s="55">
        <f>_xlfn.IFNA(VLOOKUP(A811,$E:$G,3,FALSE),C810)</f>
        <v/>
      </c>
      <c r="D811" s="108">
        <f>_xlfn.IFNA(_xlfn.IFNA(VLOOKUP(A811,$F:$J,5,FALSE),VLOOKUP(C811,K:L,2,FALSE)),"")</f>
        <v/>
      </c>
      <c r="E811" s="32">
        <f>SUM($I$3:I810,1)</f>
        <v/>
      </c>
      <c r="I811" s="39">
        <f>CEILING(H811/VLOOKUP(G811,$K:$L,2,FALSE),1)</f>
        <v/>
      </c>
    </row>
    <row r="812">
      <c r="A812" s="29">
        <f>+A811+1</f>
        <v/>
      </c>
      <c r="B812" s="29">
        <f>COUNTIF($C$3:C812,C812)</f>
        <v/>
      </c>
      <c r="C812" s="55">
        <f>_xlfn.IFNA(VLOOKUP(A812,$E:$G,3,FALSE),C811)</f>
        <v/>
      </c>
      <c r="D812" s="108">
        <f>_xlfn.IFNA(_xlfn.IFNA(VLOOKUP(A812,$F:$J,5,FALSE),VLOOKUP(C812,K:L,2,FALSE)),"")</f>
        <v/>
      </c>
      <c r="E812" s="32">
        <f>SUM($I$3:I811,1)</f>
        <v/>
      </c>
      <c r="I812" s="39">
        <f>CEILING(H812/VLOOKUP(G812,$K:$L,2,FALSE),1)</f>
        <v/>
      </c>
    </row>
    <row r="813">
      <c r="A813" s="29">
        <f>+A812+1</f>
        <v/>
      </c>
      <c r="B813" s="29">
        <f>COUNTIF($C$3:C813,C813)</f>
        <v/>
      </c>
      <c r="C813" s="55">
        <f>_xlfn.IFNA(VLOOKUP(A813,$E:$G,3,FALSE),C812)</f>
        <v/>
      </c>
      <c r="D813" s="108">
        <f>_xlfn.IFNA(_xlfn.IFNA(VLOOKUP(A813,$F:$J,5,FALSE),VLOOKUP(C813,K:L,2,FALSE)),"")</f>
        <v/>
      </c>
      <c r="E813" s="32">
        <f>SUM($I$3:I812,1)</f>
        <v/>
      </c>
      <c r="I813" s="39">
        <f>CEILING(H813/VLOOKUP(G813,$K:$L,2,FALSE),1)</f>
        <v/>
      </c>
    </row>
    <row r="814">
      <c r="A814" s="29">
        <f>+A813+1</f>
        <v/>
      </c>
      <c r="B814" s="29">
        <f>COUNTIF($C$3:C814,C814)</f>
        <v/>
      </c>
      <c r="C814" s="55">
        <f>_xlfn.IFNA(VLOOKUP(A814,$E:$G,3,FALSE),C813)</f>
        <v/>
      </c>
      <c r="D814" s="108">
        <f>_xlfn.IFNA(_xlfn.IFNA(VLOOKUP(A814,$F:$J,5,FALSE),VLOOKUP(C814,K:L,2,FALSE)),"")</f>
        <v/>
      </c>
      <c r="E814" s="32">
        <f>SUM($I$3:I813,1)</f>
        <v/>
      </c>
      <c r="I814" s="39">
        <f>CEILING(H814/VLOOKUP(G814,$K:$L,2,FALSE),1)</f>
        <v/>
      </c>
    </row>
    <row r="815">
      <c r="A815" s="29">
        <f>+A814+1</f>
        <v/>
      </c>
      <c r="B815" s="29">
        <f>COUNTIF($C$3:C815,C815)</f>
        <v/>
      </c>
      <c r="C815" s="55">
        <f>_xlfn.IFNA(VLOOKUP(A815,$E:$G,3,FALSE),C814)</f>
        <v/>
      </c>
      <c r="D815" s="108">
        <f>_xlfn.IFNA(_xlfn.IFNA(VLOOKUP(A815,$F:$J,5,FALSE),VLOOKUP(C815,K:L,2,FALSE)),"")</f>
        <v/>
      </c>
      <c r="E815" s="32">
        <f>SUM($I$3:I814,1)</f>
        <v/>
      </c>
      <c r="I815" s="39">
        <f>CEILING(H815/VLOOKUP(G815,$K:$L,2,FALSE),1)</f>
        <v/>
      </c>
    </row>
    <row r="816">
      <c r="A816" s="29">
        <f>+A815+1</f>
        <v/>
      </c>
      <c r="B816" s="29">
        <f>COUNTIF($C$3:C816,C816)</f>
        <v/>
      </c>
      <c r="C816" s="55">
        <f>_xlfn.IFNA(VLOOKUP(A816,$E:$G,3,FALSE),C815)</f>
        <v/>
      </c>
      <c r="D816" s="108">
        <f>_xlfn.IFNA(_xlfn.IFNA(VLOOKUP(A816,$F:$J,5,FALSE),VLOOKUP(C816,K:L,2,FALSE)),"")</f>
        <v/>
      </c>
      <c r="E816" s="32">
        <f>SUM($I$3:I815,1)</f>
        <v/>
      </c>
      <c r="I816" s="39">
        <f>CEILING(H816/VLOOKUP(G816,$K:$L,2,FALSE),1)</f>
        <v/>
      </c>
    </row>
    <row r="817">
      <c r="A817" s="29">
        <f>+A816+1</f>
        <v/>
      </c>
      <c r="B817" s="29">
        <f>COUNTIF($C$3:C817,C817)</f>
        <v/>
      </c>
      <c r="C817" s="55">
        <f>_xlfn.IFNA(VLOOKUP(A817,$E:$G,3,FALSE),C816)</f>
        <v/>
      </c>
      <c r="D817" s="108">
        <f>_xlfn.IFNA(_xlfn.IFNA(VLOOKUP(A817,$F:$J,5,FALSE),VLOOKUP(C817,K:L,2,FALSE)),"")</f>
        <v/>
      </c>
      <c r="E817" s="32">
        <f>SUM($I$3:I816,1)</f>
        <v/>
      </c>
      <c r="I817" s="39">
        <f>CEILING(H817/VLOOKUP(G817,$K:$L,2,FALSE),1)</f>
        <v/>
      </c>
    </row>
    <row r="818">
      <c r="A818" s="29">
        <f>+A817+1</f>
        <v/>
      </c>
      <c r="B818" s="29">
        <f>COUNTIF($C$3:C818,C818)</f>
        <v/>
      </c>
      <c r="C818" s="55">
        <f>_xlfn.IFNA(VLOOKUP(A818,$E:$G,3,FALSE),C817)</f>
        <v/>
      </c>
      <c r="D818" s="108">
        <f>_xlfn.IFNA(_xlfn.IFNA(VLOOKUP(A818,$F:$J,5,FALSE),VLOOKUP(C818,K:L,2,FALSE)),"")</f>
        <v/>
      </c>
      <c r="E818" s="32">
        <f>SUM($I$3:I817,1)</f>
        <v/>
      </c>
      <c r="I818" s="39">
        <f>CEILING(H818/VLOOKUP(G818,$K:$L,2,FALSE),1)</f>
        <v/>
      </c>
    </row>
    <row r="819">
      <c r="A819" s="29">
        <f>+A818+1</f>
        <v/>
      </c>
      <c r="B819" s="29">
        <f>COUNTIF($C$3:C819,C819)</f>
        <v/>
      </c>
      <c r="C819" s="55">
        <f>_xlfn.IFNA(VLOOKUP(A819,$E:$G,3,FALSE),C818)</f>
        <v/>
      </c>
      <c r="D819" s="108">
        <f>_xlfn.IFNA(_xlfn.IFNA(VLOOKUP(A819,$F:$J,5,FALSE),VLOOKUP(C819,K:L,2,FALSE)),"")</f>
        <v/>
      </c>
      <c r="E819" s="32">
        <f>SUM($I$3:I818,1)</f>
        <v/>
      </c>
      <c r="I819" s="39">
        <f>CEILING(H819/VLOOKUP(G819,$K:$L,2,FALSE),1)</f>
        <v/>
      </c>
    </row>
    <row r="820">
      <c r="A820" s="29">
        <f>+A819+1</f>
        <v/>
      </c>
      <c r="B820" s="29">
        <f>COUNTIF($C$3:C820,C820)</f>
        <v/>
      </c>
      <c r="C820" s="55">
        <f>_xlfn.IFNA(VLOOKUP(A820,$E:$G,3,FALSE),C819)</f>
        <v/>
      </c>
      <c r="D820" s="108">
        <f>_xlfn.IFNA(_xlfn.IFNA(VLOOKUP(A820,$F:$J,5,FALSE),VLOOKUP(C820,K:L,2,FALSE)),"")</f>
        <v/>
      </c>
      <c r="E820" s="32">
        <f>SUM($I$3:I819,1)</f>
        <v/>
      </c>
      <c r="I820" s="39">
        <f>CEILING(H820/VLOOKUP(G820,$K:$L,2,FALSE),1)</f>
        <v/>
      </c>
    </row>
    <row r="821">
      <c r="A821" s="29">
        <f>+A820+1</f>
        <v/>
      </c>
      <c r="B821" s="29">
        <f>COUNTIF($C$3:C821,C821)</f>
        <v/>
      </c>
      <c r="C821" s="55">
        <f>_xlfn.IFNA(VLOOKUP(A821,$E:$G,3,FALSE),C820)</f>
        <v/>
      </c>
      <c r="D821" s="108">
        <f>_xlfn.IFNA(_xlfn.IFNA(VLOOKUP(A821,$F:$J,5,FALSE),VLOOKUP(C821,K:L,2,FALSE)),"")</f>
        <v/>
      </c>
      <c r="E821" s="32">
        <f>SUM($I$3:I820,1)</f>
        <v/>
      </c>
      <c r="I821" s="39">
        <f>CEILING(H821/VLOOKUP(G821,$K:$L,2,FALSE),1)</f>
        <v/>
      </c>
    </row>
    <row r="822">
      <c r="A822" s="29">
        <f>+A821+1</f>
        <v/>
      </c>
      <c r="B822" s="29">
        <f>COUNTIF($C$3:C822,C822)</f>
        <v/>
      </c>
      <c r="C822" s="55">
        <f>_xlfn.IFNA(VLOOKUP(A822,$E:$G,3,FALSE),C821)</f>
        <v/>
      </c>
      <c r="D822" s="108">
        <f>_xlfn.IFNA(_xlfn.IFNA(VLOOKUP(A822,$F:$J,5,FALSE),VLOOKUP(C822,K:L,2,FALSE)),"")</f>
        <v/>
      </c>
      <c r="E822" s="32">
        <f>SUM($I$3:I821,1)</f>
        <v/>
      </c>
      <c r="I822" s="39">
        <f>CEILING(H822/VLOOKUP(G822,$K:$L,2,FALSE),1)</f>
        <v/>
      </c>
    </row>
    <row r="823">
      <c r="A823" s="29">
        <f>+A822+1</f>
        <v/>
      </c>
      <c r="B823" s="29">
        <f>COUNTIF($C$3:C823,C823)</f>
        <v/>
      </c>
      <c r="C823" s="55">
        <f>_xlfn.IFNA(VLOOKUP(A823,$E:$G,3,FALSE),C822)</f>
        <v/>
      </c>
      <c r="D823" s="108">
        <f>_xlfn.IFNA(_xlfn.IFNA(VLOOKUP(A823,$F:$J,5,FALSE),VLOOKUP(C823,K:L,2,FALSE)),"")</f>
        <v/>
      </c>
      <c r="E823" s="32">
        <f>SUM($I$3:I822,1)</f>
        <v/>
      </c>
      <c r="I823" s="39">
        <f>CEILING(H823/VLOOKUP(G823,$K:$L,2,FALSE),1)</f>
        <v/>
      </c>
    </row>
    <row r="824">
      <c r="A824" s="29">
        <f>+A823+1</f>
        <v/>
      </c>
      <c r="B824" s="29">
        <f>COUNTIF($C$3:C824,C824)</f>
        <v/>
      </c>
      <c r="C824" s="55">
        <f>_xlfn.IFNA(VLOOKUP(A824,$E:$G,3,FALSE),C823)</f>
        <v/>
      </c>
      <c r="D824" s="108">
        <f>_xlfn.IFNA(_xlfn.IFNA(VLOOKUP(A824,$F:$J,5,FALSE),VLOOKUP(C824,K:L,2,FALSE)),"")</f>
        <v/>
      </c>
      <c r="E824" s="32">
        <f>SUM($I$3:I823,1)</f>
        <v/>
      </c>
      <c r="I824" s="39">
        <f>CEILING(H824/VLOOKUP(G824,$K:$L,2,FALSE),1)</f>
        <v/>
      </c>
    </row>
    <row r="825">
      <c r="A825" s="29">
        <f>+A824+1</f>
        <v/>
      </c>
      <c r="B825" s="29">
        <f>COUNTIF($C$3:C825,C825)</f>
        <v/>
      </c>
      <c r="C825" s="55">
        <f>_xlfn.IFNA(VLOOKUP(A825,$E:$G,3,FALSE),C824)</f>
        <v/>
      </c>
      <c r="D825" s="108">
        <f>_xlfn.IFNA(_xlfn.IFNA(VLOOKUP(A825,$F:$J,5,FALSE),VLOOKUP(C825,K:L,2,FALSE)),"")</f>
        <v/>
      </c>
      <c r="E825" s="32">
        <f>SUM($I$3:I824,1)</f>
        <v/>
      </c>
      <c r="I825" s="39">
        <f>CEILING(H825/VLOOKUP(G825,$K:$L,2,FALSE),1)</f>
        <v/>
      </c>
    </row>
    <row r="826">
      <c r="A826" s="29">
        <f>+A825+1</f>
        <v/>
      </c>
      <c r="B826" s="29">
        <f>COUNTIF($C$3:C826,C826)</f>
        <v/>
      </c>
      <c r="C826" s="55">
        <f>_xlfn.IFNA(VLOOKUP(A826,$E:$G,3,FALSE),C825)</f>
        <v/>
      </c>
      <c r="D826" s="108">
        <f>_xlfn.IFNA(_xlfn.IFNA(VLOOKUP(A826,$F:$J,5,FALSE),VLOOKUP(C826,K:L,2,FALSE)),"")</f>
        <v/>
      </c>
      <c r="E826" s="32">
        <f>SUM($I$3:I825,1)</f>
        <v/>
      </c>
      <c r="I826" s="39">
        <f>CEILING(H826/VLOOKUP(G826,$K:$L,2,FALSE),1)</f>
        <v/>
      </c>
    </row>
    <row r="827">
      <c r="A827" s="29">
        <f>+A826+1</f>
        <v/>
      </c>
      <c r="B827" s="29">
        <f>COUNTIF($C$3:C827,C827)</f>
        <v/>
      </c>
      <c r="C827" s="55">
        <f>_xlfn.IFNA(VLOOKUP(A827,$E:$G,3,FALSE),C826)</f>
        <v/>
      </c>
      <c r="D827" s="108">
        <f>_xlfn.IFNA(_xlfn.IFNA(VLOOKUP(A827,$F:$J,5,FALSE),VLOOKUP(C827,K:L,2,FALSE)),"")</f>
        <v/>
      </c>
      <c r="E827" s="32">
        <f>SUM($I$3:I826,1)</f>
        <v/>
      </c>
      <c r="I827" s="39">
        <f>CEILING(H827/VLOOKUP(G827,$K:$L,2,FALSE),1)</f>
        <v/>
      </c>
    </row>
    <row r="828">
      <c r="A828" s="29">
        <f>+A827+1</f>
        <v/>
      </c>
      <c r="B828" s="29">
        <f>COUNTIF($C$3:C828,C828)</f>
        <v/>
      </c>
      <c r="C828" s="55">
        <f>_xlfn.IFNA(VLOOKUP(A828,$E:$G,3,FALSE),C827)</f>
        <v/>
      </c>
      <c r="D828" s="108">
        <f>_xlfn.IFNA(_xlfn.IFNA(VLOOKUP(A828,$F:$J,5,FALSE),VLOOKUP(C828,K:L,2,FALSE)),"")</f>
        <v/>
      </c>
      <c r="E828" s="32">
        <f>SUM($I$3:I827,1)</f>
        <v/>
      </c>
      <c r="I828" s="39">
        <f>CEILING(H828/VLOOKUP(G828,$K:$L,2,FALSE),1)</f>
        <v/>
      </c>
    </row>
    <row r="829">
      <c r="A829" s="29">
        <f>+A828+1</f>
        <v/>
      </c>
      <c r="B829" s="29">
        <f>COUNTIF($C$3:C829,C829)</f>
        <v/>
      </c>
      <c r="C829" s="55">
        <f>_xlfn.IFNA(VLOOKUP(A829,$E:$G,3,FALSE),C828)</f>
        <v/>
      </c>
      <c r="D829" s="108">
        <f>_xlfn.IFNA(_xlfn.IFNA(VLOOKUP(A829,$F:$J,5,FALSE),VLOOKUP(C829,K:L,2,FALSE)),"")</f>
        <v/>
      </c>
      <c r="E829" s="32">
        <f>SUM($I$3:I828,1)</f>
        <v/>
      </c>
      <c r="I829" s="39">
        <f>CEILING(H829/VLOOKUP(G829,$K:$L,2,FALSE),1)</f>
        <v/>
      </c>
    </row>
    <row r="830">
      <c r="A830" s="29">
        <f>+A829+1</f>
        <v/>
      </c>
      <c r="B830" s="29">
        <f>COUNTIF($C$3:C830,C830)</f>
        <v/>
      </c>
      <c r="C830" s="55">
        <f>_xlfn.IFNA(VLOOKUP(A830,$E:$G,3,FALSE),C829)</f>
        <v/>
      </c>
      <c r="D830" s="108">
        <f>_xlfn.IFNA(_xlfn.IFNA(VLOOKUP(A830,$F:$J,5,FALSE),VLOOKUP(C830,K:L,2,FALSE)),"")</f>
        <v/>
      </c>
      <c r="E830" s="32">
        <f>SUM($I$3:I829,1)</f>
        <v/>
      </c>
      <c r="I830" s="39">
        <f>CEILING(H830/VLOOKUP(G830,$K:$L,2,FALSE),1)</f>
        <v/>
      </c>
    </row>
    <row r="831">
      <c r="A831" s="29">
        <f>+A830+1</f>
        <v/>
      </c>
      <c r="B831" s="29">
        <f>COUNTIF($C$3:C831,C831)</f>
        <v/>
      </c>
      <c r="C831" s="55">
        <f>_xlfn.IFNA(VLOOKUP(A831,$E:$G,3,FALSE),C830)</f>
        <v/>
      </c>
      <c r="D831" s="108">
        <f>_xlfn.IFNA(_xlfn.IFNA(VLOOKUP(A831,$F:$J,5,FALSE),VLOOKUP(C831,K:L,2,FALSE)),"")</f>
        <v/>
      </c>
      <c r="E831" s="32">
        <f>SUM($I$3:I830,1)</f>
        <v/>
      </c>
      <c r="I831" s="39">
        <f>CEILING(H831/VLOOKUP(G831,$K:$L,2,FALSE),1)</f>
        <v/>
      </c>
    </row>
    <row r="832">
      <c r="A832" s="29">
        <f>+A831+1</f>
        <v/>
      </c>
      <c r="B832" s="29">
        <f>COUNTIF($C$3:C832,C832)</f>
        <v/>
      </c>
      <c r="C832" s="55">
        <f>_xlfn.IFNA(VLOOKUP(A832,$E:$G,3,FALSE),C831)</f>
        <v/>
      </c>
      <c r="D832" s="108">
        <f>_xlfn.IFNA(_xlfn.IFNA(VLOOKUP(A832,$F:$J,5,FALSE),VLOOKUP(C832,K:L,2,FALSE)),"")</f>
        <v/>
      </c>
      <c r="E832" s="32">
        <f>SUM($I$3:I831,1)</f>
        <v/>
      </c>
      <c r="I832" s="39">
        <f>CEILING(H832/VLOOKUP(G832,$K:$L,2,FALSE),1)</f>
        <v/>
      </c>
    </row>
    <row r="833">
      <c r="A833" s="29">
        <f>+A832+1</f>
        <v/>
      </c>
      <c r="B833" s="29">
        <f>COUNTIF($C$3:C833,C833)</f>
        <v/>
      </c>
      <c r="C833" s="55">
        <f>_xlfn.IFNA(VLOOKUP(A833,$E:$G,3,FALSE),C832)</f>
        <v/>
      </c>
      <c r="D833" s="108">
        <f>_xlfn.IFNA(_xlfn.IFNA(VLOOKUP(A833,$F:$J,5,FALSE),VLOOKUP(C833,K:L,2,FALSE)),"")</f>
        <v/>
      </c>
      <c r="E833" s="32">
        <f>SUM($I$3:I832,1)</f>
        <v/>
      </c>
      <c r="I833" s="39">
        <f>CEILING(H833/VLOOKUP(G833,$K:$L,2,FALSE),1)</f>
        <v/>
      </c>
    </row>
    <row r="834">
      <c r="A834" s="29">
        <f>+A833+1</f>
        <v/>
      </c>
      <c r="B834" s="29">
        <f>COUNTIF($C$3:C834,C834)</f>
        <v/>
      </c>
      <c r="C834" s="55">
        <f>_xlfn.IFNA(VLOOKUP(A834,$E:$G,3,FALSE),C833)</f>
        <v/>
      </c>
      <c r="D834" s="108">
        <f>_xlfn.IFNA(_xlfn.IFNA(VLOOKUP(A834,$F:$J,5,FALSE),VLOOKUP(C834,K:L,2,FALSE)),"")</f>
        <v/>
      </c>
      <c r="E834" s="32">
        <f>SUM($I$3:I833,1)</f>
        <v/>
      </c>
      <c r="I834" s="39">
        <f>CEILING(H834/VLOOKUP(G834,$K:$L,2,FALSE),1)</f>
        <v/>
      </c>
    </row>
    <row r="835">
      <c r="A835" s="29">
        <f>+A834+1</f>
        <v/>
      </c>
      <c r="B835" s="29">
        <f>COUNTIF($C$3:C835,C835)</f>
        <v/>
      </c>
      <c r="C835" s="55">
        <f>_xlfn.IFNA(VLOOKUP(A835,$E:$G,3,FALSE),C834)</f>
        <v/>
      </c>
      <c r="D835" s="108">
        <f>_xlfn.IFNA(_xlfn.IFNA(VLOOKUP(A835,$F:$J,5,FALSE),VLOOKUP(C835,K:L,2,FALSE)),"")</f>
        <v/>
      </c>
      <c r="E835" s="32">
        <f>SUM($I$3:I834,1)</f>
        <v/>
      </c>
      <c r="I835" s="39">
        <f>CEILING(H835/VLOOKUP(G835,$K:$L,2,FALSE),1)</f>
        <v/>
      </c>
    </row>
    <row r="836">
      <c r="A836" s="29">
        <f>+A835+1</f>
        <v/>
      </c>
      <c r="B836" s="29">
        <f>COUNTIF($C$3:C836,C836)</f>
        <v/>
      </c>
      <c r="C836" s="55">
        <f>_xlfn.IFNA(VLOOKUP(A836,$E:$G,3,FALSE),C835)</f>
        <v/>
      </c>
      <c r="D836" s="108">
        <f>_xlfn.IFNA(_xlfn.IFNA(VLOOKUP(A836,$F:$J,5,FALSE),VLOOKUP(C836,K:L,2,FALSE)),"")</f>
        <v/>
      </c>
      <c r="E836" s="32">
        <f>SUM($I$3:I835,1)</f>
        <v/>
      </c>
      <c r="I836" s="39">
        <f>CEILING(H836/VLOOKUP(G836,$K:$L,2,FALSE),1)</f>
        <v/>
      </c>
    </row>
    <row r="837">
      <c r="A837" s="29">
        <f>+A836+1</f>
        <v/>
      </c>
      <c r="B837" s="29">
        <f>COUNTIF($C$3:C837,C837)</f>
        <v/>
      </c>
      <c r="C837" s="55">
        <f>_xlfn.IFNA(VLOOKUP(A837,$E:$G,3,FALSE),C836)</f>
        <v/>
      </c>
      <c r="D837" s="108">
        <f>_xlfn.IFNA(_xlfn.IFNA(VLOOKUP(A837,$F:$J,5,FALSE),VLOOKUP(C837,K:L,2,FALSE)),"")</f>
        <v/>
      </c>
      <c r="E837" s="32">
        <f>SUM($I$3:I836,1)</f>
        <v/>
      </c>
      <c r="I837" s="39">
        <f>CEILING(H837/VLOOKUP(G837,$K:$L,2,FALSE),1)</f>
        <v/>
      </c>
    </row>
    <row r="838">
      <c r="A838" s="29">
        <f>+A837+1</f>
        <v/>
      </c>
      <c r="B838" s="29">
        <f>COUNTIF($C$3:C838,C838)</f>
        <v/>
      </c>
      <c r="C838" s="55">
        <f>_xlfn.IFNA(VLOOKUP(A838,$E:$G,3,FALSE),C837)</f>
        <v/>
      </c>
      <c r="D838" s="108">
        <f>_xlfn.IFNA(_xlfn.IFNA(VLOOKUP(A838,$F:$J,5,FALSE),VLOOKUP(C838,K:L,2,FALSE)),"")</f>
        <v/>
      </c>
      <c r="E838" s="32">
        <f>SUM($I$3:I837,1)</f>
        <v/>
      </c>
      <c r="I838" s="39">
        <f>CEILING(H838/VLOOKUP(G838,$K:$L,2,FALSE),1)</f>
        <v/>
      </c>
    </row>
    <row r="839">
      <c r="A839" s="29">
        <f>+A838+1</f>
        <v/>
      </c>
      <c r="B839" s="29">
        <f>COUNTIF($C$3:C839,C839)</f>
        <v/>
      </c>
      <c r="C839" s="55">
        <f>_xlfn.IFNA(VLOOKUP(A839,$E:$G,3,FALSE),C838)</f>
        <v/>
      </c>
      <c r="D839" s="108">
        <f>_xlfn.IFNA(_xlfn.IFNA(VLOOKUP(A839,$F:$J,5,FALSE),VLOOKUP(C839,K:L,2,FALSE)),"")</f>
        <v/>
      </c>
      <c r="E839" s="32">
        <f>SUM($I$3:I838,1)</f>
        <v/>
      </c>
      <c r="I839" s="39">
        <f>CEILING(H839/VLOOKUP(G839,$K:$L,2,FALSE),1)</f>
        <v/>
      </c>
    </row>
    <row r="840">
      <c r="A840" s="29">
        <f>+A839+1</f>
        <v/>
      </c>
      <c r="B840" s="29">
        <f>COUNTIF($C$3:C840,C840)</f>
        <v/>
      </c>
      <c r="C840" s="55">
        <f>_xlfn.IFNA(VLOOKUP(A840,$E:$G,3,FALSE),C839)</f>
        <v/>
      </c>
      <c r="D840" s="108">
        <f>_xlfn.IFNA(_xlfn.IFNA(VLOOKUP(A840,$F:$J,5,FALSE),VLOOKUP(C840,K:L,2,FALSE)),"")</f>
        <v/>
      </c>
      <c r="E840" s="32">
        <f>SUM($I$3:I839,1)</f>
        <v/>
      </c>
      <c r="I840" s="39">
        <f>CEILING(H840/VLOOKUP(G840,$K:$L,2,FALSE),1)</f>
        <v/>
      </c>
    </row>
    <row r="841">
      <c r="A841" s="29">
        <f>+A840+1</f>
        <v/>
      </c>
      <c r="B841" s="29">
        <f>COUNTIF($C$3:C841,C841)</f>
        <v/>
      </c>
      <c r="C841" s="55">
        <f>_xlfn.IFNA(VLOOKUP(A841,$E:$G,3,FALSE),C840)</f>
        <v/>
      </c>
      <c r="D841" s="108">
        <f>_xlfn.IFNA(_xlfn.IFNA(VLOOKUP(A841,$F:$J,5,FALSE),VLOOKUP(C841,K:L,2,FALSE)),"")</f>
        <v/>
      </c>
      <c r="E841" s="32">
        <f>SUM($I$3:I840,1)</f>
        <v/>
      </c>
      <c r="I841" s="39">
        <f>CEILING(H841/VLOOKUP(G841,$K:$L,2,FALSE),1)</f>
        <v/>
      </c>
    </row>
    <row r="842">
      <c r="A842" s="29">
        <f>+A841+1</f>
        <v/>
      </c>
      <c r="B842" s="29">
        <f>COUNTIF($C$3:C842,C842)</f>
        <v/>
      </c>
      <c r="C842" s="55">
        <f>_xlfn.IFNA(VLOOKUP(A842,$E:$G,3,FALSE),C841)</f>
        <v/>
      </c>
      <c r="D842" s="108">
        <f>_xlfn.IFNA(_xlfn.IFNA(VLOOKUP(A842,$F:$J,5,FALSE),VLOOKUP(C842,K:L,2,FALSE)),"")</f>
        <v/>
      </c>
      <c r="E842" s="32">
        <f>SUM($I$3:I841,1)</f>
        <v/>
      </c>
      <c r="I842" s="39">
        <f>CEILING(H842/VLOOKUP(G842,$K:$L,2,FALSE),1)</f>
        <v/>
      </c>
    </row>
    <row r="843">
      <c r="A843" s="29">
        <f>+A842+1</f>
        <v/>
      </c>
      <c r="B843" s="29">
        <f>COUNTIF($C$3:C843,C843)</f>
        <v/>
      </c>
      <c r="C843" s="55">
        <f>_xlfn.IFNA(VLOOKUP(A843,$E:$G,3,FALSE),C842)</f>
        <v/>
      </c>
      <c r="D843" s="108">
        <f>_xlfn.IFNA(_xlfn.IFNA(VLOOKUP(A843,$F:$J,5,FALSE),VLOOKUP(C843,K:L,2,FALSE)),"")</f>
        <v/>
      </c>
      <c r="E843" s="32">
        <f>SUM($I$3:I842,1)</f>
        <v/>
      </c>
      <c r="I843" s="39">
        <f>CEILING(H843/VLOOKUP(G843,$K:$L,2,FALSE),1)</f>
        <v/>
      </c>
    </row>
    <row r="844">
      <c r="A844" s="29">
        <f>+A843+1</f>
        <v/>
      </c>
      <c r="B844" s="29">
        <f>COUNTIF($C$3:C844,C844)</f>
        <v/>
      </c>
      <c r="C844" s="55">
        <f>_xlfn.IFNA(VLOOKUP(A844,$E:$G,3,FALSE),C843)</f>
        <v/>
      </c>
      <c r="D844" s="108">
        <f>_xlfn.IFNA(_xlfn.IFNA(VLOOKUP(A844,$F:$J,5,FALSE),VLOOKUP(C844,K:L,2,FALSE)),"")</f>
        <v/>
      </c>
      <c r="E844" s="32">
        <f>SUM($I$3:I843,1)</f>
        <v/>
      </c>
      <c r="I844" s="39">
        <f>CEILING(H844/VLOOKUP(G844,$K:$L,2,FALSE),1)</f>
        <v/>
      </c>
    </row>
    <row r="845">
      <c r="A845" s="29">
        <f>+A844+1</f>
        <v/>
      </c>
      <c r="B845" s="29">
        <f>COUNTIF($C$3:C845,C845)</f>
        <v/>
      </c>
      <c r="C845" s="55">
        <f>_xlfn.IFNA(VLOOKUP(A845,$E:$G,3,FALSE),C844)</f>
        <v/>
      </c>
      <c r="D845" s="108">
        <f>_xlfn.IFNA(_xlfn.IFNA(VLOOKUP(A845,$F:$J,5,FALSE),VLOOKUP(C845,K:L,2,FALSE)),"")</f>
        <v/>
      </c>
      <c r="E845" s="32">
        <f>SUM($I$3:I844,1)</f>
        <v/>
      </c>
      <c r="I845" s="39">
        <f>CEILING(H845/VLOOKUP(G845,$K:$L,2,FALSE),1)</f>
        <v/>
      </c>
    </row>
    <row r="846">
      <c r="A846" s="29">
        <f>+A845+1</f>
        <v/>
      </c>
      <c r="B846" s="29">
        <f>COUNTIF($C$3:C846,C846)</f>
        <v/>
      </c>
      <c r="C846" s="55">
        <f>_xlfn.IFNA(VLOOKUP(A846,$E:$G,3,FALSE),C845)</f>
        <v/>
      </c>
      <c r="D846" s="108">
        <f>_xlfn.IFNA(_xlfn.IFNA(VLOOKUP(A846,$F:$J,5,FALSE),VLOOKUP(C846,K:L,2,FALSE)),"")</f>
        <v/>
      </c>
      <c r="E846" s="32">
        <f>SUM($I$3:I845,1)</f>
        <v/>
      </c>
      <c r="I846" s="39">
        <f>CEILING(H846/VLOOKUP(G846,$K:$L,2,FALSE),1)</f>
        <v/>
      </c>
    </row>
    <row r="847">
      <c r="A847" s="29">
        <f>+A846+1</f>
        <v/>
      </c>
      <c r="B847" s="29">
        <f>COUNTIF($C$3:C847,C847)</f>
        <v/>
      </c>
      <c r="C847" s="55">
        <f>_xlfn.IFNA(VLOOKUP(A847,$E:$G,3,FALSE),C846)</f>
        <v/>
      </c>
      <c r="D847" s="108">
        <f>_xlfn.IFNA(_xlfn.IFNA(VLOOKUP(A847,$F:$J,5,FALSE),VLOOKUP(C847,K:L,2,FALSE)),"")</f>
        <v/>
      </c>
      <c r="E847" s="32">
        <f>SUM($I$3:I846,1)</f>
        <v/>
      </c>
      <c r="I847" s="39">
        <f>CEILING(H847/VLOOKUP(G847,$K:$L,2,FALSE),1)</f>
        <v/>
      </c>
    </row>
    <row r="848">
      <c r="A848" s="29">
        <f>+A847+1</f>
        <v/>
      </c>
      <c r="B848" s="29">
        <f>COUNTIF($C$3:C848,C848)</f>
        <v/>
      </c>
      <c r="C848" s="55">
        <f>_xlfn.IFNA(VLOOKUP(A848,$E:$G,3,FALSE),C847)</f>
        <v/>
      </c>
      <c r="D848" s="108">
        <f>_xlfn.IFNA(_xlfn.IFNA(VLOOKUP(A848,$F:$J,5,FALSE),VLOOKUP(C848,K:L,2,FALSE)),"")</f>
        <v/>
      </c>
      <c r="E848" s="32">
        <f>SUM($I$3:I847,1)</f>
        <v/>
      </c>
      <c r="I848" s="39">
        <f>CEILING(H848/VLOOKUP(G848,$K:$L,2,FALSE),1)</f>
        <v/>
      </c>
    </row>
    <row r="849">
      <c r="A849" s="29">
        <f>+A848+1</f>
        <v/>
      </c>
      <c r="B849" s="29">
        <f>COUNTIF($C$3:C849,C849)</f>
        <v/>
      </c>
      <c r="C849" s="55">
        <f>_xlfn.IFNA(VLOOKUP(A849,$E:$G,3,FALSE),C848)</f>
        <v/>
      </c>
      <c r="D849" s="108">
        <f>_xlfn.IFNA(_xlfn.IFNA(VLOOKUP(A849,$F:$J,5,FALSE),VLOOKUP(C849,K:L,2,FALSE)),"")</f>
        <v/>
      </c>
      <c r="E849" s="32">
        <f>SUM($I$3:I848,1)</f>
        <v/>
      </c>
      <c r="I849" s="39">
        <f>CEILING(H849/VLOOKUP(G849,$K:$L,2,FALSE),1)</f>
        <v/>
      </c>
    </row>
    <row r="850">
      <c r="A850" s="29">
        <f>+A849+1</f>
        <v/>
      </c>
      <c r="B850" s="29">
        <f>COUNTIF($C$3:C850,C850)</f>
        <v/>
      </c>
      <c r="C850" s="55">
        <f>_xlfn.IFNA(VLOOKUP(A850,$E:$G,3,FALSE),C849)</f>
        <v/>
      </c>
      <c r="D850" s="108">
        <f>_xlfn.IFNA(_xlfn.IFNA(VLOOKUP(A850,$F:$J,5,FALSE),VLOOKUP(C850,K:L,2,FALSE)),"")</f>
        <v/>
      </c>
      <c r="E850" s="32">
        <f>SUM($I$3:I849,1)</f>
        <v/>
      </c>
      <c r="I850" s="39">
        <f>CEILING(H850/VLOOKUP(G850,$K:$L,2,FALSE),1)</f>
        <v/>
      </c>
    </row>
    <row r="851">
      <c r="A851" s="29">
        <f>+A850+1</f>
        <v/>
      </c>
      <c r="B851" s="29">
        <f>COUNTIF($C$3:C851,C851)</f>
        <v/>
      </c>
      <c r="C851" s="55">
        <f>_xlfn.IFNA(VLOOKUP(A851,$E:$G,3,FALSE),C850)</f>
        <v/>
      </c>
      <c r="D851" s="108">
        <f>_xlfn.IFNA(_xlfn.IFNA(VLOOKUP(A851,$F:$J,5,FALSE),VLOOKUP(C851,K:L,2,FALSE)),"")</f>
        <v/>
      </c>
      <c r="E851" s="32">
        <f>SUM($I$3:I850,1)</f>
        <v/>
      </c>
      <c r="I851" s="39">
        <f>CEILING(H851/VLOOKUP(G851,$K:$L,2,FALSE),1)</f>
        <v/>
      </c>
    </row>
    <row r="852">
      <c r="A852" s="29">
        <f>+A851+1</f>
        <v/>
      </c>
      <c r="B852" s="29">
        <f>COUNTIF($C$3:C852,C852)</f>
        <v/>
      </c>
      <c r="C852" s="55">
        <f>_xlfn.IFNA(VLOOKUP(A852,$E:$G,3,FALSE),C851)</f>
        <v/>
      </c>
      <c r="D852" s="108">
        <f>_xlfn.IFNA(_xlfn.IFNA(VLOOKUP(A852,$F:$J,5,FALSE),VLOOKUP(C852,K:L,2,FALSE)),"")</f>
        <v/>
      </c>
      <c r="E852" s="32">
        <f>SUM($I$3:I851,1)</f>
        <v/>
      </c>
      <c r="I852" s="39">
        <f>CEILING(H852/VLOOKUP(G852,$K:$L,2,FALSE),1)</f>
        <v/>
      </c>
    </row>
    <row r="853">
      <c r="A853" s="29">
        <f>+A852+1</f>
        <v/>
      </c>
      <c r="B853" s="29">
        <f>COUNTIF($C$3:C853,C853)</f>
        <v/>
      </c>
      <c r="C853" s="55">
        <f>_xlfn.IFNA(VLOOKUP(A853,$E:$G,3,FALSE),C852)</f>
        <v/>
      </c>
      <c r="D853" s="108">
        <f>_xlfn.IFNA(_xlfn.IFNA(VLOOKUP(A853,$F:$J,5,FALSE),VLOOKUP(C853,K:L,2,FALSE)),"")</f>
        <v/>
      </c>
      <c r="E853" s="32">
        <f>SUM($I$3:I852,1)</f>
        <v/>
      </c>
      <c r="I853" s="39">
        <f>CEILING(H853/VLOOKUP(G853,$K:$L,2,FALSE),1)</f>
        <v/>
      </c>
    </row>
    <row r="854">
      <c r="A854" s="29">
        <f>+A853+1</f>
        <v/>
      </c>
      <c r="B854" s="29">
        <f>COUNTIF($C$3:C854,C854)</f>
        <v/>
      </c>
      <c r="C854" s="55">
        <f>_xlfn.IFNA(VLOOKUP(A854,$E:$G,3,FALSE),C853)</f>
        <v/>
      </c>
      <c r="D854" s="108">
        <f>_xlfn.IFNA(_xlfn.IFNA(VLOOKUP(A854,$F:$J,5,FALSE),VLOOKUP(C854,K:L,2,FALSE)),"")</f>
        <v/>
      </c>
      <c r="E854" s="32">
        <f>SUM($I$3:I853,1)</f>
        <v/>
      </c>
      <c r="I854" s="39">
        <f>CEILING(H854/VLOOKUP(G854,$K:$L,2,FALSE),1)</f>
        <v/>
      </c>
    </row>
    <row r="855">
      <c r="A855" s="29">
        <f>+A854+1</f>
        <v/>
      </c>
      <c r="B855" s="29">
        <f>COUNTIF($C$3:C855,C855)</f>
        <v/>
      </c>
      <c r="C855" s="55">
        <f>_xlfn.IFNA(VLOOKUP(A855,$E:$G,3,FALSE),C854)</f>
        <v/>
      </c>
      <c r="D855" s="108">
        <f>_xlfn.IFNA(_xlfn.IFNA(VLOOKUP(A855,$F:$J,5,FALSE),VLOOKUP(C855,K:L,2,FALSE)),"")</f>
        <v/>
      </c>
      <c r="E855" s="32">
        <f>SUM($I$3:I854,1)</f>
        <v/>
      </c>
      <c r="I855" s="39">
        <f>CEILING(H855/VLOOKUP(G855,$K:$L,2,FALSE),1)</f>
        <v/>
      </c>
    </row>
    <row r="856">
      <c r="A856" s="29">
        <f>+A855+1</f>
        <v/>
      </c>
      <c r="B856" s="29">
        <f>COUNTIF($C$3:C856,C856)</f>
        <v/>
      </c>
      <c r="C856" s="55">
        <f>_xlfn.IFNA(VLOOKUP(A856,$E:$G,3,FALSE),C855)</f>
        <v/>
      </c>
      <c r="D856" s="108">
        <f>_xlfn.IFNA(_xlfn.IFNA(VLOOKUP(A856,$F:$J,5,FALSE),VLOOKUP(C856,K:L,2,FALSE)),"")</f>
        <v/>
      </c>
      <c r="E856" s="32">
        <f>SUM($I$3:I855,1)</f>
        <v/>
      </c>
      <c r="I856" s="39">
        <f>CEILING(H856/VLOOKUP(G856,$K:$L,2,FALSE),1)</f>
        <v/>
      </c>
    </row>
    <row r="857">
      <c r="A857" s="29">
        <f>+A856+1</f>
        <v/>
      </c>
      <c r="B857" s="29">
        <f>COUNTIF($C$3:C857,C857)</f>
        <v/>
      </c>
      <c r="C857" s="55">
        <f>_xlfn.IFNA(VLOOKUP(A857,$E:$G,3,FALSE),C856)</f>
        <v/>
      </c>
      <c r="D857" s="108">
        <f>_xlfn.IFNA(_xlfn.IFNA(VLOOKUP(A857,$F:$J,5,FALSE),VLOOKUP(C857,K:L,2,FALSE)),"")</f>
        <v/>
      </c>
      <c r="E857" s="32">
        <f>SUM($I$3:I856,1)</f>
        <v/>
      </c>
      <c r="I857" s="39">
        <f>CEILING(H857/VLOOKUP(G857,$K:$L,2,FALSE),1)</f>
        <v/>
      </c>
    </row>
    <row r="858">
      <c r="A858" s="29">
        <f>+A857+1</f>
        <v/>
      </c>
      <c r="B858" s="29">
        <f>COUNTIF($C$3:C858,C858)</f>
        <v/>
      </c>
      <c r="C858" s="55">
        <f>_xlfn.IFNA(VLOOKUP(A858,$E:$G,3,FALSE),C857)</f>
        <v/>
      </c>
      <c r="D858" s="108">
        <f>_xlfn.IFNA(_xlfn.IFNA(VLOOKUP(A858,$F:$J,5,FALSE),VLOOKUP(C858,K:L,2,FALSE)),"")</f>
        <v/>
      </c>
      <c r="E858" s="32">
        <f>SUM($I$3:I857,1)</f>
        <v/>
      </c>
      <c r="I858" s="39">
        <f>CEILING(H858/VLOOKUP(G858,$K:$L,2,FALSE),1)</f>
        <v/>
      </c>
    </row>
    <row r="859">
      <c r="A859" s="29">
        <f>+A858+1</f>
        <v/>
      </c>
      <c r="B859" s="29">
        <f>COUNTIF($C$3:C859,C859)</f>
        <v/>
      </c>
      <c r="C859" s="55">
        <f>_xlfn.IFNA(VLOOKUP(A859,$E:$G,3,FALSE),C858)</f>
        <v/>
      </c>
      <c r="D859" s="108">
        <f>_xlfn.IFNA(_xlfn.IFNA(VLOOKUP(A859,$F:$J,5,FALSE),VLOOKUP(C859,K:L,2,FALSE)),"")</f>
        <v/>
      </c>
      <c r="E859" s="32">
        <f>SUM($I$3:I858,1)</f>
        <v/>
      </c>
      <c r="I859" s="39">
        <f>CEILING(H859/VLOOKUP(G859,$K:$L,2,FALSE),1)</f>
        <v/>
      </c>
    </row>
    <row r="860">
      <c r="A860" s="29">
        <f>+A859+1</f>
        <v/>
      </c>
      <c r="B860" s="29">
        <f>COUNTIF($C$3:C860,C860)</f>
        <v/>
      </c>
      <c r="C860" s="55">
        <f>_xlfn.IFNA(VLOOKUP(A860,$E:$G,3,FALSE),C859)</f>
        <v/>
      </c>
      <c r="D860" s="108">
        <f>_xlfn.IFNA(_xlfn.IFNA(VLOOKUP(A860,$F:$J,5,FALSE),VLOOKUP(C860,K:L,2,FALSE)),"")</f>
        <v/>
      </c>
      <c r="E860" s="32">
        <f>SUM($I$3:I859,1)</f>
        <v/>
      </c>
      <c r="I860" s="39">
        <f>CEILING(H860/VLOOKUP(G860,$K:$L,2,FALSE),1)</f>
        <v/>
      </c>
    </row>
    <row r="861">
      <c r="A861" s="29">
        <f>+A860+1</f>
        <v/>
      </c>
      <c r="B861" s="29">
        <f>COUNTIF($C$3:C861,C861)</f>
        <v/>
      </c>
      <c r="C861" s="55">
        <f>_xlfn.IFNA(VLOOKUP(A861,$E:$G,3,FALSE),C860)</f>
        <v/>
      </c>
      <c r="D861" s="108">
        <f>_xlfn.IFNA(_xlfn.IFNA(VLOOKUP(A861,$F:$J,5,FALSE),VLOOKUP(C861,K:L,2,FALSE)),"")</f>
        <v/>
      </c>
      <c r="E861" s="32">
        <f>SUM($I$3:I860,1)</f>
        <v/>
      </c>
      <c r="I861" s="39">
        <f>CEILING(H861/VLOOKUP(G861,$K:$L,2,FALSE),1)</f>
        <v/>
      </c>
    </row>
    <row r="862">
      <c r="A862" s="29">
        <f>+A861+1</f>
        <v/>
      </c>
      <c r="B862" s="29">
        <f>COUNTIF($C$3:C862,C862)</f>
        <v/>
      </c>
      <c r="C862" s="55">
        <f>_xlfn.IFNA(VLOOKUP(A862,$E:$G,3,FALSE),C861)</f>
        <v/>
      </c>
      <c r="D862" s="108">
        <f>_xlfn.IFNA(_xlfn.IFNA(VLOOKUP(A862,$F:$J,5,FALSE),VLOOKUP(C862,K:L,2,FALSE)),"")</f>
        <v/>
      </c>
      <c r="E862" s="32">
        <f>SUM($I$3:I861,1)</f>
        <v/>
      </c>
      <c r="I862" s="39">
        <f>CEILING(H862/VLOOKUP(G862,$K:$L,2,FALSE),1)</f>
        <v/>
      </c>
    </row>
    <row r="863">
      <c r="A863" s="29">
        <f>+A862+1</f>
        <v/>
      </c>
      <c r="B863" s="29">
        <f>COUNTIF($C$3:C863,C863)</f>
        <v/>
      </c>
      <c r="C863" s="55">
        <f>_xlfn.IFNA(VLOOKUP(A863,$E:$G,3,FALSE),C862)</f>
        <v/>
      </c>
      <c r="D863" s="108">
        <f>_xlfn.IFNA(_xlfn.IFNA(VLOOKUP(A863,$F:$J,5,FALSE),VLOOKUP(C863,K:L,2,FALSE)),"")</f>
        <v/>
      </c>
      <c r="E863" s="32">
        <f>SUM($I$3:I862,1)</f>
        <v/>
      </c>
      <c r="I863" s="39">
        <f>CEILING(H863/VLOOKUP(G863,$K:$L,2,FALSE),1)</f>
        <v/>
      </c>
    </row>
    <row r="864">
      <c r="A864" s="29">
        <f>+A863+1</f>
        <v/>
      </c>
      <c r="B864" s="29">
        <f>COUNTIF($C$3:C864,C864)</f>
        <v/>
      </c>
      <c r="C864" s="55">
        <f>_xlfn.IFNA(VLOOKUP(A864,$E:$G,3,FALSE),C863)</f>
        <v/>
      </c>
      <c r="D864" s="108">
        <f>_xlfn.IFNA(_xlfn.IFNA(VLOOKUP(A864,$F:$J,5,FALSE),VLOOKUP(C864,K:L,2,FALSE)),"")</f>
        <v/>
      </c>
      <c r="E864" s="32">
        <f>SUM($I$3:I863,1)</f>
        <v/>
      </c>
      <c r="I864" s="39">
        <f>CEILING(H864/VLOOKUP(G864,$K:$L,2,FALSE),1)</f>
        <v/>
      </c>
    </row>
    <row r="865">
      <c r="A865" s="29">
        <f>+A864+1</f>
        <v/>
      </c>
      <c r="B865" s="29">
        <f>COUNTIF($C$3:C865,C865)</f>
        <v/>
      </c>
      <c r="C865" s="55">
        <f>_xlfn.IFNA(VLOOKUP(A865,$E:$G,3,FALSE),C864)</f>
        <v/>
      </c>
      <c r="D865" s="108">
        <f>_xlfn.IFNA(_xlfn.IFNA(VLOOKUP(A865,$F:$J,5,FALSE),VLOOKUP(C865,K:L,2,FALSE)),"")</f>
        <v/>
      </c>
      <c r="E865" s="32">
        <f>SUM($I$3:I864,1)</f>
        <v/>
      </c>
      <c r="I865" s="39">
        <f>CEILING(H865/VLOOKUP(G865,$K:$L,2,FALSE),1)</f>
        <v/>
      </c>
    </row>
    <row r="866">
      <c r="A866" s="29">
        <f>+A865+1</f>
        <v/>
      </c>
      <c r="B866" s="29">
        <f>COUNTIF($C$3:C866,C866)</f>
        <v/>
      </c>
      <c r="C866" s="55">
        <f>_xlfn.IFNA(VLOOKUP(A866,$E:$G,3,FALSE),C865)</f>
        <v/>
      </c>
      <c r="D866" s="108">
        <f>_xlfn.IFNA(_xlfn.IFNA(VLOOKUP(A866,$F:$J,5,FALSE),VLOOKUP(C866,K:L,2,FALSE)),"")</f>
        <v/>
      </c>
      <c r="E866" s="32">
        <f>SUM($I$3:I865,1)</f>
        <v/>
      </c>
      <c r="I866" s="39">
        <f>CEILING(H866/VLOOKUP(G866,$K:$L,2,FALSE),1)</f>
        <v/>
      </c>
    </row>
    <row r="867">
      <c r="A867" s="29">
        <f>+A866+1</f>
        <v/>
      </c>
      <c r="B867" s="29">
        <f>COUNTIF($C$3:C867,C867)</f>
        <v/>
      </c>
      <c r="C867" s="55">
        <f>_xlfn.IFNA(VLOOKUP(A867,$E:$G,3,FALSE),C866)</f>
        <v/>
      </c>
      <c r="D867" s="108">
        <f>_xlfn.IFNA(_xlfn.IFNA(VLOOKUP(A867,$F:$J,5,FALSE),VLOOKUP(C867,K:L,2,FALSE)),"")</f>
        <v/>
      </c>
      <c r="E867" s="32">
        <f>SUM($I$3:I866,1)</f>
        <v/>
      </c>
      <c r="I867" s="39">
        <f>CEILING(H867/VLOOKUP(G867,$K:$L,2,FALSE),1)</f>
        <v/>
      </c>
    </row>
    <row r="868">
      <c r="A868" s="29">
        <f>+A867+1</f>
        <v/>
      </c>
      <c r="B868" s="29">
        <f>COUNTIF($C$3:C868,C868)</f>
        <v/>
      </c>
      <c r="C868" s="55">
        <f>_xlfn.IFNA(VLOOKUP(A868,$E:$G,3,FALSE),C867)</f>
        <v/>
      </c>
      <c r="D868" s="108">
        <f>_xlfn.IFNA(_xlfn.IFNA(VLOOKUP(A868,$F:$J,5,FALSE),VLOOKUP(C868,K:L,2,FALSE)),"")</f>
        <v/>
      </c>
      <c r="E868" s="32">
        <f>SUM($I$3:I867,1)</f>
        <v/>
      </c>
      <c r="I868" s="39">
        <f>CEILING(H868/VLOOKUP(G868,$K:$L,2,FALSE),1)</f>
        <v/>
      </c>
    </row>
    <row r="869">
      <c r="A869" s="29">
        <f>+A868+1</f>
        <v/>
      </c>
      <c r="B869" s="29">
        <f>COUNTIF($C$3:C869,C869)</f>
        <v/>
      </c>
      <c r="C869" s="55">
        <f>_xlfn.IFNA(VLOOKUP(A869,$E:$G,3,FALSE),C868)</f>
        <v/>
      </c>
      <c r="D869" s="108">
        <f>_xlfn.IFNA(_xlfn.IFNA(VLOOKUP(A869,$F:$J,5,FALSE),VLOOKUP(C869,K:L,2,FALSE)),"")</f>
        <v/>
      </c>
      <c r="E869" s="32">
        <f>SUM($I$3:I868,1)</f>
        <v/>
      </c>
      <c r="I869" s="39">
        <f>CEILING(H869/VLOOKUP(G869,$K:$L,2,FALSE),1)</f>
        <v/>
      </c>
    </row>
    <row r="870">
      <c r="A870" s="29">
        <f>+A869+1</f>
        <v/>
      </c>
      <c r="B870" s="29">
        <f>COUNTIF($C$3:C870,C870)</f>
        <v/>
      </c>
      <c r="C870" s="55">
        <f>_xlfn.IFNA(VLOOKUP(A870,$E:$G,3,FALSE),C869)</f>
        <v/>
      </c>
      <c r="D870" s="108">
        <f>_xlfn.IFNA(_xlfn.IFNA(VLOOKUP(A870,$F:$J,5,FALSE),VLOOKUP(C870,K:L,2,FALSE)),"")</f>
        <v/>
      </c>
      <c r="E870" s="32">
        <f>SUM($I$3:I869,1)</f>
        <v/>
      </c>
      <c r="I870" s="39">
        <f>CEILING(H870/VLOOKUP(G870,$K:$L,2,FALSE),1)</f>
        <v/>
      </c>
    </row>
    <row r="871">
      <c r="A871" s="29">
        <f>+A870+1</f>
        <v/>
      </c>
      <c r="B871" s="29">
        <f>COUNTIF($C$3:C871,C871)</f>
        <v/>
      </c>
      <c r="C871" s="55">
        <f>_xlfn.IFNA(VLOOKUP(A871,$E:$G,3,FALSE),C870)</f>
        <v/>
      </c>
      <c r="D871" s="108">
        <f>_xlfn.IFNA(_xlfn.IFNA(VLOOKUP(A871,$F:$J,5,FALSE),VLOOKUP(C871,K:L,2,FALSE)),"")</f>
        <v/>
      </c>
      <c r="E871" s="32">
        <f>SUM($I$3:I870,1)</f>
        <v/>
      </c>
      <c r="I871" s="39">
        <f>CEILING(H871/VLOOKUP(G871,$K:$L,2,FALSE),1)</f>
        <v/>
      </c>
    </row>
    <row r="872">
      <c r="A872" s="29">
        <f>+A871+1</f>
        <v/>
      </c>
      <c r="B872" s="29">
        <f>COUNTIF($C$3:C872,C872)</f>
        <v/>
      </c>
      <c r="C872" s="55">
        <f>_xlfn.IFNA(VLOOKUP(A872,$E:$G,3,FALSE),C871)</f>
        <v/>
      </c>
      <c r="D872" s="108">
        <f>_xlfn.IFNA(_xlfn.IFNA(VLOOKUP(A872,$F:$J,5,FALSE),VLOOKUP(C872,K:L,2,FALSE)),"")</f>
        <v/>
      </c>
      <c r="E872" s="32">
        <f>SUM($I$3:I871,1)</f>
        <v/>
      </c>
      <c r="I872" s="39">
        <f>CEILING(H872/VLOOKUP(G872,$K:$L,2,FALSE),1)</f>
        <v/>
      </c>
    </row>
    <row r="873">
      <c r="A873" s="29">
        <f>+A872+1</f>
        <v/>
      </c>
      <c r="B873" s="29">
        <f>COUNTIF($C$3:C873,C873)</f>
        <v/>
      </c>
      <c r="C873" s="55">
        <f>_xlfn.IFNA(VLOOKUP(A873,$E:$G,3,FALSE),C872)</f>
        <v/>
      </c>
      <c r="D873" s="108">
        <f>_xlfn.IFNA(_xlfn.IFNA(VLOOKUP(A873,$F:$J,5,FALSE),VLOOKUP(C873,K:L,2,FALSE)),"")</f>
        <v/>
      </c>
      <c r="E873" s="32">
        <f>SUM($I$3:I872,1)</f>
        <v/>
      </c>
      <c r="I873" s="39">
        <f>CEILING(H873/VLOOKUP(G873,$K:$L,2,FALSE),1)</f>
        <v/>
      </c>
    </row>
    <row r="874">
      <c r="A874" s="29">
        <f>+A873+1</f>
        <v/>
      </c>
      <c r="B874" s="29">
        <f>COUNTIF($C$3:C874,C874)</f>
        <v/>
      </c>
      <c r="C874" s="55">
        <f>_xlfn.IFNA(VLOOKUP(A874,$E:$G,3,FALSE),C873)</f>
        <v/>
      </c>
      <c r="D874" s="108">
        <f>_xlfn.IFNA(_xlfn.IFNA(VLOOKUP(A874,$F:$J,5,FALSE),VLOOKUP(C874,K:L,2,FALSE)),"")</f>
        <v/>
      </c>
      <c r="E874" s="32">
        <f>SUM($I$3:I873,1)</f>
        <v/>
      </c>
      <c r="I874" s="39">
        <f>CEILING(H874/VLOOKUP(G874,$K:$L,2,FALSE),1)</f>
        <v/>
      </c>
    </row>
    <row r="875">
      <c r="A875" s="29">
        <f>+A874+1</f>
        <v/>
      </c>
      <c r="B875" s="29">
        <f>COUNTIF($C$3:C875,C875)</f>
        <v/>
      </c>
      <c r="C875" s="55">
        <f>_xlfn.IFNA(VLOOKUP(A875,$E:$G,3,FALSE),C874)</f>
        <v/>
      </c>
      <c r="D875" s="108">
        <f>_xlfn.IFNA(_xlfn.IFNA(VLOOKUP(A875,$F:$J,5,FALSE),VLOOKUP(C875,K:L,2,FALSE)),"")</f>
        <v/>
      </c>
      <c r="E875" s="32">
        <f>SUM($I$3:I874,1)</f>
        <v/>
      </c>
      <c r="I875" s="39">
        <f>CEILING(H875/VLOOKUP(G875,$K:$L,2,FALSE),1)</f>
        <v/>
      </c>
    </row>
    <row r="876">
      <c r="A876" s="29">
        <f>+A875+1</f>
        <v/>
      </c>
      <c r="B876" s="29">
        <f>COUNTIF($C$3:C876,C876)</f>
        <v/>
      </c>
      <c r="C876" s="55">
        <f>_xlfn.IFNA(VLOOKUP(A876,$E:$G,3,FALSE),C875)</f>
        <v/>
      </c>
      <c r="D876" s="108">
        <f>_xlfn.IFNA(_xlfn.IFNA(VLOOKUP(A876,$F:$J,5,FALSE),VLOOKUP(C876,K:L,2,FALSE)),"")</f>
        <v/>
      </c>
      <c r="E876" s="32">
        <f>SUM($I$3:I875,1)</f>
        <v/>
      </c>
      <c r="I876" s="39">
        <f>CEILING(H876/VLOOKUP(G876,$K:$L,2,FALSE),1)</f>
        <v/>
      </c>
    </row>
    <row r="877">
      <c r="A877" s="29">
        <f>+A876+1</f>
        <v/>
      </c>
      <c r="B877" s="29">
        <f>COUNTIF($C$3:C877,C877)</f>
        <v/>
      </c>
      <c r="C877" s="55">
        <f>_xlfn.IFNA(VLOOKUP(A877,$E:$G,3,FALSE),C876)</f>
        <v/>
      </c>
      <c r="D877" s="108">
        <f>_xlfn.IFNA(_xlfn.IFNA(VLOOKUP(A877,$F:$J,5,FALSE),VLOOKUP(C877,K:L,2,FALSE)),"")</f>
        <v/>
      </c>
      <c r="E877" s="32">
        <f>SUM($I$3:I876,1)</f>
        <v/>
      </c>
      <c r="I877" s="39">
        <f>CEILING(H877/VLOOKUP(G877,$K:$L,2,FALSE),1)</f>
        <v/>
      </c>
    </row>
    <row r="878">
      <c r="A878" s="29">
        <f>+A877+1</f>
        <v/>
      </c>
      <c r="B878" s="29">
        <f>COUNTIF($C$3:C878,C878)</f>
        <v/>
      </c>
      <c r="C878" s="55">
        <f>_xlfn.IFNA(VLOOKUP(A878,$E:$G,3,FALSE),C877)</f>
        <v/>
      </c>
      <c r="D878" s="108">
        <f>_xlfn.IFNA(_xlfn.IFNA(VLOOKUP(A878,$F:$J,5,FALSE),VLOOKUP(C878,K:L,2,FALSE)),"")</f>
        <v/>
      </c>
      <c r="E878" s="32">
        <f>SUM($I$3:I877,1)</f>
        <v/>
      </c>
      <c r="I878" s="39">
        <f>CEILING(H878/VLOOKUP(G878,$K:$L,2,FALSE),1)</f>
        <v/>
      </c>
    </row>
    <row r="879">
      <c r="A879" s="29">
        <f>+A878+1</f>
        <v/>
      </c>
      <c r="B879" s="29">
        <f>COUNTIF($C$3:C879,C879)</f>
        <v/>
      </c>
      <c r="C879" s="55">
        <f>_xlfn.IFNA(VLOOKUP(A879,$E:$G,3,FALSE),C878)</f>
        <v/>
      </c>
      <c r="D879" s="108">
        <f>_xlfn.IFNA(_xlfn.IFNA(VLOOKUP(A879,$F:$J,5,FALSE),VLOOKUP(C879,K:L,2,FALSE)),"")</f>
        <v/>
      </c>
      <c r="E879" s="32">
        <f>SUM($I$3:I878,1)</f>
        <v/>
      </c>
      <c r="I879" s="39">
        <f>CEILING(H879/VLOOKUP(G879,$K:$L,2,FALSE),1)</f>
        <v/>
      </c>
    </row>
    <row r="880">
      <c r="A880" s="29">
        <f>+A879+1</f>
        <v/>
      </c>
      <c r="B880" s="29">
        <f>COUNTIF($C$3:C880,C880)</f>
        <v/>
      </c>
      <c r="C880" s="55">
        <f>_xlfn.IFNA(VLOOKUP(A880,$E:$G,3,FALSE),C879)</f>
        <v/>
      </c>
      <c r="D880" s="108">
        <f>_xlfn.IFNA(_xlfn.IFNA(VLOOKUP(A880,$F:$J,5,FALSE),VLOOKUP(C880,K:L,2,FALSE)),"")</f>
        <v/>
      </c>
      <c r="E880" s="32">
        <f>SUM($I$3:I879,1)</f>
        <v/>
      </c>
      <c r="I880" s="39">
        <f>CEILING(H880/VLOOKUP(G880,$K:$L,2,FALSE),1)</f>
        <v/>
      </c>
    </row>
    <row r="881">
      <c r="A881" s="29">
        <f>+A880+1</f>
        <v/>
      </c>
      <c r="B881" s="29">
        <f>COUNTIF($C$3:C881,C881)</f>
        <v/>
      </c>
      <c r="C881" s="55">
        <f>_xlfn.IFNA(VLOOKUP(A881,$E:$G,3,FALSE),C880)</f>
        <v/>
      </c>
      <c r="D881" s="108">
        <f>_xlfn.IFNA(_xlfn.IFNA(VLOOKUP(A881,$F:$J,5,FALSE),VLOOKUP(C881,K:L,2,FALSE)),"")</f>
        <v/>
      </c>
      <c r="E881" s="32">
        <f>SUM($I$3:I880,1)</f>
        <v/>
      </c>
      <c r="I881" s="39">
        <f>CEILING(H881/VLOOKUP(G881,$K:$L,2,FALSE),1)</f>
        <v/>
      </c>
    </row>
    <row r="882">
      <c r="A882" s="29">
        <f>+A881+1</f>
        <v/>
      </c>
      <c r="B882" s="29">
        <f>COUNTIF($C$3:C882,C882)</f>
        <v/>
      </c>
      <c r="C882" s="55">
        <f>_xlfn.IFNA(VLOOKUP(A882,$E:$G,3,FALSE),C881)</f>
        <v/>
      </c>
      <c r="D882" s="108">
        <f>_xlfn.IFNA(_xlfn.IFNA(VLOOKUP(A882,$F:$J,5,FALSE),VLOOKUP(C882,K:L,2,FALSE)),"")</f>
        <v/>
      </c>
      <c r="E882" s="32">
        <f>SUM($I$3:I881,1)</f>
        <v/>
      </c>
      <c r="I882" s="39">
        <f>CEILING(H882/VLOOKUP(G882,$K:$L,2,FALSE),1)</f>
        <v/>
      </c>
    </row>
    <row r="883">
      <c r="A883" s="29">
        <f>+A882+1</f>
        <v/>
      </c>
      <c r="B883" s="29">
        <f>COUNTIF($C$3:C883,C883)</f>
        <v/>
      </c>
      <c r="C883" s="55">
        <f>_xlfn.IFNA(VLOOKUP(A883,$E:$G,3,FALSE),C882)</f>
        <v/>
      </c>
      <c r="D883" s="108">
        <f>_xlfn.IFNA(_xlfn.IFNA(VLOOKUP(A883,$F:$J,5,FALSE),VLOOKUP(C883,K:L,2,FALSE)),"")</f>
        <v/>
      </c>
      <c r="E883" s="32">
        <f>SUM($I$3:I882,1)</f>
        <v/>
      </c>
      <c r="I883" s="39">
        <f>CEILING(H883/VLOOKUP(G883,$K:$L,2,FALSE),1)</f>
        <v/>
      </c>
    </row>
    <row r="884">
      <c r="A884" s="29">
        <f>+A883+1</f>
        <v/>
      </c>
      <c r="B884" s="29">
        <f>COUNTIF($C$3:C884,C884)</f>
        <v/>
      </c>
      <c r="C884" s="55">
        <f>_xlfn.IFNA(VLOOKUP(A884,$E:$G,3,FALSE),C883)</f>
        <v/>
      </c>
      <c r="D884" s="108">
        <f>_xlfn.IFNA(_xlfn.IFNA(VLOOKUP(A884,$F:$J,5,FALSE),VLOOKUP(C884,K:L,2,FALSE)),"")</f>
        <v/>
      </c>
      <c r="E884" s="32">
        <f>SUM($I$3:I883,1)</f>
        <v/>
      </c>
      <c r="I884" s="39">
        <f>CEILING(H884/VLOOKUP(G884,$K:$L,2,FALSE),1)</f>
        <v/>
      </c>
    </row>
    <row r="885">
      <c r="A885" s="29">
        <f>+A884+1</f>
        <v/>
      </c>
      <c r="B885" s="29">
        <f>COUNTIF($C$3:C885,C885)</f>
        <v/>
      </c>
      <c r="C885" s="55">
        <f>_xlfn.IFNA(VLOOKUP(A885,$E:$G,3,FALSE),C884)</f>
        <v/>
      </c>
      <c r="D885" s="108">
        <f>_xlfn.IFNA(_xlfn.IFNA(VLOOKUP(A885,$F:$J,5,FALSE),VLOOKUP(C885,K:L,2,FALSE)),"")</f>
        <v/>
      </c>
      <c r="E885" s="32">
        <f>SUM($I$3:I884,1)</f>
        <v/>
      </c>
      <c r="I885" s="39">
        <f>CEILING(H885/VLOOKUP(G885,$K:$L,2,FALSE),1)</f>
        <v/>
      </c>
    </row>
    <row r="886">
      <c r="A886" s="29">
        <f>+A885+1</f>
        <v/>
      </c>
      <c r="B886" s="29">
        <f>COUNTIF($C$3:C886,C886)</f>
        <v/>
      </c>
      <c r="C886" s="55">
        <f>_xlfn.IFNA(VLOOKUP(A886,$E:$G,3,FALSE),C885)</f>
        <v/>
      </c>
      <c r="D886" s="108">
        <f>_xlfn.IFNA(_xlfn.IFNA(VLOOKUP(A886,$F:$J,5,FALSE),VLOOKUP(C886,K:L,2,FALSE)),"")</f>
        <v/>
      </c>
      <c r="E886" s="32">
        <f>SUM($I$3:I885,1)</f>
        <v/>
      </c>
      <c r="I886" s="39">
        <f>CEILING(H886/VLOOKUP(G886,$K:$L,2,FALSE),1)</f>
        <v/>
      </c>
    </row>
    <row r="887">
      <c r="A887" s="29">
        <f>+A886+1</f>
        <v/>
      </c>
      <c r="B887" s="29">
        <f>COUNTIF($C$3:C887,C887)</f>
        <v/>
      </c>
      <c r="C887" s="55">
        <f>_xlfn.IFNA(VLOOKUP(A887,$E:$G,3,FALSE),C886)</f>
        <v/>
      </c>
      <c r="D887" s="108">
        <f>_xlfn.IFNA(_xlfn.IFNA(VLOOKUP(A887,$F:$J,5,FALSE),VLOOKUP(C887,K:L,2,FALSE)),"")</f>
        <v/>
      </c>
      <c r="E887" s="32">
        <f>SUM($I$3:I886,1)</f>
        <v/>
      </c>
      <c r="I887" s="39">
        <f>CEILING(H887/VLOOKUP(G887,$K:$L,2,FALSE),1)</f>
        <v/>
      </c>
    </row>
    <row r="888">
      <c r="A888" s="29">
        <f>+A887+1</f>
        <v/>
      </c>
      <c r="B888" s="29">
        <f>COUNTIF($C$3:C888,C888)</f>
        <v/>
      </c>
      <c r="C888" s="55">
        <f>_xlfn.IFNA(VLOOKUP(A888,$E:$G,3,FALSE),C887)</f>
        <v/>
      </c>
      <c r="D888" s="108">
        <f>_xlfn.IFNA(_xlfn.IFNA(VLOOKUP(A888,$F:$J,5,FALSE),VLOOKUP(C888,K:L,2,FALSE)),"")</f>
        <v/>
      </c>
      <c r="E888" s="32">
        <f>SUM($I$3:I887,1)</f>
        <v/>
      </c>
      <c r="I888" s="39">
        <f>CEILING(H888/VLOOKUP(G888,$K:$L,2,FALSE),1)</f>
        <v/>
      </c>
    </row>
    <row r="889">
      <c r="A889" s="29">
        <f>+A888+1</f>
        <v/>
      </c>
      <c r="B889" s="29">
        <f>COUNTIF($C$3:C889,C889)</f>
        <v/>
      </c>
      <c r="C889" s="55">
        <f>_xlfn.IFNA(VLOOKUP(A889,$E:$G,3,FALSE),C888)</f>
        <v/>
      </c>
      <c r="D889" s="108">
        <f>_xlfn.IFNA(_xlfn.IFNA(VLOOKUP(A889,$F:$J,5,FALSE),VLOOKUP(C889,K:L,2,FALSE)),"")</f>
        <v/>
      </c>
      <c r="E889" s="32">
        <f>SUM($I$3:I888,1)</f>
        <v/>
      </c>
      <c r="I889" s="39">
        <f>CEILING(H889/VLOOKUP(G889,$K:$L,2,FALSE),1)</f>
        <v/>
      </c>
    </row>
    <row r="890">
      <c r="A890" s="29">
        <f>+A889+1</f>
        <v/>
      </c>
      <c r="B890" s="29">
        <f>COUNTIF($C$3:C890,C890)</f>
        <v/>
      </c>
      <c r="C890" s="55">
        <f>_xlfn.IFNA(VLOOKUP(A890,$E:$G,3,FALSE),C889)</f>
        <v/>
      </c>
      <c r="D890" s="108">
        <f>_xlfn.IFNA(_xlfn.IFNA(VLOOKUP(A890,$F:$J,5,FALSE),VLOOKUP(C890,K:L,2,FALSE)),"")</f>
        <v/>
      </c>
      <c r="E890" s="32">
        <f>SUM($I$3:I889,1)</f>
        <v/>
      </c>
      <c r="I890" s="39">
        <f>CEILING(H890/VLOOKUP(G890,$K:$L,2,FALSE),1)</f>
        <v/>
      </c>
    </row>
    <row r="891">
      <c r="A891" s="29">
        <f>+A890+1</f>
        <v/>
      </c>
      <c r="B891" s="29">
        <f>COUNTIF($C$3:C891,C891)</f>
        <v/>
      </c>
      <c r="C891" s="55">
        <f>_xlfn.IFNA(VLOOKUP(A891,$E:$G,3,FALSE),C890)</f>
        <v/>
      </c>
      <c r="D891" s="108">
        <f>_xlfn.IFNA(_xlfn.IFNA(VLOOKUP(A891,$F:$J,5,FALSE),VLOOKUP(C891,K:L,2,FALSE)),"")</f>
        <v/>
      </c>
      <c r="E891" s="32">
        <f>SUM($I$3:I890,1)</f>
        <v/>
      </c>
      <c r="I891" s="39">
        <f>CEILING(H891/VLOOKUP(G891,$K:$L,2,FALSE),1)</f>
        <v/>
      </c>
    </row>
    <row r="892">
      <c r="A892" s="29">
        <f>+A891+1</f>
        <v/>
      </c>
      <c r="B892" s="29">
        <f>COUNTIF($C$3:C892,C892)</f>
        <v/>
      </c>
      <c r="C892" s="55">
        <f>_xlfn.IFNA(VLOOKUP(A892,$E:$G,3,FALSE),C891)</f>
        <v/>
      </c>
      <c r="D892" s="108">
        <f>_xlfn.IFNA(_xlfn.IFNA(VLOOKUP(A892,$F:$J,5,FALSE),VLOOKUP(C892,K:L,2,FALSE)),"")</f>
        <v/>
      </c>
      <c r="E892" s="32">
        <f>SUM($I$3:I891,1)</f>
        <v/>
      </c>
      <c r="I892" s="39">
        <f>CEILING(H892/VLOOKUP(G892,$K:$L,2,FALSE),1)</f>
        <v/>
      </c>
    </row>
    <row r="893">
      <c r="A893" s="29">
        <f>+A892+1</f>
        <v/>
      </c>
      <c r="B893" s="29">
        <f>COUNTIF($C$3:C893,C893)</f>
        <v/>
      </c>
      <c r="C893" s="55">
        <f>_xlfn.IFNA(VLOOKUP(A893,$E:$G,3,FALSE),C892)</f>
        <v/>
      </c>
      <c r="D893" s="108">
        <f>_xlfn.IFNA(_xlfn.IFNA(VLOOKUP(A893,$F:$J,5,FALSE),VLOOKUP(C893,K:L,2,FALSE)),"")</f>
        <v/>
      </c>
      <c r="E893" s="32">
        <f>SUM($I$3:I892,1)</f>
        <v/>
      </c>
      <c r="I893" s="39">
        <f>CEILING(H893/VLOOKUP(G893,$K:$L,2,FALSE),1)</f>
        <v/>
      </c>
    </row>
    <row r="894">
      <c r="A894" s="29">
        <f>+A893+1</f>
        <v/>
      </c>
      <c r="B894" s="29">
        <f>COUNTIF($C$3:C894,C894)</f>
        <v/>
      </c>
      <c r="C894" s="55">
        <f>_xlfn.IFNA(VLOOKUP(A894,$E:$G,3,FALSE),C893)</f>
        <v/>
      </c>
      <c r="D894" s="108">
        <f>_xlfn.IFNA(_xlfn.IFNA(VLOOKUP(A894,$F:$J,5,FALSE),VLOOKUP(C894,K:L,2,FALSE)),"")</f>
        <v/>
      </c>
      <c r="E894" s="32">
        <f>SUM($I$3:I893,1)</f>
        <v/>
      </c>
      <c r="I894" s="39">
        <f>CEILING(H894/VLOOKUP(G894,$K:$L,2,FALSE),1)</f>
        <v/>
      </c>
    </row>
    <row r="895">
      <c r="A895" s="29">
        <f>+A894+1</f>
        <v/>
      </c>
      <c r="B895" s="29">
        <f>COUNTIF($C$3:C895,C895)</f>
        <v/>
      </c>
      <c r="C895" s="55">
        <f>_xlfn.IFNA(VLOOKUP(A895,$E:$G,3,FALSE),C894)</f>
        <v/>
      </c>
      <c r="D895" s="108">
        <f>_xlfn.IFNA(_xlfn.IFNA(VLOOKUP(A895,$F:$J,5,FALSE),VLOOKUP(C895,K:L,2,FALSE)),"")</f>
        <v/>
      </c>
      <c r="E895" s="32">
        <f>SUM($I$3:I894,1)</f>
        <v/>
      </c>
      <c r="I895" s="39">
        <f>CEILING(H895/VLOOKUP(G895,$K:$L,2,FALSE),1)</f>
        <v/>
      </c>
    </row>
    <row r="896">
      <c r="A896" s="29">
        <f>+A895+1</f>
        <v/>
      </c>
      <c r="B896" s="29">
        <f>COUNTIF($C$3:C896,C896)</f>
        <v/>
      </c>
      <c r="C896" s="55">
        <f>_xlfn.IFNA(VLOOKUP(A896,$E:$G,3,FALSE),C895)</f>
        <v/>
      </c>
      <c r="D896" s="108">
        <f>_xlfn.IFNA(_xlfn.IFNA(VLOOKUP(A896,$F:$J,5,FALSE),VLOOKUP(C896,K:L,2,FALSE)),"")</f>
        <v/>
      </c>
      <c r="E896" s="32">
        <f>SUM($I$3:I895,1)</f>
        <v/>
      </c>
      <c r="I896" s="39">
        <f>CEILING(H896/VLOOKUP(G896,$K:$L,2,FALSE),1)</f>
        <v/>
      </c>
    </row>
    <row r="897">
      <c r="A897" s="29">
        <f>+A896+1</f>
        <v/>
      </c>
      <c r="B897" s="29">
        <f>COUNTIF($C$3:C897,C897)</f>
        <v/>
      </c>
      <c r="C897" s="55">
        <f>_xlfn.IFNA(VLOOKUP(A897,$E:$G,3,FALSE),C896)</f>
        <v/>
      </c>
      <c r="D897" s="108">
        <f>_xlfn.IFNA(_xlfn.IFNA(VLOOKUP(A897,$F:$J,5,FALSE),VLOOKUP(C897,K:L,2,FALSE)),"")</f>
        <v/>
      </c>
      <c r="E897" s="32">
        <f>SUM($I$3:I896,1)</f>
        <v/>
      </c>
      <c r="I897" s="39">
        <f>CEILING(H897/VLOOKUP(G897,$K:$L,2,FALSE),1)</f>
        <v/>
      </c>
    </row>
    <row r="898">
      <c r="A898" s="29">
        <f>+A897+1</f>
        <v/>
      </c>
      <c r="B898" s="29">
        <f>COUNTIF($C$3:C898,C898)</f>
        <v/>
      </c>
      <c r="C898" s="55">
        <f>_xlfn.IFNA(VLOOKUP(A898,$E:$G,3,FALSE),C897)</f>
        <v/>
      </c>
      <c r="D898" s="108">
        <f>_xlfn.IFNA(_xlfn.IFNA(VLOOKUP(A898,$F:$J,5,FALSE),VLOOKUP(C898,K:L,2,FALSE)),"")</f>
        <v/>
      </c>
      <c r="E898" s="32">
        <f>SUM($I$3:I897,1)</f>
        <v/>
      </c>
      <c r="I898" s="39">
        <f>CEILING(H898/VLOOKUP(G898,$K:$L,2,FALSE),1)</f>
        <v/>
      </c>
    </row>
    <row r="899">
      <c r="A899" s="29">
        <f>+A898+1</f>
        <v/>
      </c>
      <c r="B899" s="29">
        <f>COUNTIF($C$3:C899,C899)</f>
        <v/>
      </c>
      <c r="C899" s="55">
        <f>_xlfn.IFNA(VLOOKUP(A899,$E:$G,3,FALSE),C898)</f>
        <v/>
      </c>
      <c r="D899" s="108">
        <f>_xlfn.IFNA(_xlfn.IFNA(VLOOKUP(A899,$F:$J,5,FALSE),VLOOKUP(C899,K:L,2,FALSE)),"")</f>
        <v/>
      </c>
      <c r="E899" s="32">
        <f>SUM($I$3:I898,1)</f>
        <v/>
      </c>
      <c r="I899" s="39">
        <f>CEILING(H899/VLOOKUP(G899,$K:$L,2,FALSE),1)</f>
        <v/>
      </c>
    </row>
    <row r="900">
      <c r="A900" s="29">
        <f>+A899+1</f>
        <v/>
      </c>
      <c r="B900" s="29">
        <f>COUNTIF($C$3:C900,C900)</f>
        <v/>
      </c>
      <c r="C900" s="55">
        <f>_xlfn.IFNA(VLOOKUP(A900,$E:$G,3,FALSE),C899)</f>
        <v/>
      </c>
      <c r="D900" s="108">
        <f>_xlfn.IFNA(_xlfn.IFNA(VLOOKUP(A900,$F:$J,5,FALSE),VLOOKUP(C900,K:L,2,FALSE)),"")</f>
        <v/>
      </c>
      <c r="E900" s="32">
        <f>SUM($I$3:I899,1)</f>
        <v/>
      </c>
      <c r="I900" s="39">
        <f>CEILING(H900/VLOOKUP(G900,$K:$L,2,FALSE),1)</f>
        <v/>
      </c>
    </row>
    <row r="901">
      <c r="A901" s="29">
        <f>+A900+1</f>
        <v/>
      </c>
      <c r="B901" s="29">
        <f>COUNTIF($C$3:C901,C901)</f>
        <v/>
      </c>
      <c r="C901" s="55">
        <f>_xlfn.IFNA(VLOOKUP(A901,$E:$G,3,FALSE),C900)</f>
        <v/>
      </c>
      <c r="D901" s="108">
        <f>_xlfn.IFNA(_xlfn.IFNA(VLOOKUP(A901,$F:$J,5,FALSE),VLOOKUP(C901,K:L,2,FALSE)),"")</f>
        <v/>
      </c>
      <c r="E901" s="32">
        <f>SUM($I$3:I900,1)</f>
        <v/>
      </c>
      <c r="I901" s="39">
        <f>CEILING(H901/VLOOKUP(G901,$K:$L,2,FALSE),1)</f>
        <v/>
      </c>
    </row>
    <row r="902">
      <c r="A902" s="29">
        <f>+A901+1</f>
        <v/>
      </c>
      <c r="B902" s="29">
        <f>COUNTIF($C$3:C902,C902)</f>
        <v/>
      </c>
      <c r="C902" s="55">
        <f>_xlfn.IFNA(VLOOKUP(A902,$E:$G,3,FALSE),C901)</f>
        <v/>
      </c>
      <c r="D902" s="108">
        <f>_xlfn.IFNA(_xlfn.IFNA(VLOOKUP(A902,$F:$J,5,FALSE),VLOOKUP(C902,K:L,2,FALSE)),"")</f>
        <v/>
      </c>
      <c r="E902" s="32">
        <f>SUM($I$3:I901,1)</f>
        <v/>
      </c>
      <c r="I902" s="39">
        <f>CEILING(H902/VLOOKUP(G902,$K:$L,2,FALSE),1)</f>
        <v/>
      </c>
    </row>
    <row r="903">
      <c r="A903" s="29">
        <f>+A902+1</f>
        <v/>
      </c>
      <c r="B903" s="29">
        <f>COUNTIF($C$3:C903,C903)</f>
        <v/>
      </c>
      <c r="C903" s="55">
        <f>_xlfn.IFNA(VLOOKUP(A903,$E:$G,3,FALSE),C902)</f>
        <v/>
      </c>
      <c r="D903" s="108">
        <f>_xlfn.IFNA(_xlfn.IFNA(VLOOKUP(A903,$F:$J,5,FALSE),VLOOKUP(C903,K:L,2,FALSE)),"")</f>
        <v/>
      </c>
      <c r="E903" s="32">
        <f>SUM($I$3:I902,1)</f>
        <v/>
      </c>
      <c r="I903" s="39">
        <f>CEILING(H903/VLOOKUP(G903,$K:$L,2,FALSE),1)</f>
        <v/>
      </c>
    </row>
    <row r="904">
      <c r="A904" s="29">
        <f>+A903+1</f>
        <v/>
      </c>
      <c r="B904" s="29">
        <f>COUNTIF($C$3:C904,C904)</f>
        <v/>
      </c>
      <c r="C904" s="55">
        <f>_xlfn.IFNA(VLOOKUP(A904,$E:$G,3,FALSE),C903)</f>
        <v/>
      </c>
      <c r="D904" s="108">
        <f>_xlfn.IFNA(_xlfn.IFNA(VLOOKUP(A904,$F:$J,5,FALSE),VLOOKUP(C904,K:L,2,FALSE)),"")</f>
        <v/>
      </c>
      <c r="E904" s="32">
        <f>SUM($I$3:I903,1)</f>
        <v/>
      </c>
      <c r="I904" s="39">
        <f>CEILING(H904/VLOOKUP(G904,$K:$L,2,FALSE),1)</f>
        <v/>
      </c>
    </row>
    <row r="905">
      <c r="A905" s="29">
        <f>+A904+1</f>
        <v/>
      </c>
      <c r="B905" s="29">
        <f>COUNTIF($C$3:C905,C905)</f>
        <v/>
      </c>
      <c r="C905" s="55">
        <f>_xlfn.IFNA(VLOOKUP(A905,$E:$G,3,FALSE),C904)</f>
        <v/>
      </c>
      <c r="D905" s="108">
        <f>_xlfn.IFNA(_xlfn.IFNA(VLOOKUP(A905,$F:$J,5,FALSE),VLOOKUP(C905,K:L,2,FALSE)),"")</f>
        <v/>
      </c>
      <c r="E905" s="32">
        <f>SUM($I$3:I904,1)</f>
        <v/>
      </c>
      <c r="I905" s="39">
        <f>CEILING(H905/VLOOKUP(G905,$K:$L,2,FALSE),1)</f>
        <v/>
      </c>
    </row>
    <row r="906">
      <c r="A906" s="29">
        <f>+A905+1</f>
        <v/>
      </c>
      <c r="B906" s="29">
        <f>COUNTIF($C$3:C906,C906)</f>
        <v/>
      </c>
      <c r="C906" s="55">
        <f>_xlfn.IFNA(VLOOKUP(A906,$E:$G,3,FALSE),C905)</f>
        <v/>
      </c>
      <c r="D906" s="108">
        <f>_xlfn.IFNA(_xlfn.IFNA(VLOOKUP(A906,$F:$J,5,FALSE),VLOOKUP(C906,K:L,2,FALSE)),"")</f>
        <v/>
      </c>
      <c r="E906" s="32">
        <f>SUM($I$3:I905,1)</f>
        <v/>
      </c>
      <c r="I906" s="39">
        <f>CEILING(H906/VLOOKUP(G906,$K:$L,2,FALSE),1)</f>
        <v/>
      </c>
    </row>
    <row r="907">
      <c r="A907" s="29">
        <f>+A906+1</f>
        <v/>
      </c>
      <c r="B907" s="29">
        <f>COUNTIF($C$3:C907,C907)</f>
        <v/>
      </c>
      <c r="C907" s="55">
        <f>_xlfn.IFNA(VLOOKUP(A907,$E:$G,3,FALSE),C906)</f>
        <v/>
      </c>
      <c r="D907" s="108">
        <f>_xlfn.IFNA(_xlfn.IFNA(VLOOKUP(A907,$F:$J,5,FALSE),VLOOKUP(C907,K:L,2,FALSE)),"")</f>
        <v/>
      </c>
      <c r="E907" s="32">
        <f>SUM($I$3:I906,1)</f>
        <v/>
      </c>
      <c r="I907" s="39">
        <f>CEILING(H907/VLOOKUP(G907,$K:$L,2,FALSE),1)</f>
        <v/>
      </c>
    </row>
    <row r="908">
      <c r="A908" s="29">
        <f>+A907+1</f>
        <v/>
      </c>
      <c r="B908" s="29">
        <f>COUNTIF($C$3:C908,C908)</f>
        <v/>
      </c>
      <c r="C908" s="55">
        <f>_xlfn.IFNA(VLOOKUP(A908,$E:$G,3,FALSE),C907)</f>
        <v/>
      </c>
      <c r="D908" s="108">
        <f>_xlfn.IFNA(_xlfn.IFNA(VLOOKUP(A908,$F:$J,5,FALSE),VLOOKUP(C908,K:L,2,FALSE)),"")</f>
        <v/>
      </c>
      <c r="E908" s="32">
        <f>SUM($I$3:I907,1)</f>
        <v/>
      </c>
      <c r="I908" s="39">
        <f>CEILING(H908/VLOOKUP(G908,$K:$L,2,FALSE),1)</f>
        <v/>
      </c>
    </row>
    <row r="909">
      <c r="A909" s="29">
        <f>+A908+1</f>
        <v/>
      </c>
      <c r="B909" s="29">
        <f>COUNTIF($C$3:C909,C909)</f>
        <v/>
      </c>
      <c r="C909" s="55">
        <f>_xlfn.IFNA(VLOOKUP(A909,$E:$G,3,FALSE),C908)</f>
        <v/>
      </c>
      <c r="D909" s="108">
        <f>_xlfn.IFNA(_xlfn.IFNA(VLOOKUP(A909,$F:$J,5,FALSE),VLOOKUP(C909,K:L,2,FALSE)),"")</f>
        <v/>
      </c>
      <c r="E909" s="32">
        <f>SUM($I$3:I908,1)</f>
        <v/>
      </c>
      <c r="I909" s="39">
        <f>CEILING(H909/VLOOKUP(G909,$K:$L,2,FALSE),1)</f>
        <v/>
      </c>
    </row>
    <row r="910">
      <c r="A910" s="29">
        <f>+A909+1</f>
        <v/>
      </c>
      <c r="B910" s="29">
        <f>COUNTIF($C$3:C910,C910)</f>
        <v/>
      </c>
      <c r="C910" s="55">
        <f>_xlfn.IFNA(VLOOKUP(A910,$E:$G,3,FALSE),C909)</f>
        <v/>
      </c>
      <c r="D910" s="108">
        <f>_xlfn.IFNA(_xlfn.IFNA(VLOOKUP(A910,$F:$J,5,FALSE),VLOOKUP(C910,K:L,2,FALSE)),"")</f>
        <v/>
      </c>
      <c r="E910" s="32">
        <f>SUM($I$3:I909,1)</f>
        <v/>
      </c>
      <c r="I910" s="39">
        <f>CEILING(H910/VLOOKUP(G910,$K:$L,2,FALSE),1)</f>
        <v/>
      </c>
    </row>
    <row r="911">
      <c r="A911" s="29">
        <f>+A910+1</f>
        <v/>
      </c>
      <c r="B911" s="29">
        <f>COUNTIF($C$3:C911,C911)</f>
        <v/>
      </c>
      <c r="C911" s="55">
        <f>_xlfn.IFNA(VLOOKUP(A911,$E:$G,3,FALSE),C910)</f>
        <v/>
      </c>
      <c r="D911" s="108">
        <f>_xlfn.IFNA(_xlfn.IFNA(VLOOKUP(A911,$F:$J,5,FALSE),VLOOKUP(C911,K:L,2,FALSE)),"")</f>
        <v/>
      </c>
      <c r="E911" s="32">
        <f>SUM($I$3:I910,1)</f>
        <v/>
      </c>
      <c r="I911" s="39">
        <f>CEILING(H911/VLOOKUP(G911,$K:$L,2,FALSE),1)</f>
        <v/>
      </c>
    </row>
    <row r="912">
      <c r="A912" s="29">
        <f>+A911+1</f>
        <v/>
      </c>
      <c r="B912" s="29">
        <f>COUNTIF($C$3:C912,C912)</f>
        <v/>
      </c>
      <c r="C912" s="55">
        <f>_xlfn.IFNA(VLOOKUP(A912,$E:$G,3,FALSE),C911)</f>
        <v/>
      </c>
      <c r="D912" s="108">
        <f>_xlfn.IFNA(_xlfn.IFNA(VLOOKUP(A912,$F:$J,5,FALSE),VLOOKUP(C912,K:L,2,FALSE)),"")</f>
        <v/>
      </c>
      <c r="E912" s="32">
        <f>SUM($I$3:I911,1)</f>
        <v/>
      </c>
      <c r="I912" s="39">
        <f>CEILING(H912/VLOOKUP(G912,$K:$L,2,FALSE),1)</f>
        <v/>
      </c>
    </row>
    <row r="913">
      <c r="A913" s="29">
        <f>+A912+1</f>
        <v/>
      </c>
      <c r="B913" s="29">
        <f>COUNTIF($C$3:C913,C913)</f>
        <v/>
      </c>
      <c r="C913" s="55">
        <f>_xlfn.IFNA(VLOOKUP(A913,$E:$G,3,FALSE),C912)</f>
        <v/>
      </c>
      <c r="D913" s="108">
        <f>_xlfn.IFNA(_xlfn.IFNA(VLOOKUP(A913,$F:$J,5,FALSE),VLOOKUP(C913,K:L,2,FALSE)),"")</f>
        <v/>
      </c>
      <c r="E913" s="32">
        <f>SUM($I$3:I912,1)</f>
        <v/>
      </c>
      <c r="I913" s="39">
        <f>CEILING(H913/VLOOKUP(G913,$K:$L,2,FALSE),1)</f>
        <v/>
      </c>
    </row>
    <row r="914">
      <c r="A914" s="29">
        <f>+A913+1</f>
        <v/>
      </c>
      <c r="B914" s="29">
        <f>COUNTIF($C$3:C914,C914)</f>
        <v/>
      </c>
      <c r="C914" s="55">
        <f>_xlfn.IFNA(VLOOKUP(A914,$E:$G,3,FALSE),C913)</f>
        <v/>
      </c>
      <c r="D914" s="108">
        <f>_xlfn.IFNA(_xlfn.IFNA(VLOOKUP(A914,$F:$J,5,FALSE),VLOOKUP(C914,K:L,2,FALSE)),"")</f>
        <v/>
      </c>
      <c r="E914" s="32">
        <f>SUM($I$3:I913,1)</f>
        <v/>
      </c>
      <c r="I914" s="39">
        <f>CEILING(H914/VLOOKUP(G914,$K:$L,2,FALSE),1)</f>
        <v/>
      </c>
    </row>
    <row r="915">
      <c r="A915" s="29">
        <f>+A914+1</f>
        <v/>
      </c>
      <c r="B915" s="29">
        <f>COUNTIF($C$3:C915,C915)</f>
        <v/>
      </c>
      <c r="C915" s="55">
        <f>_xlfn.IFNA(VLOOKUP(A915,$E:$G,3,FALSE),C914)</f>
        <v/>
      </c>
      <c r="D915" s="108">
        <f>_xlfn.IFNA(_xlfn.IFNA(VLOOKUP(A915,$F:$J,5,FALSE),VLOOKUP(C915,K:L,2,FALSE)),"")</f>
        <v/>
      </c>
      <c r="E915" s="32">
        <f>SUM($I$3:I914,1)</f>
        <v/>
      </c>
      <c r="I915" s="39">
        <f>CEILING(H915/VLOOKUP(G915,$K:$L,2,FALSE),1)</f>
        <v/>
      </c>
    </row>
    <row r="916">
      <c r="A916" s="29">
        <f>+A915+1</f>
        <v/>
      </c>
      <c r="B916" s="29">
        <f>COUNTIF($C$3:C916,C916)</f>
        <v/>
      </c>
      <c r="C916" s="55">
        <f>_xlfn.IFNA(VLOOKUP(A916,$E:$G,3,FALSE),C915)</f>
        <v/>
      </c>
      <c r="D916" s="108">
        <f>_xlfn.IFNA(_xlfn.IFNA(VLOOKUP(A916,$F:$J,5,FALSE),VLOOKUP(C916,K:L,2,FALSE)),"")</f>
        <v/>
      </c>
      <c r="E916" s="32">
        <f>SUM($I$3:I915,1)</f>
        <v/>
      </c>
      <c r="I916" s="39">
        <f>CEILING(H916/VLOOKUP(G916,$K:$L,2,FALSE),1)</f>
        <v/>
      </c>
    </row>
    <row r="917">
      <c r="A917" s="29">
        <f>+A916+1</f>
        <v/>
      </c>
      <c r="B917" s="29">
        <f>COUNTIF($C$3:C917,C917)</f>
        <v/>
      </c>
      <c r="C917" s="55">
        <f>_xlfn.IFNA(VLOOKUP(A917,$E:$G,3,FALSE),C916)</f>
        <v/>
      </c>
      <c r="D917" s="108">
        <f>_xlfn.IFNA(_xlfn.IFNA(VLOOKUP(A917,$F:$J,5,FALSE),VLOOKUP(C917,K:L,2,FALSE)),"")</f>
        <v/>
      </c>
      <c r="E917" s="32">
        <f>SUM($I$3:I916,1)</f>
        <v/>
      </c>
      <c r="I917" s="39">
        <f>CEILING(H917/VLOOKUP(G917,$K:$L,2,FALSE),1)</f>
        <v/>
      </c>
    </row>
    <row r="918">
      <c r="A918" s="29">
        <f>+A917+1</f>
        <v/>
      </c>
      <c r="B918" s="29">
        <f>COUNTIF($C$3:C918,C918)</f>
        <v/>
      </c>
      <c r="C918" s="55">
        <f>_xlfn.IFNA(VLOOKUP(A918,$E:$G,3,FALSE),C917)</f>
        <v/>
      </c>
      <c r="D918" s="108">
        <f>_xlfn.IFNA(_xlfn.IFNA(VLOOKUP(A918,$F:$J,5,FALSE),VLOOKUP(C918,K:L,2,FALSE)),"")</f>
        <v/>
      </c>
      <c r="E918" s="32">
        <f>SUM($I$3:I917,1)</f>
        <v/>
      </c>
      <c r="I918" s="39">
        <f>CEILING(H918/VLOOKUP(G918,$K:$L,2,FALSE),1)</f>
        <v/>
      </c>
    </row>
    <row r="919">
      <c r="A919" s="29">
        <f>+A918+1</f>
        <v/>
      </c>
      <c r="B919" s="29">
        <f>COUNTIF($C$3:C919,C919)</f>
        <v/>
      </c>
      <c r="C919" s="55">
        <f>_xlfn.IFNA(VLOOKUP(A919,$E:$G,3,FALSE),C918)</f>
        <v/>
      </c>
      <c r="D919" s="108">
        <f>_xlfn.IFNA(_xlfn.IFNA(VLOOKUP(A919,$F:$J,5,FALSE),VLOOKUP(C919,K:L,2,FALSE)),"")</f>
        <v/>
      </c>
      <c r="E919" s="32">
        <f>SUM($I$3:I918,1)</f>
        <v/>
      </c>
      <c r="I919" s="39">
        <f>CEILING(H919/VLOOKUP(G919,$K:$L,2,FALSE),1)</f>
        <v/>
      </c>
    </row>
    <row r="920">
      <c r="A920" s="29">
        <f>+A919+1</f>
        <v/>
      </c>
      <c r="B920" s="29">
        <f>COUNTIF($C$3:C920,C920)</f>
        <v/>
      </c>
      <c r="C920" s="55">
        <f>_xlfn.IFNA(VLOOKUP(A920,$E:$G,3,FALSE),C919)</f>
        <v/>
      </c>
      <c r="D920" s="108">
        <f>_xlfn.IFNA(_xlfn.IFNA(VLOOKUP(A920,$F:$J,5,FALSE),VLOOKUP(C920,K:L,2,FALSE)),"")</f>
        <v/>
      </c>
      <c r="E920" s="32">
        <f>SUM($I$3:I919,1)</f>
        <v/>
      </c>
      <c r="I920" s="39">
        <f>CEILING(H920/VLOOKUP(G920,$K:$L,2,FALSE),1)</f>
        <v/>
      </c>
    </row>
    <row r="921">
      <c r="A921" s="29">
        <f>+A920+1</f>
        <v/>
      </c>
      <c r="B921" s="29">
        <f>COUNTIF($C$3:C921,C921)</f>
        <v/>
      </c>
      <c r="C921" s="55">
        <f>_xlfn.IFNA(VLOOKUP(A921,$E:$G,3,FALSE),C920)</f>
        <v/>
      </c>
      <c r="D921" s="108">
        <f>_xlfn.IFNA(_xlfn.IFNA(VLOOKUP(A921,$F:$J,5,FALSE),VLOOKUP(C921,K:L,2,FALSE)),"")</f>
        <v/>
      </c>
      <c r="E921" s="32">
        <f>SUM($I$3:I920,1)</f>
        <v/>
      </c>
      <c r="I921" s="39">
        <f>CEILING(H921/VLOOKUP(G921,$K:$L,2,FALSE),1)</f>
        <v/>
      </c>
    </row>
    <row r="922">
      <c r="A922" s="29">
        <f>+A921+1</f>
        <v/>
      </c>
      <c r="B922" s="29">
        <f>COUNTIF($C$3:C922,C922)</f>
        <v/>
      </c>
      <c r="C922" s="55">
        <f>_xlfn.IFNA(VLOOKUP(A922,$E:$G,3,FALSE),C921)</f>
        <v/>
      </c>
      <c r="D922" s="108">
        <f>_xlfn.IFNA(_xlfn.IFNA(VLOOKUP(A922,$F:$J,5,FALSE),VLOOKUP(C922,K:L,2,FALSE)),"")</f>
        <v/>
      </c>
      <c r="E922" s="32">
        <f>SUM($I$3:I921,1)</f>
        <v/>
      </c>
      <c r="I922" s="39">
        <f>CEILING(H922/VLOOKUP(G922,$K:$L,2,FALSE),1)</f>
        <v/>
      </c>
    </row>
    <row r="923">
      <c r="A923" s="29">
        <f>+A922+1</f>
        <v/>
      </c>
      <c r="B923" s="29">
        <f>COUNTIF($C$3:C923,C923)</f>
        <v/>
      </c>
      <c r="C923" s="55">
        <f>_xlfn.IFNA(VLOOKUP(A923,$E:$G,3,FALSE),C922)</f>
        <v/>
      </c>
      <c r="D923" s="108">
        <f>_xlfn.IFNA(_xlfn.IFNA(VLOOKUP(A923,$F:$J,5,FALSE),VLOOKUP(C923,K:L,2,FALSE)),"")</f>
        <v/>
      </c>
      <c r="E923" s="32">
        <f>SUM($I$3:I922,1)</f>
        <v/>
      </c>
      <c r="I923" s="39">
        <f>CEILING(H923/VLOOKUP(G923,$K:$L,2,FALSE),1)</f>
        <v/>
      </c>
    </row>
    <row r="924">
      <c r="A924" s="29">
        <f>+A923+1</f>
        <v/>
      </c>
      <c r="B924" s="29">
        <f>COUNTIF($C$3:C924,C924)</f>
        <v/>
      </c>
      <c r="C924" s="55">
        <f>_xlfn.IFNA(VLOOKUP(A924,$E:$G,3,FALSE),C923)</f>
        <v/>
      </c>
      <c r="D924" s="108">
        <f>_xlfn.IFNA(_xlfn.IFNA(VLOOKUP(A924,$F:$J,5,FALSE),VLOOKUP(C924,K:L,2,FALSE)),"")</f>
        <v/>
      </c>
      <c r="E924" s="32">
        <f>SUM($I$3:I923,1)</f>
        <v/>
      </c>
      <c r="I924" s="39">
        <f>CEILING(H924/VLOOKUP(G924,$K:$L,2,FALSE),1)</f>
        <v/>
      </c>
    </row>
    <row r="925">
      <c r="A925" s="29">
        <f>+A924+1</f>
        <v/>
      </c>
      <c r="B925" s="29">
        <f>COUNTIF($C$3:C925,C925)</f>
        <v/>
      </c>
      <c r="C925" s="55">
        <f>_xlfn.IFNA(VLOOKUP(A925,$E:$G,3,FALSE),C924)</f>
        <v/>
      </c>
      <c r="D925" s="108">
        <f>_xlfn.IFNA(_xlfn.IFNA(VLOOKUP(A925,$F:$J,5,FALSE),VLOOKUP(C925,K:L,2,FALSE)),"")</f>
        <v/>
      </c>
      <c r="E925" s="32">
        <f>SUM($I$3:I924,1)</f>
        <v/>
      </c>
      <c r="I925" s="39">
        <f>CEILING(H925/VLOOKUP(G925,$K:$L,2,FALSE),1)</f>
        <v/>
      </c>
    </row>
    <row r="926">
      <c r="A926" s="29">
        <f>+A925+1</f>
        <v/>
      </c>
      <c r="B926" s="29">
        <f>COUNTIF($C$3:C926,C926)</f>
        <v/>
      </c>
      <c r="C926" s="55">
        <f>_xlfn.IFNA(VLOOKUP(A926,$E:$G,3,FALSE),C925)</f>
        <v/>
      </c>
      <c r="D926" s="108">
        <f>_xlfn.IFNA(_xlfn.IFNA(VLOOKUP(A926,$F:$J,5,FALSE),VLOOKUP(C926,K:L,2,FALSE)),"")</f>
        <v/>
      </c>
      <c r="E926" s="32">
        <f>SUM($I$3:I925,1)</f>
        <v/>
      </c>
      <c r="I926" s="39">
        <f>CEILING(H926/VLOOKUP(G926,$K:$L,2,FALSE),1)</f>
        <v/>
      </c>
    </row>
    <row r="927">
      <c r="A927" s="29">
        <f>+A926+1</f>
        <v/>
      </c>
      <c r="B927" s="29">
        <f>COUNTIF($C$3:C927,C927)</f>
        <v/>
      </c>
      <c r="C927" s="55">
        <f>_xlfn.IFNA(VLOOKUP(A927,$E:$G,3,FALSE),C926)</f>
        <v/>
      </c>
      <c r="D927" s="108">
        <f>_xlfn.IFNA(_xlfn.IFNA(VLOOKUP(A927,$F:$J,5,FALSE),VLOOKUP(C927,K:L,2,FALSE)),"")</f>
        <v/>
      </c>
      <c r="E927" s="32">
        <f>SUM($I$3:I926,1)</f>
        <v/>
      </c>
      <c r="I927" s="39">
        <f>CEILING(H927/VLOOKUP(G927,$K:$L,2,FALSE),1)</f>
        <v/>
      </c>
    </row>
    <row r="928">
      <c r="A928" s="29">
        <f>+A927+1</f>
        <v/>
      </c>
      <c r="B928" s="29">
        <f>COUNTIF($C$3:C928,C928)</f>
        <v/>
      </c>
      <c r="C928" s="55">
        <f>_xlfn.IFNA(VLOOKUP(A928,$E:$G,3,FALSE),C927)</f>
        <v/>
      </c>
      <c r="D928" s="108">
        <f>_xlfn.IFNA(_xlfn.IFNA(VLOOKUP(A928,$F:$J,5,FALSE),VLOOKUP(C928,K:L,2,FALSE)),"")</f>
        <v/>
      </c>
      <c r="E928" s="32">
        <f>SUM($I$3:I927,1)</f>
        <v/>
      </c>
      <c r="I928" s="39">
        <f>CEILING(H928/VLOOKUP(G928,$K:$L,2,FALSE),1)</f>
        <v/>
      </c>
    </row>
    <row r="929">
      <c r="A929" s="29">
        <f>+A928+1</f>
        <v/>
      </c>
      <c r="B929" s="29">
        <f>COUNTIF($C$3:C929,C929)</f>
        <v/>
      </c>
      <c r="C929" s="55">
        <f>_xlfn.IFNA(VLOOKUP(A929,$E:$G,3,FALSE),C928)</f>
        <v/>
      </c>
      <c r="D929" s="108">
        <f>_xlfn.IFNA(_xlfn.IFNA(VLOOKUP(A929,$F:$J,5,FALSE),VLOOKUP(C929,K:L,2,FALSE)),"")</f>
        <v/>
      </c>
      <c r="E929" s="32">
        <f>SUM($I$3:I928,1)</f>
        <v/>
      </c>
      <c r="I929" s="39">
        <f>CEILING(H929/VLOOKUP(G929,$K:$L,2,FALSE),1)</f>
        <v/>
      </c>
    </row>
    <row r="930">
      <c r="A930" s="29">
        <f>+A929+1</f>
        <v/>
      </c>
      <c r="B930" s="29">
        <f>COUNTIF($C$3:C930,C930)</f>
        <v/>
      </c>
      <c r="C930" s="55">
        <f>_xlfn.IFNA(VLOOKUP(A930,$E:$G,3,FALSE),C929)</f>
        <v/>
      </c>
      <c r="D930" s="108">
        <f>_xlfn.IFNA(_xlfn.IFNA(VLOOKUP(A930,$F:$J,5,FALSE),VLOOKUP(C930,K:L,2,FALSE)),"")</f>
        <v/>
      </c>
      <c r="E930" s="32">
        <f>SUM($I$3:I929,1)</f>
        <v/>
      </c>
      <c r="I930" s="39">
        <f>CEILING(H930/VLOOKUP(G930,$K:$L,2,FALSE),1)</f>
        <v/>
      </c>
    </row>
    <row r="931">
      <c r="A931" s="29">
        <f>+A930+1</f>
        <v/>
      </c>
      <c r="B931" s="29">
        <f>COUNTIF($C$3:C931,C931)</f>
        <v/>
      </c>
      <c r="C931" s="55">
        <f>_xlfn.IFNA(VLOOKUP(A931,$E:$G,3,FALSE),C930)</f>
        <v/>
      </c>
      <c r="D931" s="108">
        <f>_xlfn.IFNA(_xlfn.IFNA(VLOOKUP(A931,$F:$J,5,FALSE),VLOOKUP(C931,K:L,2,FALSE)),"")</f>
        <v/>
      </c>
      <c r="E931" s="32">
        <f>SUM($I$3:I930,1)</f>
        <v/>
      </c>
      <c r="I931" s="39">
        <f>CEILING(H931/VLOOKUP(G931,$K:$L,2,FALSE),1)</f>
        <v/>
      </c>
    </row>
    <row r="932">
      <c r="A932" s="29">
        <f>+A931+1</f>
        <v/>
      </c>
      <c r="B932" s="29">
        <f>COUNTIF($C$3:C932,C932)</f>
        <v/>
      </c>
      <c r="C932" s="55">
        <f>_xlfn.IFNA(VLOOKUP(A932,$E:$G,3,FALSE),C931)</f>
        <v/>
      </c>
      <c r="D932" s="108">
        <f>_xlfn.IFNA(_xlfn.IFNA(VLOOKUP(A932,$F:$J,5,FALSE),VLOOKUP(C932,K:L,2,FALSE)),"")</f>
        <v/>
      </c>
      <c r="E932" s="32">
        <f>SUM($I$3:I931,1)</f>
        <v/>
      </c>
      <c r="I932" s="39">
        <f>CEILING(H932/VLOOKUP(G932,$K:$L,2,FALSE),1)</f>
        <v/>
      </c>
    </row>
    <row r="933">
      <c r="A933" s="29">
        <f>+A932+1</f>
        <v/>
      </c>
      <c r="B933" s="29">
        <f>COUNTIF($C$3:C933,C933)</f>
        <v/>
      </c>
      <c r="C933" s="55">
        <f>_xlfn.IFNA(VLOOKUP(A933,$E:$G,3,FALSE),C932)</f>
        <v/>
      </c>
      <c r="D933" s="108">
        <f>_xlfn.IFNA(_xlfn.IFNA(VLOOKUP(A933,$F:$J,5,FALSE),VLOOKUP(C933,K:L,2,FALSE)),"")</f>
        <v/>
      </c>
      <c r="E933" s="32">
        <f>SUM($I$3:I932,1)</f>
        <v/>
      </c>
      <c r="I933" s="39">
        <f>CEILING(H933/VLOOKUP(G933,$K:$L,2,FALSE),1)</f>
        <v/>
      </c>
    </row>
    <row r="934">
      <c r="A934" s="29">
        <f>+A933+1</f>
        <v/>
      </c>
      <c r="B934" s="29">
        <f>COUNTIF($C$3:C934,C934)</f>
        <v/>
      </c>
      <c r="C934" s="55">
        <f>_xlfn.IFNA(VLOOKUP(A934,$E:$G,3,FALSE),C933)</f>
        <v/>
      </c>
      <c r="D934" s="108">
        <f>_xlfn.IFNA(_xlfn.IFNA(VLOOKUP(A934,$F:$J,5,FALSE),VLOOKUP(C934,K:L,2,FALSE)),"")</f>
        <v/>
      </c>
      <c r="E934" s="32">
        <f>SUM($I$3:I933,1)</f>
        <v/>
      </c>
      <c r="I934" s="39">
        <f>CEILING(H934/VLOOKUP(G934,$K:$L,2,FALSE),1)</f>
        <v/>
      </c>
    </row>
    <row r="935">
      <c r="A935" s="29">
        <f>+A934+1</f>
        <v/>
      </c>
      <c r="B935" s="29">
        <f>COUNTIF($C$3:C935,C935)</f>
        <v/>
      </c>
      <c r="C935" s="55">
        <f>_xlfn.IFNA(VLOOKUP(A935,$E:$G,3,FALSE),C934)</f>
        <v/>
      </c>
      <c r="D935" s="108">
        <f>_xlfn.IFNA(_xlfn.IFNA(VLOOKUP(A935,$F:$J,5,FALSE),VLOOKUP(C935,K:L,2,FALSE)),"")</f>
        <v/>
      </c>
      <c r="E935" s="32">
        <f>SUM($I$3:I934,1)</f>
        <v/>
      </c>
      <c r="I935" s="39">
        <f>CEILING(H935/VLOOKUP(G935,$K:$L,2,FALSE),1)</f>
        <v/>
      </c>
    </row>
    <row r="936">
      <c r="A936" s="29">
        <f>+A935+1</f>
        <v/>
      </c>
      <c r="B936" s="29">
        <f>COUNTIF($C$3:C936,C936)</f>
        <v/>
      </c>
      <c r="C936" s="55">
        <f>_xlfn.IFNA(VLOOKUP(A936,$E:$G,3,FALSE),C935)</f>
        <v/>
      </c>
      <c r="D936" s="108">
        <f>_xlfn.IFNA(_xlfn.IFNA(VLOOKUP(A936,$F:$J,5,FALSE),VLOOKUP(C936,K:L,2,FALSE)),"")</f>
        <v/>
      </c>
      <c r="E936" s="32">
        <f>SUM($I$3:I935,1)</f>
        <v/>
      </c>
      <c r="I936" s="39">
        <f>CEILING(H936/VLOOKUP(G936,$K:$L,2,FALSE),1)</f>
        <v/>
      </c>
    </row>
    <row r="937">
      <c r="A937" s="29">
        <f>+A936+1</f>
        <v/>
      </c>
      <c r="B937" s="29">
        <f>COUNTIF($C$3:C937,C937)</f>
        <v/>
      </c>
      <c r="C937" s="55">
        <f>_xlfn.IFNA(VLOOKUP(A937,$E:$G,3,FALSE),C936)</f>
        <v/>
      </c>
      <c r="D937" s="108">
        <f>_xlfn.IFNA(_xlfn.IFNA(VLOOKUP(A937,$F:$J,5,FALSE),VLOOKUP(C937,K:L,2,FALSE)),"")</f>
        <v/>
      </c>
      <c r="E937" s="32">
        <f>SUM($I$3:I936,1)</f>
        <v/>
      </c>
      <c r="I937" s="39">
        <f>CEILING(H937/VLOOKUP(G937,$K:$L,2,FALSE),1)</f>
        <v/>
      </c>
    </row>
    <row r="938">
      <c r="A938" s="29">
        <f>+A937+1</f>
        <v/>
      </c>
      <c r="B938" s="29">
        <f>COUNTIF($C$3:C938,C938)</f>
        <v/>
      </c>
      <c r="C938" s="55">
        <f>_xlfn.IFNA(VLOOKUP(A938,$E:$G,3,FALSE),C937)</f>
        <v/>
      </c>
      <c r="D938" s="108">
        <f>_xlfn.IFNA(_xlfn.IFNA(VLOOKUP(A938,$F:$J,5,FALSE),VLOOKUP(C938,K:L,2,FALSE)),"")</f>
        <v/>
      </c>
      <c r="E938" s="32">
        <f>SUM($I$3:I937,1)</f>
        <v/>
      </c>
      <c r="I938" s="39">
        <f>CEILING(H938/VLOOKUP(G938,$K:$L,2,FALSE),1)</f>
        <v/>
      </c>
    </row>
    <row r="939">
      <c r="A939" s="29">
        <f>+A938+1</f>
        <v/>
      </c>
      <c r="B939" s="29">
        <f>COUNTIF($C$3:C939,C939)</f>
        <v/>
      </c>
      <c r="C939" s="55">
        <f>_xlfn.IFNA(VLOOKUP(A939,$E:$G,3,FALSE),C938)</f>
        <v/>
      </c>
      <c r="D939" s="108">
        <f>_xlfn.IFNA(_xlfn.IFNA(VLOOKUP(A939,$F:$J,5,FALSE),VLOOKUP(C939,K:L,2,FALSE)),"")</f>
        <v/>
      </c>
      <c r="E939" s="32">
        <f>SUM($I$3:I938,1)</f>
        <v/>
      </c>
      <c r="I939" s="39">
        <f>CEILING(H939/VLOOKUP(G939,$K:$L,2,FALSE),1)</f>
        <v/>
      </c>
    </row>
    <row r="940">
      <c r="A940" s="29">
        <f>+A939+1</f>
        <v/>
      </c>
      <c r="B940" s="29">
        <f>COUNTIF($C$3:C940,C940)</f>
        <v/>
      </c>
      <c r="C940" s="55">
        <f>_xlfn.IFNA(VLOOKUP(A940,$E:$G,3,FALSE),C939)</f>
        <v/>
      </c>
      <c r="D940" s="108">
        <f>_xlfn.IFNA(_xlfn.IFNA(VLOOKUP(A940,$F:$J,5,FALSE),VLOOKUP(C940,K:L,2,FALSE)),"")</f>
        <v/>
      </c>
      <c r="E940" s="32">
        <f>SUM($I$3:I939,1)</f>
        <v/>
      </c>
      <c r="I940" s="39">
        <f>CEILING(H940/VLOOKUP(G940,$K:$L,2,FALSE),1)</f>
        <v/>
      </c>
    </row>
    <row r="941">
      <c r="A941" s="29">
        <f>+A940+1</f>
        <v/>
      </c>
      <c r="B941" s="29">
        <f>COUNTIF($C$3:C941,C941)</f>
        <v/>
      </c>
      <c r="C941" s="55">
        <f>_xlfn.IFNA(VLOOKUP(A941,$E:$G,3,FALSE),C940)</f>
        <v/>
      </c>
      <c r="D941" s="108">
        <f>_xlfn.IFNA(_xlfn.IFNA(VLOOKUP(A941,$F:$J,5,FALSE),VLOOKUP(C941,K:L,2,FALSE)),"")</f>
        <v/>
      </c>
      <c r="E941" s="32">
        <f>SUM($I$3:I940,1)</f>
        <v/>
      </c>
      <c r="I941" s="39">
        <f>CEILING(H941/VLOOKUP(G941,$K:$L,2,FALSE),1)</f>
        <v/>
      </c>
    </row>
    <row r="942">
      <c r="A942" s="29">
        <f>+A941+1</f>
        <v/>
      </c>
      <c r="B942" s="29">
        <f>COUNTIF($C$3:C942,C942)</f>
        <v/>
      </c>
      <c r="C942" s="55">
        <f>_xlfn.IFNA(VLOOKUP(A942,$E:$G,3,FALSE),C941)</f>
        <v/>
      </c>
      <c r="D942" s="108">
        <f>_xlfn.IFNA(_xlfn.IFNA(VLOOKUP(A942,$F:$J,5,FALSE),VLOOKUP(C942,K:L,2,FALSE)),"")</f>
        <v/>
      </c>
      <c r="E942" s="32">
        <f>SUM($I$3:I941,1)</f>
        <v/>
      </c>
      <c r="I942" s="39">
        <f>CEILING(H942/VLOOKUP(G942,$K:$L,2,FALSE),1)</f>
        <v/>
      </c>
    </row>
    <row r="943">
      <c r="A943" s="29">
        <f>+A942+1</f>
        <v/>
      </c>
      <c r="B943" s="29">
        <f>COUNTIF($C$3:C943,C943)</f>
        <v/>
      </c>
      <c r="C943" s="55">
        <f>_xlfn.IFNA(VLOOKUP(A943,$E:$G,3,FALSE),C942)</f>
        <v/>
      </c>
      <c r="D943" s="108">
        <f>_xlfn.IFNA(_xlfn.IFNA(VLOOKUP(A943,$F:$J,5,FALSE),VLOOKUP(C943,K:L,2,FALSE)),"")</f>
        <v/>
      </c>
      <c r="E943" s="32">
        <f>SUM($I$3:I942,1)</f>
        <v/>
      </c>
      <c r="I943" s="39">
        <f>CEILING(H943/VLOOKUP(G943,$K:$L,2,FALSE),1)</f>
        <v/>
      </c>
    </row>
    <row r="944">
      <c r="A944" s="29">
        <f>+A943+1</f>
        <v/>
      </c>
      <c r="B944" s="29">
        <f>COUNTIF($C$3:C944,C944)</f>
        <v/>
      </c>
      <c r="C944" s="55">
        <f>_xlfn.IFNA(VLOOKUP(A944,$E:$G,3,FALSE),C943)</f>
        <v/>
      </c>
      <c r="D944" s="108">
        <f>_xlfn.IFNA(_xlfn.IFNA(VLOOKUP(A944,$F:$J,5,FALSE),VLOOKUP(C944,K:L,2,FALSE)),"")</f>
        <v/>
      </c>
      <c r="E944" s="32">
        <f>SUM($I$3:I943,1)</f>
        <v/>
      </c>
      <c r="I944" s="39">
        <f>CEILING(H944/VLOOKUP(G944,$K:$L,2,FALSE),1)</f>
        <v/>
      </c>
    </row>
    <row r="945">
      <c r="A945" s="29">
        <f>+A944+1</f>
        <v/>
      </c>
      <c r="B945" s="29">
        <f>COUNTIF($C$3:C945,C945)</f>
        <v/>
      </c>
      <c r="C945" s="55">
        <f>_xlfn.IFNA(VLOOKUP(A945,$E:$G,3,FALSE),C944)</f>
        <v/>
      </c>
      <c r="D945" s="108">
        <f>_xlfn.IFNA(_xlfn.IFNA(VLOOKUP(A945,$F:$J,5,FALSE),VLOOKUP(C945,K:L,2,FALSE)),"")</f>
        <v/>
      </c>
      <c r="E945" s="32">
        <f>SUM($I$3:I944,1)</f>
        <v/>
      </c>
      <c r="I945" s="39">
        <f>CEILING(H945/VLOOKUP(G945,$K:$L,2,FALSE),1)</f>
        <v/>
      </c>
    </row>
    <row r="946">
      <c r="A946" s="29">
        <f>+A945+1</f>
        <v/>
      </c>
      <c r="B946" s="29">
        <f>COUNTIF($C$3:C946,C946)</f>
        <v/>
      </c>
      <c r="C946" s="55">
        <f>_xlfn.IFNA(VLOOKUP(A946,$E:$G,3,FALSE),C945)</f>
        <v/>
      </c>
      <c r="D946" s="108">
        <f>_xlfn.IFNA(_xlfn.IFNA(VLOOKUP(A946,$F:$J,5,FALSE),VLOOKUP(C946,K:L,2,FALSE)),"")</f>
        <v/>
      </c>
      <c r="E946" s="32">
        <f>SUM($I$3:I945,1)</f>
        <v/>
      </c>
      <c r="I946" s="39">
        <f>CEILING(H946/VLOOKUP(G946,$K:$L,2,FALSE),1)</f>
        <v/>
      </c>
    </row>
    <row r="947">
      <c r="A947" s="29">
        <f>+A946+1</f>
        <v/>
      </c>
      <c r="B947" s="29">
        <f>COUNTIF($C$3:C947,C947)</f>
        <v/>
      </c>
      <c r="C947" s="55">
        <f>_xlfn.IFNA(VLOOKUP(A947,$E:$G,3,FALSE),C946)</f>
        <v/>
      </c>
      <c r="D947" s="108">
        <f>_xlfn.IFNA(_xlfn.IFNA(VLOOKUP(A947,$F:$J,5,FALSE),VLOOKUP(C947,K:L,2,FALSE)),"")</f>
        <v/>
      </c>
      <c r="E947" s="32">
        <f>SUM($I$3:I946,1)</f>
        <v/>
      </c>
      <c r="I947" s="39">
        <f>CEILING(H947/VLOOKUP(G947,$K:$L,2,FALSE),1)</f>
        <v/>
      </c>
    </row>
    <row r="948">
      <c r="A948" s="29">
        <f>+A947+1</f>
        <v/>
      </c>
      <c r="B948" s="29">
        <f>COUNTIF($C$3:C948,C948)</f>
        <v/>
      </c>
      <c r="C948" s="55">
        <f>_xlfn.IFNA(VLOOKUP(A948,$E:$G,3,FALSE),C947)</f>
        <v/>
      </c>
      <c r="D948" s="108">
        <f>_xlfn.IFNA(_xlfn.IFNA(VLOOKUP(A948,$F:$J,5,FALSE),VLOOKUP(C948,K:L,2,FALSE)),"")</f>
        <v/>
      </c>
      <c r="E948" s="32">
        <f>SUM($I$3:I947,1)</f>
        <v/>
      </c>
      <c r="I948" s="39">
        <f>CEILING(H948/VLOOKUP(G948,$K:$L,2,FALSE),1)</f>
        <v/>
      </c>
    </row>
    <row r="949">
      <c r="A949" s="29">
        <f>+A948+1</f>
        <v/>
      </c>
      <c r="B949" s="29">
        <f>COUNTIF($C$3:C949,C949)</f>
        <v/>
      </c>
      <c r="C949" s="55">
        <f>_xlfn.IFNA(VLOOKUP(A949,$E:$G,3,FALSE),C948)</f>
        <v/>
      </c>
      <c r="D949" s="108">
        <f>_xlfn.IFNA(_xlfn.IFNA(VLOOKUP(A949,$F:$J,5,FALSE),VLOOKUP(C949,K:L,2,FALSE)),"")</f>
        <v/>
      </c>
      <c r="E949" s="32">
        <f>SUM($I$3:I948,1)</f>
        <v/>
      </c>
      <c r="I949" s="39">
        <f>CEILING(H949/VLOOKUP(G949,$K:$L,2,FALSE),1)</f>
        <v/>
      </c>
    </row>
    <row r="950">
      <c r="A950" s="29">
        <f>+A949+1</f>
        <v/>
      </c>
      <c r="B950" s="29">
        <f>COUNTIF($C$3:C950,C950)</f>
        <v/>
      </c>
      <c r="C950" s="55">
        <f>_xlfn.IFNA(VLOOKUP(A950,$E:$G,3,FALSE),C949)</f>
        <v/>
      </c>
      <c r="D950" s="108">
        <f>_xlfn.IFNA(_xlfn.IFNA(VLOOKUP(A950,$F:$J,5,FALSE),VLOOKUP(C950,K:L,2,FALSE)),"")</f>
        <v/>
      </c>
      <c r="E950" s="32">
        <f>SUM($I$3:I949,1)</f>
        <v/>
      </c>
      <c r="I950" s="39">
        <f>CEILING(H950/VLOOKUP(G950,$K:$L,2,FALSE),1)</f>
        <v/>
      </c>
    </row>
    <row r="951">
      <c r="A951" s="29">
        <f>+A950+1</f>
        <v/>
      </c>
      <c r="B951" s="29">
        <f>COUNTIF($C$3:C951,C951)</f>
        <v/>
      </c>
      <c r="C951" s="55">
        <f>_xlfn.IFNA(VLOOKUP(A951,$E:$G,3,FALSE),C950)</f>
        <v/>
      </c>
      <c r="D951" s="108">
        <f>_xlfn.IFNA(_xlfn.IFNA(VLOOKUP(A951,$F:$J,5,FALSE),VLOOKUP(C951,K:L,2,FALSE)),"")</f>
        <v/>
      </c>
      <c r="E951" s="32">
        <f>SUM($I$3:I950,1)</f>
        <v/>
      </c>
      <c r="I951" s="39">
        <f>CEILING(H951/VLOOKUP(G951,$K:$L,2,FALSE),1)</f>
        <v/>
      </c>
    </row>
    <row r="952">
      <c r="A952" s="29">
        <f>+A951+1</f>
        <v/>
      </c>
      <c r="B952" s="29">
        <f>COUNTIF($C$3:C952,C952)</f>
        <v/>
      </c>
      <c r="C952" s="55">
        <f>_xlfn.IFNA(VLOOKUP(A952,$E:$G,3,FALSE),C951)</f>
        <v/>
      </c>
      <c r="D952" s="108">
        <f>_xlfn.IFNA(_xlfn.IFNA(VLOOKUP(A952,$F:$J,5,FALSE),VLOOKUP(C952,K:L,2,FALSE)),"")</f>
        <v/>
      </c>
      <c r="E952" s="32">
        <f>SUM($I$3:I951,1)</f>
        <v/>
      </c>
      <c r="I952" s="39">
        <f>CEILING(H952/VLOOKUP(G952,$K:$L,2,FALSE),1)</f>
        <v/>
      </c>
    </row>
  </sheetData>
  <autoFilter ref="A2:Q952"/>
  <mergeCells count="7">
    <mergeCell ref="K1:L1"/>
    <mergeCell ref="B1:B2"/>
    <mergeCell ref="F1:F2"/>
    <mergeCell ref="E1:E2"/>
    <mergeCell ref="I1:I2"/>
    <mergeCell ref="J1:J2"/>
    <mergeCell ref="A1:A2"/>
  </mergeCells>
  <conditionalFormatting sqref="B1">
    <cfRule type="cellIs" priority="6" operator="equal" dxfId="0">
      <formula>1</formula>
    </cfRule>
  </conditionalFormatting>
  <conditionalFormatting sqref="B3:B1048576">
    <cfRule type="cellIs" priority="12" operator="equal" dxfId="0">
      <formula>1</formula>
    </cfRule>
  </conditionalFormatting>
  <conditionalFormatting sqref="G1:G1048576">
    <cfRule type="duplicateValues" priority="1" dxfId="0"/>
  </conditionalFormatting>
  <conditionalFormatting sqref="J1">
    <cfRule type="cellIs" priority="2" operator="greaterThan" dxfId="0">
      <formula>0</formula>
    </cfRule>
  </conditionalFormatting>
  <conditionalFormatting sqref="J3:J1048576">
    <cfRule type="cellIs" priority="3" operator="greaterThan" dxfId="0">
      <formula>0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O17"/>
  <sheetViews>
    <sheetView tabSelected="1" workbookViewId="0">
      <selection activeCell="G21" sqref="G21"/>
    </sheetView>
  </sheetViews>
  <sheetFormatPr baseColWidth="8" defaultRowHeight="12.75"/>
  <cols>
    <col width="10.7109375" customWidth="1" min="1" max="1"/>
    <col width="17" customWidth="1" min="2" max="2"/>
    <col width="18.85546875" customWidth="1" min="3" max="3"/>
    <col width="17.28515625" customWidth="1" min="5" max="7"/>
    <col width="13" customWidth="1" min="8" max="8"/>
    <col width="15.7109375" customWidth="1" min="9" max="9"/>
    <col width="12.140625" customWidth="1" min="11" max="11"/>
    <col width="14.85546875" customWidth="1" min="12" max="12"/>
    <col width="21.42578125" customWidth="1" min="13" max="13"/>
    <col width="19" customWidth="1" min="14" max="14"/>
  </cols>
  <sheetData>
    <row r="1">
      <c r="A1" s="97" t="inlineStr">
        <is>
          <t>Kế hoạch sản xuất</t>
        </is>
      </c>
    </row>
    <row r="2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</row>
    <row r="3" ht="31.5" customHeight="1">
      <c r="A3" s="71" t="inlineStr">
        <is>
          <t>STT</t>
        </is>
      </c>
      <c r="B3" s="72" t="inlineStr">
        <is>
          <t>Mã thành phẩm</t>
        </is>
      </c>
      <c r="C3" s="73" t="inlineStr">
        <is>
          <t>Tổng số lượng xuất hàng</t>
        </is>
      </c>
      <c r="D3" s="74" t="inlineStr">
        <is>
          <t>Đơn vị tính</t>
        </is>
      </c>
      <c r="E3" s="84" t="inlineStr">
        <is>
          <t>Mẫu Khuẩn Ban đầu</t>
        </is>
      </c>
      <c r="F3" s="86" t="inlineStr">
        <is>
          <t>Chiết Xuất</t>
        </is>
      </c>
      <c r="G3" s="84" t="inlineStr">
        <is>
          <t>Mẫu EOG</t>
        </is>
      </c>
      <c r="H3" s="74" t="inlineStr">
        <is>
          <t>Mẫu khác cho mỗi mẻ</t>
        </is>
      </c>
      <c r="I3" s="78" t="inlineStr">
        <is>
          <t>Thị Trường</t>
        </is>
      </c>
      <c r="J3" s="77" t="n"/>
      <c r="K3" s="77" t="n"/>
      <c r="L3" s="77" t="n"/>
      <c r="M3" s="77" t="n"/>
      <c r="N3" s="77" t="n"/>
      <c r="O3" s="76" t="n"/>
    </row>
    <row r="4" ht="15.75" customHeight="1">
      <c r="A4" s="75" t="inlineStr">
        <is>
          <t>X1</t>
        </is>
      </c>
      <c r="B4" s="75" t="inlineStr">
        <is>
          <t>X2</t>
        </is>
      </c>
      <c r="C4" s="75" t="inlineStr">
        <is>
          <t>X3</t>
        </is>
      </c>
      <c r="D4" s="75" t="inlineStr">
        <is>
          <t>X4</t>
        </is>
      </c>
      <c r="E4" s="85" t="inlineStr">
        <is>
          <t>X5</t>
        </is>
      </c>
      <c r="F4" s="85" t="inlineStr">
        <is>
          <t>X6</t>
        </is>
      </c>
      <c r="G4" s="75" t="inlineStr">
        <is>
          <t>X7</t>
        </is>
      </c>
      <c r="H4" s="75" t="inlineStr">
        <is>
          <t>X8</t>
        </is>
      </c>
      <c r="I4" s="87" t="inlineStr">
        <is>
          <t>X9</t>
        </is>
      </c>
    </row>
    <row r="5" ht="15.75" customHeight="1">
      <c r="A5" s="79" t="n">
        <v>1</v>
      </c>
      <c r="B5" s="80" t="inlineStr">
        <is>
          <t>RS*R40A07PQ</t>
        </is>
      </c>
      <c r="C5" s="81" t="n">
        <v>6080</v>
      </c>
      <c r="D5" s="82" t="inlineStr">
        <is>
          <t>EA</t>
        </is>
      </c>
      <c r="E5" s="82" t="n">
        <v>0</v>
      </c>
      <c r="F5" s="82" t="n">
        <v>0</v>
      </c>
      <c r="G5" s="82" t="n">
        <v>0</v>
      </c>
      <c r="H5" s="82" t="n">
        <v>0</v>
      </c>
      <c r="I5" s="83" t="inlineStr">
        <is>
          <t>TT khác</t>
        </is>
      </c>
    </row>
    <row r="6" ht="15.75" customHeight="1">
      <c r="A6" s="79" t="n">
        <v>2</v>
      </c>
      <c r="B6" s="80" t="inlineStr">
        <is>
          <t>RS*R40A10PQ</t>
        </is>
      </c>
      <c r="C6" s="81" t="n">
        <v>5940</v>
      </c>
      <c r="D6" s="82" t="inlineStr">
        <is>
          <t>EA</t>
        </is>
      </c>
      <c r="E6" s="82" t="n">
        <v>0</v>
      </c>
      <c r="F6" s="82" t="n">
        <v>0</v>
      </c>
      <c r="G6" s="82" t="n">
        <v>0</v>
      </c>
      <c r="H6" s="82" t="n">
        <v>0</v>
      </c>
      <c r="I6" s="83" t="inlineStr">
        <is>
          <t>TT khác</t>
        </is>
      </c>
    </row>
    <row r="7" ht="15.75" customHeight="1">
      <c r="A7" s="79" t="n">
        <v>3</v>
      </c>
      <c r="B7" s="80" t="inlineStr">
        <is>
          <t>RS*R50A07PQ</t>
        </is>
      </c>
      <c r="C7" s="81" t="n">
        <v>18780</v>
      </c>
      <c r="D7" s="82" t="inlineStr">
        <is>
          <t>EA</t>
        </is>
      </c>
      <c r="E7" s="82" t="n">
        <v>0</v>
      </c>
      <c r="F7" s="82" t="n">
        <v>0</v>
      </c>
      <c r="G7" s="82" t="n">
        <v>0</v>
      </c>
      <c r="H7" s="82" t="n">
        <v>0</v>
      </c>
      <c r="I7" s="83" t="inlineStr">
        <is>
          <t>TT khác</t>
        </is>
      </c>
    </row>
    <row r="8" ht="15.75" customHeight="1">
      <c r="A8" s="79" t="n">
        <v>4</v>
      </c>
      <c r="B8" s="80" t="inlineStr">
        <is>
          <t>RS*R50A10PQ</t>
        </is>
      </c>
      <c r="C8" s="81" t="n">
        <v>15840</v>
      </c>
      <c r="D8" s="82" t="inlineStr">
        <is>
          <t>EA</t>
        </is>
      </c>
      <c r="E8" s="82" t="n">
        <v>0</v>
      </c>
      <c r="F8" s="82" t="n">
        <v>0</v>
      </c>
      <c r="G8" s="82" t="n">
        <v>0</v>
      </c>
      <c r="H8" s="82" t="n">
        <v>0</v>
      </c>
      <c r="I8" s="83" t="inlineStr">
        <is>
          <t>TT khác</t>
        </is>
      </c>
    </row>
    <row r="9" ht="15.75" customHeight="1">
      <c r="A9" s="79" t="n">
        <v>5</v>
      </c>
      <c r="B9" s="80" t="inlineStr">
        <is>
          <t>RS*R50D10PQ</t>
        </is>
      </c>
      <c r="C9" s="81" t="n">
        <v>8820</v>
      </c>
      <c r="D9" s="82" t="inlineStr">
        <is>
          <t>EA</t>
        </is>
      </c>
      <c r="E9" s="82" t="n">
        <v>0</v>
      </c>
      <c r="F9" s="82" t="n">
        <v>0</v>
      </c>
      <c r="G9" s="82" t="n">
        <v>0</v>
      </c>
      <c r="H9" s="82" t="n">
        <v>0</v>
      </c>
      <c r="I9" s="83" t="inlineStr">
        <is>
          <t>TT khác</t>
        </is>
      </c>
    </row>
    <row r="10" ht="15.75" customHeight="1">
      <c r="A10" s="79" t="n">
        <v>6</v>
      </c>
      <c r="B10" s="80" t="inlineStr">
        <is>
          <t>RS*R50G07PQ</t>
        </is>
      </c>
      <c r="C10" s="81" t="n">
        <v>5940</v>
      </c>
      <c r="D10" s="82" t="inlineStr">
        <is>
          <t>EA</t>
        </is>
      </c>
      <c r="E10" s="82" t="n">
        <v>0</v>
      </c>
      <c r="F10" s="82" t="n">
        <v>0</v>
      </c>
      <c r="G10" s="82" t="n">
        <v>0</v>
      </c>
      <c r="H10" s="82" t="n">
        <v>0</v>
      </c>
      <c r="I10" s="83" t="inlineStr">
        <is>
          <t>TT khác</t>
        </is>
      </c>
    </row>
    <row r="11" ht="15.75" customHeight="1">
      <c r="A11" s="79" t="n">
        <v>7</v>
      </c>
      <c r="B11" s="80" t="inlineStr">
        <is>
          <t>RS*R50G10PQ</t>
        </is>
      </c>
      <c r="C11" s="81" t="n">
        <v>11840</v>
      </c>
      <c r="D11" s="82" t="inlineStr">
        <is>
          <t>EA</t>
        </is>
      </c>
      <c r="E11" s="82" t="n">
        <v>0</v>
      </c>
      <c r="F11" s="82" t="n">
        <v>0</v>
      </c>
      <c r="G11" s="82" t="n">
        <v>0</v>
      </c>
      <c r="H11" s="82" t="n">
        <v>0</v>
      </c>
      <c r="I11" s="83" t="inlineStr">
        <is>
          <t>TT khác</t>
        </is>
      </c>
    </row>
    <row r="12" ht="15.75" customHeight="1">
      <c r="A12" s="79" t="n">
        <v>8</v>
      </c>
      <c r="B12" s="80" t="inlineStr">
        <is>
          <t>RS*R60A07PQ</t>
        </is>
      </c>
      <c r="C12" s="81" t="n">
        <v>11880</v>
      </c>
      <c r="D12" s="82" t="inlineStr">
        <is>
          <t>EA</t>
        </is>
      </c>
      <c r="E12" s="82" t="n">
        <v>0</v>
      </c>
      <c r="F12" s="82" t="n">
        <v>0</v>
      </c>
      <c r="G12" s="82" t="n">
        <v>0</v>
      </c>
      <c r="H12" s="82" t="n">
        <v>0</v>
      </c>
      <c r="I12" s="83" t="inlineStr">
        <is>
          <t>TT khác</t>
        </is>
      </c>
    </row>
    <row r="13" ht="15.75" customHeight="1">
      <c r="A13" s="79" t="n">
        <v>9</v>
      </c>
      <c r="B13" s="80" t="inlineStr">
        <is>
          <t>RS*R60A10PQ</t>
        </is>
      </c>
      <c r="C13" s="81" t="n">
        <v>33920</v>
      </c>
      <c r="D13" s="82" t="inlineStr">
        <is>
          <t>EA</t>
        </is>
      </c>
      <c r="E13" s="82" t="n">
        <v>0</v>
      </c>
      <c r="F13" s="82" t="n">
        <v>0</v>
      </c>
      <c r="G13" s="82" t="n">
        <v>0</v>
      </c>
      <c r="H13" s="82" t="n">
        <v>0</v>
      </c>
      <c r="I13" s="83" t="inlineStr">
        <is>
          <t>TT khác</t>
        </is>
      </c>
    </row>
    <row r="14" ht="15.75" customHeight="1">
      <c r="A14" s="79" t="n">
        <v>10</v>
      </c>
      <c r="B14" s="80" t="inlineStr">
        <is>
          <t>RS*R60D10PQ</t>
        </is>
      </c>
      <c r="C14" s="81" t="n">
        <v>19820</v>
      </c>
      <c r="D14" s="82" t="inlineStr">
        <is>
          <t>EA</t>
        </is>
      </c>
      <c r="E14" s="82" t="n">
        <v>0</v>
      </c>
      <c r="F14" s="82" t="n">
        <v>0</v>
      </c>
      <c r="G14" s="82" t="n">
        <v>0</v>
      </c>
      <c r="H14" s="82" t="n">
        <v>0</v>
      </c>
      <c r="I14" s="83" t="inlineStr">
        <is>
          <t>TT khác</t>
        </is>
      </c>
    </row>
    <row r="15" ht="15.75" customHeight="1">
      <c r="A15" s="79" t="n">
        <v>11</v>
      </c>
      <c r="B15" s="80" t="inlineStr">
        <is>
          <t>RS*R60G07PQ</t>
        </is>
      </c>
      <c r="C15" s="81" t="n">
        <v>22800</v>
      </c>
      <c r="D15" s="82" t="inlineStr">
        <is>
          <t>EA</t>
        </is>
      </c>
      <c r="E15" s="82" t="n">
        <v>0</v>
      </c>
      <c r="F15" s="82" t="n">
        <v>0</v>
      </c>
      <c r="G15" s="82" t="n">
        <v>0</v>
      </c>
      <c r="H15" s="82" t="n">
        <v>0</v>
      </c>
      <c r="I15" s="83" t="inlineStr">
        <is>
          <t>TT khác</t>
        </is>
      </c>
    </row>
    <row r="16" ht="15.75" customHeight="1">
      <c r="A16" s="79" t="n">
        <v>12</v>
      </c>
      <c r="B16" s="80" t="inlineStr">
        <is>
          <t>RS*R60G10PQ</t>
        </is>
      </c>
      <c r="C16" s="81" t="n">
        <v>8900</v>
      </c>
      <c r="D16" s="82" t="inlineStr">
        <is>
          <t>EA</t>
        </is>
      </c>
      <c r="E16" s="82" t="n">
        <v>0</v>
      </c>
      <c r="F16" s="82" t="n">
        <v>0</v>
      </c>
      <c r="G16" s="82" t="n">
        <v>0</v>
      </c>
      <c r="H16" s="82" t="n">
        <v>0</v>
      </c>
      <c r="I16" s="83" t="inlineStr">
        <is>
          <t>TT khác</t>
        </is>
      </c>
    </row>
    <row r="17" ht="15.75" customHeight="1">
      <c r="D17" s="70" t="n"/>
      <c r="E17" s="70" t="n"/>
      <c r="F17" s="70" t="n"/>
      <c r="G17" s="70" t="n"/>
      <c r="H17" s="70" t="n"/>
    </row>
  </sheetData>
  <mergeCells count="1"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G284"/>
  <sheetViews>
    <sheetView workbookViewId="0">
      <selection activeCell="G26" sqref="G26"/>
    </sheetView>
  </sheetViews>
  <sheetFormatPr baseColWidth="8" defaultRowHeight="12.75"/>
  <cols>
    <col width="11.5703125" customWidth="1" min="1" max="1"/>
    <col width="17.5703125" customWidth="1" min="2" max="2"/>
    <col width="10" customWidth="1" min="3" max="3"/>
    <col width="12" customWidth="1" min="4" max="4"/>
    <col width="17.28515625" customWidth="1" min="5" max="5"/>
    <col width="16.42578125" customWidth="1" min="6" max="6"/>
    <col width="14.85546875" customWidth="1" min="7" max="7"/>
  </cols>
  <sheetData>
    <row r="1" ht="24" customFormat="1" customHeight="1" s="69">
      <c r="A1" s="69" t="inlineStr">
        <is>
          <t>Thị Trường</t>
        </is>
      </c>
      <c r="B1" s="69" t="inlineStr">
        <is>
          <t>Chủng loại</t>
        </is>
      </c>
      <c r="C1" s="69" t="inlineStr">
        <is>
          <t>Tray</t>
        </is>
      </c>
      <c r="D1" s="69" t="inlineStr">
        <is>
          <t>Cỡ lô Max</t>
        </is>
      </c>
      <c r="E1" s="69" t="inlineStr">
        <is>
          <t>Số lượng/pallet</t>
        </is>
      </c>
      <c r="F1" s="69" t="inlineStr">
        <is>
          <t>Số lượng/mẻ TT</t>
        </is>
      </c>
      <c r="G1" s="69" t="inlineStr">
        <is>
          <t>Mẫu tính năng</t>
        </is>
      </c>
    </row>
    <row r="2">
      <c r="A2" t="inlineStr">
        <is>
          <t>TT khác</t>
        </is>
      </c>
      <c r="B2" t="inlineStr">
        <is>
          <t>RS*A40G07SQ</t>
        </is>
      </c>
      <c r="C2" t="inlineStr">
        <is>
          <t>Tray S</t>
        </is>
      </c>
      <c r="D2" t="n">
        <v>6100</v>
      </c>
      <c r="E2" t="n">
        <v>880</v>
      </c>
      <c r="F2" t="n">
        <v>6160</v>
      </c>
      <c r="G2" t="n">
        <v>13</v>
      </c>
    </row>
    <row r="3">
      <c r="A3" t="inlineStr">
        <is>
          <t>TT khác</t>
        </is>
      </c>
      <c r="B3" t="inlineStr">
        <is>
          <t>RS*A40G10SQ</t>
        </is>
      </c>
      <c r="C3" t="inlineStr">
        <is>
          <t>Tray S</t>
        </is>
      </c>
      <c r="D3" t="n">
        <v>6100</v>
      </c>
      <c r="E3" t="n">
        <v>880</v>
      </c>
      <c r="F3" t="n">
        <v>6160</v>
      </c>
      <c r="G3" t="n">
        <v>13</v>
      </c>
    </row>
    <row r="4">
      <c r="A4" t="inlineStr">
        <is>
          <t>TT khác</t>
        </is>
      </c>
      <c r="B4" t="inlineStr">
        <is>
          <t>RS*A40G16AQZ</t>
        </is>
      </c>
      <c r="C4" t="inlineStr">
        <is>
          <t>Tray L</t>
        </is>
      </c>
      <c r="D4" t="n">
        <v>3000</v>
      </c>
      <c r="E4" t="n">
        <v>440</v>
      </c>
      <c r="F4" t="n">
        <v>3080</v>
      </c>
      <c r="G4" t="n">
        <v>13</v>
      </c>
    </row>
    <row r="5">
      <c r="A5" t="inlineStr">
        <is>
          <t>TT khác</t>
        </is>
      </c>
      <c r="B5" t="inlineStr">
        <is>
          <t>RS*A40G16SQZ</t>
        </is>
      </c>
      <c r="C5" t="inlineStr">
        <is>
          <t>Tray L</t>
        </is>
      </c>
      <c r="D5" t="n">
        <v>3000</v>
      </c>
      <c r="E5" t="n">
        <v>440</v>
      </c>
      <c r="F5" t="n">
        <v>3080</v>
      </c>
      <c r="G5" t="n">
        <v>13</v>
      </c>
    </row>
    <row r="6">
      <c r="A6" t="inlineStr">
        <is>
          <t>TT khác</t>
        </is>
      </c>
      <c r="B6" t="inlineStr">
        <is>
          <t>RS*A40K10AQ</t>
        </is>
      </c>
      <c r="C6" t="inlineStr">
        <is>
          <t>Tray S</t>
        </is>
      </c>
      <c r="D6" t="n">
        <v>6100</v>
      </c>
      <c r="E6" t="n">
        <v>880</v>
      </c>
      <c r="F6" t="n">
        <v>6160</v>
      </c>
      <c r="G6" t="n">
        <v>13</v>
      </c>
    </row>
    <row r="7">
      <c r="A7" t="inlineStr">
        <is>
          <t>TT khác</t>
        </is>
      </c>
      <c r="B7" t="inlineStr">
        <is>
          <t>RS*A40K10SQ</t>
        </is>
      </c>
      <c r="C7" t="inlineStr">
        <is>
          <t>Tray S</t>
        </is>
      </c>
      <c r="D7" t="n">
        <v>6100</v>
      </c>
      <c r="E7" t="n">
        <v>880</v>
      </c>
      <c r="F7" t="n">
        <v>6160</v>
      </c>
      <c r="G7" t="n">
        <v>13</v>
      </c>
    </row>
    <row r="8">
      <c r="A8" t="inlineStr">
        <is>
          <t>TT khác</t>
        </is>
      </c>
      <c r="B8" t="inlineStr">
        <is>
          <t>RS*A40K25MQ</t>
        </is>
      </c>
      <c r="C8" t="inlineStr">
        <is>
          <t>Tray L</t>
        </is>
      </c>
      <c r="D8" t="n">
        <v>3000</v>
      </c>
      <c r="E8" t="n">
        <v>440</v>
      </c>
      <c r="F8" t="n">
        <v>3080</v>
      </c>
      <c r="G8" t="n">
        <v>13</v>
      </c>
    </row>
    <row r="9">
      <c r="A9" t="inlineStr">
        <is>
          <t>TT khác</t>
        </is>
      </c>
      <c r="B9" t="inlineStr">
        <is>
          <t>RS*A40K25MQ1</t>
        </is>
      </c>
      <c r="C9" t="inlineStr">
        <is>
          <t>Tray L</t>
        </is>
      </c>
      <c r="D9" t="n">
        <v>3000</v>
      </c>
      <c r="E9" t="n">
        <v>440</v>
      </c>
      <c r="F9" t="n">
        <v>3080</v>
      </c>
      <c r="G9" t="n">
        <v>13</v>
      </c>
    </row>
    <row r="10">
      <c r="A10" t="inlineStr">
        <is>
          <t>TT khác</t>
        </is>
      </c>
      <c r="B10" t="inlineStr">
        <is>
          <t>RS*A50G07SQ</t>
        </is>
      </c>
      <c r="C10" t="inlineStr">
        <is>
          <t>Tray S</t>
        </is>
      </c>
      <c r="D10" t="n">
        <v>6100</v>
      </c>
      <c r="E10" t="n">
        <v>880</v>
      </c>
      <c r="F10" t="n">
        <v>6160</v>
      </c>
      <c r="G10" t="n">
        <v>13</v>
      </c>
    </row>
    <row r="11">
      <c r="A11" t="inlineStr">
        <is>
          <t>TT khác</t>
        </is>
      </c>
      <c r="B11" t="inlineStr">
        <is>
          <t>RS*A50G16AQZ</t>
        </is>
      </c>
      <c r="C11" t="inlineStr">
        <is>
          <t>Tray L</t>
        </is>
      </c>
      <c r="D11" t="n">
        <v>3000</v>
      </c>
      <c r="E11" t="n">
        <v>440</v>
      </c>
      <c r="F11" t="n">
        <v>3080</v>
      </c>
      <c r="G11" t="n">
        <v>13</v>
      </c>
    </row>
    <row r="12">
      <c r="A12" t="inlineStr">
        <is>
          <t>TT khác</t>
        </is>
      </c>
      <c r="B12" t="inlineStr">
        <is>
          <t>RS*A50G16SQZ</t>
        </is>
      </c>
      <c r="C12" t="inlineStr">
        <is>
          <t>Tray L</t>
        </is>
      </c>
      <c r="D12" t="n">
        <v>3000</v>
      </c>
      <c r="E12" t="n">
        <v>440</v>
      </c>
      <c r="F12" t="n">
        <v>3080</v>
      </c>
      <c r="G12" t="n">
        <v>13</v>
      </c>
    </row>
    <row r="13">
      <c r="A13" t="inlineStr">
        <is>
          <t>TT khác</t>
        </is>
      </c>
      <c r="B13" t="inlineStr">
        <is>
          <t>RS*A50K10AQ</t>
        </is>
      </c>
      <c r="C13" t="inlineStr">
        <is>
          <t>Tray S</t>
        </is>
      </c>
      <c r="D13" t="n">
        <v>6100</v>
      </c>
      <c r="E13" t="n">
        <v>880</v>
      </c>
      <c r="F13" t="n">
        <v>6160</v>
      </c>
      <c r="G13" t="n">
        <v>13</v>
      </c>
    </row>
    <row r="14">
      <c r="A14" t="inlineStr">
        <is>
          <t>TT khác</t>
        </is>
      </c>
      <c r="B14" t="inlineStr">
        <is>
          <t>RS*A50K10SQ</t>
        </is>
      </c>
      <c r="C14" t="inlineStr">
        <is>
          <t>Tray S</t>
        </is>
      </c>
      <c r="D14" t="n">
        <v>6100</v>
      </c>
      <c r="E14" t="n">
        <v>880</v>
      </c>
      <c r="F14" t="n">
        <v>6160</v>
      </c>
      <c r="G14" t="n">
        <v>13</v>
      </c>
    </row>
    <row r="15">
      <c r="A15" t="inlineStr">
        <is>
          <t>TT khác</t>
        </is>
      </c>
      <c r="B15" t="inlineStr">
        <is>
          <t>RS*A50K25AQ</t>
        </is>
      </c>
      <c r="C15" t="inlineStr">
        <is>
          <t>Tray L</t>
        </is>
      </c>
      <c r="D15" t="n">
        <v>3000</v>
      </c>
      <c r="E15" t="n">
        <v>440</v>
      </c>
      <c r="F15" t="n">
        <v>3080</v>
      </c>
      <c r="G15" t="n">
        <v>13</v>
      </c>
    </row>
    <row r="16">
      <c r="A16" t="inlineStr">
        <is>
          <t>TT khác</t>
        </is>
      </c>
      <c r="B16" t="inlineStr">
        <is>
          <t>RS*A50N25AQ</t>
        </is>
      </c>
      <c r="C16" t="inlineStr">
        <is>
          <t>Tray L</t>
        </is>
      </c>
      <c r="D16" t="n">
        <v>3000</v>
      </c>
      <c r="E16" t="n">
        <v>440</v>
      </c>
      <c r="F16" t="n">
        <v>3080</v>
      </c>
      <c r="G16" t="n">
        <v>13</v>
      </c>
    </row>
    <row r="17">
      <c r="A17" t="inlineStr">
        <is>
          <t>TT khác</t>
        </is>
      </c>
      <c r="B17" t="inlineStr">
        <is>
          <t>RS*A60G07AQ</t>
        </is>
      </c>
      <c r="C17" t="inlineStr">
        <is>
          <t>Tray S</t>
        </is>
      </c>
      <c r="D17" t="n">
        <v>6100</v>
      </c>
      <c r="E17" t="n">
        <v>880</v>
      </c>
      <c r="F17" t="n">
        <v>6160</v>
      </c>
      <c r="G17" t="n">
        <v>13</v>
      </c>
    </row>
    <row r="18">
      <c r="A18" t="inlineStr">
        <is>
          <t>TT khác</t>
        </is>
      </c>
      <c r="B18" t="inlineStr">
        <is>
          <t>RS*A60G07SQ</t>
        </is>
      </c>
      <c r="C18" t="inlineStr">
        <is>
          <t>Tray S</t>
        </is>
      </c>
      <c r="D18" t="n">
        <v>6100</v>
      </c>
      <c r="E18" t="n">
        <v>880</v>
      </c>
      <c r="F18" t="n">
        <v>6160</v>
      </c>
      <c r="G18" t="n">
        <v>13</v>
      </c>
    </row>
    <row r="19">
      <c r="A19" t="inlineStr">
        <is>
          <t>TT khác</t>
        </is>
      </c>
      <c r="B19" t="inlineStr">
        <is>
          <t>RS*A60G16AQZ</t>
        </is>
      </c>
      <c r="C19" t="inlineStr">
        <is>
          <t>Tray L</t>
        </is>
      </c>
      <c r="D19" t="n">
        <v>3000</v>
      </c>
      <c r="E19" t="n">
        <v>440</v>
      </c>
      <c r="F19" t="n">
        <v>3080</v>
      </c>
      <c r="G19" t="n">
        <v>13</v>
      </c>
    </row>
    <row r="20">
      <c r="A20" t="inlineStr">
        <is>
          <t>TT khác</t>
        </is>
      </c>
      <c r="B20" t="inlineStr">
        <is>
          <t>RS*A60G16SQZ</t>
        </is>
      </c>
      <c r="C20" t="inlineStr">
        <is>
          <t>Tray L</t>
        </is>
      </c>
      <c r="D20" t="n">
        <v>4300</v>
      </c>
      <c r="E20" t="n">
        <v>880</v>
      </c>
      <c r="F20" t="n">
        <v>4300</v>
      </c>
      <c r="G20" t="n">
        <v>13</v>
      </c>
    </row>
    <row r="21">
      <c r="A21" t="inlineStr">
        <is>
          <t>TT khác</t>
        </is>
      </c>
      <c r="B21" t="inlineStr">
        <is>
          <t>RS*A60G25SQ</t>
        </is>
      </c>
      <c r="C21" t="inlineStr">
        <is>
          <t>Tray L</t>
        </is>
      </c>
      <c r="D21" t="n">
        <v>3000</v>
      </c>
      <c r="E21" t="n">
        <v>440</v>
      </c>
      <c r="F21" t="n">
        <v>3080</v>
      </c>
      <c r="G21" t="n">
        <v>13</v>
      </c>
    </row>
    <row r="22">
      <c r="A22" t="inlineStr">
        <is>
          <t>TT khác</t>
        </is>
      </c>
      <c r="B22" t="inlineStr">
        <is>
          <t>RS*A60K10AQ</t>
        </is>
      </c>
      <c r="C22" t="inlineStr">
        <is>
          <t>Tray S</t>
        </is>
      </c>
      <c r="D22" t="n">
        <v>6100</v>
      </c>
      <c r="E22" t="n">
        <v>880</v>
      </c>
      <c r="F22" t="n">
        <v>6160</v>
      </c>
      <c r="G22" t="n">
        <v>13</v>
      </c>
    </row>
    <row r="23">
      <c r="A23" t="inlineStr">
        <is>
          <t>TT khác</t>
        </is>
      </c>
      <c r="B23" t="inlineStr">
        <is>
          <t>RS*A60K10SQ</t>
        </is>
      </c>
      <c r="C23" t="inlineStr">
        <is>
          <t>Tray S</t>
        </is>
      </c>
      <c r="D23" t="n">
        <v>6100</v>
      </c>
      <c r="E23" t="n">
        <v>880</v>
      </c>
      <c r="F23" t="n">
        <v>6160</v>
      </c>
      <c r="G23" t="n">
        <v>13</v>
      </c>
    </row>
    <row r="24">
      <c r="A24" t="inlineStr">
        <is>
          <t>TT khác</t>
        </is>
      </c>
      <c r="B24" t="inlineStr">
        <is>
          <t>RS*A60K25AQ</t>
        </is>
      </c>
      <c r="C24" t="inlineStr">
        <is>
          <t>Tray L</t>
        </is>
      </c>
      <c r="D24" t="n">
        <v>3000</v>
      </c>
      <c r="E24" t="n">
        <v>440</v>
      </c>
      <c r="F24" t="n">
        <v>3080</v>
      </c>
      <c r="G24" t="n">
        <v>13</v>
      </c>
    </row>
    <row r="25">
      <c r="A25" t="inlineStr">
        <is>
          <t>TT khác</t>
        </is>
      </c>
      <c r="B25" t="inlineStr">
        <is>
          <t>RS*A60N10SQ</t>
        </is>
      </c>
      <c r="C25" t="inlineStr">
        <is>
          <t>Tray S</t>
        </is>
      </c>
      <c r="D25" t="n">
        <v>6100</v>
      </c>
      <c r="E25" t="n">
        <v>880</v>
      </c>
      <c r="F25" t="n">
        <v>6160</v>
      </c>
      <c r="G25" t="n">
        <v>13</v>
      </c>
    </row>
    <row r="26">
      <c r="A26" t="inlineStr">
        <is>
          <t>TT khác</t>
        </is>
      </c>
      <c r="B26" t="inlineStr">
        <is>
          <t>RS*A60N25AQ</t>
        </is>
      </c>
      <c r="C26" t="inlineStr">
        <is>
          <t>Tray L</t>
        </is>
      </c>
      <c r="D26" t="n">
        <v>3000</v>
      </c>
      <c r="E26" t="n">
        <v>440</v>
      </c>
      <c r="F26" t="n">
        <v>3080</v>
      </c>
      <c r="G26" t="n">
        <v>13</v>
      </c>
    </row>
    <row r="27">
      <c r="A27" t="inlineStr">
        <is>
          <t>TT khác</t>
        </is>
      </c>
      <c r="B27" t="inlineStr">
        <is>
          <t>RS*A70K10AQ</t>
        </is>
      </c>
      <c r="C27" t="inlineStr">
        <is>
          <t>Tray S</t>
        </is>
      </c>
      <c r="D27" t="n">
        <v>6100</v>
      </c>
      <c r="E27" t="n">
        <v>880</v>
      </c>
      <c r="F27" t="n">
        <v>6160</v>
      </c>
      <c r="G27" t="n">
        <v>13</v>
      </c>
    </row>
    <row r="28">
      <c r="A28" t="inlineStr">
        <is>
          <t>TT khác</t>
        </is>
      </c>
      <c r="B28" t="inlineStr">
        <is>
          <t>RS*A70K10MQ</t>
        </is>
      </c>
      <c r="C28" t="inlineStr">
        <is>
          <t>Tray S</t>
        </is>
      </c>
      <c r="D28" t="n">
        <v>6100</v>
      </c>
      <c r="E28" t="n">
        <v>880</v>
      </c>
      <c r="F28" t="n">
        <v>6160</v>
      </c>
      <c r="G28" t="n">
        <v>13</v>
      </c>
    </row>
    <row r="29">
      <c r="A29" t="inlineStr">
        <is>
          <t>TT khác</t>
        </is>
      </c>
      <c r="B29" t="inlineStr">
        <is>
          <t>RS*A70K10SQ</t>
        </is>
      </c>
      <c r="C29" t="inlineStr">
        <is>
          <t>Tray S</t>
        </is>
      </c>
      <c r="D29" t="n">
        <v>6100</v>
      </c>
      <c r="E29" t="n">
        <v>880</v>
      </c>
      <c r="F29" t="n">
        <v>6160</v>
      </c>
      <c r="G29" t="n">
        <v>13</v>
      </c>
    </row>
    <row r="30">
      <c r="A30" t="inlineStr">
        <is>
          <t>TT khác</t>
        </is>
      </c>
      <c r="B30" t="inlineStr">
        <is>
          <t>RS*A70K25AQ</t>
        </is>
      </c>
      <c r="C30" t="inlineStr">
        <is>
          <t>Tray L</t>
        </is>
      </c>
      <c r="D30" t="n">
        <v>3000</v>
      </c>
      <c r="E30" t="n">
        <v>440</v>
      </c>
      <c r="F30" t="n">
        <v>3080</v>
      </c>
      <c r="G30" t="n">
        <v>13</v>
      </c>
    </row>
    <row r="31">
      <c r="A31" t="inlineStr">
        <is>
          <t>TT khác</t>
        </is>
      </c>
      <c r="B31" t="inlineStr">
        <is>
          <t>RS*A70N10MQ</t>
        </is>
      </c>
      <c r="C31" t="inlineStr">
        <is>
          <t>Tray S</t>
        </is>
      </c>
      <c r="D31" t="n">
        <v>6100</v>
      </c>
      <c r="E31" t="n">
        <v>880</v>
      </c>
      <c r="F31" t="n">
        <v>6160</v>
      </c>
      <c r="G31" t="n">
        <v>13</v>
      </c>
    </row>
    <row r="32">
      <c r="A32" t="inlineStr">
        <is>
          <t>TT khác</t>
        </is>
      </c>
      <c r="B32" t="inlineStr">
        <is>
          <t>RS*A70N25AQ</t>
        </is>
      </c>
      <c r="C32" t="inlineStr">
        <is>
          <t>Tray L</t>
        </is>
      </c>
      <c r="D32" t="n">
        <v>3000</v>
      </c>
      <c r="E32" t="n">
        <v>440</v>
      </c>
      <c r="F32" t="n">
        <v>3080</v>
      </c>
      <c r="G32" t="n">
        <v>13</v>
      </c>
    </row>
    <row r="33">
      <c r="A33" t="inlineStr">
        <is>
          <t>TT khác</t>
        </is>
      </c>
      <c r="B33" t="inlineStr">
        <is>
          <t>RS*A70N25MQ1</t>
        </is>
      </c>
      <c r="C33" t="inlineStr">
        <is>
          <t>Tray L</t>
        </is>
      </c>
      <c r="D33" t="n">
        <v>3000</v>
      </c>
      <c r="E33" t="n">
        <v>440</v>
      </c>
      <c r="F33" t="n">
        <v>3080</v>
      </c>
      <c r="G33" t="n">
        <v>13</v>
      </c>
    </row>
    <row r="34">
      <c r="A34" t="inlineStr">
        <is>
          <t>TT khác</t>
        </is>
      </c>
      <c r="B34" t="inlineStr">
        <is>
          <t>RS*A80K10SQ</t>
        </is>
      </c>
      <c r="C34" t="inlineStr">
        <is>
          <t>Tray S</t>
        </is>
      </c>
      <c r="D34" t="n">
        <v>6100</v>
      </c>
      <c r="E34" t="n">
        <v>880</v>
      </c>
      <c r="F34" t="n">
        <v>6160</v>
      </c>
      <c r="G34" t="n">
        <v>13</v>
      </c>
    </row>
    <row r="35">
      <c r="A35" t="inlineStr">
        <is>
          <t>TT khác</t>
        </is>
      </c>
      <c r="B35" t="inlineStr">
        <is>
          <t>RS*A80N25AQ</t>
        </is>
      </c>
      <c r="C35" t="inlineStr">
        <is>
          <t>Tray L</t>
        </is>
      </c>
      <c r="D35" t="n">
        <v>3000</v>
      </c>
      <c r="E35" t="n">
        <v>440</v>
      </c>
      <c r="F35" t="n">
        <v>3080</v>
      </c>
      <c r="G35" t="n">
        <v>13</v>
      </c>
    </row>
    <row r="36">
      <c r="A36" t="inlineStr">
        <is>
          <t>TT khác</t>
        </is>
      </c>
      <c r="B36" t="inlineStr">
        <is>
          <t>RS*B40G07SQ</t>
        </is>
      </c>
      <c r="C36" t="inlineStr">
        <is>
          <t>Tray S</t>
        </is>
      </c>
      <c r="D36" t="n">
        <v>6100</v>
      </c>
      <c r="E36" t="n">
        <v>880</v>
      </c>
      <c r="F36" t="n">
        <v>6160</v>
      </c>
      <c r="G36" t="n">
        <v>13</v>
      </c>
    </row>
    <row r="37">
      <c r="A37" t="inlineStr">
        <is>
          <t>TT khác</t>
        </is>
      </c>
      <c r="B37" t="inlineStr">
        <is>
          <t>RS*B40G10SQ</t>
        </is>
      </c>
      <c r="C37" t="inlineStr">
        <is>
          <t>Tray S</t>
        </is>
      </c>
      <c r="D37" t="n">
        <v>6100</v>
      </c>
      <c r="E37" t="n">
        <v>880</v>
      </c>
      <c r="F37" t="n">
        <v>6160</v>
      </c>
      <c r="G37" t="n">
        <v>13</v>
      </c>
    </row>
    <row r="38">
      <c r="A38" t="inlineStr">
        <is>
          <t>TT khác</t>
        </is>
      </c>
      <c r="B38" t="inlineStr">
        <is>
          <t>RS*B40K10AQ</t>
        </is>
      </c>
      <c r="C38" t="inlineStr">
        <is>
          <t>Tray S</t>
        </is>
      </c>
      <c r="D38" t="n">
        <v>6100</v>
      </c>
      <c r="E38" t="n">
        <v>880</v>
      </c>
      <c r="F38" t="n">
        <v>6160</v>
      </c>
      <c r="G38" t="n">
        <v>13</v>
      </c>
    </row>
    <row r="39">
      <c r="A39" t="inlineStr">
        <is>
          <t>TT khác</t>
        </is>
      </c>
      <c r="B39" t="inlineStr">
        <is>
          <t>RS*B40K10MQ</t>
        </is>
      </c>
      <c r="C39" t="inlineStr">
        <is>
          <t>Tray S</t>
        </is>
      </c>
      <c r="D39" t="n">
        <v>6100</v>
      </c>
      <c r="E39" t="n">
        <v>880</v>
      </c>
      <c r="F39" t="n">
        <v>6160</v>
      </c>
      <c r="G39" t="n">
        <v>13</v>
      </c>
    </row>
    <row r="40">
      <c r="A40" t="inlineStr">
        <is>
          <t>TT khác</t>
        </is>
      </c>
      <c r="B40" t="inlineStr">
        <is>
          <t>RS*B40K10MR</t>
        </is>
      </c>
      <c r="C40" t="inlineStr">
        <is>
          <t>Pouch S</t>
        </is>
      </c>
      <c r="D40" t="n">
        <v>9900</v>
      </c>
      <c r="E40" t="n">
        <v>2000</v>
      </c>
      <c r="F40" t="n">
        <v>14000</v>
      </c>
      <c r="G40" t="n">
        <v>13</v>
      </c>
    </row>
    <row r="41">
      <c r="A41" t="inlineStr">
        <is>
          <t>TT khác</t>
        </is>
      </c>
      <c r="B41" t="inlineStr">
        <is>
          <t>RS*B40K10SQ</t>
        </is>
      </c>
      <c r="C41" t="inlineStr">
        <is>
          <t>Tray S</t>
        </is>
      </c>
      <c r="D41" t="n">
        <v>6100</v>
      </c>
      <c r="E41" t="n">
        <v>880</v>
      </c>
      <c r="F41" t="n">
        <v>6160</v>
      </c>
      <c r="G41" t="n">
        <v>13</v>
      </c>
    </row>
    <row r="42">
      <c r="A42" t="inlineStr">
        <is>
          <t>TT khác</t>
        </is>
      </c>
      <c r="B42" t="inlineStr">
        <is>
          <t>RS*B40K25AQ</t>
        </is>
      </c>
      <c r="C42" t="inlineStr">
        <is>
          <t>Tray L</t>
        </is>
      </c>
      <c r="D42" t="n">
        <v>3000</v>
      </c>
      <c r="E42" t="n">
        <v>440</v>
      </c>
      <c r="F42" t="n">
        <v>3080</v>
      </c>
      <c r="G42" t="n">
        <v>13</v>
      </c>
    </row>
    <row r="43">
      <c r="A43" t="inlineStr">
        <is>
          <t>TT khác</t>
        </is>
      </c>
      <c r="B43" t="inlineStr">
        <is>
          <t>RS*B50G07SQ</t>
        </is>
      </c>
      <c r="C43" t="inlineStr">
        <is>
          <t>Tray S</t>
        </is>
      </c>
      <c r="D43" t="n">
        <v>6100</v>
      </c>
      <c r="E43" t="n">
        <v>880</v>
      </c>
      <c r="F43" t="n">
        <v>6160</v>
      </c>
      <c r="G43" t="n">
        <v>13</v>
      </c>
    </row>
    <row r="44">
      <c r="A44" t="inlineStr">
        <is>
          <t>TT khác</t>
        </is>
      </c>
      <c r="B44" t="inlineStr">
        <is>
          <t>RS*B50G10MR</t>
        </is>
      </c>
      <c r="C44" t="inlineStr">
        <is>
          <t>Pouch S</t>
        </is>
      </c>
      <c r="D44" t="n">
        <v>9900</v>
      </c>
      <c r="E44" t="n">
        <v>2000</v>
      </c>
      <c r="F44" t="n">
        <v>14000</v>
      </c>
      <c r="G44" t="n">
        <v>13</v>
      </c>
    </row>
    <row r="45">
      <c r="A45" t="inlineStr">
        <is>
          <t>TT khác</t>
        </is>
      </c>
      <c r="B45" t="inlineStr">
        <is>
          <t>RS*B50K10MQ</t>
        </is>
      </c>
      <c r="C45" t="inlineStr">
        <is>
          <t>Tray S</t>
        </is>
      </c>
      <c r="D45" t="n">
        <v>6100</v>
      </c>
      <c r="E45" t="n">
        <v>880</v>
      </c>
      <c r="F45" t="n">
        <v>6160</v>
      </c>
      <c r="G45" t="n">
        <v>13</v>
      </c>
    </row>
    <row r="46">
      <c r="A46" t="inlineStr">
        <is>
          <t>TT khác</t>
        </is>
      </c>
      <c r="B46" t="inlineStr">
        <is>
          <t>RS*B50K10MR</t>
        </is>
      </c>
      <c r="C46" t="inlineStr">
        <is>
          <t>Pouch S</t>
        </is>
      </c>
      <c r="D46" t="n">
        <v>9900</v>
      </c>
      <c r="E46" t="n">
        <v>2000</v>
      </c>
      <c r="F46" t="n">
        <v>14000</v>
      </c>
      <c r="G46" t="n">
        <v>13</v>
      </c>
    </row>
    <row r="47">
      <c r="A47" t="inlineStr">
        <is>
          <t>TT khác</t>
        </is>
      </c>
      <c r="B47" t="inlineStr">
        <is>
          <t>RS*B50K10SQ</t>
        </is>
      </c>
      <c r="C47" t="inlineStr">
        <is>
          <t>Tray S</t>
        </is>
      </c>
      <c r="D47" t="n">
        <v>6100</v>
      </c>
      <c r="E47" t="n">
        <v>880</v>
      </c>
      <c r="F47" t="n">
        <v>6160</v>
      </c>
      <c r="G47" t="n">
        <v>13</v>
      </c>
    </row>
    <row r="48">
      <c r="A48" t="inlineStr">
        <is>
          <t>TT khác</t>
        </is>
      </c>
      <c r="B48" t="inlineStr">
        <is>
          <t>RS*B50K25AQ</t>
        </is>
      </c>
      <c r="C48" t="inlineStr">
        <is>
          <t>Tray L</t>
        </is>
      </c>
      <c r="D48" t="n">
        <v>3000</v>
      </c>
      <c r="E48" t="n">
        <v>440</v>
      </c>
      <c r="F48" t="n">
        <v>3080</v>
      </c>
      <c r="G48" t="n">
        <v>13</v>
      </c>
    </row>
    <row r="49">
      <c r="A49" t="inlineStr">
        <is>
          <t>TT khác</t>
        </is>
      </c>
      <c r="B49" t="inlineStr">
        <is>
          <t>RS*B50N10AQ</t>
        </is>
      </c>
      <c r="C49" t="inlineStr">
        <is>
          <t>Tray S</t>
        </is>
      </c>
      <c r="D49" t="n">
        <v>6100</v>
      </c>
      <c r="E49" t="n">
        <v>880</v>
      </c>
      <c r="F49" t="n">
        <v>6160</v>
      </c>
      <c r="G49" t="n">
        <v>13</v>
      </c>
    </row>
    <row r="50">
      <c r="A50" t="inlineStr">
        <is>
          <t>TT khác</t>
        </is>
      </c>
      <c r="B50" t="inlineStr">
        <is>
          <t>RS*B50N10MQ</t>
        </is>
      </c>
      <c r="C50" t="inlineStr">
        <is>
          <t>Tray S</t>
        </is>
      </c>
      <c r="D50" t="n">
        <v>6100</v>
      </c>
      <c r="E50" t="n">
        <v>880</v>
      </c>
      <c r="F50" t="n">
        <v>6160</v>
      </c>
      <c r="G50" t="n">
        <v>13</v>
      </c>
    </row>
    <row r="51">
      <c r="A51" t="inlineStr">
        <is>
          <t>TT khác</t>
        </is>
      </c>
      <c r="B51" t="inlineStr">
        <is>
          <t>RS*B50N10MR</t>
        </is>
      </c>
      <c r="C51" t="inlineStr">
        <is>
          <t>Pouch S</t>
        </is>
      </c>
      <c r="D51" t="n">
        <v>9900</v>
      </c>
      <c r="E51" t="n">
        <v>2000</v>
      </c>
      <c r="F51" t="n">
        <v>14000</v>
      </c>
      <c r="G51" t="n">
        <v>13</v>
      </c>
    </row>
    <row r="52">
      <c r="A52" t="inlineStr">
        <is>
          <t>TT khác</t>
        </is>
      </c>
      <c r="B52" t="inlineStr">
        <is>
          <t>RS*B50N10MR5</t>
        </is>
      </c>
      <c r="C52" t="inlineStr">
        <is>
          <t>Pouch S</t>
        </is>
      </c>
      <c r="D52" t="n">
        <v>9900</v>
      </c>
      <c r="E52" t="n">
        <v>2000</v>
      </c>
      <c r="F52" t="n">
        <v>14000</v>
      </c>
      <c r="G52" t="n">
        <v>13</v>
      </c>
    </row>
    <row r="53">
      <c r="A53" t="inlineStr">
        <is>
          <t>TT khác</t>
        </is>
      </c>
      <c r="B53" t="inlineStr">
        <is>
          <t>RS*B50N10SQ</t>
        </is>
      </c>
      <c r="C53" t="inlineStr">
        <is>
          <t>Tray S</t>
        </is>
      </c>
      <c r="D53" t="n">
        <v>6100</v>
      </c>
      <c r="E53" t="n">
        <v>880</v>
      </c>
      <c r="F53" t="n">
        <v>6160</v>
      </c>
      <c r="G53" t="n">
        <v>13</v>
      </c>
    </row>
    <row r="54">
      <c r="A54" t="inlineStr">
        <is>
          <t>TT khác</t>
        </is>
      </c>
      <c r="B54" t="inlineStr">
        <is>
          <t>RS*B50N25AQ</t>
        </is>
      </c>
      <c r="C54" t="inlineStr">
        <is>
          <t>Tray L</t>
        </is>
      </c>
      <c r="D54" t="n">
        <v>3000</v>
      </c>
      <c r="E54" t="n">
        <v>440</v>
      </c>
      <c r="F54" t="n">
        <v>3080</v>
      </c>
      <c r="G54" t="n">
        <v>13</v>
      </c>
    </row>
    <row r="55">
      <c r="A55" t="inlineStr">
        <is>
          <t>TT khác</t>
        </is>
      </c>
      <c r="B55" t="inlineStr">
        <is>
          <t>RS*B50N25AQ5</t>
        </is>
      </c>
      <c r="C55" t="inlineStr">
        <is>
          <t>Tray L</t>
        </is>
      </c>
      <c r="D55" t="n">
        <v>3000</v>
      </c>
      <c r="E55" t="n">
        <v>440</v>
      </c>
      <c r="F55" t="n">
        <v>3080</v>
      </c>
      <c r="G55" t="n">
        <v>13</v>
      </c>
    </row>
    <row r="56">
      <c r="A56" t="inlineStr">
        <is>
          <t>TT khác</t>
        </is>
      </c>
      <c r="B56" t="inlineStr">
        <is>
          <t>RS*B60G07SQ</t>
        </is>
      </c>
      <c r="C56" t="inlineStr">
        <is>
          <t>Tray S</t>
        </is>
      </c>
      <c r="D56" t="n">
        <v>6100</v>
      </c>
      <c r="E56" t="n">
        <v>880</v>
      </c>
      <c r="F56" t="n">
        <v>6160</v>
      </c>
      <c r="G56" t="n">
        <v>13</v>
      </c>
    </row>
    <row r="57">
      <c r="A57" t="inlineStr">
        <is>
          <t>TT khác</t>
        </is>
      </c>
      <c r="B57" t="inlineStr">
        <is>
          <t>RS*B60G10MR</t>
        </is>
      </c>
      <c r="C57" t="inlineStr">
        <is>
          <t>Pouch S</t>
        </is>
      </c>
      <c r="D57" t="n">
        <v>9900</v>
      </c>
      <c r="E57" t="n">
        <v>2000</v>
      </c>
      <c r="F57" t="n">
        <v>14000</v>
      </c>
      <c r="G57" t="n">
        <v>13</v>
      </c>
    </row>
    <row r="58">
      <c r="A58" t="inlineStr">
        <is>
          <t>TT khác</t>
        </is>
      </c>
      <c r="B58" t="inlineStr">
        <is>
          <t>RS*B60G10SQ</t>
        </is>
      </c>
      <c r="C58" t="inlineStr">
        <is>
          <t>Tray S</t>
        </is>
      </c>
      <c r="D58" t="n">
        <v>6100</v>
      </c>
      <c r="E58" t="n">
        <v>880</v>
      </c>
      <c r="F58" t="n">
        <v>6160</v>
      </c>
      <c r="G58" t="n">
        <v>13</v>
      </c>
    </row>
    <row r="59">
      <c r="A59" t="inlineStr">
        <is>
          <t>TT khác</t>
        </is>
      </c>
      <c r="B59" t="inlineStr">
        <is>
          <t>RS*B60K07MQ</t>
        </is>
      </c>
      <c r="C59" t="inlineStr">
        <is>
          <t>Tray S</t>
        </is>
      </c>
      <c r="D59" t="n">
        <v>6100</v>
      </c>
      <c r="E59" t="n">
        <v>880</v>
      </c>
      <c r="F59" t="n">
        <v>6160</v>
      </c>
      <c r="G59" t="n">
        <v>13</v>
      </c>
    </row>
    <row r="60">
      <c r="A60" t="inlineStr">
        <is>
          <t>TT khác</t>
        </is>
      </c>
      <c r="B60" t="inlineStr">
        <is>
          <t>RS*B60K10MQ</t>
        </is>
      </c>
      <c r="C60" t="inlineStr">
        <is>
          <t>Tray S</t>
        </is>
      </c>
      <c r="D60" t="n">
        <v>6100</v>
      </c>
      <c r="E60" t="n">
        <v>880</v>
      </c>
      <c r="F60" t="n">
        <v>6160</v>
      </c>
      <c r="G60" t="n">
        <v>13</v>
      </c>
    </row>
    <row r="61">
      <c r="A61" t="inlineStr">
        <is>
          <t>TT khác</t>
        </is>
      </c>
      <c r="B61" t="inlineStr">
        <is>
          <t>RS*B60K10MR</t>
        </is>
      </c>
      <c r="C61" t="inlineStr">
        <is>
          <t>Pouch S</t>
        </is>
      </c>
      <c r="D61" t="n">
        <v>9900</v>
      </c>
      <c r="E61" t="n">
        <v>2000</v>
      </c>
      <c r="F61" t="n">
        <v>14000</v>
      </c>
      <c r="G61" t="n">
        <v>13</v>
      </c>
    </row>
    <row r="62">
      <c r="A62" t="inlineStr">
        <is>
          <t>TT khác</t>
        </is>
      </c>
      <c r="B62" t="inlineStr">
        <is>
          <t>RS*B60K10SQ</t>
        </is>
      </c>
      <c r="C62" t="inlineStr">
        <is>
          <t>Tray S</t>
        </is>
      </c>
      <c r="D62" t="n">
        <v>6100</v>
      </c>
      <c r="E62" t="n">
        <v>880</v>
      </c>
      <c r="F62" t="n">
        <v>6160</v>
      </c>
      <c r="G62" t="n">
        <v>13</v>
      </c>
    </row>
    <row r="63">
      <c r="A63" t="inlineStr">
        <is>
          <t>TT khác</t>
        </is>
      </c>
      <c r="B63" t="inlineStr">
        <is>
          <t>RS*B60K25AQ</t>
        </is>
      </c>
      <c r="C63" t="inlineStr">
        <is>
          <t>Tray L</t>
        </is>
      </c>
      <c r="D63" t="n">
        <v>3000</v>
      </c>
      <c r="E63" t="n">
        <v>440</v>
      </c>
      <c r="F63" t="n">
        <v>3080</v>
      </c>
      <c r="G63" t="n">
        <v>13</v>
      </c>
    </row>
    <row r="64">
      <c r="A64" t="inlineStr">
        <is>
          <t>TT khác</t>
        </is>
      </c>
      <c r="B64" t="inlineStr">
        <is>
          <t>RS*B60N10MQ</t>
        </is>
      </c>
      <c r="C64" t="inlineStr">
        <is>
          <t>Tray S</t>
        </is>
      </c>
      <c r="D64" t="n">
        <v>6100</v>
      </c>
      <c r="E64" t="n">
        <v>880</v>
      </c>
      <c r="F64" t="n">
        <v>6160</v>
      </c>
      <c r="G64" t="n">
        <v>13</v>
      </c>
    </row>
    <row r="65">
      <c r="A65" t="inlineStr">
        <is>
          <t>TT khác</t>
        </is>
      </c>
      <c r="B65" t="inlineStr">
        <is>
          <t>RS*B60N10MR</t>
        </is>
      </c>
      <c r="C65" t="inlineStr">
        <is>
          <t>Pouch S</t>
        </is>
      </c>
      <c r="D65" t="n">
        <v>9900</v>
      </c>
      <c r="E65" t="n">
        <v>2000</v>
      </c>
      <c r="F65" t="n">
        <v>14000</v>
      </c>
      <c r="G65" t="n">
        <v>13</v>
      </c>
    </row>
    <row r="66">
      <c r="A66" t="inlineStr">
        <is>
          <t>TT khác</t>
        </is>
      </c>
      <c r="B66" t="inlineStr">
        <is>
          <t>RS*B60N10MR5</t>
        </is>
      </c>
      <c r="C66" t="inlineStr">
        <is>
          <t>Pouch S</t>
        </is>
      </c>
      <c r="D66" t="n">
        <v>9900</v>
      </c>
      <c r="E66" t="n">
        <v>2000</v>
      </c>
      <c r="F66" t="n">
        <v>14000</v>
      </c>
      <c r="G66" t="n">
        <v>13</v>
      </c>
    </row>
    <row r="67">
      <c r="A67" t="inlineStr">
        <is>
          <t>TT khác</t>
        </is>
      </c>
      <c r="B67" t="inlineStr">
        <is>
          <t>RS*B60N10SQ</t>
        </is>
      </c>
      <c r="C67" t="inlineStr">
        <is>
          <t>Tray S</t>
        </is>
      </c>
      <c r="D67" t="n">
        <v>6100</v>
      </c>
      <c r="E67" t="n">
        <v>880</v>
      </c>
      <c r="F67" t="n">
        <v>6160</v>
      </c>
      <c r="G67" t="n">
        <v>13</v>
      </c>
    </row>
    <row r="68">
      <c r="A68" t="inlineStr">
        <is>
          <t>TT khác</t>
        </is>
      </c>
      <c r="B68" t="inlineStr">
        <is>
          <t>RS*B60N25AQ</t>
        </is>
      </c>
      <c r="C68" t="inlineStr">
        <is>
          <t>Tray L</t>
        </is>
      </c>
      <c r="D68" t="n">
        <v>3000</v>
      </c>
      <c r="E68" t="n">
        <v>440</v>
      </c>
      <c r="F68" t="n">
        <v>3080</v>
      </c>
      <c r="G68" t="n">
        <v>13</v>
      </c>
    </row>
    <row r="69">
      <c r="A69" t="inlineStr">
        <is>
          <t>TT khác</t>
        </is>
      </c>
      <c r="B69" t="inlineStr">
        <is>
          <t>RS*B60N25AQ5</t>
        </is>
      </c>
      <c r="C69" t="inlineStr">
        <is>
          <t>Tray L</t>
        </is>
      </c>
      <c r="D69" t="n">
        <v>3000</v>
      </c>
      <c r="E69" t="n">
        <v>440</v>
      </c>
      <c r="F69" t="n">
        <v>3080</v>
      </c>
      <c r="G69" t="n">
        <v>13</v>
      </c>
    </row>
    <row r="70">
      <c r="A70" t="inlineStr">
        <is>
          <t>TT khác</t>
        </is>
      </c>
      <c r="B70" t="inlineStr">
        <is>
          <t>RS*B60N25MQ</t>
        </is>
      </c>
      <c r="C70" t="inlineStr">
        <is>
          <t>Tray L</t>
        </is>
      </c>
      <c r="D70" t="n">
        <v>3000</v>
      </c>
      <c r="E70" t="n">
        <v>440</v>
      </c>
      <c r="F70" t="n">
        <v>3080</v>
      </c>
      <c r="G70" t="n">
        <v>13</v>
      </c>
    </row>
    <row r="71">
      <c r="A71" t="inlineStr">
        <is>
          <t>TT khác</t>
        </is>
      </c>
      <c r="B71" t="inlineStr">
        <is>
          <t>RS*B70K10MQ</t>
        </is>
      </c>
      <c r="C71" t="inlineStr">
        <is>
          <t>Tray S</t>
        </is>
      </c>
      <c r="D71" t="n">
        <v>6100</v>
      </c>
      <c r="E71" t="n">
        <v>880</v>
      </c>
      <c r="F71" t="n">
        <v>6160</v>
      </c>
      <c r="G71" t="n">
        <v>13</v>
      </c>
    </row>
    <row r="72">
      <c r="A72" t="inlineStr">
        <is>
          <t>TT khác</t>
        </is>
      </c>
      <c r="B72" t="inlineStr">
        <is>
          <t>RS*B70K10MR</t>
        </is>
      </c>
      <c r="C72" t="inlineStr">
        <is>
          <t>Pouch S</t>
        </is>
      </c>
      <c r="D72" t="n">
        <v>9900</v>
      </c>
      <c r="E72" t="n">
        <v>2000</v>
      </c>
      <c r="F72" t="n">
        <v>14000</v>
      </c>
      <c r="G72" t="n">
        <v>13</v>
      </c>
    </row>
    <row r="73">
      <c r="A73" t="inlineStr">
        <is>
          <t>TT khác</t>
        </is>
      </c>
      <c r="B73" t="inlineStr">
        <is>
          <t>RS*B70K10SQ</t>
        </is>
      </c>
      <c r="C73" t="inlineStr">
        <is>
          <t>Tray S</t>
        </is>
      </c>
      <c r="D73" t="n">
        <v>6100</v>
      </c>
      <c r="E73" t="n">
        <v>880</v>
      </c>
      <c r="F73" t="n">
        <v>6160</v>
      </c>
      <c r="G73" t="n">
        <v>13</v>
      </c>
    </row>
    <row r="74">
      <c r="A74" t="inlineStr">
        <is>
          <t>TT khác</t>
        </is>
      </c>
      <c r="B74" t="inlineStr">
        <is>
          <t>RS*B70K25AQ</t>
        </is>
      </c>
      <c r="C74" t="inlineStr">
        <is>
          <t>Tray L</t>
        </is>
      </c>
      <c r="D74" t="n">
        <v>3000</v>
      </c>
      <c r="E74" t="n">
        <v>440</v>
      </c>
      <c r="F74" t="n">
        <v>3080</v>
      </c>
      <c r="G74" t="n">
        <v>13</v>
      </c>
    </row>
    <row r="75">
      <c r="A75" t="inlineStr">
        <is>
          <t>TT khác</t>
        </is>
      </c>
      <c r="B75" t="inlineStr">
        <is>
          <t>RS*B70N10MQ</t>
        </is>
      </c>
      <c r="C75" t="inlineStr">
        <is>
          <t>Tray S</t>
        </is>
      </c>
      <c r="D75" t="n">
        <v>6100</v>
      </c>
      <c r="E75" t="n">
        <v>880</v>
      </c>
      <c r="F75" t="n">
        <v>6160</v>
      </c>
      <c r="G75" t="n">
        <v>13</v>
      </c>
    </row>
    <row r="76">
      <c r="A76" t="inlineStr">
        <is>
          <t>TT khác</t>
        </is>
      </c>
      <c r="B76" t="inlineStr">
        <is>
          <t>RS*B70N10MR</t>
        </is>
      </c>
      <c r="C76" t="inlineStr">
        <is>
          <t>Pouch S</t>
        </is>
      </c>
      <c r="D76" t="n">
        <v>9900</v>
      </c>
      <c r="E76" t="n">
        <v>2000</v>
      </c>
      <c r="F76" t="n">
        <v>14000</v>
      </c>
      <c r="G76" t="n">
        <v>13</v>
      </c>
    </row>
    <row r="77">
      <c r="A77" t="inlineStr">
        <is>
          <t>TT khác</t>
        </is>
      </c>
      <c r="B77" t="inlineStr">
        <is>
          <t>RS*B70N10MR5</t>
        </is>
      </c>
      <c r="C77" t="inlineStr">
        <is>
          <t>Pouch S</t>
        </is>
      </c>
      <c r="D77" t="n">
        <v>9900</v>
      </c>
      <c r="E77" t="n">
        <v>2000</v>
      </c>
      <c r="F77" t="n">
        <v>14000</v>
      </c>
      <c r="G77" t="n">
        <v>13</v>
      </c>
    </row>
    <row r="78">
      <c r="A78" t="inlineStr">
        <is>
          <t>TT khác</t>
        </is>
      </c>
      <c r="B78" t="inlineStr">
        <is>
          <t>RS*B70N10SQ</t>
        </is>
      </c>
      <c r="C78" t="inlineStr">
        <is>
          <t>Tray S</t>
        </is>
      </c>
      <c r="D78" t="n">
        <v>6100</v>
      </c>
      <c r="E78" t="n">
        <v>880</v>
      </c>
      <c r="F78" t="n">
        <v>6160</v>
      </c>
      <c r="G78" t="n">
        <v>13</v>
      </c>
    </row>
    <row r="79">
      <c r="A79" t="inlineStr">
        <is>
          <t>TT khác</t>
        </is>
      </c>
      <c r="B79" t="inlineStr">
        <is>
          <t>RS*B70N25AQ</t>
        </is>
      </c>
      <c r="C79" t="inlineStr">
        <is>
          <t>Tray L</t>
        </is>
      </c>
      <c r="D79" t="n">
        <v>3000</v>
      </c>
      <c r="E79" t="n">
        <v>440</v>
      </c>
      <c r="F79" t="n">
        <v>3080</v>
      </c>
      <c r="G79" t="n">
        <v>13</v>
      </c>
    </row>
    <row r="80">
      <c r="A80" t="inlineStr">
        <is>
          <t>TT khác</t>
        </is>
      </c>
      <c r="B80" t="inlineStr">
        <is>
          <t>RS*B70N25AQ5</t>
        </is>
      </c>
      <c r="C80" t="inlineStr">
        <is>
          <t>Tray L</t>
        </is>
      </c>
      <c r="D80" t="n">
        <v>3000</v>
      </c>
      <c r="E80" t="n">
        <v>440</v>
      </c>
      <c r="F80" t="n">
        <v>3080</v>
      </c>
      <c r="G80" t="n">
        <v>13</v>
      </c>
    </row>
    <row r="81">
      <c r="A81" t="inlineStr">
        <is>
          <t>TT khác</t>
        </is>
      </c>
      <c r="B81" t="inlineStr">
        <is>
          <t>RS*B70N25MQ</t>
        </is>
      </c>
      <c r="C81" t="inlineStr">
        <is>
          <t>Tray L</t>
        </is>
      </c>
      <c r="D81" t="n">
        <v>3000</v>
      </c>
      <c r="E81" t="n">
        <v>440</v>
      </c>
      <c r="F81" t="n">
        <v>3080</v>
      </c>
      <c r="G81" t="n">
        <v>13</v>
      </c>
    </row>
    <row r="82">
      <c r="A82" t="inlineStr">
        <is>
          <t>TT khác</t>
        </is>
      </c>
      <c r="B82" t="inlineStr">
        <is>
          <t>RS*B80K10MQ</t>
        </is>
      </c>
      <c r="C82" t="inlineStr">
        <is>
          <t>Tray S</t>
        </is>
      </c>
      <c r="D82" t="n">
        <v>6100</v>
      </c>
      <c r="E82" t="n">
        <v>880</v>
      </c>
      <c r="F82" t="n">
        <v>6160</v>
      </c>
      <c r="G82" t="n">
        <v>13</v>
      </c>
    </row>
    <row r="83">
      <c r="A83" t="inlineStr">
        <is>
          <t>TT khác</t>
        </is>
      </c>
      <c r="B83" t="inlineStr">
        <is>
          <t>RS*B80K10MR</t>
        </is>
      </c>
      <c r="C83" t="inlineStr">
        <is>
          <t>Pouch S</t>
        </is>
      </c>
      <c r="D83" t="n">
        <v>9900</v>
      </c>
      <c r="E83" t="n">
        <v>2000</v>
      </c>
      <c r="F83" t="n">
        <v>14000</v>
      </c>
      <c r="G83" t="n">
        <v>13</v>
      </c>
    </row>
    <row r="84">
      <c r="A84" t="inlineStr">
        <is>
          <t>TT khác</t>
        </is>
      </c>
      <c r="B84" t="inlineStr">
        <is>
          <t>RS*B80K10SQ</t>
        </is>
      </c>
      <c r="C84" t="inlineStr">
        <is>
          <t>Tray S</t>
        </is>
      </c>
      <c r="D84" t="n">
        <v>6100</v>
      </c>
      <c r="E84" t="n">
        <v>880</v>
      </c>
      <c r="F84" t="n">
        <v>6160</v>
      </c>
      <c r="G84" t="n">
        <v>13</v>
      </c>
    </row>
    <row r="85">
      <c r="A85" t="inlineStr">
        <is>
          <t>TT khác</t>
        </is>
      </c>
      <c r="B85" t="inlineStr">
        <is>
          <t>RS*B80K25AQ</t>
        </is>
      </c>
      <c r="C85" t="inlineStr">
        <is>
          <t>Tray L</t>
        </is>
      </c>
      <c r="D85" t="n">
        <v>3000</v>
      </c>
      <c r="E85" t="n">
        <v>440</v>
      </c>
      <c r="F85" t="n">
        <v>3080</v>
      </c>
      <c r="G85" t="n">
        <v>13</v>
      </c>
    </row>
    <row r="86">
      <c r="A86" t="inlineStr">
        <is>
          <t>TT khác</t>
        </is>
      </c>
      <c r="B86" t="inlineStr">
        <is>
          <t>RS*B80N10MQ</t>
        </is>
      </c>
      <c r="C86" t="inlineStr">
        <is>
          <t>Tray S</t>
        </is>
      </c>
      <c r="D86" t="n">
        <v>6100</v>
      </c>
      <c r="E86" t="n">
        <v>880</v>
      </c>
      <c r="F86" t="n">
        <v>6160</v>
      </c>
      <c r="G86" t="n">
        <v>13</v>
      </c>
    </row>
    <row r="87">
      <c r="A87" t="inlineStr">
        <is>
          <t>TT khác</t>
        </is>
      </c>
      <c r="B87" t="inlineStr">
        <is>
          <t>RS*B80N10MR</t>
        </is>
      </c>
      <c r="C87" t="inlineStr">
        <is>
          <t>Pouch S</t>
        </is>
      </c>
      <c r="D87" t="n">
        <v>9900</v>
      </c>
      <c r="E87" t="n">
        <v>2000</v>
      </c>
      <c r="F87" t="n">
        <v>14000</v>
      </c>
      <c r="G87" t="n">
        <v>13</v>
      </c>
    </row>
    <row r="88">
      <c r="A88" t="inlineStr">
        <is>
          <t>TT khác</t>
        </is>
      </c>
      <c r="B88" t="inlineStr">
        <is>
          <t>RS*B80N10MR5</t>
        </is>
      </c>
      <c r="C88" t="inlineStr">
        <is>
          <t>Pouch S</t>
        </is>
      </c>
      <c r="D88" t="n">
        <v>9900</v>
      </c>
      <c r="E88" t="n">
        <v>2000</v>
      </c>
      <c r="F88" t="n">
        <v>14000</v>
      </c>
      <c r="G88" t="n">
        <v>13</v>
      </c>
    </row>
    <row r="89">
      <c r="A89" t="inlineStr">
        <is>
          <t>TT khác</t>
        </is>
      </c>
      <c r="B89" t="inlineStr">
        <is>
          <t>RS*B80N10SQ</t>
        </is>
      </c>
      <c r="C89" t="inlineStr">
        <is>
          <t>Tray S</t>
        </is>
      </c>
      <c r="D89" t="n">
        <v>6100</v>
      </c>
      <c r="E89" t="n">
        <v>880</v>
      </c>
      <c r="F89" t="n">
        <v>6160</v>
      </c>
      <c r="G89" t="n">
        <v>13</v>
      </c>
    </row>
    <row r="90">
      <c r="A90" t="inlineStr">
        <is>
          <t>TT khác</t>
        </is>
      </c>
      <c r="B90" t="inlineStr">
        <is>
          <t>RS*B80N25AQ</t>
        </is>
      </c>
      <c r="C90" t="inlineStr">
        <is>
          <t>Tray L</t>
        </is>
      </c>
      <c r="D90" t="n">
        <v>3000</v>
      </c>
      <c r="E90" t="n">
        <v>440</v>
      </c>
      <c r="F90" t="n">
        <v>3080</v>
      </c>
      <c r="G90" t="n">
        <v>13</v>
      </c>
    </row>
    <row r="91">
      <c r="A91" t="inlineStr">
        <is>
          <t>TT khác</t>
        </is>
      </c>
      <c r="B91" t="inlineStr">
        <is>
          <t>RS*B80N25AQ5</t>
        </is>
      </c>
      <c r="C91" t="inlineStr">
        <is>
          <t>Tray L</t>
        </is>
      </c>
      <c r="D91" t="n">
        <v>3000</v>
      </c>
      <c r="E91" t="n">
        <v>440</v>
      </c>
      <c r="F91" t="n">
        <v>3080</v>
      </c>
      <c r="G91" t="n">
        <v>13</v>
      </c>
    </row>
    <row r="92">
      <c r="A92" t="inlineStr">
        <is>
          <t>TT khác</t>
        </is>
      </c>
      <c r="B92" t="inlineStr">
        <is>
          <t>RS*B80N25MQ</t>
        </is>
      </c>
      <c r="C92" t="inlineStr">
        <is>
          <t>Tray L</t>
        </is>
      </c>
      <c r="D92" t="n">
        <v>3000</v>
      </c>
      <c r="E92" t="n">
        <v>440</v>
      </c>
      <c r="F92" t="n">
        <v>3080</v>
      </c>
      <c r="G92" t="n">
        <v>13</v>
      </c>
    </row>
    <row r="93">
      <c r="A93" t="inlineStr">
        <is>
          <t>TT khác</t>
        </is>
      </c>
      <c r="B93" t="inlineStr">
        <is>
          <t>RS*C40G10NR</t>
        </is>
      </c>
      <c r="C93" t="inlineStr">
        <is>
          <t>Pouch S</t>
        </is>
      </c>
      <c r="D93" t="n">
        <v>9900</v>
      </c>
      <c r="E93" t="n">
        <v>2000</v>
      </c>
      <c r="F93" t="n">
        <v>14000</v>
      </c>
      <c r="G93" t="n">
        <v>13</v>
      </c>
    </row>
    <row r="94">
      <c r="A94" t="inlineStr">
        <is>
          <t>TT khác</t>
        </is>
      </c>
      <c r="B94" t="inlineStr">
        <is>
          <t>RS*C40K10NR</t>
        </is>
      </c>
      <c r="C94" t="inlineStr">
        <is>
          <t>Pouch S</t>
        </is>
      </c>
      <c r="D94" t="n">
        <v>9900</v>
      </c>
      <c r="E94" t="n">
        <v>2000</v>
      </c>
      <c r="F94" t="n">
        <v>14000</v>
      </c>
      <c r="G94" t="n">
        <v>13</v>
      </c>
    </row>
    <row r="95">
      <c r="A95" t="inlineStr">
        <is>
          <t>TT khác</t>
        </is>
      </c>
      <c r="B95" t="inlineStr">
        <is>
          <t>RS*C40K25NR</t>
        </is>
      </c>
      <c r="C95" t="inlineStr">
        <is>
          <t>Pouch L</t>
        </is>
      </c>
      <c r="D95" t="n">
        <v>9900</v>
      </c>
      <c r="E95" t="n">
        <v>2000</v>
      </c>
      <c r="F95" t="n">
        <v>14000</v>
      </c>
      <c r="G95" t="n">
        <v>13</v>
      </c>
    </row>
    <row r="96">
      <c r="A96" t="inlineStr">
        <is>
          <t>TT khác</t>
        </is>
      </c>
      <c r="B96" t="inlineStr">
        <is>
          <t>RS*C50N10NR</t>
        </is>
      </c>
      <c r="C96" t="inlineStr">
        <is>
          <t>Pouch S</t>
        </is>
      </c>
      <c r="D96" t="n">
        <v>9900</v>
      </c>
      <c r="E96" t="n">
        <v>2000</v>
      </c>
      <c r="F96" t="n">
        <v>14000</v>
      </c>
      <c r="G96" t="n">
        <v>13</v>
      </c>
    </row>
    <row r="97">
      <c r="A97" t="inlineStr">
        <is>
          <t>TT khác</t>
        </is>
      </c>
      <c r="B97" t="inlineStr">
        <is>
          <t>RS*C60N10NR</t>
        </is>
      </c>
      <c r="C97" t="inlineStr">
        <is>
          <t>Pouch S</t>
        </is>
      </c>
      <c r="D97" t="n">
        <v>9900</v>
      </c>
      <c r="E97" t="n">
        <v>2000</v>
      </c>
      <c r="F97" t="n">
        <v>14000</v>
      </c>
      <c r="G97" t="n">
        <v>13</v>
      </c>
    </row>
    <row r="98">
      <c r="A98" t="inlineStr">
        <is>
          <t>TT khác</t>
        </is>
      </c>
      <c r="B98" t="inlineStr">
        <is>
          <t>RS*C60N25NR</t>
        </is>
      </c>
      <c r="C98" t="inlineStr">
        <is>
          <t>Pouch L</t>
        </is>
      </c>
      <c r="D98" t="n">
        <v>9900</v>
      </c>
      <c r="E98" t="n">
        <v>2000</v>
      </c>
      <c r="F98" t="n">
        <v>14000</v>
      </c>
      <c r="G98" t="n">
        <v>13</v>
      </c>
    </row>
    <row r="99">
      <c r="A99" t="inlineStr">
        <is>
          <t>TT khác</t>
        </is>
      </c>
      <c r="B99" t="inlineStr">
        <is>
          <t>RS*C70N10NR</t>
        </is>
      </c>
      <c r="C99" t="inlineStr">
        <is>
          <t>Pouch S</t>
        </is>
      </c>
      <c r="D99" t="n">
        <v>9900</v>
      </c>
      <c r="E99" t="n">
        <v>2000</v>
      </c>
      <c r="F99" t="n">
        <v>14000</v>
      </c>
      <c r="G99" t="n">
        <v>13</v>
      </c>
    </row>
    <row r="100">
      <c r="A100" t="inlineStr">
        <is>
          <t>TT khác</t>
        </is>
      </c>
      <c r="B100" t="inlineStr">
        <is>
          <t>RS*C70N25NR</t>
        </is>
      </c>
      <c r="C100" t="inlineStr">
        <is>
          <t>Pouch L</t>
        </is>
      </c>
      <c r="D100" t="n">
        <v>9900</v>
      </c>
      <c r="E100" t="n">
        <v>2000</v>
      </c>
      <c r="F100" t="n">
        <v>14000</v>
      </c>
      <c r="G100" t="n">
        <v>13</v>
      </c>
    </row>
    <row r="101">
      <c r="A101" t="inlineStr">
        <is>
          <t>TT khác</t>
        </is>
      </c>
      <c r="B101" t="inlineStr">
        <is>
          <t>RS*C80N10NR</t>
        </is>
      </c>
      <c r="C101" t="inlineStr">
        <is>
          <t>Pouch S</t>
        </is>
      </c>
      <c r="D101" t="n">
        <v>9900</v>
      </c>
      <c r="E101" t="n">
        <v>2000</v>
      </c>
      <c r="F101" t="n">
        <v>14000</v>
      </c>
      <c r="G101" t="n">
        <v>13</v>
      </c>
    </row>
    <row r="102">
      <c r="A102" t="inlineStr">
        <is>
          <t>TT khác</t>
        </is>
      </c>
      <c r="B102" t="inlineStr">
        <is>
          <t>RS*C80N25NR</t>
        </is>
      </c>
      <c r="C102" t="inlineStr">
        <is>
          <t>Pouch L</t>
        </is>
      </c>
      <c r="D102" t="n">
        <v>9900</v>
      </c>
      <c r="E102" t="n">
        <v>2000</v>
      </c>
      <c r="F102" t="n">
        <v>14000</v>
      </c>
      <c r="G102" t="n">
        <v>13</v>
      </c>
    </row>
    <row r="103">
      <c r="A103" t="inlineStr">
        <is>
          <t>TT khác</t>
        </is>
      </c>
      <c r="B103" t="inlineStr">
        <is>
          <t>RS*R40K07MQ</t>
        </is>
      </c>
      <c r="C103" t="inlineStr">
        <is>
          <t>Tray S</t>
        </is>
      </c>
      <c r="D103" t="n">
        <v>6100</v>
      </c>
      <c r="E103" t="n">
        <v>880</v>
      </c>
      <c r="F103" t="n">
        <v>6160</v>
      </c>
      <c r="G103" t="n">
        <v>13</v>
      </c>
    </row>
    <row r="104">
      <c r="A104" t="inlineStr">
        <is>
          <t>TT khác</t>
        </is>
      </c>
      <c r="B104" t="inlineStr">
        <is>
          <t>RS*R40K10MQ</t>
        </is>
      </c>
      <c r="C104" t="inlineStr">
        <is>
          <t>Tray S</t>
        </is>
      </c>
      <c r="D104" t="n">
        <v>6100</v>
      </c>
      <c r="E104" t="n">
        <v>880</v>
      </c>
      <c r="F104" t="n">
        <v>6160</v>
      </c>
      <c r="G104" t="n">
        <v>13</v>
      </c>
    </row>
    <row r="105">
      <c r="A105" t="inlineStr">
        <is>
          <t>TT khác</t>
        </is>
      </c>
      <c r="B105" t="inlineStr">
        <is>
          <t>RS*R50K07MQ</t>
        </is>
      </c>
      <c r="C105" t="inlineStr">
        <is>
          <t>Tray S</t>
        </is>
      </c>
      <c r="D105" t="n">
        <v>6100</v>
      </c>
      <c r="E105" t="n">
        <v>880</v>
      </c>
      <c r="F105" t="n">
        <v>6160</v>
      </c>
      <c r="G105" t="n">
        <v>13</v>
      </c>
    </row>
    <row r="106">
      <c r="A106" t="inlineStr">
        <is>
          <t>TT khác</t>
        </is>
      </c>
      <c r="B106" t="inlineStr">
        <is>
          <t>RS*R50K10MQ</t>
        </is>
      </c>
      <c r="C106" t="inlineStr">
        <is>
          <t>Tray S</t>
        </is>
      </c>
      <c r="D106" t="n">
        <v>6100</v>
      </c>
      <c r="E106" t="n">
        <v>880</v>
      </c>
      <c r="F106" t="n">
        <v>6160</v>
      </c>
      <c r="G106" t="n">
        <v>13</v>
      </c>
    </row>
    <row r="107">
      <c r="A107" t="inlineStr">
        <is>
          <t>TT khác</t>
        </is>
      </c>
      <c r="B107" t="inlineStr">
        <is>
          <t>RS*R50N10MQ</t>
        </is>
      </c>
      <c r="C107" t="inlineStr">
        <is>
          <t>Tray S</t>
        </is>
      </c>
      <c r="D107" t="n">
        <v>6100</v>
      </c>
      <c r="E107" t="n">
        <v>880</v>
      </c>
      <c r="F107" t="n">
        <v>6160</v>
      </c>
      <c r="G107" t="n">
        <v>13</v>
      </c>
    </row>
    <row r="108">
      <c r="A108" t="inlineStr">
        <is>
          <t>TT khác</t>
        </is>
      </c>
      <c r="B108" t="inlineStr">
        <is>
          <t>RS*R60K10MQ</t>
        </is>
      </c>
      <c r="C108" t="inlineStr">
        <is>
          <t>Tray S</t>
        </is>
      </c>
      <c r="D108" t="n">
        <v>6100</v>
      </c>
      <c r="E108" t="n">
        <v>880</v>
      </c>
      <c r="F108" t="n">
        <v>6160</v>
      </c>
      <c r="G108" t="n">
        <v>13</v>
      </c>
    </row>
    <row r="109">
      <c r="A109" t="inlineStr">
        <is>
          <t>TT khác</t>
        </is>
      </c>
      <c r="B109" t="inlineStr">
        <is>
          <t>RS*R60N10MQ</t>
        </is>
      </c>
      <c r="C109" t="inlineStr">
        <is>
          <t>Tray S</t>
        </is>
      </c>
      <c r="D109" t="n">
        <v>6100</v>
      </c>
      <c r="E109" t="n">
        <v>880</v>
      </c>
      <c r="F109" t="n">
        <v>6160</v>
      </c>
      <c r="G109" t="n">
        <v>13</v>
      </c>
    </row>
    <row r="110">
      <c r="A110" t="inlineStr">
        <is>
          <t>TT khác</t>
        </is>
      </c>
      <c r="B110" t="inlineStr">
        <is>
          <t>RS*R60N25MQ</t>
        </is>
      </c>
      <c r="C110" t="inlineStr">
        <is>
          <t>Tray L</t>
        </is>
      </c>
      <c r="D110" t="n">
        <v>3000</v>
      </c>
      <c r="E110" t="n">
        <v>440</v>
      </c>
      <c r="F110" t="n">
        <v>3080</v>
      </c>
      <c r="G110" t="n">
        <v>13</v>
      </c>
    </row>
    <row r="111">
      <c r="A111" t="inlineStr">
        <is>
          <t>TT khác</t>
        </is>
      </c>
      <c r="B111" t="inlineStr">
        <is>
          <t>RS*R70K10MQ</t>
        </is>
      </c>
      <c r="C111" t="inlineStr">
        <is>
          <t>Tray S</t>
        </is>
      </c>
      <c r="D111" t="n">
        <v>6100</v>
      </c>
      <c r="E111" t="n">
        <v>880</v>
      </c>
      <c r="F111" t="n">
        <v>6160</v>
      </c>
      <c r="G111" t="n">
        <v>13</v>
      </c>
    </row>
    <row r="112">
      <c r="A112" t="inlineStr">
        <is>
          <t>TT khác</t>
        </is>
      </c>
      <c r="B112" t="inlineStr">
        <is>
          <t>RS*R70N10MQ</t>
        </is>
      </c>
      <c r="C112" t="inlineStr">
        <is>
          <t>Tray S</t>
        </is>
      </c>
      <c r="D112" t="n">
        <v>6100</v>
      </c>
      <c r="E112" t="n">
        <v>880</v>
      </c>
      <c r="F112" t="n">
        <v>6160</v>
      </c>
      <c r="G112" t="n">
        <v>13</v>
      </c>
    </row>
    <row r="113">
      <c r="A113" t="inlineStr">
        <is>
          <t>TT khác</t>
        </is>
      </c>
      <c r="B113" t="inlineStr">
        <is>
          <t>RS*R70N25MQ</t>
        </is>
      </c>
      <c r="C113" t="inlineStr">
        <is>
          <t>Tray L</t>
        </is>
      </c>
      <c r="D113" t="n">
        <v>3000</v>
      </c>
      <c r="E113" t="n">
        <v>440</v>
      </c>
      <c r="F113" t="n">
        <v>3080</v>
      </c>
      <c r="G113" t="n">
        <v>13</v>
      </c>
    </row>
    <row r="114">
      <c r="A114" t="inlineStr">
        <is>
          <t>TT khác</t>
        </is>
      </c>
      <c r="B114" t="inlineStr">
        <is>
          <t>RS*R80K10MQ</t>
        </is>
      </c>
      <c r="C114" t="inlineStr">
        <is>
          <t>Tray S</t>
        </is>
      </c>
      <c r="D114" t="n">
        <v>6100</v>
      </c>
      <c r="E114" t="n">
        <v>880</v>
      </c>
      <c r="F114" t="n">
        <v>6160</v>
      </c>
      <c r="G114" t="n">
        <v>13</v>
      </c>
    </row>
    <row r="115">
      <c r="A115" t="inlineStr">
        <is>
          <t>TT khác</t>
        </is>
      </c>
      <c r="B115" t="inlineStr">
        <is>
          <t>RS*R80N10MQ</t>
        </is>
      </c>
      <c r="C115" t="inlineStr">
        <is>
          <t>Tray S</t>
        </is>
      </c>
      <c r="D115" t="n">
        <v>6100</v>
      </c>
      <c r="E115" t="n">
        <v>880</v>
      </c>
      <c r="F115" t="n">
        <v>6160</v>
      </c>
      <c r="G115" t="n">
        <v>13</v>
      </c>
    </row>
    <row r="116">
      <c r="A116" t="inlineStr">
        <is>
          <t>TT khác</t>
        </is>
      </c>
      <c r="B116" t="inlineStr">
        <is>
          <t>RS*R80N25MQ</t>
        </is>
      </c>
      <c r="C116" t="inlineStr">
        <is>
          <t>Tray L</t>
        </is>
      </c>
      <c r="D116" t="n">
        <v>3000</v>
      </c>
      <c r="E116" t="n">
        <v>440</v>
      </c>
      <c r="F116" t="n">
        <v>3080</v>
      </c>
      <c r="G116" t="n">
        <v>13</v>
      </c>
    </row>
    <row r="117">
      <c r="A117" t="inlineStr">
        <is>
          <t>TT khác</t>
        </is>
      </c>
      <c r="B117" t="inlineStr">
        <is>
          <t>RS+A40G07SQ</t>
        </is>
      </c>
      <c r="C117" t="inlineStr">
        <is>
          <t>Tray S</t>
        </is>
      </c>
      <c r="D117" t="n">
        <v>6100</v>
      </c>
      <c r="E117" t="n">
        <v>880</v>
      </c>
      <c r="F117" t="n">
        <v>6160</v>
      </c>
      <c r="G117" t="n">
        <v>13</v>
      </c>
    </row>
    <row r="118">
      <c r="A118" t="inlineStr">
        <is>
          <t>TT khác</t>
        </is>
      </c>
      <c r="B118" t="inlineStr">
        <is>
          <t>RS+A40G10SQ</t>
        </is>
      </c>
      <c r="C118" t="inlineStr">
        <is>
          <t>Tray S</t>
        </is>
      </c>
      <c r="D118" t="n">
        <v>6100</v>
      </c>
      <c r="E118" t="n">
        <v>880</v>
      </c>
      <c r="F118" t="n">
        <v>6160</v>
      </c>
      <c r="G118" t="n">
        <v>13</v>
      </c>
    </row>
    <row r="119">
      <c r="A119" t="inlineStr">
        <is>
          <t>TT khác</t>
        </is>
      </c>
      <c r="B119" t="inlineStr">
        <is>
          <t>RS+A40K10AQ</t>
        </is>
      </c>
      <c r="C119" t="inlineStr">
        <is>
          <t>Tray S</t>
        </is>
      </c>
      <c r="D119" t="n">
        <v>6100</v>
      </c>
      <c r="E119" t="n">
        <v>880</v>
      </c>
      <c r="F119" t="n">
        <v>6160</v>
      </c>
      <c r="G119" t="n">
        <v>13</v>
      </c>
    </row>
    <row r="120">
      <c r="A120" t="inlineStr">
        <is>
          <t>TT khác</t>
        </is>
      </c>
      <c r="B120" t="inlineStr">
        <is>
          <t>RS+A50G07SQ</t>
        </is>
      </c>
      <c r="C120" t="inlineStr">
        <is>
          <t>Tray S</t>
        </is>
      </c>
      <c r="D120" t="n">
        <v>6100</v>
      </c>
      <c r="E120" t="n">
        <v>880</v>
      </c>
      <c r="F120" t="n">
        <v>6160</v>
      </c>
      <c r="G120" t="n">
        <v>13</v>
      </c>
    </row>
    <row r="121">
      <c r="A121" t="inlineStr">
        <is>
          <t>TT khác</t>
        </is>
      </c>
      <c r="B121" t="inlineStr">
        <is>
          <t>RS+A50K10AQ</t>
        </is>
      </c>
      <c r="C121" t="inlineStr">
        <is>
          <t>Tray S</t>
        </is>
      </c>
      <c r="D121" t="n">
        <v>6100</v>
      </c>
      <c r="E121" t="n">
        <v>880</v>
      </c>
      <c r="F121" t="n">
        <v>6160</v>
      </c>
      <c r="G121" t="n">
        <v>13</v>
      </c>
    </row>
    <row r="122">
      <c r="A122" t="inlineStr">
        <is>
          <t>TT khác</t>
        </is>
      </c>
      <c r="B122" t="inlineStr">
        <is>
          <t>RS+A50K10SQ</t>
        </is>
      </c>
      <c r="C122" t="inlineStr">
        <is>
          <t>Tray S</t>
        </is>
      </c>
      <c r="D122" t="n">
        <v>6100</v>
      </c>
      <c r="E122" t="n">
        <v>880</v>
      </c>
      <c r="F122" t="n">
        <v>6160</v>
      </c>
      <c r="G122" t="n">
        <v>13</v>
      </c>
    </row>
    <row r="123">
      <c r="A123" t="inlineStr">
        <is>
          <t>TT khác</t>
        </is>
      </c>
      <c r="B123" t="inlineStr">
        <is>
          <t>RS+A60G07SQ</t>
        </is>
      </c>
      <c r="C123" t="inlineStr">
        <is>
          <t>Tray S</t>
        </is>
      </c>
      <c r="D123" t="n">
        <v>6100</v>
      </c>
      <c r="E123" t="n">
        <v>880</v>
      </c>
      <c r="F123" t="n">
        <v>6160</v>
      </c>
      <c r="G123" t="n">
        <v>13</v>
      </c>
    </row>
    <row r="124">
      <c r="A124" t="inlineStr">
        <is>
          <t>TT khác</t>
        </is>
      </c>
      <c r="B124" t="inlineStr">
        <is>
          <t>RS+A60K10AQ</t>
        </is>
      </c>
      <c r="C124" t="inlineStr">
        <is>
          <t>Tray S</t>
        </is>
      </c>
      <c r="D124" t="n">
        <v>6100</v>
      </c>
      <c r="E124" t="n">
        <v>880</v>
      </c>
      <c r="F124" t="n">
        <v>6160</v>
      </c>
      <c r="G124" t="n">
        <v>13</v>
      </c>
    </row>
    <row r="125">
      <c r="A125" t="inlineStr">
        <is>
          <t>TT khác</t>
        </is>
      </c>
      <c r="B125" t="inlineStr">
        <is>
          <t>RS+A60K10SQ</t>
        </is>
      </c>
      <c r="C125" t="inlineStr">
        <is>
          <t>Tray S</t>
        </is>
      </c>
      <c r="D125" t="n">
        <v>6100</v>
      </c>
      <c r="E125" t="n">
        <v>880</v>
      </c>
      <c r="F125" t="n">
        <v>6160</v>
      </c>
      <c r="G125" t="n">
        <v>13</v>
      </c>
    </row>
    <row r="126">
      <c r="A126" t="inlineStr">
        <is>
          <t>TT khác</t>
        </is>
      </c>
      <c r="B126" t="inlineStr">
        <is>
          <t>RS+A70K10SQ</t>
        </is>
      </c>
      <c r="C126" t="inlineStr">
        <is>
          <t>Tray S</t>
        </is>
      </c>
      <c r="D126" t="n">
        <v>6100</v>
      </c>
      <c r="E126" t="n">
        <v>880</v>
      </c>
      <c r="F126" t="n">
        <v>6160</v>
      </c>
      <c r="G126" t="n">
        <v>13</v>
      </c>
    </row>
    <row r="127">
      <c r="A127" t="inlineStr">
        <is>
          <t>TT khác</t>
        </is>
      </c>
      <c r="B127" t="inlineStr">
        <is>
          <t>RS+A80K10SQ</t>
        </is>
      </c>
      <c r="C127" t="inlineStr">
        <is>
          <t>Tray S</t>
        </is>
      </c>
      <c r="D127" t="n">
        <v>6100</v>
      </c>
      <c r="E127" t="n">
        <v>880</v>
      </c>
      <c r="F127" t="n">
        <v>6160</v>
      </c>
      <c r="G127" t="n">
        <v>13</v>
      </c>
    </row>
    <row r="128">
      <c r="A128" t="inlineStr">
        <is>
          <t>TT khác</t>
        </is>
      </c>
      <c r="B128" t="inlineStr">
        <is>
          <t>RS+B40G07SQ</t>
        </is>
      </c>
      <c r="C128" t="inlineStr">
        <is>
          <t>Tray S</t>
        </is>
      </c>
      <c r="D128" t="n">
        <v>6100</v>
      </c>
      <c r="E128" t="n">
        <v>880</v>
      </c>
      <c r="F128" t="n">
        <v>6160</v>
      </c>
      <c r="G128" t="n">
        <v>13</v>
      </c>
    </row>
    <row r="129">
      <c r="A129" t="inlineStr">
        <is>
          <t>TT khác</t>
        </is>
      </c>
      <c r="B129" t="inlineStr">
        <is>
          <t>RS+B40G10SQ</t>
        </is>
      </c>
      <c r="C129" t="inlineStr">
        <is>
          <t>Tray S</t>
        </is>
      </c>
      <c r="D129" t="n">
        <v>6100</v>
      </c>
      <c r="E129" t="n">
        <v>880</v>
      </c>
      <c r="F129" t="n">
        <v>6160</v>
      </c>
      <c r="G129" t="n">
        <v>13</v>
      </c>
    </row>
    <row r="130">
      <c r="A130" t="inlineStr">
        <is>
          <t>TT khác</t>
        </is>
      </c>
      <c r="B130" t="inlineStr">
        <is>
          <t>RS+B40K10AQ</t>
        </is>
      </c>
      <c r="C130" t="inlineStr">
        <is>
          <t>Tray S</t>
        </is>
      </c>
      <c r="D130" t="n">
        <v>6100</v>
      </c>
      <c r="E130" t="n">
        <v>880</v>
      </c>
      <c r="F130" t="n">
        <v>6160</v>
      </c>
      <c r="G130" t="n">
        <v>13</v>
      </c>
    </row>
    <row r="131">
      <c r="A131" t="inlineStr">
        <is>
          <t>TT khác</t>
        </is>
      </c>
      <c r="B131" t="inlineStr">
        <is>
          <t>RS+B40K10MQ</t>
        </is>
      </c>
      <c r="C131" t="inlineStr">
        <is>
          <t>Tray S</t>
        </is>
      </c>
      <c r="D131" t="n">
        <v>6100</v>
      </c>
      <c r="E131" t="n">
        <v>880</v>
      </c>
      <c r="F131" t="n">
        <v>6160</v>
      </c>
      <c r="G131" t="n">
        <v>13</v>
      </c>
    </row>
    <row r="132">
      <c r="A132" t="inlineStr">
        <is>
          <t>TT khác</t>
        </is>
      </c>
      <c r="B132" t="inlineStr">
        <is>
          <t>RS+B40K10SQ</t>
        </is>
      </c>
      <c r="C132" t="inlineStr">
        <is>
          <t>Tray S</t>
        </is>
      </c>
      <c r="D132" t="n">
        <v>6100</v>
      </c>
      <c r="E132" t="n">
        <v>880</v>
      </c>
      <c r="F132" t="n">
        <v>6160</v>
      </c>
      <c r="G132" t="n">
        <v>13</v>
      </c>
    </row>
    <row r="133">
      <c r="A133" t="inlineStr">
        <is>
          <t>TT khác</t>
        </is>
      </c>
      <c r="B133" t="inlineStr">
        <is>
          <t>RS+B40K25AQ</t>
        </is>
      </c>
      <c r="C133" t="inlineStr">
        <is>
          <t>Tray L</t>
        </is>
      </c>
      <c r="D133" t="n">
        <v>3000</v>
      </c>
      <c r="E133" t="n">
        <v>440</v>
      </c>
      <c r="F133" t="n">
        <v>3080</v>
      </c>
      <c r="G133" t="n">
        <v>13</v>
      </c>
    </row>
    <row r="134">
      <c r="A134" t="inlineStr">
        <is>
          <t>TT khác</t>
        </is>
      </c>
      <c r="B134" t="inlineStr">
        <is>
          <t>RS+B50G07SQ</t>
        </is>
      </c>
      <c r="C134" t="inlineStr">
        <is>
          <t>Tray S</t>
        </is>
      </c>
      <c r="D134" t="n">
        <v>6100</v>
      </c>
      <c r="E134" t="n">
        <v>880</v>
      </c>
      <c r="F134" t="n">
        <v>6160</v>
      </c>
      <c r="G134" t="n">
        <v>13</v>
      </c>
    </row>
    <row r="135">
      <c r="A135" t="inlineStr">
        <is>
          <t>TT khác</t>
        </is>
      </c>
      <c r="B135" t="inlineStr">
        <is>
          <t>RS+B50K10MQ</t>
        </is>
      </c>
      <c r="C135" t="inlineStr">
        <is>
          <t>Tray S</t>
        </is>
      </c>
      <c r="D135" t="n">
        <v>6100</v>
      </c>
      <c r="E135" t="n">
        <v>880</v>
      </c>
      <c r="F135" t="n">
        <v>6160</v>
      </c>
      <c r="G135" t="n">
        <v>13</v>
      </c>
    </row>
    <row r="136">
      <c r="A136" t="inlineStr">
        <is>
          <t>TT khác</t>
        </is>
      </c>
      <c r="B136" t="inlineStr">
        <is>
          <t>RS+B50K25AQ</t>
        </is>
      </c>
      <c r="C136" t="inlineStr">
        <is>
          <t>Tray L</t>
        </is>
      </c>
      <c r="D136" t="n">
        <v>3000</v>
      </c>
      <c r="E136" t="n">
        <v>440</v>
      </c>
      <c r="F136" t="n">
        <v>3080</v>
      </c>
      <c r="G136" t="n">
        <v>13</v>
      </c>
    </row>
    <row r="137">
      <c r="A137" t="inlineStr">
        <is>
          <t>TT khác</t>
        </is>
      </c>
      <c r="B137" t="inlineStr">
        <is>
          <t>RS+B50N10AQ</t>
        </is>
      </c>
      <c r="C137" t="inlineStr">
        <is>
          <t>Tray S</t>
        </is>
      </c>
      <c r="D137" t="n">
        <v>6100</v>
      </c>
      <c r="E137" t="n">
        <v>880</v>
      </c>
      <c r="F137" t="n">
        <v>6160</v>
      </c>
      <c r="G137" t="n">
        <v>13</v>
      </c>
    </row>
    <row r="138">
      <c r="A138" t="inlineStr">
        <is>
          <t>TT khác</t>
        </is>
      </c>
      <c r="B138" t="inlineStr">
        <is>
          <t>RS+B50N10MQ</t>
        </is>
      </c>
      <c r="C138" t="inlineStr">
        <is>
          <t>Tray S</t>
        </is>
      </c>
      <c r="D138" t="n">
        <v>6100</v>
      </c>
      <c r="E138" t="n">
        <v>880</v>
      </c>
      <c r="F138" t="n">
        <v>6160</v>
      </c>
      <c r="G138" t="n">
        <v>13</v>
      </c>
    </row>
    <row r="139">
      <c r="A139" t="inlineStr">
        <is>
          <t>TT khác</t>
        </is>
      </c>
      <c r="B139" t="inlineStr">
        <is>
          <t>RS+B50N10SQ</t>
        </is>
      </c>
      <c r="C139" t="inlineStr">
        <is>
          <t>Tray S</t>
        </is>
      </c>
      <c r="D139" t="n">
        <v>6100</v>
      </c>
      <c r="E139" t="n">
        <v>880</v>
      </c>
      <c r="F139" t="n">
        <v>6160</v>
      </c>
      <c r="G139" t="n">
        <v>13</v>
      </c>
    </row>
    <row r="140">
      <c r="A140" t="inlineStr">
        <is>
          <t>TT khác</t>
        </is>
      </c>
      <c r="B140" t="inlineStr">
        <is>
          <t>RS+B50N25AQ</t>
        </is>
      </c>
      <c r="C140" t="inlineStr">
        <is>
          <t>Tray L</t>
        </is>
      </c>
      <c r="D140" t="n">
        <v>3000</v>
      </c>
      <c r="E140" t="n">
        <v>440</v>
      </c>
      <c r="F140" t="n">
        <v>3080</v>
      </c>
      <c r="G140" t="n">
        <v>13</v>
      </c>
    </row>
    <row r="141">
      <c r="A141" t="inlineStr">
        <is>
          <t>TT khác</t>
        </is>
      </c>
      <c r="B141" t="inlineStr">
        <is>
          <t>RS+B60G07SQ</t>
        </is>
      </c>
      <c r="C141" t="inlineStr">
        <is>
          <t>Tray S</t>
        </is>
      </c>
      <c r="D141" t="n">
        <v>6100</v>
      </c>
      <c r="E141" t="n">
        <v>880</v>
      </c>
      <c r="F141" t="n">
        <v>6160</v>
      </c>
      <c r="G141" t="n">
        <v>13</v>
      </c>
    </row>
    <row r="142">
      <c r="A142" t="inlineStr">
        <is>
          <t>TT khác</t>
        </is>
      </c>
      <c r="B142" t="inlineStr">
        <is>
          <t>RS+B60K10MQ</t>
        </is>
      </c>
      <c r="C142" t="inlineStr">
        <is>
          <t>Tray S</t>
        </is>
      </c>
      <c r="D142" t="n">
        <v>6100</v>
      </c>
      <c r="E142" t="n">
        <v>880</v>
      </c>
      <c r="F142" t="n">
        <v>6160</v>
      </c>
      <c r="G142" t="n">
        <v>13</v>
      </c>
    </row>
    <row r="143">
      <c r="A143" t="inlineStr">
        <is>
          <t>TT khác</t>
        </is>
      </c>
      <c r="B143" t="inlineStr">
        <is>
          <t>RS+B60K25AQ</t>
        </is>
      </c>
      <c r="C143" t="inlineStr">
        <is>
          <t>Tray L</t>
        </is>
      </c>
      <c r="D143" t="n">
        <v>3000</v>
      </c>
      <c r="E143" t="n">
        <v>440</v>
      </c>
      <c r="F143" t="n">
        <v>3080</v>
      </c>
      <c r="G143" t="n">
        <v>13</v>
      </c>
    </row>
    <row r="144">
      <c r="A144" t="inlineStr">
        <is>
          <t>TT khác</t>
        </is>
      </c>
      <c r="B144" t="inlineStr">
        <is>
          <t>RS+B60N10MQ</t>
        </is>
      </c>
      <c r="C144" t="inlineStr">
        <is>
          <t>Tray S</t>
        </is>
      </c>
      <c r="D144" t="n">
        <v>6100</v>
      </c>
      <c r="E144" t="n">
        <v>880</v>
      </c>
      <c r="F144" t="n">
        <v>6160</v>
      </c>
      <c r="G144" t="n">
        <v>13</v>
      </c>
    </row>
    <row r="145">
      <c r="A145" t="inlineStr">
        <is>
          <t>TT khác</t>
        </is>
      </c>
      <c r="B145" t="inlineStr">
        <is>
          <t>RS+B60N10SQ</t>
        </is>
      </c>
      <c r="C145" t="inlineStr">
        <is>
          <t>Tray S</t>
        </is>
      </c>
      <c r="D145" t="n">
        <v>6100</v>
      </c>
      <c r="E145" t="n">
        <v>880</v>
      </c>
      <c r="F145" t="n">
        <v>6160</v>
      </c>
      <c r="G145" t="n">
        <v>13</v>
      </c>
    </row>
    <row r="146">
      <c r="A146" t="inlineStr">
        <is>
          <t>TT khác</t>
        </is>
      </c>
      <c r="B146" t="inlineStr">
        <is>
          <t>RS+B60N25AQ</t>
        </is>
      </c>
      <c r="C146" t="inlineStr">
        <is>
          <t>Tray L</t>
        </is>
      </c>
      <c r="D146" t="n">
        <v>3000</v>
      </c>
      <c r="E146" t="n">
        <v>440</v>
      </c>
      <c r="F146" t="n">
        <v>3080</v>
      </c>
      <c r="G146" t="n">
        <v>13</v>
      </c>
    </row>
    <row r="147">
      <c r="A147" t="inlineStr">
        <is>
          <t>TT khác</t>
        </is>
      </c>
      <c r="B147" t="inlineStr">
        <is>
          <t>RS+B70K10MQ</t>
        </is>
      </c>
      <c r="C147" t="inlineStr">
        <is>
          <t>Tray S</t>
        </is>
      </c>
      <c r="D147" t="n">
        <v>6100</v>
      </c>
      <c r="E147" t="n">
        <v>880</v>
      </c>
      <c r="F147" t="n">
        <v>6160</v>
      </c>
      <c r="G147" t="n">
        <v>13</v>
      </c>
    </row>
    <row r="148">
      <c r="A148" t="inlineStr">
        <is>
          <t>TT khác</t>
        </is>
      </c>
      <c r="B148" t="inlineStr">
        <is>
          <t>RS+B70N10MQ</t>
        </is>
      </c>
      <c r="C148" t="inlineStr">
        <is>
          <t>Tray S</t>
        </is>
      </c>
      <c r="D148" t="n">
        <v>6100</v>
      </c>
      <c r="E148" t="n">
        <v>880</v>
      </c>
      <c r="F148" t="n">
        <v>6160</v>
      </c>
      <c r="G148" t="n">
        <v>13</v>
      </c>
    </row>
    <row r="149">
      <c r="A149" t="inlineStr">
        <is>
          <t>TT khác</t>
        </is>
      </c>
      <c r="B149" t="inlineStr">
        <is>
          <t>RS+B70N10SQ</t>
        </is>
      </c>
      <c r="C149" t="inlineStr">
        <is>
          <t>Tray S</t>
        </is>
      </c>
      <c r="D149" t="n">
        <v>6100</v>
      </c>
      <c r="E149" t="n">
        <v>880</v>
      </c>
      <c r="F149" t="n">
        <v>6160</v>
      </c>
      <c r="G149" t="n">
        <v>13</v>
      </c>
    </row>
    <row r="150">
      <c r="A150" t="inlineStr">
        <is>
          <t>TT khác</t>
        </is>
      </c>
      <c r="B150" t="inlineStr">
        <is>
          <t>RS+B70N25AQ</t>
        </is>
      </c>
      <c r="C150" t="inlineStr">
        <is>
          <t>Tray L</t>
        </is>
      </c>
      <c r="D150" t="n">
        <v>3000</v>
      </c>
      <c r="E150" t="n">
        <v>440</v>
      </c>
      <c r="F150" t="n">
        <v>3080</v>
      </c>
      <c r="G150" t="n">
        <v>13</v>
      </c>
    </row>
    <row r="151">
      <c r="A151" t="inlineStr">
        <is>
          <t>TT khác</t>
        </is>
      </c>
      <c r="B151" t="inlineStr">
        <is>
          <t>RS+B80K10MQ</t>
        </is>
      </c>
      <c r="C151" t="inlineStr">
        <is>
          <t>Tray S</t>
        </is>
      </c>
      <c r="D151" t="n">
        <v>6100</v>
      </c>
      <c r="E151" t="n">
        <v>880</v>
      </c>
      <c r="F151" t="n">
        <v>6160</v>
      </c>
      <c r="G151" t="n">
        <v>13</v>
      </c>
    </row>
    <row r="152">
      <c r="A152" t="inlineStr">
        <is>
          <t>TT khác</t>
        </is>
      </c>
      <c r="B152" t="inlineStr">
        <is>
          <t>RS+B80K25AQ</t>
        </is>
      </c>
      <c r="C152" t="inlineStr">
        <is>
          <t>Tray L</t>
        </is>
      </c>
      <c r="D152" t="n">
        <v>3000</v>
      </c>
      <c r="E152" t="n">
        <v>440</v>
      </c>
      <c r="F152" t="n">
        <v>3080</v>
      </c>
      <c r="G152" t="n">
        <v>13</v>
      </c>
    </row>
    <row r="153">
      <c r="A153" t="inlineStr">
        <is>
          <t>TT khác</t>
        </is>
      </c>
      <c r="B153" t="inlineStr">
        <is>
          <t>RS+B80N10MQ</t>
        </is>
      </c>
      <c r="C153" t="inlineStr">
        <is>
          <t>Tray S</t>
        </is>
      </c>
      <c r="D153" t="n">
        <v>6100</v>
      </c>
      <c r="E153" t="n">
        <v>880</v>
      </c>
      <c r="F153" t="n">
        <v>6160</v>
      </c>
      <c r="G153" t="n">
        <v>13</v>
      </c>
    </row>
    <row r="154">
      <c r="A154" t="inlineStr">
        <is>
          <t>TT khác</t>
        </is>
      </c>
      <c r="B154" t="inlineStr">
        <is>
          <t>RS+B80N10SQ</t>
        </is>
      </c>
      <c r="C154" t="inlineStr">
        <is>
          <t>Tray S</t>
        </is>
      </c>
      <c r="D154" t="n">
        <v>6100</v>
      </c>
      <c r="E154" t="n">
        <v>880</v>
      </c>
      <c r="F154" t="n">
        <v>6160</v>
      </c>
      <c r="G154" t="n">
        <v>13</v>
      </c>
    </row>
    <row r="155">
      <c r="A155" t="inlineStr">
        <is>
          <t>TT khác</t>
        </is>
      </c>
      <c r="B155" t="inlineStr">
        <is>
          <t>RS+B80N25AQ</t>
        </is>
      </c>
      <c r="C155" t="inlineStr">
        <is>
          <t>Tray L</t>
        </is>
      </c>
      <c r="D155" t="n">
        <v>3000</v>
      </c>
      <c r="E155" t="n">
        <v>440</v>
      </c>
      <c r="F155" t="n">
        <v>3080</v>
      </c>
      <c r="G155" t="n">
        <v>13</v>
      </c>
    </row>
    <row r="156">
      <c r="A156" t="inlineStr">
        <is>
          <t>TT khác</t>
        </is>
      </c>
      <c r="B156" t="inlineStr">
        <is>
          <t>RS+B40K10MR</t>
        </is>
      </c>
      <c r="C156" t="inlineStr">
        <is>
          <t>Pouch S</t>
        </is>
      </c>
      <c r="D156" t="n">
        <v>9900</v>
      </c>
      <c r="E156" t="n">
        <v>2000</v>
      </c>
      <c r="F156" t="n">
        <v>14000</v>
      </c>
      <c r="G156" t="n">
        <v>13</v>
      </c>
    </row>
    <row r="157">
      <c r="A157" t="inlineStr">
        <is>
          <t>TT khác</t>
        </is>
      </c>
      <c r="B157" t="inlineStr">
        <is>
          <t>RS+B50K10MR</t>
        </is>
      </c>
      <c r="C157" t="inlineStr">
        <is>
          <t>Pouch S</t>
        </is>
      </c>
      <c r="D157" t="n">
        <v>9900</v>
      </c>
      <c r="E157" t="n">
        <v>2000</v>
      </c>
      <c r="F157" t="n">
        <v>14000</v>
      </c>
      <c r="G157" t="n">
        <v>13</v>
      </c>
    </row>
    <row r="158">
      <c r="A158" t="inlineStr">
        <is>
          <t>TT khác</t>
        </is>
      </c>
      <c r="B158" t="inlineStr">
        <is>
          <t>RS+B60K10MR</t>
        </is>
      </c>
      <c r="C158" t="inlineStr">
        <is>
          <t>Pouch S</t>
        </is>
      </c>
      <c r="D158" t="n">
        <v>9900</v>
      </c>
      <c r="E158" t="n">
        <v>2000</v>
      </c>
      <c r="F158" t="n">
        <v>14000</v>
      </c>
      <c r="G158" t="n">
        <v>13</v>
      </c>
    </row>
    <row r="159">
      <c r="A159" t="inlineStr">
        <is>
          <t>TT khác</t>
        </is>
      </c>
      <c r="B159" t="inlineStr">
        <is>
          <t>RS+C40G10NR</t>
        </is>
      </c>
      <c r="C159" t="inlineStr">
        <is>
          <t>Pouch S</t>
        </is>
      </c>
      <c r="D159" t="n">
        <v>9900</v>
      </c>
      <c r="E159" t="n">
        <v>2000</v>
      </c>
      <c r="F159" t="n">
        <v>14000</v>
      </c>
      <c r="G159" t="n">
        <v>13</v>
      </c>
    </row>
    <row r="160">
      <c r="A160" t="inlineStr">
        <is>
          <t>TT khác</t>
        </is>
      </c>
      <c r="B160" t="inlineStr">
        <is>
          <t>RS+C40K10NR</t>
        </is>
      </c>
      <c r="C160" t="inlineStr">
        <is>
          <t>Pouch S</t>
        </is>
      </c>
      <c r="D160" t="n">
        <v>9900</v>
      </c>
      <c r="E160" t="n">
        <v>2000</v>
      </c>
      <c r="F160" t="n">
        <v>14000</v>
      </c>
      <c r="G160" t="n">
        <v>13</v>
      </c>
    </row>
    <row r="161">
      <c r="A161" t="inlineStr">
        <is>
          <t>TT khác</t>
        </is>
      </c>
      <c r="B161" t="inlineStr">
        <is>
          <t>RS+C40K25NR</t>
        </is>
      </c>
      <c r="C161" t="inlineStr">
        <is>
          <t>Pouch L</t>
        </is>
      </c>
      <c r="D161" t="n">
        <v>9900</v>
      </c>
      <c r="E161" t="n">
        <v>2000</v>
      </c>
      <c r="F161" t="n">
        <v>14000</v>
      </c>
      <c r="G161" t="n">
        <v>13</v>
      </c>
    </row>
    <row r="162">
      <c r="A162" t="inlineStr">
        <is>
          <t>TT khác</t>
        </is>
      </c>
      <c r="B162" t="inlineStr">
        <is>
          <t>RS+C50N10NR</t>
        </is>
      </c>
      <c r="C162" t="inlineStr">
        <is>
          <t>Pouch S</t>
        </is>
      </c>
      <c r="D162" t="n">
        <v>9900</v>
      </c>
      <c r="E162" t="n">
        <v>2000</v>
      </c>
      <c r="F162" t="n">
        <v>14000</v>
      </c>
      <c r="G162" t="n">
        <v>13</v>
      </c>
    </row>
    <row r="163">
      <c r="A163" t="inlineStr">
        <is>
          <t>TT khác</t>
        </is>
      </c>
      <c r="B163" t="inlineStr">
        <is>
          <t>RS+C60N10NR</t>
        </is>
      </c>
      <c r="C163" t="inlineStr">
        <is>
          <t>Pouch S</t>
        </is>
      </c>
      <c r="D163" t="n">
        <v>9900</v>
      </c>
      <c r="E163" t="n">
        <v>2000</v>
      </c>
      <c r="F163" t="n">
        <v>14000</v>
      </c>
      <c r="G163" t="n">
        <v>13</v>
      </c>
    </row>
    <row r="164">
      <c r="A164" t="inlineStr">
        <is>
          <t>TT khác</t>
        </is>
      </c>
      <c r="B164" t="inlineStr">
        <is>
          <t>RS+C60N25NR</t>
        </is>
      </c>
      <c r="C164" t="inlineStr">
        <is>
          <t>Pouch L</t>
        </is>
      </c>
      <c r="D164" t="n">
        <v>9900</v>
      </c>
      <c r="E164" t="n">
        <v>2000</v>
      </c>
      <c r="F164" t="n">
        <v>14000</v>
      </c>
      <c r="G164" t="n">
        <v>13</v>
      </c>
    </row>
    <row r="165">
      <c r="A165" t="inlineStr">
        <is>
          <t>TT khác</t>
        </is>
      </c>
      <c r="B165" t="inlineStr">
        <is>
          <t>RS+C70N10NR</t>
        </is>
      </c>
      <c r="C165" t="inlineStr">
        <is>
          <t>Pouch S</t>
        </is>
      </c>
      <c r="D165" t="n">
        <v>9900</v>
      </c>
      <c r="E165" t="n">
        <v>2000</v>
      </c>
      <c r="F165" t="n">
        <v>14000</v>
      </c>
      <c r="G165" t="n">
        <v>13</v>
      </c>
    </row>
    <row r="166">
      <c r="A166" t="inlineStr">
        <is>
          <t>TT khác</t>
        </is>
      </c>
      <c r="B166" t="inlineStr">
        <is>
          <t>RS+C70N25NR</t>
        </is>
      </c>
      <c r="C166" t="inlineStr">
        <is>
          <t>Pouch L</t>
        </is>
      </c>
      <c r="D166" t="n">
        <v>9900</v>
      </c>
      <c r="E166" t="n">
        <v>2000</v>
      </c>
      <c r="F166" t="n">
        <v>14000</v>
      </c>
      <c r="G166" t="n">
        <v>13</v>
      </c>
    </row>
    <row r="167">
      <c r="A167" t="inlineStr">
        <is>
          <t>TT khác</t>
        </is>
      </c>
      <c r="B167" t="inlineStr">
        <is>
          <t>RS+C80N10NR</t>
        </is>
      </c>
      <c r="C167" t="inlineStr">
        <is>
          <t>Pouch S</t>
        </is>
      </c>
      <c r="D167" t="n">
        <v>9900</v>
      </c>
      <c r="E167" t="n">
        <v>2000</v>
      </c>
      <c r="F167" t="n">
        <v>14000</v>
      </c>
      <c r="G167" t="n">
        <v>13</v>
      </c>
    </row>
    <row r="168">
      <c r="A168" t="inlineStr">
        <is>
          <t>TT khác</t>
        </is>
      </c>
      <c r="B168" t="inlineStr">
        <is>
          <t>RS+C80N25NR</t>
        </is>
      </c>
      <c r="C168" t="inlineStr">
        <is>
          <t>Pouch L</t>
        </is>
      </c>
      <c r="D168" t="n">
        <v>9900</v>
      </c>
      <c r="E168" t="n">
        <v>2000</v>
      </c>
      <c r="F168" t="n">
        <v>14000</v>
      </c>
      <c r="G168" t="n">
        <v>13</v>
      </c>
    </row>
    <row r="169">
      <c r="A169" t="inlineStr">
        <is>
          <t>TT khác</t>
        </is>
      </c>
      <c r="B169" t="inlineStr">
        <is>
          <t>RS+R40K10MQ</t>
        </is>
      </c>
      <c r="C169" t="inlineStr">
        <is>
          <t>Tray S</t>
        </is>
      </c>
      <c r="D169" t="n">
        <v>6100</v>
      </c>
      <c r="E169" t="n">
        <v>880</v>
      </c>
      <c r="F169" t="n">
        <v>6160</v>
      </c>
      <c r="G169" t="n">
        <v>13</v>
      </c>
    </row>
    <row r="170">
      <c r="A170" t="inlineStr">
        <is>
          <t>TT khác</t>
        </is>
      </c>
      <c r="B170" t="inlineStr">
        <is>
          <t>RS+R50K10MQ</t>
        </is>
      </c>
      <c r="C170" t="inlineStr">
        <is>
          <t>Tray S</t>
        </is>
      </c>
      <c r="D170" t="n">
        <v>6100</v>
      </c>
      <c r="E170" t="n">
        <v>880</v>
      </c>
      <c r="F170" t="n">
        <v>6160</v>
      </c>
      <c r="G170" t="n">
        <v>13</v>
      </c>
    </row>
    <row r="171">
      <c r="A171" t="inlineStr">
        <is>
          <t>TT khác</t>
        </is>
      </c>
      <c r="B171" t="inlineStr">
        <is>
          <t>RS+R50N10MQ</t>
        </is>
      </c>
      <c r="C171" t="inlineStr">
        <is>
          <t>Tray S</t>
        </is>
      </c>
      <c r="D171" t="n">
        <v>6100</v>
      </c>
      <c r="E171" t="n">
        <v>880</v>
      </c>
      <c r="F171" t="n">
        <v>6160</v>
      </c>
      <c r="G171" t="n">
        <v>13</v>
      </c>
    </row>
    <row r="172">
      <c r="A172" t="inlineStr">
        <is>
          <t>TT khác</t>
        </is>
      </c>
      <c r="B172" t="inlineStr">
        <is>
          <t>RS+R60N10MQ</t>
        </is>
      </c>
      <c r="C172" t="inlineStr">
        <is>
          <t>Tray S</t>
        </is>
      </c>
      <c r="D172" t="n">
        <v>6100</v>
      </c>
      <c r="E172" t="n">
        <v>880</v>
      </c>
      <c r="F172" t="n">
        <v>6160</v>
      </c>
      <c r="G172" t="n">
        <v>13</v>
      </c>
    </row>
    <row r="173">
      <c r="A173" t="inlineStr">
        <is>
          <t>TT khác</t>
        </is>
      </c>
      <c r="B173" t="inlineStr">
        <is>
          <t>RS+R70N10MQ</t>
        </is>
      </c>
      <c r="C173" t="inlineStr">
        <is>
          <t>Tray S</t>
        </is>
      </c>
      <c r="D173" t="n">
        <v>6100</v>
      </c>
      <c r="E173" t="n">
        <v>880</v>
      </c>
      <c r="F173" t="n">
        <v>6160</v>
      </c>
      <c r="G173" t="n">
        <v>13</v>
      </c>
    </row>
    <row r="174">
      <c r="A174" t="inlineStr">
        <is>
          <t>TT khác</t>
        </is>
      </c>
      <c r="B174" t="inlineStr">
        <is>
          <t>RS+R80N10MQ</t>
        </is>
      </c>
      <c r="C174" t="inlineStr">
        <is>
          <t>Tray S</t>
        </is>
      </c>
      <c r="D174" t="n">
        <v>6100</v>
      </c>
      <c r="E174" t="n">
        <v>880</v>
      </c>
      <c r="F174" t="n">
        <v>6160</v>
      </c>
      <c r="G174" t="n">
        <v>13</v>
      </c>
    </row>
    <row r="175">
      <c r="A175" t="inlineStr">
        <is>
          <t>TT khác</t>
        </is>
      </c>
      <c r="B175" t="inlineStr">
        <is>
          <t>RS*R40A07PQ</t>
        </is>
      </c>
      <c r="C175" t="inlineStr">
        <is>
          <t>Tray S</t>
        </is>
      </c>
      <c r="D175" t="n">
        <v>6100</v>
      </c>
      <c r="E175" t="n">
        <v>880</v>
      </c>
      <c r="F175" t="n">
        <v>6160</v>
      </c>
      <c r="G175" t="n">
        <v>24</v>
      </c>
    </row>
    <row r="176">
      <c r="A176" t="inlineStr">
        <is>
          <t>TT khác</t>
        </is>
      </c>
      <c r="B176" t="inlineStr">
        <is>
          <t>RS*R40A10PQ</t>
        </is>
      </c>
      <c r="C176" t="inlineStr">
        <is>
          <t>Tray S</t>
        </is>
      </c>
      <c r="D176" t="n">
        <v>6100</v>
      </c>
      <c r="E176" t="n">
        <v>880</v>
      </c>
      <c r="F176" t="n">
        <v>6160</v>
      </c>
      <c r="G176" t="n">
        <v>24</v>
      </c>
    </row>
    <row r="177">
      <c r="A177" t="inlineStr">
        <is>
          <t>TT khác</t>
        </is>
      </c>
      <c r="B177" t="inlineStr">
        <is>
          <t>RS*R40D10PQ</t>
        </is>
      </c>
      <c r="C177" t="inlineStr">
        <is>
          <t>Tray S</t>
        </is>
      </c>
      <c r="D177" t="n">
        <v>6100</v>
      </c>
      <c r="E177" t="n">
        <v>880</v>
      </c>
      <c r="F177" t="n">
        <v>6160</v>
      </c>
      <c r="G177" t="n">
        <v>24</v>
      </c>
    </row>
    <row r="178">
      <c r="A178" t="inlineStr">
        <is>
          <t>TT khác</t>
        </is>
      </c>
      <c r="B178" t="inlineStr">
        <is>
          <t>RS*R40G07PQ</t>
        </is>
      </c>
      <c r="C178" t="inlineStr">
        <is>
          <t>Tray S</t>
        </is>
      </c>
      <c r="D178" t="n">
        <v>6100</v>
      </c>
      <c r="E178" t="n">
        <v>880</v>
      </c>
      <c r="F178" t="n">
        <v>6160</v>
      </c>
      <c r="G178" t="n">
        <v>13</v>
      </c>
    </row>
    <row r="179">
      <c r="A179" t="inlineStr">
        <is>
          <t>TT khác</t>
        </is>
      </c>
      <c r="B179" t="inlineStr">
        <is>
          <t>RS*R40G10PQ</t>
        </is>
      </c>
      <c r="C179" t="inlineStr">
        <is>
          <t>Tray S</t>
        </is>
      </c>
      <c r="D179" t="n">
        <v>6100</v>
      </c>
      <c r="E179" t="n">
        <v>880</v>
      </c>
      <c r="F179" t="n">
        <v>6160</v>
      </c>
      <c r="G179" t="n">
        <v>13</v>
      </c>
    </row>
    <row r="180">
      <c r="A180" t="inlineStr">
        <is>
          <t>TT khác</t>
        </is>
      </c>
      <c r="B180" t="inlineStr">
        <is>
          <t>RS*R50A07PQ</t>
        </is>
      </c>
      <c r="C180" t="inlineStr">
        <is>
          <t>Tray S</t>
        </is>
      </c>
      <c r="D180" t="n">
        <v>6100</v>
      </c>
      <c r="E180" t="n">
        <v>880</v>
      </c>
      <c r="F180" t="n">
        <v>6160</v>
      </c>
      <c r="G180" t="n">
        <v>13</v>
      </c>
    </row>
    <row r="181">
      <c r="A181" t="inlineStr">
        <is>
          <t>TT khác</t>
        </is>
      </c>
      <c r="B181" t="inlineStr">
        <is>
          <t>RS*R50A10PQ</t>
        </is>
      </c>
      <c r="C181" t="inlineStr">
        <is>
          <t>Tray S</t>
        </is>
      </c>
      <c r="D181" t="n">
        <v>6100</v>
      </c>
      <c r="E181" t="n">
        <v>880</v>
      </c>
      <c r="F181" t="n">
        <v>6160</v>
      </c>
      <c r="G181" t="n">
        <v>13</v>
      </c>
    </row>
    <row r="182">
      <c r="A182" t="inlineStr">
        <is>
          <t>TT khác</t>
        </is>
      </c>
      <c r="B182" t="inlineStr">
        <is>
          <t>RS*R50D10PQ</t>
        </is>
      </c>
      <c r="C182" t="inlineStr">
        <is>
          <t>Tray S</t>
        </is>
      </c>
      <c r="D182" t="n">
        <v>6100</v>
      </c>
      <c r="E182" t="n">
        <v>880</v>
      </c>
      <c r="F182" t="n">
        <v>6160</v>
      </c>
      <c r="G182" t="n">
        <v>13</v>
      </c>
    </row>
    <row r="183">
      <c r="A183" t="inlineStr">
        <is>
          <t>TT khác</t>
        </is>
      </c>
      <c r="B183" t="inlineStr">
        <is>
          <t>RS*R50G07PQ</t>
        </is>
      </c>
      <c r="C183" t="inlineStr">
        <is>
          <t>Tray S</t>
        </is>
      </c>
      <c r="D183" t="n">
        <v>6100</v>
      </c>
      <c r="E183" t="n">
        <v>880</v>
      </c>
      <c r="F183" t="n">
        <v>6160</v>
      </c>
      <c r="G183" t="n">
        <v>13</v>
      </c>
    </row>
    <row r="184">
      <c r="A184" t="inlineStr">
        <is>
          <t>TT khác</t>
        </is>
      </c>
      <c r="B184" t="inlineStr">
        <is>
          <t>RS*R50G10PQ</t>
        </is>
      </c>
      <c r="C184" t="inlineStr">
        <is>
          <t>Tray S</t>
        </is>
      </c>
      <c r="D184" t="n">
        <v>6100</v>
      </c>
      <c r="E184" t="n">
        <v>880</v>
      </c>
      <c r="F184" t="n">
        <v>6160</v>
      </c>
      <c r="G184" t="n">
        <v>13</v>
      </c>
    </row>
    <row r="185">
      <c r="A185" t="inlineStr">
        <is>
          <t>TT khác</t>
        </is>
      </c>
      <c r="B185" t="inlineStr">
        <is>
          <t>RS*R60A07PQ</t>
        </is>
      </c>
      <c r="C185" t="inlineStr">
        <is>
          <t>Tray S</t>
        </is>
      </c>
      <c r="D185" t="n">
        <v>6100</v>
      </c>
      <c r="E185" t="n">
        <v>880</v>
      </c>
      <c r="F185" t="n">
        <v>6160</v>
      </c>
      <c r="G185" t="n">
        <v>13</v>
      </c>
    </row>
    <row r="186">
      <c r="A186" t="inlineStr">
        <is>
          <t>TT khác</t>
        </is>
      </c>
      <c r="B186" t="inlineStr">
        <is>
          <t>RS*R60A10PQ</t>
        </is>
      </c>
      <c r="C186" t="inlineStr">
        <is>
          <t>Tray S</t>
        </is>
      </c>
      <c r="D186" t="n">
        <v>6100</v>
      </c>
      <c r="E186" t="n">
        <v>880</v>
      </c>
      <c r="F186" t="n">
        <v>6160</v>
      </c>
      <c r="G186" t="n">
        <v>13</v>
      </c>
    </row>
    <row r="187">
      <c r="A187" t="inlineStr">
        <is>
          <t>TT khác</t>
        </is>
      </c>
      <c r="B187" t="inlineStr">
        <is>
          <t>RS*R60D10PQ</t>
        </is>
      </c>
      <c r="C187" t="inlineStr">
        <is>
          <t>Tray S</t>
        </is>
      </c>
      <c r="D187" t="n">
        <v>6100</v>
      </c>
      <c r="E187" t="n">
        <v>880</v>
      </c>
      <c r="F187" t="n">
        <v>6160</v>
      </c>
      <c r="G187" t="n">
        <v>13</v>
      </c>
    </row>
    <row r="188">
      <c r="A188" t="inlineStr">
        <is>
          <t>TT khác</t>
        </is>
      </c>
      <c r="B188" t="inlineStr">
        <is>
          <t>RS*R60G07PQ</t>
        </is>
      </c>
      <c r="C188" t="inlineStr">
        <is>
          <t>Tray S</t>
        </is>
      </c>
      <c r="D188" t="n">
        <v>6100</v>
      </c>
      <c r="E188" t="n">
        <v>880</v>
      </c>
      <c r="F188" t="n">
        <v>6160</v>
      </c>
      <c r="G188" t="n">
        <v>13</v>
      </c>
    </row>
    <row r="189">
      <c r="A189" t="inlineStr">
        <is>
          <t>TT khác</t>
        </is>
      </c>
      <c r="B189" t="inlineStr">
        <is>
          <t>RS*R60G10PQ</t>
        </is>
      </c>
      <c r="C189" t="inlineStr">
        <is>
          <t>Tray S</t>
        </is>
      </c>
      <c r="D189" t="n">
        <v>6100</v>
      </c>
      <c r="E189" t="n">
        <v>880</v>
      </c>
      <c r="F189" t="n">
        <v>6160</v>
      </c>
      <c r="G189" t="n">
        <v>13</v>
      </c>
    </row>
    <row r="190">
      <c r="A190" t="inlineStr">
        <is>
          <t>TT khác</t>
        </is>
      </c>
      <c r="B190" t="inlineStr">
        <is>
          <t>RS*R70D10PQ</t>
        </is>
      </c>
      <c r="C190" t="inlineStr">
        <is>
          <t>Tray S</t>
        </is>
      </c>
      <c r="D190" t="n">
        <v>6100</v>
      </c>
      <c r="E190" t="n">
        <v>880</v>
      </c>
      <c r="F190" t="n">
        <v>6160</v>
      </c>
      <c r="G190" t="n">
        <v>13</v>
      </c>
    </row>
    <row r="191">
      <c r="A191" t="inlineStr">
        <is>
          <t>Trung Quốc</t>
        </is>
      </c>
      <c r="B191" t="inlineStr">
        <is>
          <t>RS*A40G07SQ</t>
        </is>
      </c>
      <c r="C191" t="inlineStr">
        <is>
          <t>Tray S</t>
        </is>
      </c>
      <c r="D191" t="n">
        <v>6100</v>
      </c>
      <c r="E191" t="n">
        <v>880</v>
      </c>
      <c r="F191" t="n">
        <v>6160</v>
      </c>
      <c r="G191" t="n">
        <v>13</v>
      </c>
    </row>
    <row r="192">
      <c r="A192" t="inlineStr">
        <is>
          <t>Trung Quốc</t>
        </is>
      </c>
      <c r="B192" t="inlineStr">
        <is>
          <t>RS*A40G10SQ</t>
        </is>
      </c>
      <c r="C192" t="inlineStr">
        <is>
          <t>Tray S</t>
        </is>
      </c>
      <c r="D192" t="n">
        <v>6100</v>
      </c>
      <c r="E192" t="n">
        <v>880</v>
      </c>
      <c r="F192" t="n">
        <v>6160</v>
      </c>
      <c r="G192" t="n">
        <v>13</v>
      </c>
    </row>
    <row r="193">
      <c r="A193" t="inlineStr">
        <is>
          <t>Trung Quốc</t>
        </is>
      </c>
      <c r="B193" t="inlineStr">
        <is>
          <t>RS*A40K10AQ</t>
        </is>
      </c>
      <c r="C193" t="inlineStr">
        <is>
          <t>Tray S</t>
        </is>
      </c>
      <c r="D193" t="n">
        <v>6100</v>
      </c>
      <c r="E193" t="n">
        <v>880</v>
      </c>
      <c r="F193" t="n">
        <v>6160</v>
      </c>
      <c r="G193" t="n">
        <v>13</v>
      </c>
    </row>
    <row r="194">
      <c r="A194" t="inlineStr">
        <is>
          <t>Trung Quốc</t>
        </is>
      </c>
      <c r="B194" t="inlineStr">
        <is>
          <t>RS*A40K10SQ</t>
        </is>
      </c>
      <c r="C194" t="inlineStr">
        <is>
          <t>Tray S</t>
        </is>
      </c>
      <c r="D194" t="n">
        <v>6100</v>
      </c>
      <c r="E194" t="n">
        <v>880</v>
      </c>
      <c r="F194" t="n">
        <v>6160</v>
      </c>
      <c r="G194" t="n">
        <v>13</v>
      </c>
    </row>
    <row r="195">
      <c r="A195" t="inlineStr">
        <is>
          <t>Trung Quốc</t>
        </is>
      </c>
      <c r="B195" t="inlineStr">
        <is>
          <t>RS*A50G07SQ</t>
        </is>
      </c>
      <c r="C195" t="inlineStr">
        <is>
          <t>Tray S</t>
        </is>
      </c>
      <c r="D195" t="n">
        <v>6100</v>
      </c>
      <c r="E195" t="n">
        <v>880</v>
      </c>
      <c r="F195" t="n">
        <v>6160</v>
      </c>
      <c r="G195" t="n">
        <v>13</v>
      </c>
    </row>
    <row r="196">
      <c r="A196" t="inlineStr">
        <is>
          <t>Trung Quốc</t>
        </is>
      </c>
      <c r="B196" t="inlineStr">
        <is>
          <t>RS*A50G16SQZ</t>
        </is>
      </c>
      <c r="C196" t="inlineStr">
        <is>
          <t>Tray L</t>
        </is>
      </c>
      <c r="D196" t="n">
        <v>3000</v>
      </c>
      <c r="E196" t="n">
        <v>440</v>
      </c>
      <c r="F196" t="n">
        <v>3080</v>
      </c>
      <c r="G196" t="n">
        <v>13</v>
      </c>
    </row>
    <row r="197">
      <c r="A197" t="inlineStr">
        <is>
          <t>Trung Quốc</t>
        </is>
      </c>
      <c r="B197" t="inlineStr">
        <is>
          <t>RS*A50K10AQ</t>
        </is>
      </c>
      <c r="C197" t="inlineStr">
        <is>
          <t>Tray S</t>
        </is>
      </c>
      <c r="D197" t="n">
        <v>6100</v>
      </c>
      <c r="E197" t="n">
        <v>880</v>
      </c>
      <c r="F197" t="n">
        <v>6160</v>
      </c>
      <c r="G197" t="n">
        <v>13</v>
      </c>
    </row>
    <row r="198">
      <c r="A198" t="inlineStr">
        <is>
          <t>Trung Quốc</t>
        </is>
      </c>
      <c r="B198" t="inlineStr">
        <is>
          <t>RS*A50K10SQ</t>
        </is>
      </c>
      <c r="C198" t="inlineStr">
        <is>
          <t>Tray S</t>
        </is>
      </c>
      <c r="D198" t="n">
        <v>6100</v>
      </c>
      <c r="E198" t="n">
        <v>880</v>
      </c>
      <c r="F198" t="n">
        <v>6160</v>
      </c>
      <c r="G198" t="n">
        <v>13</v>
      </c>
    </row>
    <row r="199">
      <c r="A199" t="inlineStr">
        <is>
          <t>Trung Quốc</t>
        </is>
      </c>
      <c r="B199" t="inlineStr">
        <is>
          <t>RS*A50N25AQ</t>
        </is>
      </c>
      <c r="C199" t="inlineStr">
        <is>
          <t>Tray L</t>
        </is>
      </c>
      <c r="D199" t="n">
        <v>3000</v>
      </c>
      <c r="E199" t="n">
        <v>440</v>
      </c>
      <c r="F199" t="n">
        <v>3080</v>
      </c>
      <c r="G199" t="n">
        <v>13</v>
      </c>
    </row>
    <row r="200">
      <c r="A200" t="inlineStr">
        <is>
          <t>Trung Quốc</t>
        </is>
      </c>
      <c r="B200" t="inlineStr">
        <is>
          <t>RS*A60G07SQ</t>
        </is>
      </c>
      <c r="C200" t="inlineStr">
        <is>
          <t>Tray S</t>
        </is>
      </c>
      <c r="D200" t="n">
        <v>6100</v>
      </c>
      <c r="E200" t="n">
        <v>880</v>
      </c>
      <c r="F200" t="n">
        <v>6160</v>
      </c>
      <c r="G200" t="n">
        <v>13</v>
      </c>
    </row>
    <row r="201">
      <c r="A201" t="inlineStr">
        <is>
          <t>Trung Quốc</t>
        </is>
      </c>
      <c r="B201" t="inlineStr">
        <is>
          <t>RS*A60G16SQZ</t>
        </is>
      </c>
      <c r="C201" t="inlineStr">
        <is>
          <t>Tray L</t>
        </is>
      </c>
      <c r="D201" t="n">
        <v>4300</v>
      </c>
      <c r="E201" t="n">
        <v>880</v>
      </c>
      <c r="F201" t="n">
        <v>4300</v>
      </c>
      <c r="G201" t="n">
        <v>13</v>
      </c>
    </row>
    <row r="202">
      <c r="A202" t="inlineStr">
        <is>
          <t>Trung Quốc</t>
        </is>
      </c>
      <c r="B202" t="inlineStr">
        <is>
          <t>RS*A60K10AQ</t>
        </is>
      </c>
      <c r="C202" t="inlineStr">
        <is>
          <t>Tray S</t>
        </is>
      </c>
      <c r="D202" t="n">
        <v>6100</v>
      </c>
      <c r="E202" t="n">
        <v>880</v>
      </c>
      <c r="F202" t="n">
        <v>6160</v>
      </c>
      <c r="G202" t="n">
        <v>13</v>
      </c>
    </row>
    <row r="203">
      <c r="A203" t="inlineStr">
        <is>
          <t>Trung Quốc</t>
        </is>
      </c>
      <c r="B203" t="inlineStr">
        <is>
          <t>RS*A60K10SQ</t>
        </is>
      </c>
      <c r="C203" t="inlineStr">
        <is>
          <t>Tray S</t>
        </is>
      </c>
      <c r="D203" t="n">
        <v>6100</v>
      </c>
      <c r="E203" t="n">
        <v>880</v>
      </c>
      <c r="F203" t="n">
        <v>6160</v>
      </c>
      <c r="G203" t="n">
        <v>13</v>
      </c>
    </row>
    <row r="204">
      <c r="A204" t="inlineStr">
        <is>
          <t>Trung Quốc</t>
        </is>
      </c>
      <c r="B204" t="inlineStr">
        <is>
          <t>RS*A60N25AQ</t>
        </is>
      </c>
      <c r="C204" t="inlineStr">
        <is>
          <t>Tray L</t>
        </is>
      </c>
      <c r="D204" t="n">
        <v>3000</v>
      </c>
      <c r="E204" t="n">
        <v>440</v>
      </c>
      <c r="F204" t="n">
        <v>3080</v>
      </c>
      <c r="G204" t="n">
        <v>13</v>
      </c>
    </row>
    <row r="205">
      <c r="A205" t="inlineStr">
        <is>
          <t>Trung Quốc</t>
        </is>
      </c>
      <c r="B205" t="inlineStr">
        <is>
          <t>RS*A70K10SQ</t>
        </is>
      </c>
      <c r="C205" t="inlineStr">
        <is>
          <t>Tray S</t>
        </is>
      </c>
      <c r="D205" t="n">
        <v>6100</v>
      </c>
      <c r="E205" t="n">
        <v>880</v>
      </c>
      <c r="F205" t="n">
        <v>6160</v>
      </c>
      <c r="G205" t="n">
        <v>13</v>
      </c>
    </row>
    <row r="206">
      <c r="A206" t="inlineStr">
        <is>
          <t>Trung Quốc</t>
        </is>
      </c>
      <c r="B206" t="inlineStr">
        <is>
          <t>RS*A70N25AQ</t>
        </is>
      </c>
      <c r="C206" t="inlineStr">
        <is>
          <t>Tray L</t>
        </is>
      </c>
      <c r="D206" t="n">
        <v>3000</v>
      </c>
      <c r="E206" t="n">
        <v>440</v>
      </c>
      <c r="F206" t="n">
        <v>3080</v>
      </c>
      <c r="G206" t="n">
        <v>13</v>
      </c>
    </row>
    <row r="207">
      <c r="A207" t="inlineStr">
        <is>
          <t>Trung Quốc</t>
        </is>
      </c>
      <c r="B207" t="inlineStr">
        <is>
          <t>RS*A80K10SQ</t>
        </is>
      </c>
      <c r="C207" t="inlineStr">
        <is>
          <t>Tray S</t>
        </is>
      </c>
      <c r="D207" t="n">
        <v>6100</v>
      </c>
      <c r="E207" t="n">
        <v>880</v>
      </c>
      <c r="F207" t="n">
        <v>6160</v>
      </c>
      <c r="G207" t="n">
        <v>13</v>
      </c>
    </row>
    <row r="208">
      <c r="A208" t="inlineStr">
        <is>
          <t>Trung Quốc</t>
        </is>
      </c>
      <c r="B208" t="inlineStr">
        <is>
          <t>RS*A80N25AQ</t>
        </is>
      </c>
      <c r="C208" t="inlineStr">
        <is>
          <t>Tray L</t>
        </is>
      </c>
      <c r="D208" t="n">
        <v>3000</v>
      </c>
      <c r="E208" t="n">
        <v>440</v>
      </c>
      <c r="F208" t="n">
        <v>3080</v>
      </c>
      <c r="G208" t="n">
        <v>13</v>
      </c>
    </row>
    <row r="209">
      <c r="A209" t="inlineStr">
        <is>
          <t>M coat</t>
        </is>
      </c>
      <c r="B209" t="inlineStr">
        <is>
          <t>RM*AF5G10HQW</t>
        </is>
      </c>
      <c r="C209" t="inlineStr">
        <is>
          <t>Tray S</t>
        </is>
      </c>
      <c r="D209" t="n">
        <v>6100</v>
      </c>
      <c r="E209" t="n">
        <v>880</v>
      </c>
      <c r="F209" t="n">
        <v>6160</v>
      </c>
      <c r="G209" t="n">
        <v>13</v>
      </c>
    </row>
    <row r="210">
      <c r="A210" t="inlineStr">
        <is>
          <t>M coat</t>
        </is>
      </c>
      <c r="B210" t="inlineStr">
        <is>
          <t>RM*AF5J10SQW</t>
        </is>
      </c>
      <c r="C210" t="inlineStr">
        <is>
          <t>Tray S</t>
        </is>
      </c>
      <c r="D210" t="n">
        <v>6100</v>
      </c>
      <c r="E210" t="n">
        <v>880</v>
      </c>
      <c r="F210" t="n">
        <v>6160</v>
      </c>
      <c r="G210" t="n">
        <v>13</v>
      </c>
    </row>
    <row r="211">
      <c r="A211" t="inlineStr">
        <is>
          <t>M coat</t>
        </is>
      </c>
      <c r="B211" t="inlineStr">
        <is>
          <t>RM*AF5J16SQW</t>
        </is>
      </c>
      <c r="C211" t="inlineStr">
        <is>
          <t>Tray L</t>
        </is>
      </c>
      <c r="D211" t="n">
        <v>3000</v>
      </c>
      <c r="E211" t="n">
        <v>440</v>
      </c>
      <c r="F211" t="n">
        <v>3080</v>
      </c>
      <c r="G211" t="n">
        <v>13</v>
      </c>
    </row>
    <row r="212">
      <c r="A212" t="inlineStr">
        <is>
          <t>M coat</t>
        </is>
      </c>
      <c r="B212" t="inlineStr">
        <is>
          <t>RM*AF5J25SQW</t>
        </is>
      </c>
      <c r="C212" t="inlineStr">
        <is>
          <t>Tray L</t>
        </is>
      </c>
      <c r="D212" t="n">
        <v>3000</v>
      </c>
      <c r="E212" t="n">
        <v>440</v>
      </c>
      <c r="F212" t="n">
        <v>3080</v>
      </c>
      <c r="G212" t="n">
        <v>13</v>
      </c>
    </row>
    <row r="213">
      <c r="A213" t="inlineStr">
        <is>
          <t>M coat</t>
        </is>
      </c>
      <c r="B213" t="inlineStr">
        <is>
          <t>RM*AF6G10HQW</t>
        </is>
      </c>
      <c r="C213" t="inlineStr">
        <is>
          <t>Tray S</t>
        </is>
      </c>
      <c r="D213" t="n">
        <v>6100</v>
      </c>
      <c r="E213" t="n">
        <v>880</v>
      </c>
      <c r="F213" t="n">
        <v>6160</v>
      </c>
      <c r="G213" t="n">
        <v>13</v>
      </c>
    </row>
    <row r="214">
      <c r="A214" t="inlineStr">
        <is>
          <t>M coat</t>
        </is>
      </c>
      <c r="B214" t="inlineStr">
        <is>
          <t>RM*AF6J10SQW</t>
        </is>
      </c>
      <c r="C214" t="inlineStr">
        <is>
          <t>Tray S</t>
        </is>
      </c>
      <c r="D214" t="n">
        <v>6100</v>
      </c>
      <c r="E214" t="n">
        <v>880</v>
      </c>
      <c r="F214" t="n">
        <v>6160</v>
      </c>
      <c r="G214" t="n">
        <v>13</v>
      </c>
    </row>
    <row r="215">
      <c r="A215" t="inlineStr">
        <is>
          <t>M coat</t>
        </is>
      </c>
      <c r="B215" t="inlineStr">
        <is>
          <t>RM*AF6J16SQW</t>
        </is>
      </c>
      <c r="C215" t="inlineStr">
        <is>
          <t>Tray L</t>
        </is>
      </c>
      <c r="D215" t="n">
        <v>3000</v>
      </c>
      <c r="E215" t="n">
        <v>440</v>
      </c>
      <c r="F215" t="n">
        <v>3080</v>
      </c>
      <c r="G215" t="n">
        <v>13</v>
      </c>
    </row>
    <row r="216">
      <c r="A216" t="inlineStr">
        <is>
          <t>M coat</t>
        </is>
      </c>
      <c r="B216" t="inlineStr">
        <is>
          <t>RM*AF6J25SQW</t>
        </is>
      </c>
      <c r="C216" t="inlineStr">
        <is>
          <t>Tray L</t>
        </is>
      </c>
      <c r="D216" t="n">
        <v>3000</v>
      </c>
      <c r="E216" t="n">
        <v>440</v>
      </c>
      <c r="F216" t="n">
        <v>3080</v>
      </c>
      <c r="G216" t="n">
        <v>13</v>
      </c>
    </row>
    <row r="217">
      <c r="A217" t="inlineStr">
        <is>
          <t>M coat</t>
        </is>
      </c>
      <c r="B217" t="inlineStr">
        <is>
          <t>RM*BF5F10MQ</t>
        </is>
      </c>
      <c r="C217" t="inlineStr">
        <is>
          <t>Tray S</t>
        </is>
      </c>
      <c r="D217" t="n">
        <v>6100</v>
      </c>
      <c r="E217" t="n">
        <v>880</v>
      </c>
      <c r="F217" t="n">
        <v>6160</v>
      </c>
      <c r="G217" t="n">
        <v>13</v>
      </c>
    </row>
    <row r="218">
      <c r="A218" t="inlineStr">
        <is>
          <t>M coat</t>
        </is>
      </c>
      <c r="B218" t="inlineStr">
        <is>
          <t>RM*BF5F10PQ</t>
        </is>
      </c>
      <c r="C218" t="inlineStr">
        <is>
          <t>Tray S</t>
        </is>
      </c>
      <c r="D218" t="n">
        <v>6100</v>
      </c>
      <c r="E218" t="n">
        <v>880</v>
      </c>
      <c r="F218" t="n">
        <v>6160</v>
      </c>
      <c r="G218" t="n">
        <v>13</v>
      </c>
    </row>
    <row r="219">
      <c r="A219" t="inlineStr">
        <is>
          <t>M coat</t>
        </is>
      </c>
      <c r="B219" t="inlineStr">
        <is>
          <t>RM*BF5F25PQ</t>
        </is>
      </c>
      <c r="C219" t="inlineStr">
        <is>
          <t>Tray L</t>
        </is>
      </c>
      <c r="D219" t="n">
        <v>3000</v>
      </c>
      <c r="E219" t="n">
        <v>440</v>
      </c>
      <c r="F219" t="n">
        <v>3080</v>
      </c>
      <c r="G219" t="n">
        <v>13</v>
      </c>
    </row>
    <row r="220">
      <c r="A220" t="inlineStr">
        <is>
          <t>M coat</t>
        </is>
      </c>
      <c r="B220" t="inlineStr">
        <is>
          <t>RM*BF5J25PQ</t>
        </is>
      </c>
      <c r="C220" t="inlineStr">
        <is>
          <t>Tray L</t>
        </is>
      </c>
      <c r="D220" t="n">
        <v>3000</v>
      </c>
      <c r="E220" t="n">
        <v>440</v>
      </c>
      <c r="F220" t="n">
        <v>3080</v>
      </c>
      <c r="G220" t="n">
        <v>13</v>
      </c>
    </row>
    <row r="221">
      <c r="A221" t="inlineStr">
        <is>
          <t>M coat</t>
        </is>
      </c>
      <c r="B221" t="inlineStr">
        <is>
          <t>RM*BF5M25AQ</t>
        </is>
      </c>
      <c r="C221" t="inlineStr">
        <is>
          <t>Tray L</t>
        </is>
      </c>
      <c r="D221" t="n">
        <v>3000</v>
      </c>
      <c r="E221" t="n">
        <v>440</v>
      </c>
      <c r="F221" t="n">
        <v>3080</v>
      </c>
      <c r="G221" t="n">
        <v>13</v>
      </c>
    </row>
    <row r="222">
      <c r="A222" t="inlineStr">
        <is>
          <t>M coat</t>
        </is>
      </c>
      <c r="B222" t="inlineStr">
        <is>
          <t>RM*BF6F10MQ</t>
        </is>
      </c>
      <c r="C222" t="inlineStr">
        <is>
          <t>Tray S</t>
        </is>
      </c>
      <c r="D222" t="n">
        <v>6100</v>
      </c>
      <c r="E222" t="n">
        <v>880</v>
      </c>
      <c r="F222" t="n">
        <v>6160</v>
      </c>
      <c r="G222" t="n">
        <v>13</v>
      </c>
    </row>
    <row r="223">
      <c r="A223" t="inlineStr">
        <is>
          <t>M coat</t>
        </is>
      </c>
      <c r="B223" t="inlineStr">
        <is>
          <t>RM*BF6F10PQ</t>
        </is>
      </c>
      <c r="C223" t="inlineStr">
        <is>
          <t>Tray S</t>
        </is>
      </c>
      <c r="D223" t="n">
        <v>6100</v>
      </c>
      <c r="E223" t="n">
        <v>880</v>
      </c>
      <c r="F223" t="n">
        <v>6160</v>
      </c>
      <c r="G223" t="n">
        <v>13</v>
      </c>
    </row>
    <row r="224">
      <c r="A224" t="inlineStr">
        <is>
          <t>M coat</t>
        </is>
      </c>
      <c r="B224" t="inlineStr">
        <is>
          <t>RM*BF6F16MQ</t>
        </is>
      </c>
      <c r="C224" t="inlineStr">
        <is>
          <t>Tray L</t>
        </is>
      </c>
      <c r="D224" t="n">
        <v>3000</v>
      </c>
      <c r="E224" t="n">
        <v>440</v>
      </c>
      <c r="F224" t="n">
        <v>3080</v>
      </c>
      <c r="G224" t="n">
        <v>13</v>
      </c>
    </row>
    <row r="225">
      <c r="A225" t="inlineStr">
        <is>
          <t>M coat</t>
        </is>
      </c>
      <c r="B225" t="inlineStr">
        <is>
          <t>RM*BF6F25PQ</t>
        </is>
      </c>
      <c r="C225" t="inlineStr">
        <is>
          <t>Tray L</t>
        </is>
      </c>
      <c r="D225" t="n">
        <v>3000</v>
      </c>
      <c r="E225" t="n">
        <v>440</v>
      </c>
      <c r="F225" t="n">
        <v>3080</v>
      </c>
      <c r="G225" t="n">
        <v>13</v>
      </c>
    </row>
    <row r="226">
      <c r="A226" t="inlineStr">
        <is>
          <t>M coat</t>
        </is>
      </c>
      <c r="B226" t="inlineStr">
        <is>
          <t>RM*BF6J10PQ</t>
        </is>
      </c>
      <c r="C226" t="inlineStr">
        <is>
          <t>Tray S</t>
        </is>
      </c>
      <c r="D226" t="n">
        <v>6100</v>
      </c>
      <c r="E226" t="n">
        <v>880</v>
      </c>
      <c r="F226" t="n">
        <v>6160</v>
      </c>
      <c r="G226" t="n">
        <v>13</v>
      </c>
    </row>
    <row r="227">
      <c r="A227" t="inlineStr">
        <is>
          <t>M coat</t>
        </is>
      </c>
      <c r="B227" t="inlineStr">
        <is>
          <t>RM*BF6J25PQ</t>
        </is>
      </c>
      <c r="C227" t="inlineStr">
        <is>
          <t>Tray L</t>
        </is>
      </c>
      <c r="D227" t="n">
        <v>3000</v>
      </c>
      <c r="E227" t="n">
        <v>440</v>
      </c>
      <c r="F227" t="n">
        <v>3080</v>
      </c>
      <c r="G227" t="n">
        <v>13</v>
      </c>
    </row>
    <row r="228">
      <c r="A228" t="inlineStr">
        <is>
          <t>M coat</t>
        </is>
      </c>
      <c r="B228" t="inlineStr">
        <is>
          <t>RM*BF6M25AQ</t>
        </is>
      </c>
      <c r="C228" t="inlineStr">
        <is>
          <t>Tray L</t>
        </is>
      </c>
      <c r="D228" t="n">
        <v>3000</v>
      </c>
      <c r="E228" t="n">
        <v>440</v>
      </c>
      <c r="F228" t="n">
        <v>3080</v>
      </c>
      <c r="G228" t="n">
        <v>13</v>
      </c>
    </row>
    <row r="229">
      <c r="A229" t="inlineStr">
        <is>
          <t>M coat</t>
        </is>
      </c>
      <c r="B229" t="inlineStr">
        <is>
          <t>RM*RF5F10PQ</t>
        </is>
      </c>
      <c r="C229" t="inlineStr">
        <is>
          <t>Tray S</t>
        </is>
      </c>
      <c r="D229" t="n">
        <v>6100</v>
      </c>
      <c r="E229" t="n">
        <v>880</v>
      </c>
      <c r="F229" t="n">
        <v>6160</v>
      </c>
      <c r="G229" t="n">
        <v>13</v>
      </c>
    </row>
    <row r="230">
      <c r="A230" t="inlineStr">
        <is>
          <t>M coat</t>
        </is>
      </c>
      <c r="B230" t="inlineStr">
        <is>
          <t>RM*RF5F16PQ</t>
        </is>
      </c>
      <c r="C230" t="inlineStr">
        <is>
          <t>Tray L</t>
        </is>
      </c>
      <c r="D230" t="n">
        <v>3000</v>
      </c>
      <c r="E230" t="n">
        <v>440</v>
      </c>
      <c r="F230" t="n">
        <v>3080</v>
      </c>
      <c r="G230" t="n">
        <v>13</v>
      </c>
    </row>
    <row r="231">
      <c r="A231" t="inlineStr">
        <is>
          <t>M coat</t>
        </is>
      </c>
      <c r="B231" t="inlineStr">
        <is>
          <t>RM*RF5F25PQ</t>
        </is>
      </c>
      <c r="C231" t="inlineStr">
        <is>
          <t>Tray L</t>
        </is>
      </c>
      <c r="D231" t="n">
        <v>3000</v>
      </c>
      <c r="E231" t="n">
        <v>440</v>
      </c>
      <c r="F231" t="n">
        <v>3080</v>
      </c>
      <c r="G231" t="n">
        <v>13</v>
      </c>
    </row>
    <row r="232">
      <c r="A232" t="inlineStr">
        <is>
          <t>M coat</t>
        </is>
      </c>
      <c r="B232" t="inlineStr">
        <is>
          <t>RM*RF5J10PQ</t>
        </is>
      </c>
      <c r="C232" t="inlineStr">
        <is>
          <t>Tray S</t>
        </is>
      </c>
      <c r="D232" t="n">
        <v>6100</v>
      </c>
      <c r="E232" t="n">
        <v>880</v>
      </c>
      <c r="F232" t="n">
        <v>6160</v>
      </c>
      <c r="G232" t="n">
        <v>13</v>
      </c>
    </row>
    <row r="233">
      <c r="A233" t="inlineStr">
        <is>
          <t>M coat</t>
        </is>
      </c>
      <c r="B233" t="inlineStr">
        <is>
          <t>RM*RF5J16PQ</t>
        </is>
      </c>
      <c r="C233" t="inlineStr">
        <is>
          <t>Tray L</t>
        </is>
      </c>
      <c r="D233" t="n">
        <v>3000</v>
      </c>
      <c r="E233" t="n">
        <v>440</v>
      </c>
      <c r="F233" t="n">
        <v>3080</v>
      </c>
      <c r="G233" t="n">
        <v>13</v>
      </c>
    </row>
    <row r="234">
      <c r="A234" t="inlineStr">
        <is>
          <t>M coat</t>
        </is>
      </c>
      <c r="B234" t="inlineStr">
        <is>
          <t>RM*RF5J25PQ</t>
        </is>
      </c>
      <c r="C234" t="inlineStr">
        <is>
          <t>Tray L</t>
        </is>
      </c>
      <c r="D234" t="n">
        <v>3000</v>
      </c>
      <c r="E234" t="n">
        <v>440</v>
      </c>
      <c r="F234" t="n">
        <v>3080</v>
      </c>
      <c r="G234" t="n">
        <v>13</v>
      </c>
    </row>
    <row r="235">
      <c r="A235" t="inlineStr">
        <is>
          <t>M coat</t>
        </is>
      </c>
      <c r="B235" t="inlineStr">
        <is>
          <t>RM*RF6F10PQ</t>
        </is>
      </c>
      <c r="C235" t="inlineStr">
        <is>
          <t>Tray S</t>
        </is>
      </c>
      <c r="D235" t="n">
        <v>6100</v>
      </c>
      <c r="E235" t="n">
        <v>880</v>
      </c>
      <c r="F235" t="n">
        <v>6160</v>
      </c>
      <c r="G235" t="n">
        <v>13</v>
      </c>
    </row>
    <row r="236">
      <c r="A236" t="inlineStr">
        <is>
          <t>M coat</t>
        </is>
      </c>
      <c r="B236" t="inlineStr">
        <is>
          <t>RM*RF6F16PQ</t>
        </is>
      </c>
      <c r="C236" t="inlineStr">
        <is>
          <t>Tray L</t>
        </is>
      </c>
      <c r="D236" t="n">
        <v>3000</v>
      </c>
      <c r="E236" t="n">
        <v>440</v>
      </c>
      <c r="F236" t="n">
        <v>3080</v>
      </c>
      <c r="G236" t="n">
        <v>13</v>
      </c>
    </row>
    <row r="237">
      <c r="A237" t="inlineStr">
        <is>
          <t>M coat</t>
        </is>
      </c>
      <c r="B237" t="inlineStr">
        <is>
          <t>RM*RF6F25PQ</t>
        </is>
      </c>
      <c r="C237" t="inlineStr">
        <is>
          <t>Tray L</t>
        </is>
      </c>
      <c r="D237" t="n">
        <v>3000</v>
      </c>
      <c r="E237" t="n">
        <v>440</v>
      </c>
      <c r="F237" t="n">
        <v>3080</v>
      </c>
      <c r="G237" t="n">
        <v>13</v>
      </c>
    </row>
    <row r="238">
      <c r="A238" t="inlineStr">
        <is>
          <t>M coat</t>
        </is>
      </c>
      <c r="B238" t="inlineStr">
        <is>
          <t>RM*RF6J10PQ</t>
        </is>
      </c>
      <c r="C238" t="inlineStr">
        <is>
          <t>Tray S</t>
        </is>
      </c>
      <c r="D238" t="n">
        <v>6100</v>
      </c>
      <c r="E238" t="n">
        <v>880</v>
      </c>
      <c r="F238" t="n">
        <v>6160</v>
      </c>
      <c r="G238" t="n">
        <v>13</v>
      </c>
    </row>
    <row r="239">
      <c r="A239" t="inlineStr">
        <is>
          <t>M coat</t>
        </is>
      </c>
      <c r="B239" t="inlineStr">
        <is>
          <t>RM*RF6J16PQ</t>
        </is>
      </c>
      <c r="C239" t="inlineStr">
        <is>
          <t>Tray L</t>
        </is>
      </c>
      <c r="D239" t="n">
        <v>3000</v>
      </c>
      <c r="E239" t="n">
        <v>440</v>
      </c>
      <c r="F239" t="n">
        <v>3080</v>
      </c>
      <c r="G239" t="n">
        <v>13</v>
      </c>
    </row>
    <row r="240">
      <c r="A240" t="inlineStr">
        <is>
          <t>M coat</t>
        </is>
      </c>
      <c r="B240" t="inlineStr">
        <is>
          <t>RM*RF6J25PQ</t>
        </is>
      </c>
      <c r="C240" t="inlineStr">
        <is>
          <t>Tray L</t>
        </is>
      </c>
      <c r="D240" t="n">
        <v>3000</v>
      </c>
      <c r="E240" t="n">
        <v>440</v>
      </c>
      <c r="F240" t="n">
        <v>3080</v>
      </c>
      <c r="G240" t="n">
        <v>13</v>
      </c>
    </row>
    <row r="241">
      <c r="A241" t="inlineStr">
        <is>
          <t>M coat</t>
        </is>
      </c>
      <c r="B241" t="inlineStr">
        <is>
          <t>RM*CF6J10NQ</t>
        </is>
      </c>
      <c r="C241" t="inlineStr">
        <is>
          <t>Tray S</t>
        </is>
      </c>
      <c r="D241" t="n">
        <v>6100</v>
      </c>
      <c r="E241" t="n">
        <v>880</v>
      </c>
      <c r="F241" t="n">
        <v>6160</v>
      </c>
      <c r="G241" t="n">
        <v>13</v>
      </c>
    </row>
    <row r="242">
      <c r="A242" t="inlineStr">
        <is>
          <t>GSS</t>
        </is>
      </c>
      <c r="B242" t="inlineStr">
        <is>
          <t>RM*RS5C10PQ</t>
        </is>
      </c>
      <c r="C242" t="inlineStr">
        <is>
          <t>Tray S</t>
        </is>
      </c>
      <c r="D242" t="n">
        <v>6100</v>
      </c>
      <c r="E242" t="n">
        <v>880</v>
      </c>
      <c r="F242" t="n">
        <v>6160</v>
      </c>
      <c r="G242" t="n">
        <v>13</v>
      </c>
    </row>
    <row r="243">
      <c r="A243" t="inlineStr">
        <is>
          <t>GSS</t>
        </is>
      </c>
      <c r="B243" t="inlineStr">
        <is>
          <t>RM*RS5F10PQ</t>
        </is>
      </c>
      <c r="C243" t="inlineStr">
        <is>
          <t>Tray S</t>
        </is>
      </c>
      <c r="D243" t="n">
        <v>6100</v>
      </c>
      <c r="E243" t="n">
        <v>880</v>
      </c>
      <c r="F243" t="n">
        <v>6160</v>
      </c>
      <c r="G243" t="n">
        <v>13</v>
      </c>
    </row>
    <row r="244">
      <c r="A244" t="inlineStr">
        <is>
          <t>GSS</t>
        </is>
      </c>
      <c r="B244" t="inlineStr">
        <is>
          <t>RM*ES5F10SQR</t>
        </is>
      </c>
      <c r="C244" t="inlineStr">
        <is>
          <t>Tray S</t>
        </is>
      </c>
      <c r="D244" t="n">
        <v>6100</v>
      </c>
      <c r="E244" t="n">
        <v>880</v>
      </c>
      <c r="F244" t="n">
        <v>6160</v>
      </c>
      <c r="G244" t="n">
        <v>13</v>
      </c>
    </row>
    <row r="245">
      <c r="A245" t="inlineStr">
        <is>
          <t>GSS</t>
        </is>
      </c>
      <c r="B245" t="inlineStr">
        <is>
          <t>RM*ES5F16SQR</t>
        </is>
      </c>
      <c r="C245" t="inlineStr">
        <is>
          <t>Tray L</t>
        </is>
      </c>
      <c r="D245" t="n">
        <v>3000</v>
      </c>
      <c r="E245" t="n">
        <v>440</v>
      </c>
      <c r="F245" t="n">
        <v>3080</v>
      </c>
      <c r="G245" t="n">
        <v>13</v>
      </c>
    </row>
    <row r="246">
      <c r="A246" t="inlineStr">
        <is>
          <t>GSS</t>
        </is>
      </c>
      <c r="B246" t="inlineStr">
        <is>
          <t>RM*ES5J10SQ</t>
        </is>
      </c>
      <c r="C246" t="inlineStr">
        <is>
          <t>Tray S</t>
        </is>
      </c>
      <c r="D246" t="n">
        <v>6100</v>
      </c>
      <c r="E246" t="n">
        <v>880</v>
      </c>
      <c r="F246" t="n">
        <v>6160</v>
      </c>
      <c r="G246" t="n">
        <v>13</v>
      </c>
    </row>
    <row r="247">
      <c r="A247" t="inlineStr">
        <is>
          <t>GSS</t>
        </is>
      </c>
      <c r="B247" t="inlineStr">
        <is>
          <t>RM*ES5J10PQ</t>
        </is>
      </c>
      <c r="C247" t="inlineStr">
        <is>
          <t>Tray S</t>
        </is>
      </c>
      <c r="D247" t="n">
        <v>6100</v>
      </c>
      <c r="E247" t="n">
        <v>880</v>
      </c>
      <c r="F247" t="n">
        <v>6160</v>
      </c>
      <c r="G247" t="n">
        <v>13</v>
      </c>
    </row>
    <row r="248">
      <c r="A248" t="inlineStr">
        <is>
          <t>GSS</t>
        </is>
      </c>
      <c r="B248" t="inlineStr">
        <is>
          <t>RM*RS5J10PQ</t>
        </is>
      </c>
      <c r="C248" t="inlineStr">
        <is>
          <t>Tray S</t>
        </is>
      </c>
      <c r="D248" t="n">
        <v>6100</v>
      </c>
      <c r="E248" t="n">
        <v>880</v>
      </c>
      <c r="F248" t="n">
        <v>6160</v>
      </c>
      <c r="G248" t="n">
        <v>13</v>
      </c>
    </row>
    <row r="249">
      <c r="A249" t="inlineStr">
        <is>
          <t>GSS</t>
        </is>
      </c>
      <c r="B249" t="inlineStr">
        <is>
          <t>RM*ES5J16HQS</t>
        </is>
      </c>
      <c r="C249" t="inlineStr">
        <is>
          <t>Tray L</t>
        </is>
      </c>
      <c r="D249" t="n">
        <v>3000</v>
      </c>
      <c r="E249" t="n">
        <v>440</v>
      </c>
      <c r="F249" t="n">
        <v>3080</v>
      </c>
      <c r="G249" t="n">
        <v>13</v>
      </c>
    </row>
    <row r="250">
      <c r="A250" t="inlineStr">
        <is>
          <t>GSS</t>
        </is>
      </c>
      <c r="B250" t="inlineStr">
        <is>
          <t>RM*ES5J16SQ</t>
        </is>
      </c>
      <c r="C250" t="inlineStr">
        <is>
          <t>Tray L</t>
        </is>
      </c>
      <c r="D250" t="n">
        <v>3000</v>
      </c>
      <c r="E250" t="n">
        <v>440</v>
      </c>
      <c r="F250" t="n">
        <v>3080</v>
      </c>
      <c r="G250" t="n">
        <v>13</v>
      </c>
    </row>
    <row r="251">
      <c r="A251" t="inlineStr">
        <is>
          <t>GSS</t>
        </is>
      </c>
      <c r="B251" t="inlineStr">
        <is>
          <t>RM*ES5J16PQ</t>
        </is>
      </c>
      <c r="C251" t="inlineStr">
        <is>
          <t>Tray L</t>
        </is>
      </c>
      <c r="D251" t="n">
        <v>3000</v>
      </c>
      <c r="E251" t="n">
        <v>440</v>
      </c>
      <c r="F251" t="n">
        <v>3080</v>
      </c>
      <c r="G251" t="n">
        <v>13</v>
      </c>
    </row>
    <row r="252">
      <c r="A252" t="inlineStr">
        <is>
          <t>GSS</t>
        </is>
      </c>
      <c r="B252" t="inlineStr">
        <is>
          <t>RM*RS5J16PQ</t>
        </is>
      </c>
      <c r="C252" t="inlineStr">
        <is>
          <t>Tray L</t>
        </is>
      </c>
      <c r="D252" t="n">
        <v>3000</v>
      </c>
      <c r="E252" t="n">
        <v>440</v>
      </c>
      <c r="F252" t="n">
        <v>3080</v>
      </c>
      <c r="G252" t="n">
        <v>13</v>
      </c>
    </row>
    <row r="253">
      <c r="A253" t="inlineStr">
        <is>
          <t>GSS</t>
        </is>
      </c>
      <c r="B253" t="inlineStr">
        <is>
          <t>RM*RS5F16PQ</t>
        </is>
      </c>
      <c r="C253" t="inlineStr">
        <is>
          <t>Tray L</t>
        </is>
      </c>
      <c r="D253" t="n">
        <v>3000</v>
      </c>
      <c r="E253" t="n">
        <v>440</v>
      </c>
      <c r="F253" t="n">
        <v>3080</v>
      </c>
      <c r="G253" t="n">
        <v>13</v>
      </c>
    </row>
    <row r="254">
      <c r="A254" t="inlineStr">
        <is>
          <t>GSS</t>
        </is>
      </c>
      <c r="B254" t="inlineStr">
        <is>
          <t>RM*RS6C10PQ</t>
        </is>
      </c>
      <c r="C254" t="inlineStr">
        <is>
          <t>Tray S</t>
        </is>
      </c>
      <c r="D254" t="n">
        <v>6100</v>
      </c>
      <c r="E254" t="n">
        <v>880</v>
      </c>
      <c r="F254" t="n">
        <v>6160</v>
      </c>
      <c r="G254" t="n">
        <v>13</v>
      </c>
    </row>
    <row r="255">
      <c r="A255" t="inlineStr">
        <is>
          <t>GSS</t>
        </is>
      </c>
      <c r="B255" t="inlineStr">
        <is>
          <t>RM*ES6F10HQ</t>
        </is>
      </c>
      <c r="C255" t="inlineStr">
        <is>
          <t>Tray S</t>
        </is>
      </c>
      <c r="D255" t="n">
        <v>6100</v>
      </c>
      <c r="E255" t="n">
        <v>880</v>
      </c>
      <c r="F255" t="n">
        <v>6160</v>
      </c>
      <c r="G255" t="n">
        <v>13</v>
      </c>
    </row>
    <row r="256">
      <c r="A256" t="inlineStr">
        <is>
          <t>GSS</t>
        </is>
      </c>
      <c r="B256" t="inlineStr">
        <is>
          <t>RM*ES6F10SQ</t>
        </is>
      </c>
      <c r="C256" t="inlineStr">
        <is>
          <t>Tray S</t>
        </is>
      </c>
      <c r="D256" t="n">
        <v>6100</v>
      </c>
      <c r="E256" t="n">
        <v>880</v>
      </c>
      <c r="F256" t="n">
        <v>6160</v>
      </c>
      <c r="G256" t="n">
        <v>13</v>
      </c>
    </row>
    <row r="257">
      <c r="A257" t="inlineStr">
        <is>
          <t>GSS</t>
        </is>
      </c>
      <c r="B257" t="inlineStr">
        <is>
          <t>RM*ES6F10SQR</t>
        </is>
      </c>
      <c r="C257" t="inlineStr">
        <is>
          <t>Tray S</t>
        </is>
      </c>
      <c r="D257" t="n">
        <v>6100</v>
      </c>
      <c r="E257" t="n">
        <v>880</v>
      </c>
      <c r="F257" t="n">
        <v>6160</v>
      </c>
      <c r="G257" t="n">
        <v>13</v>
      </c>
    </row>
    <row r="258">
      <c r="A258" t="inlineStr">
        <is>
          <t>GSS</t>
        </is>
      </c>
      <c r="B258" t="inlineStr">
        <is>
          <t>RM*ES6F10HQR</t>
        </is>
      </c>
      <c r="C258" t="inlineStr">
        <is>
          <t>Tray S</t>
        </is>
      </c>
      <c r="D258" t="n">
        <v>6100</v>
      </c>
      <c r="E258" t="n">
        <v>880</v>
      </c>
      <c r="F258" t="n">
        <v>6160</v>
      </c>
      <c r="G258" t="n">
        <v>13</v>
      </c>
    </row>
    <row r="259">
      <c r="A259" t="inlineStr">
        <is>
          <t>GSS</t>
        </is>
      </c>
      <c r="B259" t="inlineStr">
        <is>
          <t>RM*RS6F10PQ</t>
        </is>
      </c>
      <c r="C259" t="inlineStr">
        <is>
          <t>Tray S</t>
        </is>
      </c>
      <c r="D259" t="n">
        <v>6100</v>
      </c>
      <c r="E259" t="n">
        <v>880</v>
      </c>
      <c r="F259" t="n">
        <v>6160</v>
      </c>
      <c r="G259" t="n">
        <v>13</v>
      </c>
    </row>
    <row r="260">
      <c r="A260" t="inlineStr">
        <is>
          <t>GSS</t>
        </is>
      </c>
      <c r="B260" t="inlineStr">
        <is>
          <t>RM*ES6F16HQ</t>
        </is>
      </c>
      <c r="C260" t="inlineStr">
        <is>
          <t>Tray L</t>
        </is>
      </c>
      <c r="D260" t="n">
        <v>3000</v>
      </c>
      <c r="E260" t="n">
        <v>440</v>
      </c>
      <c r="F260" t="n">
        <v>3080</v>
      </c>
      <c r="G260" t="n">
        <v>13</v>
      </c>
    </row>
    <row r="261">
      <c r="A261" t="inlineStr">
        <is>
          <t>GSS</t>
        </is>
      </c>
      <c r="B261" t="inlineStr">
        <is>
          <t>RM*ES6F16SQ</t>
        </is>
      </c>
      <c r="C261" t="inlineStr">
        <is>
          <t>Tray L</t>
        </is>
      </c>
      <c r="D261" t="n">
        <v>3000</v>
      </c>
      <c r="E261" t="n">
        <v>440</v>
      </c>
      <c r="F261" t="n">
        <v>3080</v>
      </c>
      <c r="G261" t="n">
        <v>13</v>
      </c>
    </row>
    <row r="262">
      <c r="A262" t="inlineStr">
        <is>
          <t>GSS</t>
        </is>
      </c>
      <c r="B262" t="inlineStr">
        <is>
          <t>RM*ES6F16SQR</t>
        </is>
      </c>
      <c r="C262" t="inlineStr">
        <is>
          <t>Tray L</t>
        </is>
      </c>
      <c r="D262" t="n">
        <v>3000</v>
      </c>
      <c r="E262" t="n">
        <v>440</v>
      </c>
      <c r="F262" t="n">
        <v>3080</v>
      </c>
      <c r="G262" t="n">
        <v>13</v>
      </c>
    </row>
    <row r="263">
      <c r="A263" t="inlineStr">
        <is>
          <t>GSS</t>
        </is>
      </c>
      <c r="B263" t="inlineStr">
        <is>
          <t>RM*RS6F16PQ</t>
        </is>
      </c>
      <c r="C263" t="inlineStr">
        <is>
          <t>Tray L</t>
        </is>
      </c>
      <c r="D263" t="n">
        <v>3000</v>
      </c>
      <c r="E263" t="n">
        <v>440</v>
      </c>
      <c r="F263" t="n">
        <v>3080</v>
      </c>
      <c r="G263" t="n">
        <v>13</v>
      </c>
    </row>
    <row r="264">
      <c r="A264" t="inlineStr">
        <is>
          <t>GSS</t>
        </is>
      </c>
      <c r="B264" t="inlineStr">
        <is>
          <t>RM*ES6F16HQR</t>
        </is>
      </c>
      <c r="C264" t="inlineStr">
        <is>
          <t>Tray L</t>
        </is>
      </c>
      <c r="D264" t="n">
        <v>3000</v>
      </c>
      <c r="E264" t="n">
        <v>440</v>
      </c>
      <c r="F264" t="n">
        <v>3080</v>
      </c>
      <c r="G264" t="n">
        <v>13</v>
      </c>
    </row>
    <row r="265">
      <c r="A265" t="inlineStr">
        <is>
          <t>GSS</t>
        </is>
      </c>
      <c r="B265" t="inlineStr">
        <is>
          <t>RM*ES6J10HQS</t>
        </is>
      </c>
      <c r="C265" t="inlineStr">
        <is>
          <t>Tray S</t>
        </is>
      </c>
      <c r="D265" t="n">
        <v>6100</v>
      </c>
      <c r="E265" t="n">
        <v>880</v>
      </c>
      <c r="F265" t="n">
        <v>6160</v>
      </c>
      <c r="G265" t="n">
        <v>13</v>
      </c>
    </row>
    <row r="266">
      <c r="A266" t="inlineStr">
        <is>
          <t>GSS</t>
        </is>
      </c>
      <c r="B266" t="inlineStr">
        <is>
          <t>RM*ES6J10SQ</t>
        </is>
      </c>
      <c r="C266" t="inlineStr">
        <is>
          <t>Tray S</t>
        </is>
      </c>
      <c r="D266" t="n">
        <v>6100</v>
      </c>
      <c r="E266" t="n">
        <v>880</v>
      </c>
      <c r="F266" t="n">
        <v>6160</v>
      </c>
      <c r="G266" t="n">
        <v>13</v>
      </c>
    </row>
    <row r="267">
      <c r="A267" t="inlineStr">
        <is>
          <t>GSS</t>
        </is>
      </c>
      <c r="B267" t="inlineStr">
        <is>
          <t>RM*ES6J10PQ</t>
        </is>
      </c>
      <c r="C267" t="inlineStr">
        <is>
          <t>Tray S</t>
        </is>
      </c>
      <c r="D267" t="n">
        <v>6100</v>
      </c>
      <c r="E267" t="n">
        <v>880</v>
      </c>
      <c r="F267" t="n">
        <v>6160</v>
      </c>
      <c r="G267" t="n">
        <v>13</v>
      </c>
    </row>
    <row r="268">
      <c r="A268" t="inlineStr">
        <is>
          <t>GSS</t>
        </is>
      </c>
      <c r="B268" t="inlineStr">
        <is>
          <t>RM*RS6J10PQ</t>
        </is>
      </c>
      <c r="C268" t="inlineStr">
        <is>
          <t>Tray S</t>
        </is>
      </c>
      <c r="D268" t="n">
        <v>6100</v>
      </c>
      <c r="E268" t="n">
        <v>880</v>
      </c>
      <c r="F268" t="n">
        <v>6160</v>
      </c>
      <c r="G268" t="n">
        <v>13</v>
      </c>
    </row>
    <row r="269">
      <c r="A269" t="inlineStr">
        <is>
          <t>GSS</t>
        </is>
      </c>
      <c r="B269" t="inlineStr">
        <is>
          <t>RM*ES6J16HQS</t>
        </is>
      </c>
      <c r="C269" t="inlineStr">
        <is>
          <t>Tray L</t>
        </is>
      </c>
      <c r="D269" t="n">
        <v>3000</v>
      </c>
      <c r="E269" t="n">
        <v>440</v>
      </c>
      <c r="F269" t="n">
        <v>3080</v>
      </c>
      <c r="G269" t="n">
        <v>13</v>
      </c>
    </row>
    <row r="270">
      <c r="A270" t="inlineStr">
        <is>
          <t>GSS</t>
        </is>
      </c>
      <c r="B270" t="inlineStr">
        <is>
          <t>RM*ES6J16SQ</t>
        </is>
      </c>
      <c r="C270" t="inlineStr">
        <is>
          <t>Tray L</t>
        </is>
      </c>
      <c r="D270" t="n">
        <v>3000</v>
      </c>
      <c r="E270" t="n">
        <v>440</v>
      </c>
      <c r="F270" t="n">
        <v>3080</v>
      </c>
      <c r="G270" t="n">
        <v>13</v>
      </c>
    </row>
    <row r="271">
      <c r="A271" t="inlineStr">
        <is>
          <t>GSS</t>
        </is>
      </c>
      <c r="B271" t="inlineStr">
        <is>
          <t>RM*ES6J16PQ</t>
        </is>
      </c>
      <c r="C271" t="inlineStr">
        <is>
          <t>Tray L</t>
        </is>
      </c>
      <c r="D271" t="n">
        <v>3000</v>
      </c>
      <c r="E271" t="n">
        <v>440</v>
      </c>
      <c r="F271" t="n">
        <v>3080</v>
      </c>
      <c r="G271" t="n">
        <v>13</v>
      </c>
    </row>
    <row r="272">
      <c r="A272" t="inlineStr">
        <is>
          <t>GSS</t>
        </is>
      </c>
      <c r="B272" t="inlineStr">
        <is>
          <t>RM*RS6J16PQ</t>
        </is>
      </c>
      <c r="C272" t="inlineStr">
        <is>
          <t>Tray L</t>
        </is>
      </c>
      <c r="D272" t="n">
        <v>3000</v>
      </c>
      <c r="E272" t="n">
        <v>440</v>
      </c>
      <c r="F272" t="n">
        <v>3080</v>
      </c>
      <c r="G272" t="n">
        <v>13</v>
      </c>
    </row>
    <row r="273">
      <c r="A273" t="inlineStr">
        <is>
          <t>GSS</t>
        </is>
      </c>
      <c r="B273" t="inlineStr">
        <is>
          <t>RM*RS7F10PQ</t>
        </is>
      </c>
      <c r="C273" t="inlineStr">
        <is>
          <t>Tray S</t>
        </is>
      </c>
      <c r="D273" t="n">
        <v>6100</v>
      </c>
      <c r="E273" t="n">
        <v>880</v>
      </c>
      <c r="F273" t="n">
        <v>6160</v>
      </c>
      <c r="G273" t="n">
        <v>13</v>
      </c>
    </row>
    <row r="274">
      <c r="A274" t="inlineStr">
        <is>
          <t>GSS</t>
        </is>
      </c>
      <c r="B274" t="inlineStr">
        <is>
          <t>RM*ES7F10SQR</t>
        </is>
      </c>
      <c r="C274" t="inlineStr">
        <is>
          <t>Tray S</t>
        </is>
      </c>
      <c r="D274" t="n">
        <v>6100</v>
      </c>
      <c r="E274" t="n">
        <v>880</v>
      </c>
      <c r="F274" t="n">
        <v>6160</v>
      </c>
      <c r="G274" t="n">
        <v>13</v>
      </c>
    </row>
    <row r="275">
      <c r="A275" t="inlineStr">
        <is>
          <t>GSS</t>
        </is>
      </c>
      <c r="B275" t="inlineStr">
        <is>
          <t>RM*ES7F16SQR</t>
        </is>
      </c>
      <c r="C275" t="inlineStr">
        <is>
          <t>Tray L</t>
        </is>
      </c>
      <c r="D275" t="n">
        <v>3000</v>
      </c>
      <c r="E275" t="n">
        <v>440</v>
      </c>
      <c r="F275" t="n">
        <v>3080</v>
      </c>
      <c r="G275" t="n">
        <v>13</v>
      </c>
    </row>
    <row r="276">
      <c r="A276" t="inlineStr">
        <is>
          <t>GSS</t>
        </is>
      </c>
      <c r="B276" t="inlineStr">
        <is>
          <t>RM*RS7F16PQ</t>
        </is>
      </c>
      <c r="C276" t="inlineStr">
        <is>
          <t>Tray L</t>
        </is>
      </c>
      <c r="D276" t="n">
        <v>3000</v>
      </c>
      <c r="E276" t="n">
        <v>440</v>
      </c>
      <c r="F276" t="n">
        <v>3080</v>
      </c>
      <c r="G276" t="n">
        <v>13</v>
      </c>
    </row>
    <row r="277">
      <c r="A277" t="inlineStr">
        <is>
          <t>GSS</t>
        </is>
      </c>
      <c r="B277" t="inlineStr">
        <is>
          <t>RM*ES7J10SQ</t>
        </is>
      </c>
      <c r="C277" t="inlineStr">
        <is>
          <t>Tray S</t>
        </is>
      </c>
      <c r="D277" t="n">
        <v>3000</v>
      </c>
      <c r="E277" t="n">
        <v>880</v>
      </c>
      <c r="F277" t="n">
        <v>6160</v>
      </c>
      <c r="G277" t="n">
        <v>13</v>
      </c>
    </row>
    <row r="278">
      <c r="A278" t="inlineStr">
        <is>
          <t>GSS</t>
        </is>
      </c>
      <c r="B278" t="inlineStr">
        <is>
          <t>RM*RS7J10PQ</t>
        </is>
      </c>
      <c r="C278" t="inlineStr">
        <is>
          <t>Tray S</t>
        </is>
      </c>
      <c r="D278" t="n">
        <v>6100</v>
      </c>
      <c r="E278" t="n">
        <v>880</v>
      </c>
      <c r="F278" t="n">
        <v>6160</v>
      </c>
      <c r="G278" t="n">
        <v>13</v>
      </c>
    </row>
    <row r="279">
      <c r="A279" t="inlineStr">
        <is>
          <t>GSS</t>
        </is>
      </c>
      <c r="B279" t="inlineStr">
        <is>
          <t>RM*ES7J10HQS</t>
        </is>
      </c>
      <c r="C279" t="inlineStr">
        <is>
          <t>Tray S</t>
        </is>
      </c>
      <c r="D279" t="n">
        <v>6100</v>
      </c>
      <c r="E279" t="n">
        <v>880</v>
      </c>
      <c r="F279" t="n">
        <v>6160</v>
      </c>
      <c r="G279" t="n">
        <v>13</v>
      </c>
    </row>
    <row r="280">
      <c r="A280" t="inlineStr">
        <is>
          <t>GSS</t>
        </is>
      </c>
      <c r="B280" t="inlineStr">
        <is>
          <t>RM*ES7J10PQ</t>
        </is>
      </c>
      <c r="C280" t="inlineStr">
        <is>
          <t>Tray S</t>
        </is>
      </c>
      <c r="D280" t="n">
        <v>6100</v>
      </c>
      <c r="E280" t="n">
        <v>880</v>
      </c>
      <c r="F280" t="n">
        <v>6160</v>
      </c>
      <c r="G280" t="n">
        <v>13</v>
      </c>
    </row>
    <row r="281">
      <c r="A281" t="inlineStr">
        <is>
          <t>GSS</t>
        </is>
      </c>
      <c r="B281" t="inlineStr">
        <is>
          <t>RM*RS7J16PQ</t>
        </is>
      </c>
      <c r="C281" t="inlineStr">
        <is>
          <t>Tray L</t>
        </is>
      </c>
      <c r="D281" t="n">
        <v>3000</v>
      </c>
      <c r="E281" t="n">
        <v>440</v>
      </c>
      <c r="F281" t="n">
        <v>3080</v>
      </c>
      <c r="G281" t="n">
        <v>13</v>
      </c>
    </row>
    <row r="282">
      <c r="A282" t="inlineStr">
        <is>
          <t>GSS</t>
        </is>
      </c>
      <c r="B282" t="inlineStr">
        <is>
          <t>RM*ES7J16HQS</t>
        </is>
      </c>
      <c r="C282" t="inlineStr">
        <is>
          <t>Tray L</t>
        </is>
      </c>
      <c r="D282" t="n">
        <v>3000</v>
      </c>
      <c r="E282" t="n">
        <v>440</v>
      </c>
      <c r="F282" t="n">
        <v>3080</v>
      </c>
      <c r="G282" t="n">
        <v>13</v>
      </c>
    </row>
    <row r="283">
      <c r="A283" t="inlineStr">
        <is>
          <t>GSS</t>
        </is>
      </c>
      <c r="B283" t="inlineStr">
        <is>
          <t>RM*ES7J16SQ</t>
        </is>
      </c>
      <c r="C283" t="inlineStr">
        <is>
          <t>Tray L</t>
        </is>
      </c>
      <c r="D283" t="n">
        <v>3000</v>
      </c>
      <c r="E283" t="n">
        <v>440</v>
      </c>
      <c r="F283" t="n">
        <v>3080</v>
      </c>
      <c r="G283" t="n">
        <v>13</v>
      </c>
    </row>
    <row r="284">
      <c r="A284" t="inlineStr">
        <is>
          <t>GSS</t>
        </is>
      </c>
      <c r="B284" t="inlineStr">
        <is>
          <t>RM*ES7J16PQ</t>
        </is>
      </c>
      <c r="C284" t="inlineStr">
        <is>
          <t>Tray L</t>
        </is>
      </c>
      <c r="D284" t="n">
        <v>3000</v>
      </c>
      <c r="E284" t="n">
        <v>440</v>
      </c>
      <c r="F284" t="n">
        <v>3080</v>
      </c>
      <c r="G284" t="n">
        <v>13</v>
      </c>
    </row>
  </sheetData>
  <autoFilter ref="A1:U284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A1" sqref="A1"/>
    </sheetView>
  </sheetViews>
  <sheetFormatPr baseColWidth="8" defaultRowHeight="15"/>
  <sheetData>
    <row r="1">
      <c r="A1" s="116" t="inlineStr">
        <is>
          <t>stt</t>
        </is>
      </c>
      <c r="B1" s="116" t="inlineStr">
        <is>
          <t>thitruong</t>
        </is>
      </c>
      <c r="C1" s="116" t="inlineStr">
        <is>
          <t>mathanhpham</t>
        </is>
      </c>
      <c r="D1" s="116" t="inlineStr">
        <is>
          <t>some</t>
        </is>
      </c>
      <c r="E1" s="116" t="inlineStr">
        <is>
          <t>soluong</t>
        </is>
      </c>
      <c r="F1" s="116" t="inlineStr">
        <is>
          <t>maukhuanbandau</t>
        </is>
      </c>
      <c r="G1" s="116" t="inlineStr">
        <is>
          <t>mauedotoxin</t>
        </is>
      </c>
      <c r="H1" s="116" t="inlineStr">
        <is>
          <t>mauchietxuat</t>
        </is>
      </c>
      <c r="I1" s="116" t="inlineStr">
        <is>
          <t>mautinhnang</t>
        </is>
      </c>
      <c r="J1" s="116" t="inlineStr">
        <is>
          <t>maueog</t>
        </is>
      </c>
      <c r="K1" s="116" t="inlineStr">
        <is>
          <t>maukhac</t>
        </is>
      </c>
      <c r="L1" s="116" t="inlineStr">
        <is>
          <t>Tray</t>
        </is>
      </c>
      <c r="M1" s="116" t="inlineStr">
        <is>
          <t>tongmau</t>
        </is>
      </c>
      <c r="N1" s="116" t="inlineStr">
        <is>
          <t>tongsanxuat</t>
        </is>
      </c>
      <c r="O1" s="116" t="inlineStr">
        <is>
          <t>slpalet</t>
        </is>
      </c>
    </row>
    <row r="2">
      <c r="A2" t="n">
        <v>1</v>
      </c>
      <c r="B2" t="inlineStr">
        <is>
          <t>TT khác</t>
        </is>
      </c>
      <c r="C2" t="inlineStr">
        <is>
          <t>RS*R40A07PQ</t>
        </is>
      </c>
      <c r="D2" t="n">
        <v>1</v>
      </c>
      <c r="E2" t="n">
        <v>6080</v>
      </c>
      <c r="F2" t="n">
        <v>0</v>
      </c>
      <c r="G2" t="n">
        <v>10</v>
      </c>
      <c r="H2" t="n">
        <v>0</v>
      </c>
      <c r="I2" t="n">
        <v>24</v>
      </c>
      <c r="J2" t="n">
        <v>0</v>
      </c>
      <c r="K2" t="n">
        <v>0</v>
      </c>
      <c r="L2" t="inlineStr">
        <is>
          <t>Tray S</t>
        </is>
      </c>
      <c r="M2" t="n">
        <v>34</v>
      </c>
      <c r="N2" t="n">
        <v>6114</v>
      </c>
      <c r="O2" t="n">
        <v>6.947727272727272</v>
      </c>
    </row>
    <row r="3">
      <c r="A3" t="n">
        <v>2</v>
      </c>
      <c r="B3" t="inlineStr">
        <is>
          <t>TT khác</t>
        </is>
      </c>
      <c r="C3" t="inlineStr">
        <is>
          <t>RS*R40A10PQ</t>
        </is>
      </c>
      <c r="D3" t="n">
        <v>1</v>
      </c>
      <c r="E3" t="n">
        <v>5940</v>
      </c>
      <c r="F3" t="n">
        <v>0</v>
      </c>
      <c r="G3" t="n">
        <v>10</v>
      </c>
      <c r="H3" t="n">
        <v>0</v>
      </c>
      <c r="I3" t="n">
        <v>24</v>
      </c>
      <c r="J3" t="n">
        <v>0</v>
      </c>
      <c r="K3" t="n">
        <v>0</v>
      </c>
      <c r="L3" t="inlineStr">
        <is>
          <t>Tray S</t>
        </is>
      </c>
      <c r="M3" t="n">
        <v>34</v>
      </c>
      <c r="N3" t="n">
        <v>5974</v>
      </c>
      <c r="O3" t="n">
        <v>6.788636363636364</v>
      </c>
    </row>
    <row r="4">
      <c r="A4" t="n">
        <v>3</v>
      </c>
      <c r="B4" t="inlineStr">
        <is>
          <t>TT khác</t>
        </is>
      </c>
      <c r="C4" t="inlineStr">
        <is>
          <t>RS*R50A07PQ</t>
        </is>
      </c>
      <c r="D4" t="n">
        <v>1</v>
      </c>
      <c r="E4" t="n">
        <v>6100</v>
      </c>
      <c r="F4" t="n">
        <v>0</v>
      </c>
      <c r="G4" t="n">
        <v>10</v>
      </c>
      <c r="H4" t="n">
        <v>0</v>
      </c>
      <c r="I4" t="n">
        <v>13</v>
      </c>
      <c r="J4" t="n">
        <v>0</v>
      </c>
      <c r="K4" t="n">
        <v>0</v>
      </c>
      <c r="L4" t="inlineStr">
        <is>
          <t>Tray S</t>
        </is>
      </c>
      <c r="M4" t="n">
        <v>23</v>
      </c>
      <c r="N4" t="n">
        <v>6123</v>
      </c>
      <c r="O4" t="n">
        <v>6.957954545454546</v>
      </c>
    </row>
    <row r="5">
      <c r="A5" t="n">
        <v>3</v>
      </c>
      <c r="B5" t="inlineStr">
        <is>
          <t>TT khác</t>
        </is>
      </c>
      <c r="C5" t="inlineStr">
        <is>
          <t>RS*R50A07PQ</t>
        </is>
      </c>
      <c r="D5" t="n">
        <v>2</v>
      </c>
      <c r="E5" t="n">
        <v>6100</v>
      </c>
      <c r="F5" t="n">
        <v>0</v>
      </c>
      <c r="G5" t="n">
        <v>10</v>
      </c>
      <c r="H5" t="n">
        <v>0</v>
      </c>
      <c r="I5" t="n">
        <v>13</v>
      </c>
      <c r="J5" t="n">
        <v>0</v>
      </c>
      <c r="K5" t="n">
        <v>0</v>
      </c>
      <c r="L5" t="inlineStr">
        <is>
          <t>Tray S</t>
        </is>
      </c>
      <c r="M5" t="n">
        <v>23</v>
      </c>
      <c r="N5" t="n">
        <v>6123</v>
      </c>
      <c r="O5" t="n">
        <v>6.957954545454546</v>
      </c>
    </row>
    <row r="6">
      <c r="A6" t="n">
        <v>3</v>
      </c>
      <c r="B6" t="inlineStr">
        <is>
          <t>TT khác</t>
        </is>
      </c>
      <c r="C6" t="inlineStr">
        <is>
          <t>RS*R50A07PQ</t>
        </is>
      </c>
      <c r="D6" t="n">
        <v>3</v>
      </c>
      <c r="E6" t="n">
        <v>6100</v>
      </c>
      <c r="F6" t="n">
        <v>0</v>
      </c>
      <c r="G6" t="n">
        <v>10</v>
      </c>
      <c r="H6" t="n">
        <v>0</v>
      </c>
      <c r="I6" t="n">
        <v>13</v>
      </c>
      <c r="J6" t="n">
        <v>0</v>
      </c>
      <c r="K6" t="n">
        <v>0</v>
      </c>
      <c r="L6" t="inlineStr">
        <is>
          <t>Tray S</t>
        </is>
      </c>
      <c r="M6" t="n">
        <v>23</v>
      </c>
      <c r="N6" t="n">
        <v>6123</v>
      </c>
      <c r="O6" t="n">
        <v>6.957954545454546</v>
      </c>
    </row>
    <row r="7">
      <c r="A7" t="n">
        <v>3</v>
      </c>
      <c r="B7" t="inlineStr">
        <is>
          <t>TT khác</t>
        </is>
      </c>
      <c r="C7" t="inlineStr">
        <is>
          <t>RS*R50A07PQ</t>
        </is>
      </c>
      <c r="D7" t="n">
        <v>4</v>
      </c>
      <c r="E7" t="n">
        <v>480</v>
      </c>
      <c r="F7" t="n">
        <v>0</v>
      </c>
      <c r="G7" t="n">
        <v>10</v>
      </c>
      <c r="H7" t="n">
        <v>0</v>
      </c>
      <c r="I7" t="n">
        <v>13</v>
      </c>
      <c r="J7" t="n">
        <v>0</v>
      </c>
      <c r="K7" t="n">
        <v>0</v>
      </c>
      <c r="L7" t="inlineStr">
        <is>
          <t>Tray S</t>
        </is>
      </c>
      <c r="M7" t="n">
        <v>23</v>
      </c>
      <c r="N7" t="n">
        <v>503</v>
      </c>
      <c r="O7" t="n">
        <v>0.571590909090909</v>
      </c>
    </row>
    <row r="8">
      <c r="A8" t="n">
        <v>4</v>
      </c>
      <c r="B8" t="inlineStr">
        <is>
          <t>TT khác</t>
        </is>
      </c>
      <c r="C8" t="inlineStr">
        <is>
          <t>RS*R50A10PQ</t>
        </is>
      </c>
      <c r="D8" t="n">
        <v>1</v>
      </c>
      <c r="E8" t="n">
        <v>6100</v>
      </c>
      <c r="F8" t="n">
        <v>0</v>
      </c>
      <c r="G8" t="n">
        <v>10</v>
      </c>
      <c r="H8" t="n">
        <v>0</v>
      </c>
      <c r="I8" t="n">
        <v>13</v>
      </c>
      <c r="J8" t="n">
        <v>0</v>
      </c>
      <c r="K8" t="n">
        <v>0</v>
      </c>
      <c r="L8" t="inlineStr">
        <is>
          <t>Tray S</t>
        </is>
      </c>
      <c r="M8" t="n">
        <v>23</v>
      </c>
      <c r="N8" t="n">
        <v>6123</v>
      </c>
      <c r="O8" t="n">
        <v>6.957954545454546</v>
      </c>
    </row>
    <row r="9">
      <c r="A9" t="n">
        <v>4</v>
      </c>
      <c r="B9" t="inlineStr">
        <is>
          <t>TT khác</t>
        </is>
      </c>
      <c r="C9" t="inlineStr">
        <is>
          <t>RS*R50A10PQ</t>
        </is>
      </c>
      <c r="D9" t="n">
        <v>2</v>
      </c>
      <c r="E9" t="n">
        <v>6100</v>
      </c>
      <c r="F9" t="n">
        <v>0</v>
      </c>
      <c r="G9" t="n">
        <v>10</v>
      </c>
      <c r="H9" t="n">
        <v>0</v>
      </c>
      <c r="I9" t="n">
        <v>13</v>
      </c>
      <c r="J9" t="n">
        <v>0</v>
      </c>
      <c r="K9" t="n">
        <v>0</v>
      </c>
      <c r="L9" t="inlineStr">
        <is>
          <t>Tray S</t>
        </is>
      </c>
      <c r="M9" t="n">
        <v>23</v>
      </c>
      <c r="N9" t="n">
        <v>6123</v>
      </c>
      <c r="O9" t="n">
        <v>6.957954545454546</v>
      </c>
    </row>
    <row r="10">
      <c r="A10" t="n">
        <v>4</v>
      </c>
      <c r="B10" t="inlineStr">
        <is>
          <t>TT khác</t>
        </is>
      </c>
      <c r="C10" t="inlineStr">
        <is>
          <t>RS*R50A10PQ</t>
        </is>
      </c>
      <c r="D10" t="n">
        <v>3</v>
      </c>
      <c r="E10" t="n">
        <v>3640</v>
      </c>
      <c r="F10" t="n">
        <v>0</v>
      </c>
      <c r="G10" t="n">
        <v>10</v>
      </c>
      <c r="H10" t="n">
        <v>0</v>
      </c>
      <c r="I10" t="n">
        <v>13</v>
      </c>
      <c r="J10" t="n">
        <v>0</v>
      </c>
      <c r="K10" t="n">
        <v>0</v>
      </c>
      <c r="L10" t="inlineStr">
        <is>
          <t>Tray S</t>
        </is>
      </c>
      <c r="M10" t="n">
        <v>23</v>
      </c>
      <c r="N10" t="n">
        <v>3663</v>
      </c>
      <c r="O10" t="n">
        <v>4.1625</v>
      </c>
    </row>
    <row r="11">
      <c r="A11" t="n">
        <v>5</v>
      </c>
      <c r="B11" t="inlineStr">
        <is>
          <t>TT khác</t>
        </is>
      </c>
      <c r="C11" t="inlineStr">
        <is>
          <t>RS*R50D10PQ</t>
        </is>
      </c>
      <c r="D11" t="n">
        <v>1</v>
      </c>
      <c r="E11" t="n">
        <v>6100</v>
      </c>
      <c r="F11" t="n">
        <v>0</v>
      </c>
      <c r="G11" t="n">
        <v>10</v>
      </c>
      <c r="H11" t="n">
        <v>0</v>
      </c>
      <c r="I11" t="n">
        <v>13</v>
      </c>
      <c r="J11" t="n">
        <v>0</v>
      </c>
      <c r="K11" t="n">
        <v>0</v>
      </c>
      <c r="L11" t="inlineStr">
        <is>
          <t>Tray S</t>
        </is>
      </c>
      <c r="M11" t="n">
        <v>23</v>
      </c>
      <c r="N11" t="n">
        <v>6123</v>
      </c>
      <c r="O11" t="n">
        <v>6.957954545454546</v>
      </c>
    </row>
    <row r="12">
      <c r="A12" t="n">
        <v>5</v>
      </c>
      <c r="B12" t="inlineStr">
        <is>
          <t>TT khác</t>
        </is>
      </c>
      <c r="C12" t="inlineStr">
        <is>
          <t>RS*R50D10PQ</t>
        </is>
      </c>
      <c r="D12" t="n">
        <v>2</v>
      </c>
      <c r="E12" t="n">
        <v>2720</v>
      </c>
      <c r="F12" t="n">
        <v>0</v>
      </c>
      <c r="G12" t="n">
        <v>10</v>
      </c>
      <c r="H12" t="n">
        <v>0</v>
      </c>
      <c r="I12" t="n">
        <v>13</v>
      </c>
      <c r="J12" t="n">
        <v>0</v>
      </c>
      <c r="K12" t="n">
        <v>0</v>
      </c>
      <c r="L12" t="inlineStr">
        <is>
          <t>Tray S</t>
        </is>
      </c>
      <c r="M12" t="n">
        <v>23</v>
      </c>
      <c r="N12" t="n">
        <v>2743</v>
      </c>
      <c r="O12" t="n">
        <v>3.117045454545455</v>
      </c>
    </row>
    <row r="13">
      <c r="A13" t="n">
        <v>6</v>
      </c>
      <c r="B13" t="inlineStr">
        <is>
          <t>TT khác</t>
        </is>
      </c>
      <c r="C13" t="inlineStr">
        <is>
          <t>RS*R50G07PQ</t>
        </is>
      </c>
      <c r="D13" t="n">
        <v>1</v>
      </c>
      <c r="E13" t="n">
        <v>5940</v>
      </c>
      <c r="F13" t="n">
        <v>0</v>
      </c>
      <c r="G13" t="n">
        <v>10</v>
      </c>
      <c r="H13" t="n">
        <v>0</v>
      </c>
      <c r="I13" t="n">
        <v>13</v>
      </c>
      <c r="J13" t="n">
        <v>0</v>
      </c>
      <c r="K13" t="n">
        <v>0</v>
      </c>
      <c r="L13" t="inlineStr">
        <is>
          <t>Tray S</t>
        </is>
      </c>
      <c r="M13" t="n">
        <v>23</v>
      </c>
      <c r="N13" t="n">
        <v>5963</v>
      </c>
      <c r="O13" t="n">
        <v>6.776136363636364</v>
      </c>
    </row>
    <row r="14">
      <c r="A14" t="n">
        <v>7</v>
      </c>
      <c r="B14" t="inlineStr">
        <is>
          <t>TT khác</t>
        </is>
      </c>
      <c r="C14" t="inlineStr">
        <is>
          <t>RS*R50G10PQ</t>
        </is>
      </c>
      <c r="D14" t="n">
        <v>1</v>
      </c>
      <c r="E14" t="n">
        <v>6100</v>
      </c>
      <c r="F14" t="n">
        <v>0</v>
      </c>
      <c r="G14" t="n">
        <v>10</v>
      </c>
      <c r="H14" t="n">
        <v>0</v>
      </c>
      <c r="I14" t="n">
        <v>13</v>
      </c>
      <c r="J14" t="n">
        <v>0</v>
      </c>
      <c r="K14" t="n">
        <v>0</v>
      </c>
      <c r="L14" t="inlineStr">
        <is>
          <t>Tray S</t>
        </is>
      </c>
      <c r="M14" t="n">
        <v>23</v>
      </c>
      <c r="N14" t="n">
        <v>6123</v>
      </c>
      <c r="O14" t="n">
        <v>6.957954545454546</v>
      </c>
    </row>
    <row r="15">
      <c r="A15" t="n">
        <v>7</v>
      </c>
      <c r="B15" t="inlineStr">
        <is>
          <t>TT khác</t>
        </is>
      </c>
      <c r="C15" t="inlineStr">
        <is>
          <t>RS*R50G10PQ</t>
        </is>
      </c>
      <c r="D15" t="n">
        <v>2</v>
      </c>
      <c r="E15" t="n">
        <v>5740</v>
      </c>
      <c r="F15" t="n">
        <v>0</v>
      </c>
      <c r="G15" t="n">
        <v>10</v>
      </c>
      <c r="H15" t="n">
        <v>0</v>
      </c>
      <c r="I15" t="n">
        <v>13</v>
      </c>
      <c r="J15" t="n">
        <v>0</v>
      </c>
      <c r="K15" t="n">
        <v>0</v>
      </c>
      <c r="L15" t="inlineStr">
        <is>
          <t>Tray S</t>
        </is>
      </c>
      <c r="M15" t="n">
        <v>23</v>
      </c>
      <c r="N15" t="n">
        <v>5763</v>
      </c>
      <c r="O15" t="n">
        <v>6.548863636363636</v>
      </c>
    </row>
    <row r="16">
      <c r="A16" t="n">
        <v>8</v>
      </c>
      <c r="B16" t="inlineStr">
        <is>
          <t>TT khác</t>
        </is>
      </c>
      <c r="C16" t="inlineStr">
        <is>
          <t>RS*R60A07PQ</t>
        </is>
      </c>
      <c r="D16" t="n">
        <v>1</v>
      </c>
      <c r="E16" t="n">
        <v>6100</v>
      </c>
      <c r="F16" t="n">
        <v>0</v>
      </c>
      <c r="G16" t="n">
        <v>10</v>
      </c>
      <c r="H16" t="n">
        <v>0</v>
      </c>
      <c r="I16" t="n">
        <v>13</v>
      </c>
      <c r="J16" t="n">
        <v>0</v>
      </c>
      <c r="K16" t="n">
        <v>0</v>
      </c>
      <c r="L16" t="inlineStr">
        <is>
          <t>Tray S</t>
        </is>
      </c>
      <c r="M16" t="n">
        <v>23</v>
      </c>
      <c r="N16" t="n">
        <v>6123</v>
      </c>
      <c r="O16" t="n">
        <v>6.957954545454546</v>
      </c>
    </row>
    <row r="17">
      <c r="A17" t="n">
        <v>8</v>
      </c>
      <c r="B17" t="inlineStr">
        <is>
          <t>TT khác</t>
        </is>
      </c>
      <c r="C17" t="inlineStr">
        <is>
          <t>RS*R60A07PQ</t>
        </is>
      </c>
      <c r="D17" t="n">
        <v>2</v>
      </c>
      <c r="E17" t="n">
        <v>5780</v>
      </c>
      <c r="F17" t="n">
        <v>0</v>
      </c>
      <c r="G17" t="n">
        <v>10</v>
      </c>
      <c r="H17" t="n">
        <v>0</v>
      </c>
      <c r="I17" t="n">
        <v>13</v>
      </c>
      <c r="J17" t="n">
        <v>0</v>
      </c>
      <c r="K17" t="n">
        <v>0</v>
      </c>
      <c r="L17" t="inlineStr">
        <is>
          <t>Tray S</t>
        </is>
      </c>
      <c r="M17" t="n">
        <v>23</v>
      </c>
      <c r="N17" t="n">
        <v>5803</v>
      </c>
      <c r="O17" t="n">
        <v>6.594318181818182</v>
      </c>
    </row>
    <row r="18">
      <c r="A18" t="n">
        <v>9</v>
      </c>
      <c r="B18" t="inlineStr">
        <is>
          <t>TT khác</t>
        </is>
      </c>
      <c r="C18" t="inlineStr">
        <is>
          <t>RS*R60A10PQ</t>
        </is>
      </c>
      <c r="D18" t="n">
        <v>1</v>
      </c>
      <c r="E18" t="n">
        <v>6100</v>
      </c>
      <c r="F18" t="n">
        <v>0</v>
      </c>
      <c r="G18" t="n">
        <v>10</v>
      </c>
      <c r="H18" t="n">
        <v>0</v>
      </c>
      <c r="I18" t="n">
        <v>13</v>
      </c>
      <c r="J18" t="n">
        <v>0</v>
      </c>
      <c r="K18" t="n">
        <v>0</v>
      </c>
      <c r="L18" t="inlineStr">
        <is>
          <t>Tray S</t>
        </is>
      </c>
      <c r="M18" t="n">
        <v>23</v>
      </c>
      <c r="N18" t="n">
        <v>6123</v>
      </c>
      <c r="O18" t="n">
        <v>6.957954545454546</v>
      </c>
    </row>
    <row r="19">
      <c r="A19" t="n">
        <v>9</v>
      </c>
      <c r="B19" t="inlineStr">
        <is>
          <t>TT khác</t>
        </is>
      </c>
      <c r="C19" t="inlineStr">
        <is>
          <t>RS*R60A10PQ</t>
        </is>
      </c>
      <c r="D19" t="n">
        <v>2</v>
      </c>
      <c r="E19" t="n">
        <v>6100</v>
      </c>
      <c r="F19" t="n">
        <v>0</v>
      </c>
      <c r="G19" t="n">
        <v>10</v>
      </c>
      <c r="H19" t="n">
        <v>0</v>
      </c>
      <c r="I19" t="n">
        <v>13</v>
      </c>
      <c r="J19" t="n">
        <v>0</v>
      </c>
      <c r="K19" t="n">
        <v>0</v>
      </c>
      <c r="L19" t="inlineStr">
        <is>
          <t>Tray S</t>
        </is>
      </c>
      <c r="M19" t="n">
        <v>23</v>
      </c>
      <c r="N19" t="n">
        <v>6123</v>
      </c>
      <c r="O19" t="n">
        <v>6.957954545454546</v>
      </c>
    </row>
    <row r="20">
      <c r="A20" t="n">
        <v>9</v>
      </c>
      <c r="B20" t="inlineStr">
        <is>
          <t>TT khác</t>
        </is>
      </c>
      <c r="C20" t="inlineStr">
        <is>
          <t>RS*R60A10PQ</t>
        </is>
      </c>
      <c r="D20" t="n">
        <v>3</v>
      </c>
      <c r="E20" t="n">
        <v>6100</v>
      </c>
      <c r="F20" t="n">
        <v>0</v>
      </c>
      <c r="G20" t="n">
        <v>10</v>
      </c>
      <c r="H20" t="n">
        <v>0</v>
      </c>
      <c r="I20" t="n">
        <v>13</v>
      </c>
      <c r="J20" t="n">
        <v>0</v>
      </c>
      <c r="K20" t="n">
        <v>0</v>
      </c>
      <c r="L20" t="inlineStr">
        <is>
          <t>Tray S</t>
        </is>
      </c>
      <c r="M20" t="n">
        <v>23</v>
      </c>
      <c r="N20" t="n">
        <v>6123</v>
      </c>
      <c r="O20" t="n">
        <v>6.957954545454546</v>
      </c>
    </row>
    <row r="21">
      <c r="A21" t="n">
        <v>9</v>
      </c>
      <c r="B21" t="inlineStr">
        <is>
          <t>TT khác</t>
        </is>
      </c>
      <c r="C21" t="inlineStr">
        <is>
          <t>RS*R60A10PQ</t>
        </is>
      </c>
      <c r="D21" t="n">
        <v>4</v>
      </c>
      <c r="E21" t="n">
        <v>6100</v>
      </c>
      <c r="F21" t="n">
        <v>0</v>
      </c>
      <c r="G21" t="n">
        <v>10</v>
      </c>
      <c r="H21" t="n">
        <v>0</v>
      </c>
      <c r="I21" t="n">
        <v>13</v>
      </c>
      <c r="J21" t="n">
        <v>0</v>
      </c>
      <c r="K21" t="n">
        <v>0</v>
      </c>
      <c r="L21" t="inlineStr">
        <is>
          <t>Tray S</t>
        </is>
      </c>
      <c r="M21" t="n">
        <v>23</v>
      </c>
      <c r="N21" t="n">
        <v>6123</v>
      </c>
      <c r="O21" t="n">
        <v>6.957954545454546</v>
      </c>
    </row>
    <row r="22">
      <c r="A22" t="n">
        <v>9</v>
      </c>
      <c r="B22" t="inlineStr">
        <is>
          <t>TT khác</t>
        </is>
      </c>
      <c r="C22" t="inlineStr">
        <is>
          <t>RS*R60A10PQ</t>
        </is>
      </c>
      <c r="D22" t="n">
        <v>5</v>
      </c>
      <c r="E22" t="n">
        <v>6100</v>
      </c>
      <c r="F22" t="n">
        <v>0</v>
      </c>
      <c r="G22" t="n">
        <v>10</v>
      </c>
      <c r="H22" t="n">
        <v>0</v>
      </c>
      <c r="I22" t="n">
        <v>13</v>
      </c>
      <c r="J22" t="n">
        <v>0</v>
      </c>
      <c r="K22" t="n">
        <v>0</v>
      </c>
      <c r="L22" t="inlineStr">
        <is>
          <t>Tray S</t>
        </is>
      </c>
      <c r="M22" t="n">
        <v>23</v>
      </c>
      <c r="N22" t="n">
        <v>6123</v>
      </c>
      <c r="O22" t="n">
        <v>6.957954545454546</v>
      </c>
    </row>
    <row r="23">
      <c r="A23" t="n">
        <v>9</v>
      </c>
      <c r="B23" t="inlineStr">
        <is>
          <t>TT khác</t>
        </is>
      </c>
      <c r="C23" t="inlineStr">
        <is>
          <t>RS*R60A10PQ</t>
        </is>
      </c>
      <c r="D23" t="n">
        <v>6</v>
      </c>
      <c r="E23" t="n">
        <v>3420</v>
      </c>
      <c r="F23" t="n">
        <v>0</v>
      </c>
      <c r="G23" t="n">
        <v>10</v>
      </c>
      <c r="H23" t="n">
        <v>0</v>
      </c>
      <c r="I23" t="n">
        <v>13</v>
      </c>
      <c r="J23" t="n">
        <v>0</v>
      </c>
      <c r="K23" t="n">
        <v>0</v>
      </c>
      <c r="L23" t="inlineStr">
        <is>
          <t>Tray S</t>
        </is>
      </c>
      <c r="M23" t="n">
        <v>23</v>
      </c>
      <c r="N23" t="n">
        <v>3443</v>
      </c>
      <c r="O23" t="n">
        <v>3.9125</v>
      </c>
    </row>
    <row r="24">
      <c r="A24" t="n">
        <v>10</v>
      </c>
      <c r="B24" t="inlineStr">
        <is>
          <t>TT khác</t>
        </is>
      </c>
      <c r="C24" t="inlineStr">
        <is>
          <t>RS*R60D10PQ</t>
        </is>
      </c>
      <c r="D24" t="n">
        <v>1</v>
      </c>
      <c r="E24" t="n">
        <v>6100</v>
      </c>
      <c r="F24" t="n">
        <v>0</v>
      </c>
      <c r="G24" t="n">
        <v>10</v>
      </c>
      <c r="H24" t="n">
        <v>0</v>
      </c>
      <c r="I24" t="n">
        <v>13</v>
      </c>
      <c r="J24" t="n">
        <v>0</v>
      </c>
      <c r="K24" t="n">
        <v>0</v>
      </c>
      <c r="L24" t="inlineStr">
        <is>
          <t>Tray S</t>
        </is>
      </c>
      <c r="M24" t="n">
        <v>23</v>
      </c>
      <c r="N24" t="n">
        <v>6123</v>
      </c>
      <c r="O24" t="n">
        <v>6.957954545454546</v>
      </c>
    </row>
    <row r="25">
      <c r="A25" t="n">
        <v>10</v>
      </c>
      <c r="B25" t="inlineStr">
        <is>
          <t>TT khác</t>
        </is>
      </c>
      <c r="C25" t="inlineStr">
        <is>
          <t>RS*R60D10PQ</t>
        </is>
      </c>
      <c r="D25" t="n">
        <v>2</v>
      </c>
      <c r="E25" t="n">
        <v>6100</v>
      </c>
      <c r="F25" t="n">
        <v>0</v>
      </c>
      <c r="G25" t="n">
        <v>10</v>
      </c>
      <c r="H25" t="n">
        <v>0</v>
      </c>
      <c r="I25" t="n">
        <v>13</v>
      </c>
      <c r="J25" t="n">
        <v>0</v>
      </c>
      <c r="K25" t="n">
        <v>0</v>
      </c>
      <c r="L25" t="inlineStr">
        <is>
          <t>Tray S</t>
        </is>
      </c>
      <c r="M25" t="n">
        <v>23</v>
      </c>
      <c r="N25" t="n">
        <v>6123</v>
      </c>
      <c r="O25" t="n">
        <v>6.957954545454546</v>
      </c>
    </row>
    <row r="26">
      <c r="A26" t="n">
        <v>10</v>
      </c>
      <c r="B26" t="inlineStr">
        <is>
          <t>TT khác</t>
        </is>
      </c>
      <c r="C26" t="inlineStr">
        <is>
          <t>RS*R60D10PQ</t>
        </is>
      </c>
      <c r="D26" t="n">
        <v>3</v>
      </c>
      <c r="E26" t="n">
        <v>6100</v>
      </c>
      <c r="F26" t="n">
        <v>0</v>
      </c>
      <c r="G26" t="n">
        <v>10</v>
      </c>
      <c r="H26" t="n">
        <v>0</v>
      </c>
      <c r="I26" t="n">
        <v>13</v>
      </c>
      <c r="J26" t="n">
        <v>0</v>
      </c>
      <c r="K26" t="n">
        <v>0</v>
      </c>
      <c r="L26" t="inlineStr">
        <is>
          <t>Tray S</t>
        </is>
      </c>
      <c r="M26" t="n">
        <v>23</v>
      </c>
      <c r="N26" t="n">
        <v>6123</v>
      </c>
      <c r="O26" t="n">
        <v>6.957954545454546</v>
      </c>
    </row>
    <row r="27">
      <c r="A27" t="n">
        <v>10</v>
      </c>
      <c r="B27" t="inlineStr">
        <is>
          <t>TT khác</t>
        </is>
      </c>
      <c r="C27" t="inlineStr">
        <is>
          <t>RS*R60D10PQ</t>
        </is>
      </c>
      <c r="D27" t="n">
        <v>4</v>
      </c>
      <c r="E27" t="n">
        <v>1520</v>
      </c>
      <c r="F27" t="n">
        <v>0</v>
      </c>
      <c r="G27" t="n">
        <v>10</v>
      </c>
      <c r="H27" t="n">
        <v>0</v>
      </c>
      <c r="I27" t="n">
        <v>13</v>
      </c>
      <c r="J27" t="n">
        <v>0</v>
      </c>
      <c r="K27" t="n">
        <v>0</v>
      </c>
      <c r="L27" t="inlineStr">
        <is>
          <t>Tray S</t>
        </is>
      </c>
      <c r="M27" t="n">
        <v>23</v>
      </c>
      <c r="N27" t="n">
        <v>1543</v>
      </c>
      <c r="O27" t="n">
        <v>1.753409090909091</v>
      </c>
    </row>
    <row r="28">
      <c r="A28" t="n">
        <v>11</v>
      </c>
      <c r="B28" t="inlineStr">
        <is>
          <t>TT khác</t>
        </is>
      </c>
      <c r="C28" t="inlineStr">
        <is>
          <t>RS*R60G07PQ</t>
        </is>
      </c>
      <c r="D28" t="n">
        <v>1</v>
      </c>
      <c r="E28" t="n">
        <v>6100</v>
      </c>
      <c r="F28" t="n">
        <v>0</v>
      </c>
      <c r="G28" t="n">
        <v>10</v>
      </c>
      <c r="H28" t="n">
        <v>0</v>
      </c>
      <c r="I28" t="n">
        <v>13</v>
      </c>
      <c r="J28" t="n">
        <v>0</v>
      </c>
      <c r="K28" t="n">
        <v>0</v>
      </c>
      <c r="L28" t="inlineStr">
        <is>
          <t>Tray S</t>
        </is>
      </c>
      <c r="M28" t="n">
        <v>23</v>
      </c>
      <c r="N28" t="n">
        <v>6123</v>
      </c>
      <c r="O28" t="n">
        <v>6.957954545454546</v>
      </c>
    </row>
    <row r="29">
      <c r="A29" t="n">
        <v>11</v>
      </c>
      <c r="B29" t="inlineStr">
        <is>
          <t>TT khác</t>
        </is>
      </c>
      <c r="C29" t="inlineStr">
        <is>
          <t>RS*R60G07PQ</t>
        </is>
      </c>
      <c r="D29" t="n">
        <v>2</v>
      </c>
      <c r="E29" t="n">
        <v>6100</v>
      </c>
      <c r="F29" t="n">
        <v>0</v>
      </c>
      <c r="G29" t="n">
        <v>10</v>
      </c>
      <c r="H29" t="n">
        <v>0</v>
      </c>
      <c r="I29" t="n">
        <v>13</v>
      </c>
      <c r="J29" t="n">
        <v>0</v>
      </c>
      <c r="K29" t="n">
        <v>0</v>
      </c>
      <c r="L29" t="inlineStr">
        <is>
          <t>Tray S</t>
        </is>
      </c>
      <c r="M29" t="n">
        <v>23</v>
      </c>
      <c r="N29" t="n">
        <v>6123</v>
      </c>
      <c r="O29" t="n">
        <v>6.957954545454546</v>
      </c>
    </row>
    <row r="30">
      <c r="A30" t="n">
        <v>11</v>
      </c>
      <c r="B30" t="inlineStr">
        <is>
          <t>TT khác</t>
        </is>
      </c>
      <c r="C30" t="inlineStr">
        <is>
          <t>RS*R60G07PQ</t>
        </is>
      </c>
      <c r="D30" t="n">
        <v>3</v>
      </c>
      <c r="E30" t="n">
        <v>6100</v>
      </c>
      <c r="F30" t="n">
        <v>0</v>
      </c>
      <c r="G30" t="n">
        <v>10</v>
      </c>
      <c r="H30" t="n">
        <v>0</v>
      </c>
      <c r="I30" t="n">
        <v>13</v>
      </c>
      <c r="J30" t="n">
        <v>0</v>
      </c>
      <c r="K30" t="n">
        <v>0</v>
      </c>
      <c r="L30" t="inlineStr">
        <is>
          <t>Tray S</t>
        </is>
      </c>
      <c r="M30" t="n">
        <v>23</v>
      </c>
      <c r="N30" t="n">
        <v>6123</v>
      </c>
      <c r="O30" t="n">
        <v>6.957954545454546</v>
      </c>
    </row>
    <row r="31">
      <c r="A31" t="n">
        <v>11</v>
      </c>
      <c r="B31" t="inlineStr">
        <is>
          <t>TT khác</t>
        </is>
      </c>
      <c r="C31" t="inlineStr">
        <is>
          <t>RS*R60G07PQ</t>
        </is>
      </c>
      <c r="D31" t="n">
        <v>4</v>
      </c>
      <c r="E31" t="n">
        <v>4500</v>
      </c>
      <c r="F31" t="n">
        <v>0</v>
      </c>
      <c r="G31" t="n">
        <v>10</v>
      </c>
      <c r="H31" t="n">
        <v>0</v>
      </c>
      <c r="I31" t="n">
        <v>13</v>
      </c>
      <c r="J31" t="n">
        <v>0</v>
      </c>
      <c r="K31" t="n">
        <v>0</v>
      </c>
      <c r="L31" t="inlineStr">
        <is>
          <t>Tray S</t>
        </is>
      </c>
      <c r="M31" t="n">
        <v>23</v>
      </c>
      <c r="N31" t="n">
        <v>4523</v>
      </c>
      <c r="O31" t="n">
        <v>5.139772727272727</v>
      </c>
    </row>
    <row r="32">
      <c r="A32" t="n">
        <v>12</v>
      </c>
      <c r="B32" t="inlineStr">
        <is>
          <t>TT khác</t>
        </is>
      </c>
      <c r="C32" t="inlineStr">
        <is>
          <t>RS*R60G10PQ</t>
        </is>
      </c>
      <c r="D32" t="n">
        <v>1</v>
      </c>
      <c r="E32" t="n">
        <v>6100</v>
      </c>
      <c r="F32" t="n">
        <v>0</v>
      </c>
      <c r="G32" t="n">
        <v>10</v>
      </c>
      <c r="H32" t="n">
        <v>0</v>
      </c>
      <c r="I32" t="n">
        <v>13</v>
      </c>
      <c r="J32" t="n">
        <v>0</v>
      </c>
      <c r="K32" t="n">
        <v>0</v>
      </c>
      <c r="L32" t="inlineStr">
        <is>
          <t>Tray S</t>
        </is>
      </c>
      <c r="M32" t="n">
        <v>23</v>
      </c>
      <c r="N32" t="n">
        <v>6123</v>
      </c>
      <c r="O32" t="n">
        <v>6.957954545454546</v>
      </c>
    </row>
    <row r="33">
      <c r="A33" t="n">
        <v>12</v>
      </c>
      <c r="B33" t="inlineStr">
        <is>
          <t>TT khác</t>
        </is>
      </c>
      <c r="C33" t="inlineStr">
        <is>
          <t>RS*R60G10PQ</t>
        </is>
      </c>
      <c r="D33" t="n">
        <v>2</v>
      </c>
      <c r="E33" t="n">
        <v>2800</v>
      </c>
      <c r="F33" t="n">
        <v>0</v>
      </c>
      <c r="G33" t="n">
        <v>10</v>
      </c>
      <c r="H33" t="n">
        <v>0</v>
      </c>
      <c r="I33" t="n">
        <v>13</v>
      </c>
      <c r="J33" t="n">
        <v>0</v>
      </c>
      <c r="K33" t="n">
        <v>0</v>
      </c>
      <c r="L33" t="inlineStr">
        <is>
          <t>Tray S</t>
        </is>
      </c>
      <c r="M33" t="n">
        <v>23</v>
      </c>
      <c r="N33" t="n">
        <v>2823</v>
      </c>
      <c r="O33" t="n">
        <v>3.207954545454546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100882</dc:creator>
  <dcterms:created xsi:type="dcterms:W3CDTF">2012-02-20T08:24:26Z</dcterms:created>
  <dcterms:modified xsi:type="dcterms:W3CDTF">2025-06-12T04:43:34Z</dcterms:modified>
  <cp:lastModifiedBy>TVC IT Application</cp:lastModifiedBy>
  <cp:lastPrinted>2021-04-28T06:33:27Z</cp:lastPrinted>
</cp:coreProperties>
</file>