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0490" windowHeight="8640"/>
  </bookViews>
  <sheets>
    <sheet name="PO3" sheetId="19" r:id="rId1"/>
    <sheet name="PO2" sheetId="17" r:id="rId2"/>
    <sheet name="PO1" sheetId="14" r:id="rId3"/>
    <sheet name="format" sheetId="11" r:id="rId4"/>
  </sheets>
  <externalReferences>
    <externalReference r:id="rId5"/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A266" i="11" l="1"/>
  <c r="A267" i="11" s="1"/>
  <c r="A268" i="11" s="1"/>
  <c r="A269" i="11" s="1"/>
  <c r="A270" i="11" s="1"/>
  <c r="A271" i="11" s="1"/>
  <c r="A272" i="11" s="1"/>
  <c r="A273" i="11" s="1"/>
  <c r="A265" i="11"/>
  <c r="A257" i="11"/>
  <c r="A258" i="11" s="1"/>
  <c r="A259" i="11" s="1"/>
  <c r="A260" i="11" s="1"/>
  <c r="A261" i="11" s="1"/>
  <c r="A262" i="11" s="1"/>
  <c r="A263" i="11" s="1"/>
  <c r="A256" i="11"/>
  <c r="J253" i="11"/>
  <c r="H253" i="11"/>
  <c r="J252" i="11"/>
  <c r="H251" i="11"/>
  <c r="J250" i="11"/>
  <c r="K250" i="11" s="1"/>
  <c r="K249" i="11" s="1"/>
  <c r="H250" i="11"/>
  <c r="J248" i="11"/>
  <c r="H248" i="11"/>
  <c r="B247" i="11"/>
  <c r="J246" i="11"/>
  <c r="H246" i="11"/>
  <c r="J245" i="11"/>
  <c r="H244" i="11"/>
  <c r="J243" i="11"/>
  <c r="K243" i="11" s="1"/>
  <c r="K242" i="11" s="1"/>
  <c r="H243" i="11"/>
  <c r="J241" i="11"/>
  <c r="H241" i="11"/>
  <c r="B240" i="11"/>
  <c r="J239" i="11"/>
  <c r="H239" i="11"/>
  <c r="J238" i="11"/>
  <c r="H237" i="11"/>
  <c r="J236" i="11"/>
  <c r="K236" i="11" s="1"/>
  <c r="K235" i="11" s="1"/>
  <c r="H236" i="11"/>
  <c r="J234" i="11"/>
  <c r="H234" i="11"/>
  <c r="B233" i="11"/>
  <c r="J232" i="11"/>
  <c r="H232" i="11"/>
  <c r="J231" i="11"/>
  <c r="H230" i="11"/>
  <c r="J229" i="11"/>
  <c r="K229" i="11" s="1"/>
  <c r="K228" i="11" s="1"/>
  <c r="H229" i="11"/>
  <c r="J227" i="11"/>
  <c r="H227" i="11"/>
  <c r="B226" i="11"/>
  <c r="J225" i="11"/>
  <c r="H225" i="11"/>
  <c r="J224" i="11"/>
  <c r="H223" i="11"/>
  <c r="J222" i="11"/>
  <c r="K222" i="11" s="1"/>
  <c r="K221" i="11" s="1"/>
  <c r="H222" i="11"/>
  <c r="J220" i="11"/>
  <c r="H220" i="11"/>
  <c r="B219" i="11"/>
  <c r="J218" i="11"/>
  <c r="H218" i="11"/>
  <c r="J217" i="11"/>
  <c r="H216" i="11"/>
  <c r="J215" i="11"/>
  <c r="K215" i="11" s="1"/>
  <c r="K214" i="11" s="1"/>
  <c r="H215" i="11"/>
  <c r="J213" i="11"/>
  <c r="H213" i="11"/>
  <c r="B212" i="11"/>
  <c r="J211" i="11"/>
  <c r="H211" i="11"/>
  <c r="J210" i="11"/>
  <c r="H209" i="11"/>
  <c r="J208" i="11"/>
  <c r="K208" i="11" s="1"/>
  <c r="K207" i="11" s="1"/>
  <c r="H208" i="11"/>
  <c r="J206" i="11"/>
  <c r="H206" i="11"/>
  <c r="B205" i="11"/>
  <c r="J204" i="11"/>
  <c r="H204" i="11"/>
  <c r="J203" i="11"/>
  <c r="H202" i="11"/>
  <c r="J201" i="11"/>
  <c r="K201" i="11" s="1"/>
  <c r="K200" i="11" s="1"/>
  <c r="H201" i="11"/>
  <c r="J199" i="11"/>
  <c r="H199" i="11"/>
  <c r="B198" i="11"/>
  <c r="J197" i="11"/>
  <c r="H197" i="11"/>
  <c r="J196" i="11"/>
  <c r="H195" i="11"/>
  <c r="J194" i="11"/>
  <c r="K194" i="11" s="1"/>
  <c r="K193" i="11" s="1"/>
  <c r="H194" i="11"/>
  <c r="J192" i="11"/>
  <c r="H192" i="11"/>
  <c r="B191" i="11"/>
  <c r="J190" i="11"/>
  <c r="H190" i="11"/>
  <c r="J189" i="11"/>
  <c r="H188" i="11"/>
  <c r="J187" i="11"/>
  <c r="K187" i="11" s="1"/>
  <c r="K186" i="11" s="1"/>
  <c r="H187" i="11"/>
  <c r="J185" i="11"/>
  <c r="H185" i="11"/>
  <c r="B184" i="11"/>
  <c r="J183" i="11"/>
  <c r="H183" i="11"/>
  <c r="J182" i="11"/>
  <c r="H181" i="11"/>
  <c r="J180" i="11"/>
  <c r="K180" i="11" s="1"/>
  <c r="K179" i="11" s="1"/>
  <c r="H180" i="11"/>
  <c r="J178" i="11"/>
  <c r="H178" i="11"/>
  <c r="B177" i="11"/>
  <c r="J176" i="11"/>
  <c r="H176" i="11"/>
  <c r="J175" i="11"/>
  <c r="H174" i="11"/>
  <c r="J173" i="11"/>
  <c r="K173" i="11" s="1"/>
  <c r="K172" i="11" s="1"/>
  <c r="H173" i="11"/>
  <c r="J171" i="11"/>
  <c r="H171" i="11"/>
  <c r="B170" i="11"/>
  <c r="J169" i="11"/>
  <c r="H169" i="11"/>
  <c r="J168" i="11"/>
  <c r="H167" i="11"/>
  <c r="J166" i="11"/>
  <c r="K166" i="11" s="1"/>
  <c r="K165" i="11" s="1"/>
  <c r="H166" i="11"/>
  <c r="J164" i="11"/>
  <c r="H164" i="11"/>
  <c r="B163" i="11"/>
  <c r="J162" i="11"/>
  <c r="H162" i="11"/>
  <c r="J161" i="11"/>
  <c r="H160" i="11"/>
  <c r="J159" i="11"/>
  <c r="K159" i="11" s="1"/>
  <c r="K158" i="11" s="1"/>
  <c r="H159" i="11"/>
  <c r="J157" i="11"/>
  <c r="H157" i="11"/>
  <c r="B156" i="11"/>
  <c r="J155" i="11"/>
  <c r="H155" i="11"/>
  <c r="J154" i="11"/>
  <c r="H153" i="11"/>
  <c r="J152" i="11"/>
  <c r="K152" i="11" s="1"/>
  <c r="K151" i="11" s="1"/>
  <c r="H152" i="11"/>
  <c r="J150" i="11"/>
  <c r="H150" i="11"/>
  <c r="B149" i="11"/>
  <c r="J148" i="11"/>
  <c r="H148" i="11"/>
  <c r="J147" i="11"/>
  <c r="H146" i="11"/>
  <c r="J145" i="11"/>
  <c r="K145" i="11" s="1"/>
  <c r="K144" i="11" s="1"/>
  <c r="H145" i="11"/>
  <c r="J143" i="11"/>
  <c r="H143" i="11"/>
  <c r="B142" i="11"/>
  <c r="J141" i="11"/>
  <c r="H141" i="11"/>
  <c r="J140" i="11"/>
  <c r="H139" i="11"/>
  <c r="J138" i="11"/>
  <c r="K138" i="11" s="1"/>
  <c r="K137" i="11" s="1"/>
  <c r="H138" i="11"/>
  <c r="J136" i="11"/>
  <c r="H136" i="11"/>
  <c r="B135" i="11"/>
  <c r="J134" i="11"/>
  <c r="H134" i="11"/>
  <c r="J133" i="11"/>
  <c r="H132" i="11"/>
  <c r="J131" i="11"/>
  <c r="K131" i="11" s="1"/>
  <c r="K130" i="11" s="1"/>
  <c r="H131" i="11"/>
  <c r="J129" i="11"/>
  <c r="H129" i="11"/>
  <c r="B128" i="11"/>
  <c r="J127" i="11"/>
  <c r="H127" i="11"/>
  <c r="J126" i="11"/>
  <c r="H125" i="11"/>
  <c r="J124" i="11"/>
  <c r="K124" i="11" s="1"/>
  <c r="K123" i="11" s="1"/>
  <c r="H124" i="11"/>
  <c r="J122" i="11"/>
  <c r="H122" i="11"/>
  <c r="B121" i="11"/>
  <c r="J120" i="11"/>
  <c r="H120" i="11"/>
  <c r="J119" i="11"/>
  <c r="H118" i="11"/>
  <c r="J117" i="11"/>
  <c r="K117" i="11" s="1"/>
  <c r="K116" i="11" s="1"/>
  <c r="H117" i="11"/>
  <c r="J115" i="11"/>
  <c r="H115" i="11"/>
  <c r="B114" i="11"/>
  <c r="J113" i="11"/>
  <c r="H113" i="11"/>
  <c r="J112" i="11"/>
  <c r="H111" i="11"/>
  <c r="J110" i="11"/>
  <c r="K110" i="11" s="1"/>
  <c r="K109" i="11" s="1"/>
  <c r="H110" i="11"/>
  <c r="J108" i="11"/>
  <c r="H108" i="11"/>
  <c r="B107" i="11"/>
  <c r="J106" i="11"/>
  <c r="H106" i="11"/>
  <c r="J105" i="11"/>
  <c r="H104" i="11"/>
  <c r="J103" i="11"/>
  <c r="K103" i="11" s="1"/>
  <c r="K102" i="11" s="1"/>
  <c r="H103" i="11"/>
  <c r="J101" i="11"/>
  <c r="H101" i="11"/>
  <c r="B100" i="11"/>
  <c r="J99" i="11"/>
  <c r="H99" i="11"/>
  <c r="J98" i="11"/>
  <c r="H97" i="11"/>
  <c r="J96" i="11"/>
  <c r="K96" i="11" s="1"/>
  <c r="K95" i="11" s="1"/>
  <c r="H96" i="11"/>
  <c r="J94" i="11"/>
  <c r="H94" i="11"/>
  <c r="B93" i="11"/>
  <c r="J92" i="11"/>
  <c r="H92" i="11"/>
  <c r="J91" i="11"/>
  <c r="H90" i="11"/>
  <c r="J89" i="11"/>
  <c r="K89" i="11" s="1"/>
  <c r="K88" i="11" s="1"/>
  <c r="H89" i="11"/>
  <c r="J87" i="11"/>
  <c r="H87" i="11"/>
  <c r="B86" i="11"/>
  <c r="J85" i="11"/>
  <c r="H85" i="11"/>
  <c r="J84" i="11"/>
  <c r="H83" i="11"/>
  <c r="J82" i="11"/>
  <c r="K82" i="11" s="1"/>
  <c r="K81" i="11" s="1"/>
  <c r="H82" i="11"/>
  <c r="J80" i="11"/>
  <c r="H80" i="11"/>
  <c r="B79" i="11"/>
  <c r="J78" i="11"/>
  <c r="H78" i="11"/>
  <c r="J77" i="11"/>
  <c r="H76" i="11"/>
  <c r="J75" i="11"/>
  <c r="K75" i="11" s="1"/>
  <c r="K74" i="11" s="1"/>
  <c r="H75" i="11"/>
  <c r="J73" i="11"/>
  <c r="H73" i="11"/>
  <c r="B72" i="11"/>
  <c r="J71" i="11"/>
  <c r="H71" i="11"/>
  <c r="J70" i="11"/>
  <c r="H69" i="11"/>
  <c r="J68" i="11"/>
  <c r="K68" i="11" s="1"/>
  <c r="K67" i="11" s="1"/>
  <c r="H68" i="11"/>
  <c r="J66" i="11"/>
  <c r="H66" i="11"/>
  <c r="B65" i="11"/>
  <c r="J64" i="11"/>
  <c r="H64" i="11"/>
  <c r="J63" i="11"/>
  <c r="H62" i="11"/>
  <c r="J61" i="11"/>
  <c r="K61" i="11" s="1"/>
  <c r="K60" i="11" s="1"/>
  <c r="H61" i="11"/>
  <c r="J59" i="11"/>
  <c r="H59" i="11"/>
  <c r="B58" i="11"/>
  <c r="J57" i="11"/>
  <c r="H57" i="11"/>
  <c r="J56" i="11"/>
  <c r="H55" i="11"/>
  <c r="J54" i="11"/>
  <c r="K54" i="11" s="1"/>
  <c r="K53" i="11" s="1"/>
  <c r="H54" i="11"/>
  <c r="J52" i="11"/>
  <c r="H52" i="11"/>
  <c r="B51" i="11"/>
  <c r="J50" i="11"/>
  <c r="H50" i="11"/>
  <c r="J49" i="11"/>
  <c r="H48" i="11"/>
  <c r="J47" i="11"/>
  <c r="K47" i="11" s="1"/>
  <c r="K46" i="11" s="1"/>
  <c r="H47" i="11"/>
  <c r="J45" i="11"/>
  <c r="H45" i="11"/>
  <c r="B44" i="11"/>
  <c r="J43" i="11"/>
  <c r="H43" i="11"/>
  <c r="J42" i="11"/>
  <c r="H41" i="11"/>
  <c r="J40" i="11"/>
  <c r="K40" i="11" s="1"/>
  <c r="K39" i="11" s="1"/>
  <c r="H40" i="11"/>
  <c r="J38" i="11"/>
  <c r="H38" i="11"/>
  <c r="B37" i="11"/>
  <c r="J36" i="11"/>
  <c r="H36" i="11"/>
  <c r="J35" i="11"/>
  <c r="H34" i="11"/>
  <c r="J33" i="11"/>
  <c r="K33" i="11" s="1"/>
  <c r="K32" i="11" s="1"/>
  <c r="H33" i="11"/>
  <c r="J31" i="11"/>
  <c r="H31" i="11"/>
  <c r="B30" i="11"/>
  <c r="J29" i="11"/>
  <c r="H29" i="11"/>
  <c r="J28" i="11"/>
  <c r="H27" i="11"/>
  <c r="J26" i="11"/>
  <c r="K26" i="11" s="1"/>
  <c r="K25" i="11" s="1"/>
  <c r="H26" i="11"/>
  <c r="J24" i="11"/>
  <c r="H24" i="11"/>
  <c r="B23" i="11"/>
  <c r="J22" i="11"/>
  <c r="H22" i="11"/>
  <c r="J21" i="11"/>
  <c r="H20" i="11"/>
  <c r="J19" i="11"/>
  <c r="K19" i="11" s="1"/>
  <c r="K18" i="11" s="1"/>
  <c r="H19" i="11"/>
  <c r="J17" i="11"/>
  <c r="H17" i="11"/>
  <c r="B16" i="11"/>
  <c r="J15" i="11"/>
  <c r="H15" i="11"/>
  <c r="J14" i="11"/>
  <c r="H13" i="11"/>
  <c r="J12" i="11"/>
  <c r="K12" i="11" s="1"/>
  <c r="K11" i="11" s="1"/>
  <c r="H12" i="11"/>
  <c r="J10" i="11"/>
  <c r="H10" i="11"/>
  <c r="B9" i="11"/>
  <c r="K244" i="17"/>
  <c r="K237" i="17"/>
  <c r="K230" i="17"/>
  <c r="K223" i="17"/>
  <c r="K216" i="17"/>
  <c r="K209" i="17"/>
  <c r="K202" i="17"/>
  <c r="K195" i="17"/>
  <c r="K188" i="17"/>
  <c r="K181" i="17"/>
  <c r="K174" i="17"/>
  <c r="K167" i="17"/>
  <c r="K160" i="17"/>
  <c r="K153" i="17"/>
  <c r="K146" i="17"/>
  <c r="K139" i="17"/>
  <c r="K132" i="17"/>
  <c r="K125" i="17"/>
  <c r="K118" i="17"/>
  <c r="K111" i="17"/>
  <c r="K104" i="17"/>
  <c r="K97" i="17"/>
  <c r="K90" i="17"/>
  <c r="K83" i="17"/>
  <c r="K76" i="17"/>
  <c r="K69" i="17"/>
  <c r="K62" i="17"/>
  <c r="K55" i="17"/>
  <c r="K48" i="17"/>
  <c r="K41" i="17"/>
  <c r="K34" i="17"/>
  <c r="K27" i="17"/>
  <c r="K20" i="17"/>
  <c r="K13" i="17"/>
  <c r="K209" i="19"/>
  <c r="J209" i="19"/>
  <c r="H209" i="19"/>
  <c r="J208" i="19"/>
  <c r="J207" i="19"/>
  <c r="H207" i="19"/>
  <c r="J206" i="19"/>
  <c r="H206" i="19"/>
  <c r="K202" i="19"/>
  <c r="J202" i="19"/>
  <c r="H202" i="19"/>
  <c r="J201" i="19"/>
  <c r="J200" i="19"/>
  <c r="H200" i="19"/>
  <c r="J199" i="19"/>
  <c r="H199" i="19"/>
  <c r="K195" i="19"/>
  <c r="J195" i="19"/>
  <c r="H195" i="19"/>
  <c r="J194" i="19"/>
  <c r="J193" i="19"/>
  <c r="H193" i="19"/>
  <c r="J192" i="19"/>
  <c r="H192" i="19"/>
  <c r="K188" i="19"/>
  <c r="J188" i="19"/>
  <c r="H188" i="19"/>
  <c r="J187" i="19"/>
  <c r="J186" i="19"/>
  <c r="H186" i="19"/>
  <c r="J185" i="19"/>
  <c r="H185" i="19"/>
  <c r="K181" i="19"/>
  <c r="J181" i="19"/>
  <c r="H181" i="19"/>
  <c r="J180" i="19"/>
  <c r="J179" i="19"/>
  <c r="H179" i="19"/>
  <c r="J178" i="19"/>
  <c r="H178" i="19"/>
  <c r="K174" i="19"/>
  <c r="J174" i="19"/>
  <c r="H174" i="19"/>
  <c r="J173" i="19"/>
  <c r="J172" i="19"/>
  <c r="H172" i="19"/>
  <c r="J171" i="19"/>
  <c r="H171" i="19"/>
  <c r="K167" i="19"/>
  <c r="J167" i="19"/>
  <c r="H167" i="19"/>
  <c r="J166" i="19"/>
  <c r="J165" i="19"/>
  <c r="H165" i="19"/>
  <c r="J164" i="19"/>
  <c r="H164" i="19"/>
  <c r="K160" i="19"/>
  <c r="J160" i="19"/>
  <c r="H160" i="19"/>
  <c r="J159" i="19"/>
  <c r="J158" i="19"/>
  <c r="H158" i="19"/>
  <c r="J157" i="19"/>
  <c r="H157" i="19"/>
  <c r="K153" i="19"/>
  <c r="J153" i="19"/>
  <c r="H153" i="19"/>
  <c r="J152" i="19"/>
  <c r="J151" i="19"/>
  <c r="H151" i="19"/>
  <c r="J150" i="19"/>
  <c r="H150" i="19"/>
  <c r="K146" i="19"/>
  <c r="J146" i="19"/>
  <c r="H146" i="19"/>
  <c r="J145" i="19"/>
  <c r="J144" i="19"/>
  <c r="H144" i="19"/>
  <c r="J143" i="19"/>
  <c r="H143" i="19"/>
  <c r="K139" i="19"/>
  <c r="J139" i="19"/>
  <c r="H139" i="19"/>
  <c r="J138" i="19"/>
  <c r="J137" i="19"/>
  <c r="H137" i="19"/>
  <c r="J136" i="19"/>
  <c r="H136" i="19"/>
  <c r="K132" i="19"/>
  <c r="J132" i="19"/>
  <c r="H132" i="19"/>
  <c r="J131" i="19"/>
  <c r="J130" i="19"/>
  <c r="H130" i="19"/>
  <c r="J129" i="19"/>
  <c r="H129" i="19"/>
  <c r="K125" i="19"/>
  <c r="J125" i="19"/>
  <c r="H125" i="19"/>
  <c r="J124" i="19"/>
  <c r="J123" i="19"/>
  <c r="H123" i="19"/>
  <c r="J122" i="19"/>
  <c r="H122" i="19"/>
  <c r="K118" i="19"/>
  <c r="J118" i="19"/>
  <c r="H118" i="19"/>
  <c r="J117" i="19"/>
  <c r="J116" i="19"/>
  <c r="H116" i="19"/>
  <c r="J115" i="19"/>
  <c r="H115" i="19"/>
  <c r="K111" i="19"/>
  <c r="J111" i="19"/>
  <c r="H111" i="19"/>
  <c r="J110" i="19"/>
  <c r="J109" i="19"/>
  <c r="H109" i="19"/>
  <c r="J108" i="19"/>
  <c r="H108" i="19"/>
  <c r="K104" i="19"/>
  <c r="J104" i="19"/>
  <c r="H104" i="19"/>
  <c r="J103" i="19"/>
  <c r="J102" i="19"/>
  <c r="H102" i="19"/>
  <c r="J101" i="19"/>
  <c r="H101" i="19"/>
  <c r="K97" i="19"/>
  <c r="J97" i="19"/>
  <c r="H97" i="19"/>
  <c r="J96" i="19"/>
  <c r="J95" i="19"/>
  <c r="H95" i="19"/>
  <c r="J94" i="19"/>
  <c r="H94" i="19"/>
  <c r="K90" i="19"/>
  <c r="J90" i="19"/>
  <c r="H90" i="19"/>
  <c r="J89" i="19"/>
  <c r="J88" i="19"/>
  <c r="H88" i="19"/>
  <c r="J87" i="19"/>
  <c r="H87" i="19"/>
  <c r="K83" i="19"/>
  <c r="J83" i="19"/>
  <c r="H83" i="19"/>
  <c r="J82" i="19"/>
  <c r="J81" i="19"/>
  <c r="H81" i="19"/>
  <c r="J80" i="19"/>
  <c r="H80" i="19"/>
  <c r="K76" i="19"/>
  <c r="J76" i="19"/>
  <c r="H76" i="19"/>
  <c r="J75" i="19"/>
  <c r="J74" i="19"/>
  <c r="H74" i="19"/>
  <c r="J73" i="19"/>
  <c r="H73" i="19"/>
  <c r="K69" i="19"/>
  <c r="J69" i="19"/>
  <c r="H69" i="19"/>
  <c r="J68" i="19"/>
  <c r="J67" i="19"/>
  <c r="H67" i="19"/>
  <c r="J66" i="19"/>
  <c r="H66" i="19"/>
  <c r="K62" i="19"/>
  <c r="J62" i="19"/>
  <c r="H62" i="19"/>
  <c r="J61" i="19"/>
  <c r="J60" i="19"/>
  <c r="H60" i="19"/>
  <c r="J59" i="19"/>
  <c r="H59" i="19"/>
  <c r="K55" i="19"/>
  <c r="J55" i="19"/>
  <c r="H55" i="19"/>
  <c r="J54" i="19"/>
  <c r="J53" i="19"/>
  <c r="H53" i="19"/>
  <c r="J52" i="19"/>
  <c r="H52" i="19"/>
  <c r="K48" i="19"/>
  <c r="J48" i="19"/>
  <c r="H48" i="19"/>
  <c r="J47" i="19"/>
  <c r="J46" i="19"/>
  <c r="H46" i="19"/>
  <c r="J45" i="19"/>
  <c r="H45" i="19"/>
  <c r="K41" i="19"/>
  <c r="J41" i="19"/>
  <c r="H41" i="19"/>
  <c r="J40" i="19"/>
  <c r="J39" i="19"/>
  <c r="H39" i="19"/>
  <c r="J38" i="19"/>
  <c r="H38" i="19"/>
  <c r="K34" i="19"/>
  <c r="J34" i="19"/>
  <c r="H34" i="19"/>
  <c r="J33" i="19"/>
  <c r="J32" i="19"/>
  <c r="H32" i="19"/>
  <c r="J31" i="19"/>
  <c r="H31" i="19"/>
  <c r="K27" i="19"/>
  <c r="J27" i="19"/>
  <c r="H27" i="19"/>
  <c r="J26" i="19"/>
  <c r="J25" i="19"/>
  <c r="H25" i="19"/>
  <c r="J24" i="19"/>
  <c r="H24" i="19"/>
  <c r="K20" i="19"/>
  <c r="J20" i="19"/>
  <c r="H20" i="19"/>
  <c r="J19" i="19"/>
  <c r="J18" i="19"/>
  <c r="H18" i="19"/>
  <c r="J17" i="19"/>
  <c r="H17" i="19"/>
  <c r="K13" i="19"/>
  <c r="J13" i="19"/>
  <c r="H13" i="19"/>
  <c r="J12" i="19"/>
  <c r="J11" i="19"/>
  <c r="H11" i="19"/>
  <c r="J10" i="19"/>
  <c r="H10" i="19"/>
  <c r="J11" i="11" l="1"/>
  <c r="J18" i="11"/>
  <c r="J25" i="11"/>
  <c r="J32" i="11"/>
  <c r="J39" i="11"/>
  <c r="J46" i="11"/>
  <c r="J53" i="11"/>
  <c r="J60" i="11"/>
  <c r="J67" i="11"/>
  <c r="J74" i="11"/>
  <c r="J81" i="11"/>
  <c r="J88" i="11"/>
  <c r="J95" i="11"/>
  <c r="J102" i="11"/>
  <c r="J109" i="11"/>
  <c r="J116" i="11"/>
  <c r="J123" i="11"/>
  <c r="J130" i="11"/>
  <c r="J137" i="11"/>
  <c r="J144" i="11"/>
  <c r="J151" i="11"/>
  <c r="J158" i="11"/>
  <c r="J165" i="11"/>
  <c r="J172" i="11"/>
  <c r="J179" i="11"/>
  <c r="J186" i="11"/>
  <c r="J193" i="11"/>
  <c r="J200" i="11"/>
  <c r="J207" i="11"/>
  <c r="J214" i="11"/>
  <c r="J221" i="11"/>
  <c r="J228" i="11"/>
  <c r="J235" i="11"/>
  <c r="J242" i="11"/>
  <c r="J249" i="11"/>
</calcChain>
</file>

<file path=xl/sharedStrings.xml><?xml version="1.0" encoding="utf-8"?>
<sst xmlns="http://schemas.openxmlformats.org/spreadsheetml/2006/main" count="2464" uniqueCount="397">
  <si>
    <t>Hợp đồng:</t>
  </si>
  <si>
    <t>Trần Thị Ngân</t>
  </si>
  <si>
    <t>STT</t>
  </si>
  <si>
    <t>Phụ lục 1: PHIẾU KIỂM TRA HỒ SƠ QUYẾT TOÁN DỰ ÁN /DỰ TOÁN HOÀN THÀNH</t>
  </si>
  <si>
    <t>(áp dụng cho tất cả các dự án/dự toán thực hiện theo luật đấu thầu)</t>
  </si>
  <si>
    <t>Gói thầu :</t>
  </si>
  <si>
    <t>Kế hoạch :</t>
  </si>
  <si>
    <t>Ngày ký:</t>
  </si>
  <si>
    <t>Tên người kiểm tra:</t>
  </si>
  <si>
    <t>Trung Tâm Cung Ứng Vật Tư</t>
  </si>
  <si>
    <t>Đơn vị công tác:</t>
  </si>
  <si>
    <t>Tên hồ sơ, văn bản</t>
  </si>
  <si>
    <t>Bộ phận /Đơn vị thực hiện</t>
  </si>
  <si>
    <t>Chứng từ</t>
  </si>
  <si>
    <t>Trình tự thời gian</t>
  </si>
  <si>
    <t>Thời gian thực hiện</t>
  </si>
  <si>
    <r>
      <rPr>
        <sz val="9"/>
        <rFont val="Times New Roman"/>
        <family val="1"/>
      </rPr>
      <t>Ghi chú</t>
    </r>
    <r>
      <rPr>
        <i/>
        <sz val="9"/>
        <rFont val="Times New Roman"/>
        <family val="1"/>
      </rPr>
      <t xml:space="preserve"> </t>
    </r>
  </si>
  <si>
    <t>Bản chính</t>
  </si>
  <si>
    <t>Bản thị thực</t>
  </si>
  <si>
    <t>Bản sao</t>
  </si>
  <si>
    <t>Bản photo</t>
  </si>
  <si>
    <t>Số</t>
  </si>
  <si>
    <t>Ký hiệu</t>
  </si>
  <si>
    <t>Ngày</t>
  </si>
  <si>
    <t>Thời gian thực hiện thực tế      (Số ngày)</t>
  </si>
  <si>
    <t>Không hợp lý về trình tự thời gian (Đánh dấu X)</t>
  </si>
  <si>
    <t xml:space="preserve">Thời gian thực hiện theo quy định (Số ngày)          </t>
  </si>
  <si>
    <t>ANSV</t>
  </si>
  <si>
    <t>Biên bản xác nhận tiến độ</t>
  </si>
  <si>
    <t>ANSV - CƯVT</t>
  </si>
  <si>
    <t>Biên bản giao nhận hàng hóa</t>
  </si>
  <si>
    <t>Packing list</t>
  </si>
  <si>
    <t>Chứng nhận chất lượng</t>
  </si>
  <si>
    <t>Chứng nhận kiểm tra chất lượng tại nhà máy</t>
  </si>
  <si>
    <t>Giấy chứng nhận đăng ký nhãn hiệu hàng hóa</t>
  </si>
  <si>
    <t>Cục sở hữu trí tuệ</t>
  </si>
  <si>
    <t>Giấy chứng nhận hợp quy thiết bị</t>
  </si>
  <si>
    <t>Biên bản nghiệm thu kỹ thuật</t>
  </si>
  <si>
    <t>Biên bản kiểm tra kỹ thuật</t>
  </si>
  <si>
    <t>Bài đo kiểm ATP</t>
  </si>
  <si>
    <t>Biên bản nghiệm thu, bàn giao hàng hóa</t>
  </si>
  <si>
    <t>BIDV</t>
  </si>
  <si>
    <t>Bảo lãnh tạm ứng</t>
  </si>
  <si>
    <t>Văn bản xác nhận hiệu lực đơn hàng</t>
  </si>
  <si>
    <t>Công văn đề nghị thanh toán</t>
  </si>
  <si>
    <t>Bảo lãnh bảo hành</t>
  </si>
  <si>
    <t>Tài liệu chung</t>
  </si>
  <si>
    <t>CUVT</t>
  </si>
  <si>
    <t>Chứng chỉ bản quyền phần mềm</t>
  </si>
  <si>
    <t>VNPT Technology</t>
  </si>
  <si>
    <t>TP Bank</t>
  </si>
  <si>
    <t>Người kiểm tra, lập biểu</t>
  </si>
  <si>
    <t>Kế toán trưởng</t>
  </si>
  <si>
    <t>Hóa đơn GTGT</t>
  </si>
  <si>
    <t>Bảng phân bổ giá trị còn lại</t>
  </si>
  <si>
    <t>Biên bản nghiệm thu license</t>
  </si>
  <si>
    <t>Bảng phân bổ giá trị tạm ứng</t>
  </si>
  <si>
    <t>Lê Ngọc Hảo</t>
  </si>
  <si>
    <t>Bảo lãnh thực hiện hợp đồng</t>
  </si>
  <si>
    <t>Chứng nhận chất lượng cho toàn bộ đơn hàng</t>
  </si>
  <si>
    <t>Tờ khai thông tin đăng ký thuế</t>
  </si>
  <si>
    <t>Giấy chứng nhận bảo hiểm hàng hóa vận chuyển nội địa</t>
  </si>
  <si>
    <t>PTI</t>
  </si>
  <si>
    <t>/ANSV-TCKT</t>
  </si>
  <si>
    <t>Hợp đồng số 085-2019/CUVT-ANSV/ĐTRR-KHMS ngày 15/05/2019 (Đợt 1: 22.520 bộ STB Android)</t>
  </si>
  <si>
    <t>2644/CUVT-KV</t>
  </si>
  <si>
    <t>Đơn đặt hàng PO1</t>
  </si>
  <si>
    <t>502/ANSV-DO</t>
  </si>
  <si>
    <t>0015543/GCN0001238/016-PCN/HH.NOI/2019</t>
  </si>
  <si>
    <t>A0737140918AE01A2</t>
  </si>
  <si>
    <t>Trung tâm Kiểm định và Chứng nhận 1 - Bộ Thông tin và Truyền thông</t>
  </si>
  <si>
    <t>282463</t>
  </si>
  <si>
    <t>Phiếu bảo hành</t>
  </si>
  <si>
    <t>28/05/2019</t>
  </si>
  <si>
    <t>36.1</t>
  </si>
  <si>
    <t>36.10</t>
  </si>
  <si>
    <t>36.20</t>
  </si>
  <si>
    <t>Hóa đơn GTGT hàng chính</t>
  </si>
  <si>
    <t>Hóa đơn GTGT hàng dự phòng</t>
  </si>
  <si>
    <t>Chứng nhận hợp quy</t>
  </si>
  <si>
    <t>Bộ Thông tin và Truyền thông</t>
  </si>
  <si>
    <t>VNPT An Giang</t>
  </si>
  <si>
    <t>VNPT Bình Dương</t>
  </si>
  <si>
    <t>VNPT Bạc Liêu</t>
  </si>
  <si>
    <t>VNPT Cao Bằng</t>
  </si>
  <si>
    <t>VNPT Hà Nam</t>
  </si>
  <si>
    <t>VNPT Hà Tĩnh</t>
  </si>
  <si>
    <t>VNPT Hậu Giang</t>
  </si>
  <si>
    <t>VNPT Khánh Hòa</t>
  </si>
  <si>
    <t>VNPT Quảng Bình</t>
  </si>
  <si>
    <t>VNPT Quảng Nam</t>
  </si>
  <si>
    <t>VNPT Sơn La</t>
  </si>
  <si>
    <t>VNPT Thanh Hóa</t>
  </si>
  <si>
    <t>VNPT Thừa Thiên Huế</t>
  </si>
  <si>
    <t>VNPT Hà Nội</t>
  </si>
  <si>
    <t>VNPT TP Hồ Chí Minh</t>
  </si>
  <si>
    <t>Đơn đặt hàng PO2</t>
  </si>
  <si>
    <t>VNPT Vĩnh Phúc</t>
  </si>
  <si>
    <t>VNPT Bắc Kạn</t>
  </si>
  <si>
    <t>VNPT Lạng Sơn</t>
  </si>
  <si>
    <t>VNPT Ninh Thuận</t>
  </si>
  <si>
    <t>VNPT Tây Ninh</t>
  </si>
  <si>
    <t>0000693&amp;0000767</t>
  </si>
  <si>
    <t>29/09/2020 &amp; 08/10/2020</t>
  </si>
  <si>
    <t>0000704&amp;0000783</t>
  </si>
  <si>
    <t>0000682&amp;0000759</t>
  </si>
  <si>
    <t>0000688&amp;0000760</t>
  </si>
  <si>
    <t>28/09/2020 &amp; 07/10/2020</t>
  </si>
  <si>
    <t>0000663&amp;0000733&amp;0000756</t>
  </si>
  <si>
    <t>23/09/2020 &amp; 01/10/2020 &amp; 06/10/2020</t>
  </si>
  <si>
    <t>0000664&amp;0000734&amp;0000758</t>
  </si>
  <si>
    <t>54.1</t>
  </si>
  <si>
    <t>54.2</t>
  </si>
  <si>
    <t>54.3</t>
  </si>
  <si>
    <t>54.4</t>
  </si>
  <si>
    <t>54.5</t>
  </si>
  <si>
    <t>54.6</t>
  </si>
  <si>
    <t>54.7</t>
  </si>
  <si>
    <t>54.8</t>
  </si>
  <si>
    <t>54.9</t>
  </si>
  <si>
    <t>54.10</t>
  </si>
  <si>
    <t>54.11</t>
  </si>
  <si>
    <t>54.12</t>
  </si>
  <si>
    <t>54.13</t>
  </si>
  <si>
    <t>54.14</t>
  </si>
  <si>
    <t>54.15</t>
  </si>
  <si>
    <t>35.1</t>
  </si>
  <si>
    <t>35.2</t>
  </si>
  <si>
    <t>35.3</t>
  </si>
  <si>
    <t>35.4</t>
  </si>
  <si>
    <t>35.5</t>
  </si>
  <si>
    <t>35.6</t>
  </si>
  <si>
    <t>35.7</t>
  </si>
  <si>
    <t>35.8</t>
  </si>
  <si>
    <t>35.9</t>
  </si>
  <si>
    <t>35.10</t>
  </si>
  <si>
    <t>35.11</t>
  </si>
  <si>
    <t>35.12</t>
  </si>
  <si>
    <t>35.13</t>
  </si>
  <si>
    <t>35.14</t>
  </si>
  <si>
    <t>35.15</t>
  </si>
  <si>
    <t>20/2293 &amp; 20/2426</t>
  </si>
  <si>
    <t>111-2020/CUVT-ANSV/ĐTRR-KHMS/01-1</t>
  </si>
  <si>
    <t>VNPT Bà Rịa - Vũng Tàu</t>
  </si>
  <si>
    <t>20/2415</t>
  </si>
  <si>
    <t>111-2020/CUVT-ANSV/ĐTRR-KHMS/01-2</t>
  </si>
  <si>
    <t>20/2230 &amp; 20/2261 &amp; 20/2416</t>
  </si>
  <si>
    <t>111-2020/CUVT-ANSV/ĐTRR-KHMS/01-3</t>
  </si>
  <si>
    <t>VNPT Bình Phước</t>
  </si>
  <si>
    <t>20/2294 &amp; 20/2427</t>
  </si>
  <si>
    <t>111-2020/CUVT-ANSV/ĐTRR-KHMS/01-4</t>
  </si>
  <si>
    <t>VNPT Bình Thuận</t>
  </si>
  <si>
    <t>20/2295 &amp; 20/2428</t>
  </si>
  <si>
    <t>111-2020/CUVT-ANSV/ĐTRR-KHMS/01-5</t>
  </si>
  <si>
    <t>VNPT Bình Định</t>
  </si>
  <si>
    <t>20/2145 &amp; 20/2188 &amp; 20/2262 &amp; 20/2336</t>
  </si>
  <si>
    <t>111-2020/CUVT-ANSV/ĐTRR-KHMS/01-6</t>
  </si>
  <si>
    <t>20/2342</t>
  </si>
  <si>
    <t>111-2020/CUVT-ANSV/ĐTRR-KHMS/01-7</t>
  </si>
  <si>
    <t>VNPT Bắc Giang</t>
  </si>
  <si>
    <t>20/2231</t>
  </si>
  <si>
    <t>111-2020/CUVT-ANSV/ĐTRR-KHMS/01-8</t>
  </si>
  <si>
    <t>20/2343</t>
  </si>
  <si>
    <t>111-2020/CUVT-ANSV/ĐTRR-KHMS/01-9</t>
  </si>
  <si>
    <t>VNPT Cà Mau</t>
  </si>
  <si>
    <t>20/2189 &amp; 20/2263 &amp; 20/2344</t>
  </si>
  <si>
    <t>111-2020/CUVT-ANSV/ĐTRR-KHMS/01-10</t>
  </si>
  <si>
    <t>VNPT Cần Thơ</t>
  </si>
  <si>
    <t>20/2190 &amp; 20/2264 &amp; 20/2296 &amp; 20/2429</t>
  </si>
  <si>
    <t>111-2020/CUVT-ANSV/ĐTRR-KHMS/01-11</t>
  </si>
  <si>
    <t>VNPT Gia Lai</t>
  </si>
  <si>
    <t>20/2251</t>
  </si>
  <si>
    <t>111-2020/CUVT-ANSV/ĐTRR-KHMS/01-12</t>
  </si>
  <si>
    <t>20/2232 &amp; 20/2265 &amp; 20/2345</t>
  </si>
  <si>
    <t>111-2020/CUVT-ANSV/ĐTRR-KHMS/01-13</t>
  </si>
  <si>
    <t>20/2233</t>
  </si>
  <si>
    <t>111-2020/CUVT-ANSV/ĐTRR-KHMS/01-14</t>
  </si>
  <si>
    <t>VNPT Hòa Bình</t>
  </si>
  <si>
    <t>20/2234</t>
  </si>
  <si>
    <t>111-2020/CUVT-ANSV/ĐTRR-KHMS/01-15</t>
  </si>
  <si>
    <t>VNPT Hải Phòng</t>
  </si>
  <si>
    <t>20/2252 &amp; 20/2304</t>
  </si>
  <si>
    <t>111-2020/CUVT-ANSV/ĐTRR-KHMS/01-16</t>
  </si>
  <si>
    <t>20/2417</t>
  </si>
  <si>
    <t>111-2020/CUVT-ANSV/ĐTRR-KHMS/01-17</t>
  </si>
  <si>
    <t>20/2337</t>
  </si>
  <si>
    <t>111-2020/CUVT-ANSV/ĐTRR-KHMS/01-18</t>
  </si>
  <si>
    <t>VNPT Kiên Giang</t>
  </si>
  <si>
    <t>20/2247 &amp; 20/2266 &amp; 20/2297 &amp; 20/2430</t>
  </si>
  <si>
    <t>111-2020/CUVT-ANSV/ĐTRR-KHMS/01-19</t>
  </si>
  <si>
    <t>VNPT Kon Tum</t>
  </si>
  <si>
    <t>20/2235</t>
  </si>
  <si>
    <t>111-2020/CUVT-ANSV/ĐTRR-KHMS/01-20</t>
  </si>
  <si>
    <t>VNPT Lai Châu</t>
  </si>
  <si>
    <t>20/2305 &amp; 20/2431</t>
  </si>
  <si>
    <t>111-2020/CUVT-ANSV/ĐTRR-KHMS/01-21</t>
  </si>
  <si>
    <t>VNPT Lâm Đồng</t>
  </si>
  <si>
    <t>20/2346 &amp; 20/2379</t>
  </si>
  <si>
    <t>111-2020/CUVT-ANSV/ĐTRR-KHMS/01-22</t>
  </si>
  <si>
    <t>VNPT Lào Cai</t>
  </si>
  <si>
    <t>20/2275 &amp; 20/2432</t>
  </si>
  <si>
    <t>111-2020/CUVT-ANSV/ĐTRR-KHMS/01-23</t>
  </si>
  <si>
    <t>VNPT Long An</t>
  </si>
  <si>
    <t>20/2348</t>
  </si>
  <si>
    <t>111-2020/CUVT-ANSV/ĐTRR-KHMS/01-24</t>
  </si>
  <si>
    <t>20/2349</t>
  </si>
  <si>
    <t>111-2020/CUVT-ANSV/ĐTRR-KHMS/01-25</t>
  </si>
  <si>
    <t>VNPT Nghệ An</t>
  </si>
  <si>
    <t>20/2191 &amp; 20/2236 &amp; 20/2267 &amp; 20/2350</t>
  </si>
  <si>
    <t>111-2020/CUVT-ANSV/ĐTRR-KHMS/01-26</t>
  </si>
  <si>
    <t>VNPT Nam Định</t>
  </si>
  <si>
    <t>20/2351</t>
  </si>
  <si>
    <t>111-2020/CUVT-ANSV/ĐTRR-KHMS/01-27</t>
  </si>
  <si>
    <t>VNPT Ninh Bình</t>
  </si>
  <si>
    <t>20/1973 &amp; 20/2080 &amp; 20/2129 &amp; 20/2193</t>
  </si>
  <si>
    <t>111-2020/CUVT-ANSV/ĐTRR-KHMS/01-28</t>
  </si>
  <si>
    <t>20/2237</t>
  </si>
  <si>
    <t>111-2020/CUVT-ANSV/ĐTRR-KHMS/01-29</t>
  </si>
  <si>
    <t>VNPT Phú Yên</t>
  </si>
  <si>
    <t>20/2194 &amp; 20/2268 &amp; 20/2418</t>
  </si>
  <si>
    <t>111-2020/CUVT-ANSV/ĐTRR-KHMS/01-30</t>
  </si>
  <si>
    <t>20/2081 &amp; 20/2197 &amp; 20/1879</t>
  </si>
  <si>
    <t>111-2020/CUVT-ANSV/ĐTRR-KHMS/01-31</t>
  </si>
  <si>
    <t>20/2298 &amp; 20/2434</t>
  </si>
  <si>
    <t>111-2020/CUVT-ANSV/ĐTRR-KHMS/01-32</t>
  </si>
  <si>
    <t>VNPT Quảng Ngãi</t>
  </si>
  <si>
    <t>20/2276 &amp; 20/2419</t>
  </si>
  <si>
    <t>111-2020/CUVT-ANSV/ĐTRR-KHMS/01-33</t>
  </si>
  <si>
    <t>VNPT Quảng Ninh</t>
  </si>
  <si>
    <t>20/2257 &amp; 20/2442</t>
  </si>
  <si>
    <t>111-2020/CUVT-ANSV/ĐTRR-KHMS/01-34</t>
  </si>
  <si>
    <t>VNPT Quảng Trị</t>
  </si>
  <si>
    <t>20/2299 &amp; 20/2420</t>
  </si>
  <si>
    <t>111-2020/CUVT-ANSV/ĐTRR-KHMS/01-35</t>
  </si>
  <si>
    <t>VNPT Sóc Trăng</t>
  </si>
  <si>
    <t>20/2195 &amp; 20/2248</t>
  </si>
  <si>
    <t>111-2020/CUVT-ANSV/ĐTRR-KHMS/01-36</t>
  </si>
  <si>
    <t>20/2352</t>
  </si>
  <si>
    <t>111-2020/CUVT-ANSV/ĐTRR-KHMS/01-37</t>
  </si>
  <si>
    <t>20/2353</t>
  </si>
  <si>
    <t>111-2020/CUVT-ANSV/ĐTRR-KHMS/01-38</t>
  </si>
  <si>
    <t>VNPT Thái Bình</t>
  </si>
  <si>
    <t>20/2461</t>
  </si>
  <si>
    <t>111-2020/CUVT-ANSV/ĐTRR-KHMS/01-39</t>
  </si>
  <si>
    <t>VNPT Thái Nguyên</t>
  </si>
  <si>
    <t>20/2238</t>
  </si>
  <si>
    <t>111-2020/CUVT-ANSV/ĐTRR-KHMS/01-40</t>
  </si>
  <si>
    <t>20/2239 &amp; 20/2269 &amp; 20/2421</t>
  </si>
  <si>
    <t>111-2020/CUVT-ANSV/ĐTRR-KHMS/01-41</t>
  </si>
  <si>
    <t>20/2258</t>
  </si>
  <si>
    <t>111-2020/CUVT-ANSV/ĐTRR-KHMS/01-42</t>
  </si>
  <si>
    <t>VNPT Tiền Giang</t>
  </si>
  <si>
    <t>20/2259 &amp; 20/2380</t>
  </si>
  <si>
    <t>111-2020/CUVT-ANSV/ĐTRR-KHMS/01-43</t>
  </si>
  <si>
    <t>VNPT Trà Vinh</t>
  </si>
  <si>
    <t>20/2354</t>
  </si>
  <si>
    <t>111-2020/CUVT-ANSV/ĐTRR-KHMS/01-44</t>
  </si>
  <si>
    <t>VNPT Tuyên Quang</t>
  </si>
  <si>
    <t>20/2355</t>
  </si>
  <si>
    <t>111-2020/CUVT-ANSV/ĐTRR-KHMS/01-45</t>
  </si>
  <si>
    <t>VNPT Vĩnh Long</t>
  </si>
  <si>
    <t>20/2338</t>
  </si>
  <si>
    <t>111-2020/CUVT-ANSV/ĐTRR-KHMS/01-46</t>
  </si>
  <si>
    <t>20/2300 &amp; 20/2433</t>
  </si>
  <si>
    <t>111-2020/CUVT-ANSV/ĐTRR-KHMS/01-47</t>
  </si>
  <si>
    <t>VNPT Yên Bái</t>
  </si>
  <si>
    <t>20/2196 &amp; 20/2122 &amp; 20/2270 &amp; 20/2277 &amp; 20/2435</t>
  </si>
  <si>
    <t>111-2020/CUVT-ANSV/ĐTRR-KHMS/01-48</t>
  </si>
  <si>
    <t>VNPT Điện Biên</t>
  </si>
  <si>
    <t>20/2144 &amp; 20/2198 &amp; 20/1998</t>
  </si>
  <si>
    <t>111-2020/CUVT-ANSV/ĐTRR-KHMS/01-49</t>
  </si>
  <si>
    <t>VNPT Đắk Lắk</t>
  </si>
  <si>
    <t>20/2422</t>
  </si>
  <si>
    <t>111-2020/CUVT-ANSV/ĐTRR-KHMS/01-50</t>
  </si>
  <si>
    <t>VNPT Đồng Tháp</t>
  </si>
  <si>
    <t>20/2423</t>
  </si>
  <si>
    <t>111-2020/CUVT-ANSV/ĐTRR-KHMS/01-51</t>
  </si>
  <si>
    <t>20/2424</t>
  </si>
  <si>
    <t>111-2020/CUVT-ANSV/ĐTRR-KHMS/01-52</t>
  </si>
  <si>
    <t>20/2114 &amp; 20/2256 &amp; 20/2260 &amp; 20/2425</t>
  </si>
  <si>
    <t>111-2020/CUVT-ANSV/ĐTRR-KHMS/01-53</t>
  </si>
  <si>
    <t>20/2541</t>
  </si>
  <si>
    <t>111-2020/CUVT-ANSV/ĐTRR-KHMS/02-1</t>
  </si>
  <si>
    <t>20/2556</t>
  </si>
  <si>
    <t>111-2020/CUVT-ANSV/ĐTRR-KHMS/02-2</t>
  </si>
  <si>
    <t>20/2565</t>
  </si>
  <si>
    <t>111-2020/CUVT-ANSV/ĐTRR-KHMS/02-3</t>
  </si>
  <si>
    <t>20/2542</t>
  </si>
  <si>
    <t>111-2020/CUVT-ANSV/ĐTRR-KHMS/02-4</t>
  </si>
  <si>
    <t>20/2192 &amp; 20/2496</t>
  </si>
  <si>
    <t>111-2020/CUVT-ANSV/ĐTRR-KHMS/02-5</t>
  </si>
  <si>
    <t>20/2543</t>
  </si>
  <si>
    <t>111-2020/CUVT-ANSV/ĐTRR-KHMS/02-6</t>
  </si>
  <si>
    <t>20/2253 &amp; 20/2500</t>
  </si>
  <si>
    <t>111-2020/CUVT-ANSV/ĐTRR-KHMS/02-7</t>
  </si>
  <si>
    <t>20/2559</t>
  </si>
  <si>
    <t>111-2020/CUVT-ANSV/ĐTRR-KHMS/02-8</t>
  </si>
  <si>
    <t>20/2550</t>
  </si>
  <si>
    <t>111-2020/CUVT-ANSV/ĐTRR-KHMS/02-9</t>
  </si>
  <si>
    <t>20/2544</t>
  </si>
  <si>
    <t>111-2020/CUVT-ANSV/ĐTRR-KHMS/02-10</t>
  </si>
  <si>
    <t>20/2448 &amp; 20/2560</t>
  </si>
  <si>
    <t>111-2020/CUVT-ANSV/ĐTRR-KHMS/02-11</t>
  </si>
  <si>
    <t>20/2545</t>
  </si>
  <si>
    <t>111-2020/CUVT-ANSV/ĐTRR-KHMS/02-12</t>
  </si>
  <si>
    <t>20/2466 &amp; 20/2569</t>
  </si>
  <si>
    <t>111-2020/CUVT-ANSV/ĐTRR-KHMS/02-13</t>
  </si>
  <si>
    <t>20/2488</t>
  </si>
  <si>
    <t>111-2020/CUVT-ANSV/ĐTRR-KHMS/02-14</t>
  </si>
  <si>
    <t>20/2233B &amp; 20/2347 &amp; 20/2497</t>
  </si>
  <si>
    <t>111-2020/CUVT-ANSV/ĐTRR-KHMS/02-15</t>
  </si>
  <si>
    <t>20/2548</t>
  </si>
  <si>
    <t>111-2020/CUVT-ANSV/ĐTRR-KHMS/02-16</t>
  </si>
  <si>
    <t>20/2557</t>
  </si>
  <si>
    <t>111-2020/CUVT-ANSV/ĐTRR-KHMS/02-17</t>
  </si>
  <si>
    <t>20/2491</t>
  </si>
  <si>
    <t>111-2020/CUVT-ANSV/ĐTRR-KHMS/02-18</t>
  </si>
  <si>
    <t>20/2462</t>
  </si>
  <si>
    <t>111-2020/CUVT-ANSV/ĐTRR-KHMS/02-19</t>
  </si>
  <si>
    <t>20/2546</t>
  </si>
  <si>
    <t>111-2020/CUVT-ANSV/ĐTRR-KHMS/02-20</t>
  </si>
  <si>
    <t>20/2406 &amp; 20/2492</t>
  </si>
  <si>
    <t>111-2020/CUVT-ANSV/ĐTRR-KHMS/02-21</t>
  </si>
  <si>
    <t>20/2463 &amp; 20/2451</t>
  </si>
  <si>
    <t>111-2020/CUVT-ANSV/ĐTRR-KHMS/02-22</t>
  </si>
  <si>
    <t>20/2494</t>
  </si>
  <si>
    <t>111-2020/CUVT-ANSV/ĐTRR-KHMS/02-23</t>
  </si>
  <si>
    <t>20/2306 &amp; 20/2464</t>
  </si>
  <si>
    <t>111-2020/CUVT-ANSV/ĐTRR-KHMS/02-24</t>
  </si>
  <si>
    <t>20/2558</t>
  </si>
  <si>
    <t>111-2020/CUVT-ANSV/ĐTRR-KHMS/02-25</t>
  </si>
  <si>
    <t>20/2246 &amp; 20/2381 &amp; 20/2498</t>
  </si>
  <si>
    <t>111-2020/CUVT-ANSV/ĐTRR-KHMS/02-26</t>
  </si>
  <si>
    <t>20/2566</t>
  </si>
  <si>
    <t>111-2020/CUVT-ANSV/ĐTRR-KHMS/02-27</t>
  </si>
  <si>
    <t>20/2382 &amp; 20/2495</t>
  </si>
  <si>
    <t>111-2020/CUVT-ANSV/ĐTRR-KHMS/02-28</t>
  </si>
  <si>
    <t>20/2567</t>
  </si>
  <si>
    <t>111-2020/CUVT-ANSV/ĐTRR-KHMS/02-29</t>
  </si>
  <si>
    <t>20/2547</t>
  </si>
  <si>
    <t>111-2020/CUVT-ANSV/ĐTRR-KHMS/02-30</t>
  </si>
  <si>
    <t>20/2301 &amp; 20/2383 &amp; 20/2465</t>
  </si>
  <si>
    <t>111-2020/CUVT-ANSV/ĐTRR-KHMS/02-31</t>
  </si>
  <si>
    <t>20/2549</t>
  </si>
  <si>
    <t>111-2020/CUVT-ANSV/ĐTRR-KHMS/02-32</t>
  </si>
  <si>
    <t>20/2384 &amp; 20/2499</t>
  </si>
  <si>
    <t>111-2020/CUVT-ANSV/ĐTRR-KHMS/02-33</t>
  </si>
  <si>
    <t>20/2568</t>
  </si>
  <si>
    <t>111-2020/CUVT-ANSV/ĐTRR-KHMS/02-34</t>
  </si>
  <si>
    <r>
      <t xml:space="preserve">Hợp đồng số 111-2020/CUVT-ANSV/ĐTRR-KHMS ngày </t>
    </r>
    <r>
      <rPr>
        <sz val="9"/>
        <color rgb="FFFF0000"/>
        <rFont val="Times New Roman"/>
        <family val="1"/>
      </rPr>
      <t>12/02/2020</t>
    </r>
    <r>
      <rPr>
        <sz val="9"/>
        <rFont val="Times New Roman"/>
        <family val="1"/>
      </rPr>
      <t xml:space="preserve"> (Đợt 1: 65.969 thiết bị iGate GW020)</t>
    </r>
  </si>
  <si>
    <t>Đơn đặt hàng PO3</t>
  </si>
  <si>
    <t>30.1</t>
  </si>
  <si>
    <t>30.2</t>
  </si>
  <si>
    <t>30.3</t>
  </si>
  <si>
    <t>30.4</t>
  </si>
  <si>
    <t>30.5</t>
  </si>
  <si>
    <t>30.6</t>
  </si>
  <si>
    <t>30.7</t>
  </si>
  <si>
    <t>30.8</t>
  </si>
  <si>
    <t>30.9</t>
  </si>
  <si>
    <t>30.10</t>
  </si>
  <si>
    <t>30.11</t>
  </si>
  <si>
    <t>30.12</t>
  </si>
  <si>
    <t>30.13</t>
  </si>
  <si>
    <t>30.14</t>
  </si>
  <si>
    <t>30.15</t>
  </si>
  <si>
    <t>111-2020/CUVT-ANSV/ĐTRR-KHMS/03-1</t>
  </si>
  <si>
    <t>111-2020/CUVT-ANSV/ĐTRR-KHMS/03-2</t>
  </si>
  <si>
    <t>111-2020/CUVT-ANSV/ĐTRR-KHMS/03-3</t>
  </si>
  <si>
    <t>111-2020/CUVT-ANSV/ĐTRR-KHMS/03-4</t>
  </si>
  <si>
    <t>111-2020/CUVT-ANSV/ĐTRR-KHMS/03-5</t>
  </si>
  <si>
    <t>111-2020/CUVT-ANSV/ĐTRR-KHMS/03-6</t>
  </si>
  <si>
    <t>111-2020/CUVT-ANSV/ĐTRR-KHMS/03-7</t>
  </si>
  <si>
    <t>111-2020/CUVT-ANSV/ĐTRR-KHMS/03-8</t>
  </si>
  <si>
    <t>111-2020/CUVT-ANSV/ĐTRR-KHMS/03-9</t>
  </si>
  <si>
    <t>111-2020/CUVT-ANSV/ĐTRR-KHMS/03-10</t>
  </si>
  <si>
    <t>111-2020/CUVT-ANSV/ĐTRR-KHMS/03-11</t>
  </si>
  <si>
    <t>111-2020/CUVT-ANSV/ĐTRR-KHMS/03-12</t>
  </si>
  <si>
    <t>111-2020/CUVT-ANSV/ĐTRR-KHMS/03-13</t>
  </si>
  <si>
    <t>111-2020/CUVT-ANSV/ĐTRR-KHMS/03-14</t>
  </si>
  <si>
    <t>111-2020/CUVT-ANSV/ĐTRR-KHMS/03-15</t>
  </si>
  <si>
    <t>111-2020/CUVT-ANSV/ĐTRR-KHMS/03-16</t>
  </si>
  <si>
    <t>111-2020/CUVT-ANSV/ĐTRR-KHMS/03-17</t>
  </si>
  <si>
    <t>111-2020/CUVT-ANSV/ĐTRR-KHMS/03-18</t>
  </si>
  <si>
    <t>111-2020/CUVT-ANSV/ĐTRR-KHMS/03-19</t>
  </si>
  <si>
    <t>111-2020/CUVT-ANSV/ĐTRR-KHMS/03-20</t>
  </si>
  <si>
    <t>111-2020/CUVT-ANSV/ĐTRR-KHMS/03-21</t>
  </si>
  <si>
    <t>111-2020/CUVT-ANSV/ĐTRR-KHMS/03-22</t>
  </si>
  <si>
    <t>111-2020/CUVT-ANSV/ĐTRR-KHMS/03-23</t>
  </si>
  <si>
    <t>111-2020/CUVT-ANSV/ĐTRR-KHMS/03-24</t>
  </si>
  <si>
    <t>111-2020/CUVT-ANSV/ĐTRR-KHMS/03-25</t>
  </si>
  <si>
    <t>111-2020/CUVT-ANSV/ĐTRR-KHMS/03-26</t>
  </si>
  <si>
    <t>111-2020/CUVT-ANSV/ĐTRR-KHMS/03-27</t>
  </si>
  <si>
    <t>111-2020/CUVT-ANSV/ĐTRR-KHMS/03-28</t>
  </si>
  <si>
    <t>111-2020/CUVT-ANSV/ĐTRR-KHMS/03-29</t>
  </si>
  <si>
    <r>
      <t xml:space="preserve">Hợp đồng số 111-2020/CUVT-ANSV/ĐTRR-KHMS ngày </t>
    </r>
    <r>
      <rPr>
        <sz val="9"/>
        <color rgb="FFFF0000"/>
        <rFont val="Times New Roman"/>
        <family val="1"/>
      </rPr>
      <t>12/02/2020</t>
    </r>
    <r>
      <rPr>
        <sz val="9"/>
        <rFont val="Times New Roman"/>
        <family val="1"/>
      </rPr>
      <t xml:space="preserve"> (Đợt 3: 31.872 thiết bị iGate GW020)</t>
    </r>
  </si>
  <si>
    <r>
      <t xml:space="preserve">Hợp đồng số 111-2020/CUVT-ANSV/ĐTRR-KHMS ngày </t>
    </r>
    <r>
      <rPr>
        <sz val="9"/>
        <color rgb="FFFF0000"/>
        <rFont val="Times New Roman"/>
        <family val="1"/>
      </rPr>
      <t>12/02/2020</t>
    </r>
    <r>
      <rPr>
        <sz val="9"/>
        <rFont val="Times New Roman"/>
        <family val="1"/>
      </rPr>
      <t xml:space="preserve"> (Đợt 2: 34.143 thiết bị iGate GW020)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</si>
</sst>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/mm\/yyyy"/>
    <numFmt numFmtId="165" formatCode="0000000"/>
  </numFmts>
  <fonts count="12">
    <font>
      <sz val="10"/>
      <name val="Arial"/>
    </font>
    <font>
      <sz val="11"/>
      <color theme="1"/>
      <name val="Calibri"/>
      <family val="2"/>
      <scheme val="minor"/>
    </font>
    <font>
      <sz val="10"/>
      <name val="VNI-Times"/>
    </font>
    <font>
      <sz val="10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i/>
      <sz val="9"/>
      <name val="Times New Roman"/>
      <family val="1"/>
    </font>
    <font>
      <sz val="9"/>
      <color rgb="FFFF0000"/>
      <name val="Times New Roman"/>
      <family val="1"/>
    </font>
    <font>
      <b/>
      <sz val="9"/>
      <color theme="0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</cellStyleXfs>
  <cellXfs count="92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14" fontId="5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4" fillId="2" borderId="1" xfId="0" quotePrefix="1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9" fillId="2" borderId="0" xfId="0" applyFont="1" applyFill="1"/>
    <xf numFmtId="0" fontId="9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quotePrefix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4" fillId="2" borderId="1" xfId="0" quotePrefix="1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1" fontId="4" fillId="2" borderId="1" xfId="0" applyNumberFormat="1" applyFont="1" applyFill="1" applyBorder="1" applyAlignment="1">
      <alignment horizontal="left" vertical="center" wrapText="1"/>
    </xf>
    <xf numFmtId="0" fontId="10" fillId="2" borderId="0" xfId="0" quotePrefix="1" applyFont="1" applyFill="1"/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14" fontId="4" fillId="2" borderId="1" xfId="0" quotePrefix="1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left" vertical="center" wrapText="1"/>
    </xf>
    <xf numFmtId="49" fontId="4" fillId="2" borderId="1" xfId="0" quotePrefix="1" applyNumberFormat="1" applyFont="1" applyFill="1" applyBorder="1" applyAlignment="1">
      <alignment horizontal="left" vertical="center"/>
    </xf>
    <xf numFmtId="14" fontId="9" fillId="2" borderId="1" xfId="0" quotePrefix="1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9" fillId="2" borderId="1" xfId="0" quotePrefix="1" applyNumberFormat="1" applyFont="1" applyFill="1" applyBorder="1" applyAlignment="1">
      <alignment vertical="center" wrapText="1"/>
    </xf>
    <xf numFmtId="0" fontId="9" fillId="2" borderId="1" xfId="0" quotePrefix="1" applyFont="1" applyFill="1" applyBorder="1" applyAlignment="1">
      <alignment horizontal="left" vertical="center" wrapText="1"/>
    </xf>
    <xf numFmtId="14" fontId="9" fillId="2" borderId="1" xfId="0" quotePrefix="1" applyNumberFormat="1" applyFont="1" applyFill="1" applyBorder="1" applyAlignment="1">
      <alignment horizontal="left"/>
    </xf>
    <xf numFmtId="0" fontId="9" fillId="2" borderId="1" xfId="0" quotePrefix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0" borderId="1" xfId="4" quotePrefix="1" applyNumberFormat="1" applyFont="1" applyBorder="1" applyAlignment="1">
      <alignment horizontal="left" vertical="center" wrapText="1"/>
    </xf>
    <xf numFmtId="14" fontId="4" fillId="3" borderId="1" xfId="0" quotePrefix="1" applyNumberFormat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49" fontId="4" fillId="3" borderId="1" xfId="0" quotePrefix="1" applyNumberFormat="1" applyFont="1" applyFill="1" applyBorder="1" applyAlignment="1">
      <alignment vertical="center" wrapText="1"/>
    </xf>
    <xf numFmtId="0" fontId="4" fillId="2" borderId="1" xfId="2" quotePrefix="1" applyFont="1" applyFill="1" applyBorder="1" applyAlignment="1">
      <alignment vertical="center" wrapText="1"/>
    </xf>
    <xf numFmtId="14" fontId="4" fillId="2" borderId="1" xfId="2" quotePrefix="1" applyNumberFormat="1" applyFont="1" applyFill="1" applyBorder="1" applyAlignment="1">
      <alignment horizontal="left" vertical="center" wrapText="1"/>
    </xf>
    <xf numFmtId="0" fontId="4" fillId="2" borderId="1" xfId="4" quotePrefix="1" applyFont="1" applyFill="1" applyBorder="1" applyAlignment="1">
      <alignment vertical="center" wrapText="1"/>
    </xf>
    <xf numFmtId="49" fontId="11" fillId="0" borderId="1" xfId="4" applyNumberFormat="1" applyFont="1" applyBorder="1" applyAlignment="1">
      <alignment vertical="center"/>
    </xf>
    <xf numFmtId="0" fontId="4" fillId="0" borderId="1" xfId="4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vertical="center" wrapText="1"/>
    </xf>
    <xf numFmtId="14" fontId="4" fillId="2" borderId="1" xfId="0" quotePrefix="1" applyNumberFormat="1" applyFont="1" applyFill="1" applyBorder="1" applyAlignment="1">
      <alignment horizontal="left" vertical="center"/>
    </xf>
    <xf numFmtId="0" fontId="4" fillId="0" borderId="1" xfId="2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vertical="center"/>
    </xf>
    <xf numFmtId="14" fontId="9" fillId="0" borderId="1" xfId="2" quotePrefix="1" applyNumberFormat="1" applyFont="1" applyBorder="1" applyAlignment="1">
      <alignment horizontal="left" vertical="center" wrapText="1"/>
    </xf>
    <xf numFmtId="14" fontId="6" fillId="2" borderId="0" xfId="0" applyNumberFormat="1" applyFont="1" applyFill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6">
    <cellStyle name="Comma 2 2" xfId="3"/>
    <cellStyle name="Normal" xfId="0" builtinId="0"/>
    <cellStyle name="Normal 2" xfId="4"/>
    <cellStyle name="Normal 2 2 2" xfId="2"/>
    <cellStyle name="Normal 4 2" xfId="1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.%20QLHD%20ANSV\111-2020\PO3\xu&#7845;t%20h&#243;a%20&#273;&#417;n%20PO3%201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.%20QLHD%20ANSV\111-2020\PO3\DATA_HD%20111-2020_BBGH-CQ-BAO%20HANH_SUMMARY%20HCM_PO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NT\Documents\Zalo%20Received%20Files\DATA_HD%20085-2019_PO1_BBGH-CQ-BAO%20HANH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3-111 2020"/>
    </sheetNames>
    <sheetDataSet>
      <sheetData sheetId="0">
        <row r="1">
          <cell r="B1" t="str">
            <v>Tỉnh</v>
          </cell>
          <cell r="C1" t="str">
            <v>ONT chính</v>
          </cell>
          <cell r="D1" t="str">
            <v>Chính gồm VAT</v>
          </cell>
          <cell r="E1" t="str">
            <v>Ngày hóa đơn</v>
          </cell>
          <cell r="F1" t="str">
            <v>Số hóa đơn</v>
          </cell>
          <cell r="G1" t="str">
            <v>ONT dự phòng</v>
          </cell>
          <cell r="H1" t="str">
            <v>Dự phòng gồm VAT</v>
          </cell>
          <cell r="I1" t="str">
            <v>Ngày hóa đơn</v>
          </cell>
          <cell r="J1" t="str">
            <v>Số hóa đơn</v>
          </cell>
        </row>
        <row r="2">
          <cell r="A2" t="str">
            <v>VNPT Quảng Bình</v>
          </cell>
          <cell r="B2" t="str">
            <v>Quảng Bình</v>
          </cell>
          <cell r="C2">
            <v>908</v>
          </cell>
          <cell r="D2">
            <v>828155020.00000012</v>
          </cell>
          <cell r="E2">
            <v>44133</v>
          </cell>
          <cell r="F2">
            <v>1066</v>
          </cell>
          <cell r="G2">
            <v>18</v>
          </cell>
          <cell r="H2">
            <v>16417170.000000002</v>
          </cell>
          <cell r="I2">
            <v>44133</v>
          </cell>
          <cell r="J2">
            <v>1067</v>
          </cell>
        </row>
        <row r="3">
          <cell r="A3" t="str">
            <v>VNPT Cao Bằng</v>
          </cell>
          <cell r="B3" t="str">
            <v>Cao Bằng</v>
          </cell>
          <cell r="C3">
            <v>320</v>
          </cell>
          <cell r="D3">
            <v>291860800</v>
          </cell>
          <cell r="E3">
            <v>44134</v>
          </cell>
          <cell r="F3">
            <v>1069</v>
          </cell>
          <cell r="G3">
            <v>6</v>
          </cell>
          <cell r="H3">
            <v>5472390</v>
          </cell>
          <cell r="I3">
            <v>44134</v>
          </cell>
          <cell r="J3">
            <v>1070</v>
          </cell>
        </row>
        <row r="4">
          <cell r="A4" t="str">
            <v>VNPT Hà Tĩnh</v>
          </cell>
          <cell r="B4" t="str">
            <v>Hà Tĩnh</v>
          </cell>
          <cell r="C4">
            <v>500</v>
          </cell>
          <cell r="D4">
            <v>456032500.00000006</v>
          </cell>
          <cell r="E4">
            <v>44138</v>
          </cell>
          <cell r="F4">
            <v>1078</v>
          </cell>
          <cell r="G4">
            <v>10</v>
          </cell>
          <cell r="H4">
            <v>9120650</v>
          </cell>
          <cell r="I4">
            <v>44138</v>
          </cell>
          <cell r="J4">
            <v>1079</v>
          </cell>
        </row>
        <row r="5">
          <cell r="A5" t="str">
            <v>VNPT Ninh Thuận</v>
          </cell>
          <cell r="B5" t="str">
            <v>Ninh Thuận</v>
          </cell>
          <cell r="C5">
            <v>200</v>
          </cell>
          <cell r="D5">
            <v>182413000</v>
          </cell>
          <cell r="E5">
            <v>44145</v>
          </cell>
          <cell r="F5">
            <v>1251</v>
          </cell>
          <cell r="G5">
            <v>4</v>
          </cell>
          <cell r="H5">
            <v>3648260.0000000005</v>
          </cell>
          <cell r="I5">
            <v>44145</v>
          </cell>
          <cell r="J5">
            <v>1253</v>
          </cell>
        </row>
        <row r="6">
          <cell r="A6" t="str">
            <v>VNPT Bình Thuận</v>
          </cell>
          <cell r="B6" t="str">
            <v>Bình Thuận</v>
          </cell>
          <cell r="C6">
            <v>500</v>
          </cell>
          <cell r="D6">
            <v>456032500.00000006</v>
          </cell>
          <cell r="E6">
            <v>44145</v>
          </cell>
          <cell r="F6">
            <v>1252</v>
          </cell>
          <cell r="G6">
            <v>10</v>
          </cell>
          <cell r="H6">
            <v>9120650</v>
          </cell>
          <cell r="I6">
            <v>44145</v>
          </cell>
          <cell r="J6">
            <v>1254</v>
          </cell>
        </row>
        <row r="7">
          <cell r="A7" t="str">
            <v>VNPT Quảng Ninh</v>
          </cell>
          <cell r="B7" t="str">
            <v>Quảng Ninh</v>
          </cell>
          <cell r="C7">
            <v>1200</v>
          </cell>
          <cell r="D7">
            <v>1094478000</v>
          </cell>
          <cell r="E7">
            <v>44146</v>
          </cell>
          <cell r="F7">
            <v>1281</v>
          </cell>
          <cell r="G7">
            <v>24</v>
          </cell>
          <cell r="H7">
            <v>21889560</v>
          </cell>
          <cell r="I7">
            <v>44146</v>
          </cell>
          <cell r="J7">
            <v>1282</v>
          </cell>
        </row>
        <row r="8">
          <cell r="A8" t="str">
            <v>VNPT Tuyên Quang</v>
          </cell>
          <cell r="B8" t="str">
            <v>Tuyên Quang</v>
          </cell>
          <cell r="C8">
            <v>30</v>
          </cell>
          <cell r="D8">
            <v>27361950.000000004</v>
          </cell>
          <cell r="E8">
            <v>44147</v>
          </cell>
          <cell r="F8">
            <v>1284</v>
          </cell>
          <cell r="G8">
            <v>1</v>
          </cell>
          <cell r="H8">
            <v>912065.00000000012</v>
          </cell>
          <cell r="I8">
            <v>44147</v>
          </cell>
          <cell r="J8">
            <v>1307</v>
          </cell>
        </row>
        <row r="9">
          <cell r="A9" t="str">
            <v>VNPT Lâm Đồng</v>
          </cell>
          <cell r="B9" t="str">
            <v>Lâm Đồng</v>
          </cell>
          <cell r="C9">
            <v>100</v>
          </cell>
          <cell r="D9">
            <v>91206500</v>
          </cell>
          <cell r="E9">
            <v>44147</v>
          </cell>
          <cell r="F9">
            <v>1285</v>
          </cell>
          <cell r="G9">
            <v>2</v>
          </cell>
          <cell r="H9">
            <v>1824130.0000000002</v>
          </cell>
          <cell r="I9">
            <v>44147</v>
          </cell>
          <cell r="J9">
            <v>1308</v>
          </cell>
        </row>
        <row r="10">
          <cell r="A10" t="str">
            <v>VNPT An Giang</v>
          </cell>
          <cell r="B10" t="str">
            <v>An Giang</v>
          </cell>
          <cell r="C10">
            <v>125</v>
          </cell>
          <cell r="D10">
            <v>114008125.00000001</v>
          </cell>
          <cell r="E10">
            <v>44147</v>
          </cell>
          <cell r="F10">
            <v>1286</v>
          </cell>
          <cell r="G10">
            <v>3</v>
          </cell>
          <cell r="H10">
            <v>2736195</v>
          </cell>
          <cell r="I10">
            <v>44147</v>
          </cell>
          <cell r="J10">
            <v>1309</v>
          </cell>
        </row>
        <row r="11">
          <cell r="A11" t="str">
            <v>VNPT Điện Biên</v>
          </cell>
          <cell r="B11" t="str">
            <v>Điện Biên</v>
          </cell>
          <cell r="C11">
            <v>353</v>
          </cell>
          <cell r="D11">
            <v>321958945</v>
          </cell>
          <cell r="E11">
            <v>44147</v>
          </cell>
          <cell r="F11">
            <v>1287</v>
          </cell>
          <cell r="G11">
            <v>7</v>
          </cell>
          <cell r="H11">
            <v>6384455.0000000009</v>
          </cell>
          <cell r="I11">
            <v>44147</v>
          </cell>
          <cell r="J11">
            <v>1310</v>
          </cell>
        </row>
        <row r="12">
          <cell r="A12" t="str">
            <v>VNPT Lào Cai</v>
          </cell>
          <cell r="B12" t="str">
            <v>Lào Cai</v>
          </cell>
          <cell r="C12">
            <v>450</v>
          </cell>
          <cell r="D12">
            <v>410429250.00000006</v>
          </cell>
          <cell r="E12">
            <v>44147</v>
          </cell>
          <cell r="F12">
            <v>1288</v>
          </cell>
          <cell r="G12">
            <v>9</v>
          </cell>
          <cell r="H12">
            <v>8208585.0000000009</v>
          </cell>
          <cell r="I12">
            <v>44147</v>
          </cell>
          <cell r="J12">
            <v>1311</v>
          </cell>
        </row>
        <row r="13">
          <cell r="A13" t="str">
            <v>VNPT Yên Bái</v>
          </cell>
          <cell r="B13" t="str">
            <v>Yên Bái</v>
          </cell>
          <cell r="C13">
            <v>500</v>
          </cell>
          <cell r="D13">
            <v>456032500.00000006</v>
          </cell>
          <cell r="E13">
            <v>44147</v>
          </cell>
          <cell r="F13">
            <v>1289</v>
          </cell>
          <cell r="G13">
            <v>10</v>
          </cell>
          <cell r="H13">
            <v>9120650</v>
          </cell>
          <cell r="I13">
            <v>44147</v>
          </cell>
          <cell r="J13">
            <v>1312</v>
          </cell>
        </row>
        <row r="14">
          <cell r="A14" t="str">
            <v>VNPT Khánh Hòa</v>
          </cell>
          <cell r="B14" t="str">
            <v>Khánh Hòa</v>
          </cell>
          <cell r="C14">
            <v>600</v>
          </cell>
          <cell r="D14">
            <v>547239000</v>
          </cell>
          <cell r="E14">
            <v>44147</v>
          </cell>
          <cell r="F14">
            <v>1290</v>
          </cell>
          <cell r="G14">
            <v>12</v>
          </cell>
          <cell r="H14">
            <v>10944780</v>
          </cell>
          <cell r="I14">
            <v>44147</v>
          </cell>
          <cell r="J14">
            <v>1313</v>
          </cell>
        </row>
        <row r="15">
          <cell r="A15" t="str">
            <v>VNPT Quảng Ngãi</v>
          </cell>
          <cell r="B15" t="str">
            <v>Quảng Ngãi</v>
          </cell>
          <cell r="C15">
            <v>700</v>
          </cell>
          <cell r="D15">
            <v>638445500</v>
          </cell>
          <cell r="E15">
            <v>44147</v>
          </cell>
          <cell r="F15">
            <v>1291</v>
          </cell>
          <cell r="G15">
            <v>14</v>
          </cell>
          <cell r="H15">
            <v>12768910.000000002</v>
          </cell>
          <cell r="I15">
            <v>44147</v>
          </cell>
          <cell r="J15">
            <v>1314</v>
          </cell>
        </row>
        <row r="16">
          <cell r="A16" t="str">
            <v>VNPT Đồng Tháp</v>
          </cell>
          <cell r="B16" t="str">
            <v>Đồng Tháp</v>
          </cell>
          <cell r="C16">
            <v>720</v>
          </cell>
          <cell r="D16">
            <v>656686800</v>
          </cell>
          <cell r="E16">
            <v>44147</v>
          </cell>
          <cell r="F16">
            <v>1292</v>
          </cell>
          <cell r="G16">
            <v>14</v>
          </cell>
          <cell r="H16">
            <v>12768910.000000002</v>
          </cell>
          <cell r="I16">
            <v>44147</v>
          </cell>
          <cell r="J16">
            <v>1315</v>
          </cell>
        </row>
        <row r="17">
          <cell r="A17" t="str">
            <v>VNPT Gia Lai</v>
          </cell>
          <cell r="B17" t="str">
            <v>Gia Lai</v>
          </cell>
          <cell r="C17">
            <v>800</v>
          </cell>
          <cell r="D17">
            <v>729652000</v>
          </cell>
          <cell r="E17">
            <v>44147</v>
          </cell>
          <cell r="F17">
            <v>1293</v>
          </cell>
          <cell r="G17">
            <v>16</v>
          </cell>
          <cell r="H17">
            <v>14593040.000000002</v>
          </cell>
          <cell r="I17">
            <v>44147</v>
          </cell>
          <cell r="J17">
            <v>1316</v>
          </cell>
        </row>
        <row r="18">
          <cell r="A18" t="str">
            <v>VNPT Vĩnh Long</v>
          </cell>
          <cell r="B18" t="str">
            <v>Vĩnh Long</v>
          </cell>
          <cell r="C18">
            <v>800</v>
          </cell>
          <cell r="D18">
            <v>729652000</v>
          </cell>
          <cell r="E18">
            <v>44147</v>
          </cell>
          <cell r="F18">
            <v>1294</v>
          </cell>
          <cell r="G18">
            <v>16</v>
          </cell>
          <cell r="H18">
            <v>14593040.000000002</v>
          </cell>
          <cell r="I18">
            <v>44147</v>
          </cell>
          <cell r="J18">
            <v>1317</v>
          </cell>
        </row>
        <row r="19">
          <cell r="A19" t="str">
            <v>VNPT Tiền Giang</v>
          </cell>
          <cell r="B19" t="str">
            <v>Tiền Giang</v>
          </cell>
          <cell r="C19">
            <v>952</v>
          </cell>
          <cell r="D19">
            <v>868285880.00000012</v>
          </cell>
          <cell r="E19">
            <v>44147</v>
          </cell>
          <cell r="F19">
            <v>1295</v>
          </cell>
          <cell r="G19">
            <v>19</v>
          </cell>
          <cell r="H19">
            <v>17329235</v>
          </cell>
          <cell r="I19">
            <v>44147</v>
          </cell>
          <cell r="J19">
            <v>1318</v>
          </cell>
        </row>
        <row r="20">
          <cell r="A20" t="str">
            <v>VNPT Cần Thơ</v>
          </cell>
          <cell r="B20" t="str">
            <v>Cần Thơ</v>
          </cell>
          <cell r="C20">
            <v>1000</v>
          </cell>
          <cell r="D20">
            <v>912065000.00000012</v>
          </cell>
          <cell r="E20">
            <v>44147</v>
          </cell>
          <cell r="F20">
            <v>1296</v>
          </cell>
          <cell r="G20">
            <v>20</v>
          </cell>
          <cell r="H20">
            <v>18241300</v>
          </cell>
          <cell r="I20">
            <v>44147</v>
          </cell>
          <cell r="J20">
            <v>1319</v>
          </cell>
        </row>
        <row r="21">
          <cell r="A21" t="str">
            <v>VNPT Tây Ninh</v>
          </cell>
          <cell r="B21" t="str">
            <v>Tây Ninh</v>
          </cell>
          <cell r="C21">
            <v>1000</v>
          </cell>
          <cell r="D21">
            <v>912065000.00000012</v>
          </cell>
          <cell r="E21">
            <v>44147</v>
          </cell>
          <cell r="F21">
            <v>1297</v>
          </cell>
          <cell r="G21">
            <v>20</v>
          </cell>
          <cell r="H21">
            <v>18241300</v>
          </cell>
          <cell r="I21">
            <v>44147</v>
          </cell>
          <cell r="J21">
            <v>1320</v>
          </cell>
        </row>
        <row r="22">
          <cell r="A22" t="str">
            <v>VNPT Đắk Lắk</v>
          </cell>
          <cell r="B22" t="str">
            <v>Đắk Lắk</v>
          </cell>
          <cell r="C22">
            <v>1331</v>
          </cell>
          <cell r="D22">
            <v>1213958515</v>
          </cell>
          <cell r="E22">
            <v>44147</v>
          </cell>
          <cell r="F22">
            <v>1298</v>
          </cell>
          <cell r="G22">
            <v>27</v>
          </cell>
          <cell r="H22">
            <v>24625755.000000004</v>
          </cell>
          <cell r="I22">
            <v>44147</v>
          </cell>
          <cell r="J22">
            <v>1321</v>
          </cell>
        </row>
        <row r="23">
          <cell r="A23" t="str">
            <v>VNPT Vĩnh Phúc</v>
          </cell>
          <cell r="B23" t="str">
            <v>Vĩnh Phúc</v>
          </cell>
          <cell r="C23">
            <v>1400</v>
          </cell>
          <cell r="D23">
            <v>1276891000</v>
          </cell>
          <cell r="E23">
            <v>44147</v>
          </cell>
          <cell r="F23">
            <v>1299</v>
          </cell>
          <cell r="G23">
            <v>28</v>
          </cell>
          <cell r="H23">
            <v>25537820.000000004</v>
          </cell>
          <cell r="I23">
            <v>44147</v>
          </cell>
          <cell r="J23">
            <v>1322</v>
          </cell>
        </row>
        <row r="24">
          <cell r="A24" t="str">
            <v>VNPT Sóc Trăng</v>
          </cell>
          <cell r="B24" t="str">
            <v>Sóc Trăng</v>
          </cell>
          <cell r="C24">
            <v>1483</v>
          </cell>
          <cell r="D24">
            <v>1352592395</v>
          </cell>
          <cell r="E24">
            <v>44147</v>
          </cell>
          <cell r="F24">
            <v>1300</v>
          </cell>
          <cell r="G24">
            <v>30</v>
          </cell>
          <cell r="H24">
            <v>27361950.000000004</v>
          </cell>
          <cell r="I24">
            <v>44147</v>
          </cell>
          <cell r="J24">
            <v>1323</v>
          </cell>
        </row>
        <row r="25">
          <cell r="A25" t="str">
            <v>VNPT Thái Nguyên</v>
          </cell>
          <cell r="B25" t="str">
            <v>Thái Nguyên</v>
          </cell>
          <cell r="C25">
            <v>1500</v>
          </cell>
          <cell r="D25">
            <v>1368097500</v>
          </cell>
          <cell r="E25">
            <v>44147</v>
          </cell>
          <cell r="F25">
            <v>1301</v>
          </cell>
          <cell r="G25">
            <v>30</v>
          </cell>
          <cell r="H25">
            <v>27361950.000000004</v>
          </cell>
          <cell r="I25">
            <v>44147</v>
          </cell>
          <cell r="J25">
            <v>1324</v>
          </cell>
        </row>
        <row r="26">
          <cell r="A26" t="str">
            <v>VNPT Nam Định</v>
          </cell>
          <cell r="B26" t="str">
            <v>Nam Định</v>
          </cell>
          <cell r="C26">
            <v>1700</v>
          </cell>
          <cell r="D26">
            <v>1550510500.0000002</v>
          </cell>
          <cell r="E26">
            <v>44147</v>
          </cell>
          <cell r="F26">
            <v>1302</v>
          </cell>
          <cell r="G26">
            <v>34</v>
          </cell>
          <cell r="H26">
            <v>31010210.000000004</v>
          </cell>
          <cell r="I26">
            <v>44147</v>
          </cell>
          <cell r="J26">
            <v>1325</v>
          </cell>
        </row>
        <row r="27">
          <cell r="A27" t="str">
            <v>VNPT Nghệ An</v>
          </cell>
          <cell r="B27" t="str">
            <v>Nghệ An</v>
          </cell>
          <cell r="C27">
            <v>2500</v>
          </cell>
          <cell r="D27">
            <v>2280162500</v>
          </cell>
          <cell r="E27">
            <v>44147</v>
          </cell>
          <cell r="F27">
            <v>1303</v>
          </cell>
          <cell r="G27">
            <v>50</v>
          </cell>
          <cell r="H27">
            <v>45603250</v>
          </cell>
          <cell r="I27">
            <v>44147</v>
          </cell>
          <cell r="J27">
            <v>1326</v>
          </cell>
        </row>
        <row r="28">
          <cell r="A28" t="str">
            <v>VNPT Thừa Thiên Huế</v>
          </cell>
          <cell r="B28" t="str">
            <v>Thừa Thiên Huế</v>
          </cell>
          <cell r="C28">
            <v>2700</v>
          </cell>
          <cell r="D28">
            <v>2462575500</v>
          </cell>
          <cell r="E28">
            <v>44147</v>
          </cell>
          <cell r="F28">
            <v>1304</v>
          </cell>
          <cell r="G28">
            <v>54</v>
          </cell>
          <cell r="H28">
            <v>49251510.000000007</v>
          </cell>
          <cell r="I28">
            <v>44147</v>
          </cell>
          <cell r="J28">
            <v>1327</v>
          </cell>
        </row>
        <row r="29">
          <cell r="A29" t="str">
            <v>VNPT TP Hồ Chí Minh</v>
          </cell>
          <cell r="B29" t="str">
            <v>TP Hồ Chí Minh</v>
          </cell>
          <cell r="C29">
            <v>3000</v>
          </cell>
          <cell r="D29">
            <v>2736195000</v>
          </cell>
          <cell r="E29">
            <v>44147</v>
          </cell>
          <cell r="F29">
            <v>1305</v>
          </cell>
          <cell r="G29">
            <v>60</v>
          </cell>
          <cell r="H29">
            <v>54723900.000000007</v>
          </cell>
          <cell r="I29">
            <v>44147</v>
          </cell>
          <cell r="J29">
            <v>1328</v>
          </cell>
        </row>
        <row r="30">
          <cell r="A30" t="str">
            <v>VNPT Hải Phòng</v>
          </cell>
          <cell r="B30" t="str">
            <v>Hải Phòng</v>
          </cell>
          <cell r="C30">
            <v>4500</v>
          </cell>
          <cell r="D30">
            <v>4104292500.0000005</v>
          </cell>
          <cell r="E30">
            <v>44147</v>
          </cell>
          <cell r="F30">
            <v>1306</v>
          </cell>
          <cell r="G30">
            <v>90</v>
          </cell>
          <cell r="H30">
            <v>82085850</v>
          </cell>
          <cell r="I30">
            <v>44147</v>
          </cell>
          <cell r="J30">
            <v>1329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name"/>
      <sheetName val="Sheet1"/>
      <sheetName val="Sheet3"/>
      <sheetName val="Sheet2"/>
      <sheetName val="Sheet4"/>
    </sheetNames>
    <sheetDataSet>
      <sheetData sheetId="0"/>
      <sheetData sheetId="1">
        <row r="1">
          <cell r="B1" t="str">
            <v>Column1</v>
          </cell>
          <cell r="C1" t="str">
            <v>Province</v>
          </cell>
          <cell r="D1" t="str">
            <v>Province UPCASE</v>
          </cell>
          <cell r="E1" t="str">
            <v>stt2</v>
          </cell>
          <cell r="F1" t="str">
            <v>BL</v>
          </cell>
          <cell r="G1" t="str">
            <v>Q'ty ONT</v>
          </cell>
          <cell r="H1" t="str">
            <v>DPBH</v>
          </cell>
          <cell r="I1" t="str">
            <v>Total ONT</v>
          </cell>
          <cell r="J1" t="str">
            <v>Unit Price</v>
          </cell>
          <cell r="K1" t="str">
            <v>$_ONTLIC_0VAT</v>
          </cell>
          <cell r="L1" t="str">
            <v>VAT</v>
          </cell>
          <cell r="M1" t="str">
            <v>$Total_With_VAT</v>
          </cell>
          <cell r="N1" t="str">
            <v>PL date</v>
          </cell>
          <cell r="O1" t="str">
            <v>Nhan hang dot cuoi thuc te (gom hang 2%)</v>
          </cell>
          <cell r="P1" t="str">
            <v xml:space="preserve">Date BBGH </v>
          </cell>
        </row>
        <row r="2">
          <cell r="B2" t="str">
            <v>VNPT An Giang</v>
          </cell>
          <cell r="C2" t="str">
            <v>An Giang</v>
          </cell>
          <cell r="D2" t="str">
            <v>AN GIANG</v>
          </cell>
          <cell r="E2">
            <v>1</v>
          </cell>
          <cell r="F2" t="str">
            <v>20/2966</v>
          </cell>
          <cell r="G2">
            <v>125</v>
          </cell>
          <cell r="H2">
            <v>3</v>
          </cell>
          <cell r="I2">
            <v>128</v>
          </cell>
          <cell r="J2">
            <v>829150</v>
          </cell>
          <cell r="K2">
            <v>103643750</v>
          </cell>
          <cell r="L2">
            <v>10364375</v>
          </cell>
          <cell r="M2">
            <v>114008125</v>
          </cell>
          <cell r="N2">
            <v>44123</v>
          </cell>
          <cell r="P2">
            <v>44147</v>
          </cell>
        </row>
        <row r="3">
          <cell r="B3" t="str">
            <v>VNPT Bình Thuận</v>
          </cell>
          <cell r="C3" t="str">
            <v>Bình Thuận</v>
          </cell>
          <cell r="D3" t="str">
            <v>BÌNH THUẬN</v>
          </cell>
          <cell r="E3">
            <v>2</v>
          </cell>
          <cell r="F3" t="str">
            <v>20/2626 &amp; 20/2721</v>
          </cell>
          <cell r="G3">
            <v>500</v>
          </cell>
          <cell r="H3">
            <v>10</v>
          </cell>
          <cell r="I3">
            <v>510</v>
          </cell>
          <cell r="J3">
            <v>829150</v>
          </cell>
          <cell r="K3">
            <v>414575000</v>
          </cell>
          <cell r="L3">
            <v>41457500</v>
          </cell>
          <cell r="M3">
            <v>456032500</v>
          </cell>
          <cell r="N3">
            <v>44123</v>
          </cell>
          <cell r="O3">
            <v>30</v>
          </cell>
          <cell r="P3">
            <v>44145</v>
          </cell>
        </row>
        <row r="4">
          <cell r="B4" t="str">
            <v>VNPT Cao Bằng</v>
          </cell>
          <cell r="C4" t="str">
            <v>Cao Bằng</v>
          </cell>
          <cell r="D4" t="str">
            <v>CAO BẰNG</v>
          </cell>
          <cell r="E4">
            <v>3</v>
          </cell>
          <cell r="F4" t="str">
            <v>20/2647 &amp; 20/2722</v>
          </cell>
          <cell r="G4">
            <v>320</v>
          </cell>
          <cell r="H4">
            <v>6</v>
          </cell>
          <cell r="I4">
            <v>326</v>
          </cell>
          <cell r="J4">
            <v>829150</v>
          </cell>
          <cell r="K4">
            <v>265328000</v>
          </cell>
          <cell r="L4">
            <v>26532800</v>
          </cell>
          <cell r="M4">
            <v>291860800</v>
          </cell>
          <cell r="N4">
            <v>44123</v>
          </cell>
          <cell r="O4">
            <v>30</v>
          </cell>
          <cell r="P4">
            <v>44134</v>
          </cell>
        </row>
        <row r="5">
          <cell r="B5" t="str">
            <v>VNPT Cần Thơ</v>
          </cell>
          <cell r="C5" t="str">
            <v>Cần Thơ</v>
          </cell>
          <cell r="D5" t="str">
            <v>CẦN THƠ</v>
          </cell>
          <cell r="E5">
            <v>4</v>
          </cell>
          <cell r="F5" t="str">
            <v>20/2681 &amp; 20/2984</v>
          </cell>
          <cell r="G5">
            <v>1000</v>
          </cell>
          <cell r="H5">
            <v>20</v>
          </cell>
          <cell r="I5">
            <v>1020</v>
          </cell>
          <cell r="J5">
            <v>829150</v>
          </cell>
          <cell r="K5">
            <v>829150000</v>
          </cell>
          <cell r="L5">
            <v>82915000</v>
          </cell>
          <cell r="M5">
            <v>912065000</v>
          </cell>
          <cell r="N5">
            <v>44123</v>
          </cell>
          <cell r="O5">
            <v>30</v>
          </cell>
          <cell r="P5">
            <v>44147</v>
          </cell>
        </row>
        <row r="6">
          <cell r="B6" t="str">
            <v>VNPT Điện Biên</v>
          </cell>
          <cell r="C6" t="str">
            <v>Điện Biên</v>
          </cell>
          <cell r="D6" t="str">
            <v>ĐIỆN BIÊN</v>
          </cell>
          <cell r="E6">
            <v>5</v>
          </cell>
          <cell r="F6" t="str">
            <v>20/2551 &amp; 20/2592 &amp; 20/2957</v>
          </cell>
          <cell r="G6">
            <v>353</v>
          </cell>
          <cell r="H6">
            <v>7</v>
          </cell>
          <cell r="I6">
            <v>360</v>
          </cell>
          <cell r="J6">
            <v>829150</v>
          </cell>
          <cell r="K6">
            <v>292689950</v>
          </cell>
          <cell r="L6">
            <v>29268995</v>
          </cell>
          <cell r="M6">
            <v>321958945</v>
          </cell>
          <cell r="N6">
            <v>44123</v>
          </cell>
          <cell r="O6">
            <v>30</v>
          </cell>
          <cell r="P6">
            <v>44147</v>
          </cell>
        </row>
        <row r="7">
          <cell r="B7" t="str">
            <v>VNPT Đắk Lắk</v>
          </cell>
          <cell r="C7" t="str">
            <v>Đắk Lắk</v>
          </cell>
          <cell r="D7" t="str">
            <v>ĐẮK LẮK</v>
          </cell>
          <cell r="E7">
            <v>6</v>
          </cell>
          <cell r="F7" t="str">
            <v>20/2999</v>
          </cell>
          <cell r="G7">
            <v>1331</v>
          </cell>
          <cell r="H7">
            <v>27</v>
          </cell>
          <cell r="I7">
            <v>1358</v>
          </cell>
          <cell r="J7">
            <v>829150</v>
          </cell>
          <cell r="K7">
            <v>1103598650</v>
          </cell>
          <cell r="L7">
            <v>110359865</v>
          </cell>
          <cell r="M7">
            <v>1213958515</v>
          </cell>
          <cell r="N7">
            <v>44123</v>
          </cell>
          <cell r="O7">
            <v>30</v>
          </cell>
          <cell r="P7">
            <v>44147</v>
          </cell>
        </row>
        <row r="8">
          <cell r="B8" t="str">
            <v>VNPT Đồng Tháp</v>
          </cell>
          <cell r="C8" t="str">
            <v>Đồng Tháp</v>
          </cell>
          <cell r="D8" t="str">
            <v>ĐỒNG THÁP</v>
          </cell>
          <cell r="E8">
            <v>7</v>
          </cell>
          <cell r="F8" t="str">
            <v>20/2950</v>
          </cell>
          <cell r="G8">
            <v>720</v>
          </cell>
          <cell r="H8">
            <v>14</v>
          </cell>
          <cell r="I8">
            <v>734</v>
          </cell>
          <cell r="J8">
            <v>829150</v>
          </cell>
          <cell r="K8">
            <v>596988000</v>
          </cell>
          <cell r="L8">
            <v>59698800</v>
          </cell>
          <cell r="M8">
            <v>656686800</v>
          </cell>
          <cell r="N8">
            <v>44123</v>
          </cell>
          <cell r="O8">
            <v>30</v>
          </cell>
          <cell r="P8">
            <v>44147</v>
          </cell>
        </row>
        <row r="9">
          <cell r="B9" t="str">
            <v>VNPT Gia Lai</v>
          </cell>
          <cell r="C9" t="str">
            <v>Gia Lai</v>
          </cell>
          <cell r="D9" t="str">
            <v>GIA LAI</v>
          </cell>
          <cell r="E9">
            <v>8</v>
          </cell>
          <cell r="F9" t="str">
            <v>20/2701 &amp; 20/2967</v>
          </cell>
          <cell r="G9">
            <v>800</v>
          </cell>
          <cell r="H9">
            <v>16</v>
          </cell>
          <cell r="I9">
            <v>816</v>
          </cell>
          <cell r="J9">
            <v>829150</v>
          </cell>
          <cell r="K9">
            <v>663320000</v>
          </cell>
          <cell r="L9">
            <v>66332000</v>
          </cell>
          <cell r="M9">
            <v>729652000</v>
          </cell>
          <cell r="N9">
            <v>44123</v>
          </cell>
          <cell r="O9">
            <v>30</v>
          </cell>
          <cell r="P9">
            <v>44147</v>
          </cell>
        </row>
        <row r="10">
          <cell r="B10" t="str">
            <v>VNPT TP Hồ Chí Minh</v>
          </cell>
          <cell r="C10" t="str">
            <v>TP Hồ Chí Minh</v>
          </cell>
          <cell r="D10" t="str">
            <v>TP HỒ CHÍ MINH</v>
          </cell>
          <cell r="E10">
            <v>9</v>
          </cell>
          <cell r="F10" t="str">
            <v>20/2662 &amp; 20/2664 &amp; 20/2958 &amp; 20/2976</v>
          </cell>
          <cell r="G10">
            <v>3000</v>
          </cell>
          <cell r="H10">
            <v>60</v>
          </cell>
          <cell r="I10">
            <v>3060</v>
          </cell>
          <cell r="J10">
            <v>829150</v>
          </cell>
          <cell r="K10">
            <v>2487450000</v>
          </cell>
          <cell r="L10">
            <v>248745000</v>
          </cell>
          <cell r="M10">
            <v>2736195000</v>
          </cell>
          <cell r="N10">
            <v>44123</v>
          </cell>
          <cell r="O10">
            <v>30</v>
          </cell>
          <cell r="P10">
            <v>44147</v>
          </cell>
        </row>
        <row r="11">
          <cell r="B11" t="str">
            <v>VNPT Hải Phòng</v>
          </cell>
          <cell r="C11" t="str">
            <v>Hải Phòng</v>
          </cell>
          <cell r="D11" t="str">
            <v>HẢI PHÒNG</v>
          </cell>
          <cell r="E11">
            <v>11</v>
          </cell>
          <cell r="F11" t="str">
            <v>20/2590 &amp; 20/2951 &amp; 20/2968 &amp; 20/2996 &amp; 20/3001</v>
          </cell>
          <cell r="G11">
            <v>4500</v>
          </cell>
          <cell r="H11">
            <v>90</v>
          </cell>
          <cell r="I11">
            <v>4590</v>
          </cell>
          <cell r="J11">
            <v>829150</v>
          </cell>
          <cell r="K11">
            <v>3731175000</v>
          </cell>
          <cell r="L11">
            <v>373117500</v>
          </cell>
          <cell r="M11">
            <v>4104292500</v>
          </cell>
          <cell r="N11">
            <v>44123</v>
          </cell>
          <cell r="O11">
            <v>30</v>
          </cell>
          <cell r="P11">
            <v>44147</v>
          </cell>
        </row>
        <row r="12">
          <cell r="B12" t="str">
            <v>VNPT Hà Tĩnh</v>
          </cell>
          <cell r="C12" t="str">
            <v>Hà Tĩnh</v>
          </cell>
          <cell r="D12" t="str">
            <v>HÀ TĨNH</v>
          </cell>
          <cell r="E12">
            <v>12</v>
          </cell>
          <cell r="F12" t="str">
            <v>20/2650 &amp; 20/2723</v>
          </cell>
          <cell r="G12">
            <v>500</v>
          </cell>
          <cell r="H12">
            <v>10</v>
          </cell>
          <cell r="I12">
            <v>510</v>
          </cell>
          <cell r="J12">
            <v>829150</v>
          </cell>
          <cell r="K12">
            <v>414575000</v>
          </cell>
          <cell r="L12">
            <v>41457500</v>
          </cell>
          <cell r="M12">
            <v>456032500</v>
          </cell>
          <cell r="N12">
            <v>44123</v>
          </cell>
          <cell r="O12">
            <v>30</v>
          </cell>
          <cell r="P12">
            <v>44138</v>
          </cell>
        </row>
        <row r="13">
          <cell r="B13" t="str">
            <v>VNPT Thừa Thiên Huế</v>
          </cell>
          <cell r="C13" t="str">
            <v>Thừa Thiên Huế</v>
          </cell>
          <cell r="D13" t="str">
            <v>THỪA THIÊN HUẾ</v>
          </cell>
          <cell r="E13">
            <v>13</v>
          </cell>
          <cell r="F13" t="str">
            <v>20/2577 &amp; 20/2682 &amp; 20/2983</v>
          </cell>
          <cell r="G13">
            <v>2700</v>
          </cell>
          <cell r="H13">
            <v>54</v>
          </cell>
          <cell r="I13">
            <v>2754</v>
          </cell>
          <cell r="J13">
            <v>829150</v>
          </cell>
          <cell r="K13">
            <v>2238705000</v>
          </cell>
          <cell r="L13">
            <v>223870500</v>
          </cell>
          <cell r="M13">
            <v>2462575500</v>
          </cell>
          <cell r="N13">
            <v>44123</v>
          </cell>
          <cell r="O13">
            <v>30</v>
          </cell>
          <cell r="P13">
            <v>44147</v>
          </cell>
        </row>
        <row r="14">
          <cell r="B14" t="str">
            <v>VNPT Khánh Hòa</v>
          </cell>
          <cell r="C14" t="str">
            <v>Khánh Hòa</v>
          </cell>
          <cell r="D14" t="str">
            <v>KHÁNH HÒA</v>
          </cell>
          <cell r="E14">
            <v>14</v>
          </cell>
          <cell r="F14" t="str">
            <v>20/2969</v>
          </cell>
          <cell r="G14">
            <v>600</v>
          </cell>
          <cell r="H14">
            <v>12</v>
          </cell>
          <cell r="I14">
            <v>612</v>
          </cell>
          <cell r="J14">
            <v>829150</v>
          </cell>
          <cell r="K14">
            <v>497490000</v>
          </cell>
          <cell r="L14">
            <v>49749000</v>
          </cell>
          <cell r="M14">
            <v>547239000</v>
          </cell>
          <cell r="N14">
            <v>44123</v>
          </cell>
          <cell r="O14">
            <v>30</v>
          </cell>
          <cell r="P14">
            <v>44147</v>
          </cell>
        </row>
        <row r="15">
          <cell r="B15" t="str">
            <v>VNPT Lào Cai</v>
          </cell>
          <cell r="C15" t="str">
            <v>Lào Cai</v>
          </cell>
          <cell r="D15" t="str">
            <v>LÀO CAI</v>
          </cell>
          <cell r="E15">
            <v>15</v>
          </cell>
          <cell r="F15" t="str">
            <v>20/2971</v>
          </cell>
          <cell r="G15">
            <v>450</v>
          </cell>
          <cell r="H15">
            <v>9</v>
          </cell>
          <cell r="I15">
            <v>459</v>
          </cell>
          <cell r="J15">
            <v>829150</v>
          </cell>
          <cell r="K15">
            <v>373117500</v>
          </cell>
          <cell r="L15">
            <v>37311750</v>
          </cell>
          <cell r="M15">
            <v>410429250</v>
          </cell>
          <cell r="N15">
            <v>44123</v>
          </cell>
          <cell r="O15">
            <v>30</v>
          </cell>
          <cell r="P15">
            <v>44147</v>
          </cell>
        </row>
        <row r="16">
          <cell r="B16" t="str">
            <v>VNPT Lâm Đồng</v>
          </cell>
          <cell r="C16" t="str">
            <v>Lâm Đồng</v>
          </cell>
          <cell r="D16" t="str">
            <v>LÂM ĐỒNG</v>
          </cell>
          <cell r="E16">
            <v>16</v>
          </cell>
          <cell r="F16" t="str">
            <v>20/2970</v>
          </cell>
          <cell r="G16">
            <v>100</v>
          </cell>
          <cell r="H16">
            <v>2</v>
          </cell>
          <cell r="I16">
            <v>102</v>
          </cell>
          <cell r="J16">
            <v>829150</v>
          </cell>
          <cell r="K16">
            <v>82915000</v>
          </cell>
          <cell r="L16">
            <v>8291500</v>
          </cell>
          <cell r="M16">
            <v>91206500</v>
          </cell>
          <cell r="N16">
            <v>44123</v>
          </cell>
          <cell r="O16">
            <v>30</v>
          </cell>
          <cell r="P16">
            <v>44147</v>
          </cell>
        </row>
        <row r="17">
          <cell r="B17" t="str">
            <v>VNPT Nghệ An</v>
          </cell>
          <cell r="C17" t="str">
            <v>Nghệ An</v>
          </cell>
          <cell r="D17" t="str">
            <v>NGHỆ AN</v>
          </cell>
          <cell r="E17">
            <v>17</v>
          </cell>
          <cell r="F17" t="str">
            <v>20/2576 &amp; 20/2948 &amp; 20/2978</v>
          </cell>
          <cell r="G17">
            <v>2500</v>
          </cell>
          <cell r="H17">
            <v>50</v>
          </cell>
          <cell r="I17">
            <v>2550</v>
          </cell>
          <cell r="J17">
            <v>829150</v>
          </cell>
          <cell r="K17">
            <v>2072875000</v>
          </cell>
          <cell r="L17">
            <v>207287500</v>
          </cell>
          <cell r="M17">
            <v>2280162500</v>
          </cell>
          <cell r="N17">
            <v>44123</v>
          </cell>
          <cell r="O17">
            <v>30</v>
          </cell>
          <cell r="P17">
            <v>44147</v>
          </cell>
        </row>
        <row r="18">
          <cell r="B18" t="str">
            <v>VNPT Nam Định</v>
          </cell>
          <cell r="C18" t="str">
            <v>Nam Định</v>
          </cell>
          <cell r="D18" t="str">
            <v>NAM ĐỊNH</v>
          </cell>
          <cell r="E18">
            <v>18</v>
          </cell>
          <cell r="F18" t="str">
            <v>20/2979 &amp; 20/3005 &amp; 20/3011</v>
          </cell>
          <cell r="G18">
            <v>1700</v>
          </cell>
          <cell r="H18">
            <v>34</v>
          </cell>
          <cell r="I18">
            <v>1734</v>
          </cell>
          <cell r="J18">
            <v>829150</v>
          </cell>
          <cell r="K18">
            <v>1409555000</v>
          </cell>
          <cell r="L18">
            <v>140955500</v>
          </cell>
          <cell r="M18">
            <v>1550510500</v>
          </cell>
          <cell r="N18">
            <v>44123</v>
          </cell>
          <cell r="O18">
            <v>30</v>
          </cell>
          <cell r="P18">
            <v>44147</v>
          </cell>
        </row>
        <row r="19">
          <cell r="B19" t="str">
            <v>VNPT Ninh Thuận</v>
          </cell>
          <cell r="C19" t="str">
            <v>Ninh Thuận</v>
          </cell>
          <cell r="D19" t="str">
            <v>NINH THUẬN</v>
          </cell>
          <cell r="E19">
            <v>19</v>
          </cell>
          <cell r="F19" t="str">
            <v>20/2627 &amp; 20/2724</v>
          </cell>
          <cell r="G19">
            <v>200</v>
          </cell>
          <cell r="H19">
            <v>4</v>
          </cell>
          <cell r="I19">
            <v>204</v>
          </cell>
          <cell r="J19">
            <v>829150</v>
          </cell>
          <cell r="K19">
            <v>165830000</v>
          </cell>
          <cell r="L19">
            <v>16583000</v>
          </cell>
          <cell r="M19">
            <v>182413000</v>
          </cell>
          <cell r="N19">
            <v>44123</v>
          </cell>
          <cell r="O19">
            <v>30</v>
          </cell>
          <cell r="P19">
            <v>44145</v>
          </cell>
        </row>
        <row r="20">
          <cell r="B20" t="str">
            <v>VNPT Quảng Bình</v>
          </cell>
          <cell r="C20" t="str">
            <v>Quảng Bình</v>
          </cell>
          <cell r="D20" t="str">
            <v>QUẢNG BÌNH</v>
          </cell>
          <cell r="E20">
            <v>20</v>
          </cell>
          <cell r="F20" t="str">
            <v>20/2611 &amp; 20/2663 &amp; 20/2725</v>
          </cell>
          <cell r="G20">
            <v>908</v>
          </cell>
          <cell r="H20">
            <v>18</v>
          </cell>
          <cell r="I20">
            <v>926</v>
          </cell>
          <cell r="J20">
            <v>829150</v>
          </cell>
          <cell r="K20">
            <v>752868200</v>
          </cell>
          <cell r="L20">
            <v>75286820</v>
          </cell>
          <cell r="M20">
            <v>828155020</v>
          </cell>
          <cell r="N20">
            <v>44123</v>
          </cell>
          <cell r="O20">
            <v>30</v>
          </cell>
          <cell r="P20">
            <v>44133</v>
          </cell>
        </row>
        <row r="21">
          <cell r="B21" t="str">
            <v>VNPT Quảng Ninh</v>
          </cell>
          <cell r="C21" t="str">
            <v>Quảng Ninh</v>
          </cell>
          <cell r="D21" t="str">
            <v>QUẢNG NINH</v>
          </cell>
          <cell r="E21">
            <v>21</v>
          </cell>
          <cell r="F21" t="str">
            <v>20/2673 &amp; 20/2952</v>
          </cell>
          <cell r="G21">
            <v>1200</v>
          </cell>
          <cell r="H21">
            <v>24</v>
          </cell>
          <cell r="I21">
            <v>1224</v>
          </cell>
          <cell r="J21">
            <v>829150</v>
          </cell>
          <cell r="K21">
            <v>994980000</v>
          </cell>
          <cell r="L21">
            <v>99498000</v>
          </cell>
          <cell r="M21">
            <v>1094478000</v>
          </cell>
          <cell r="N21">
            <v>44123</v>
          </cell>
          <cell r="O21">
            <v>30</v>
          </cell>
          <cell r="P21">
            <v>44146</v>
          </cell>
        </row>
        <row r="22">
          <cell r="B22" t="str">
            <v>VNPT Quảng Ngãi</v>
          </cell>
          <cell r="C22" t="str">
            <v>Quảng Ngãi</v>
          </cell>
          <cell r="D22" t="str">
            <v>QUẢNG NGÃI</v>
          </cell>
          <cell r="E22">
            <v>22</v>
          </cell>
          <cell r="F22" t="str">
            <v>20/2716 &amp; 20/2949</v>
          </cell>
          <cell r="G22">
            <v>700</v>
          </cell>
          <cell r="H22">
            <v>14</v>
          </cell>
          <cell r="I22">
            <v>714</v>
          </cell>
          <cell r="J22">
            <v>829150</v>
          </cell>
          <cell r="K22">
            <v>580405000</v>
          </cell>
          <cell r="L22">
            <v>58040500</v>
          </cell>
          <cell r="M22">
            <v>638445500</v>
          </cell>
          <cell r="N22">
            <v>44123</v>
          </cell>
          <cell r="O22">
            <v>30</v>
          </cell>
          <cell r="P22">
            <v>44147</v>
          </cell>
        </row>
        <row r="23">
          <cell r="B23" t="str">
            <v>VNPT Sóc Trăng</v>
          </cell>
          <cell r="C23" t="str">
            <v>Sóc Trăng</v>
          </cell>
          <cell r="D23" t="str">
            <v>SÓC TRĂNG</v>
          </cell>
          <cell r="E23">
            <v>23</v>
          </cell>
          <cell r="F23" t="str">
            <v>20/2980</v>
          </cell>
          <cell r="G23">
            <v>1483</v>
          </cell>
          <cell r="H23">
            <v>30</v>
          </cell>
          <cell r="I23">
            <v>1513</v>
          </cell>
          <cell r="J23">
            <v>829150</v>
          </cell>
          <cell r="K23">
            <v>1229629450</v>
          </cell>
          <cell r="L23">
            <v>122962945</v>
          </cell>
          <cell r="M23">
            <v>1352592395</v>
          </cell>
          <cell r="N23">
            <v>44123</v>
          </cell>
          <cell r="O23">
            <v>30</v>
          </cell>
          <cell r="P23">
            <v>44147</v>
          </cell>
        </row>
        <row r="24">
          <cell r="B24" t="str">
            <v>VNPT Tiền Giang</v>
          </cell>
          <cell r="C24" t="str">
            <v>Tiền Giang</v>
          </cell>
          <cell r="D24" t="str">
            <v>TIỀN GIANG</v>
          </cell>
          <cell r="E24">
            <v>24</v>
          </cell>
          <cell r="F24" t="str">
            <v>20/2742 &amp; 20/2973 &amp; 20/2982</v>
          </cell>
          <cell r="G24">
            <v>952</v>
          </cell>
          <cell r="H24">
            <v>19</v>
          </cell>
          <cell r="I24">
            <v>971</v>
          </cell>
          <cell r="J24">
            <v>829150</v>
          </cell>
          <cell r="K24">
            <v>789350800</v>
          </cell>
          <cell r="L24">
            <v>78935080</v>
          </cell>
          <cell r="M24">
            <v>868285880</v>
          </cell>
          <cell r="N24">
            <v>44123</v>
          </cell>
          <cell r="O24">
            <v>30</v>
          </cell>
          <cell r="P24">
            <v>44147</v>
          </cell>
        </row>
        <row r="25">
          <cell r="B25" t="str">
            <v>VNPT Tây Ninh</v>
          </cell>
          <cell r="C25" t="str">
            <v>Tây Ninh</v>
          </cell>
          <cell r="D25" t="str">
            <v>TÂY NINH</v>
          </cell>
          <cell r="E25">
            <v>25</v>
          </cell>
          <cell r="F25" t="str">
            <v>20/2972</v>
          </cell>
          <cell r="G25">
            <v>1000</v>
          </cell>
          <cell r="H25">
            <v>20</v>
          </cell>
          <cell r="I25">
            <v>1020</v>
          </cell>
          <cell r="J25">
            <v>829150</v>
          </cell>
          <cell r="K25">
            <v>829150000</v>
          </cell>
          <cell r="L25">
            <v>82915000</v>
          </cell>
          <cell r="M25">
            <v>912065000</v>
          </cell>
          <cell r="N25">
            <v>44123</v>
          </cell>
          <cell r="O25">
            <v>30</v>
          </cell>
          <cell r="P25">
            <v>44147</v>
          </cell>
        </row>
        <row r="26">
          <cell r="B26" t="str">
            <v>VNPT Thái Nguyên</v>
          </cell>
          <cell r="C26" t="str">
            <v>Thái Nguyên</v>
          </cell>
          <cell r="D26" t="str">
            <v>THÁI NGUYÊN</v>
          </cell>
          <cell r="E26">
            <v>26</v>
          </cell>
          <cell r="F26" t="str">
            <v>20/2591 &amp; 20/2737 &amp; 20/2981 &amp; 20/2985 &amp; 20/2986</v>
          </cell>
          <cell r="G26">
            <v>1500</v>
          </cell>
          <cell r="H26">
            <v>30</v>
          </cell>
          <cell r="I26">
            <v>1530</v>
          </cell>
          <cell r="J26">
            <v>829150</v>
          </cell>
          <cell r="K26">
            <v>1243725000</v>
          </cell>
          <cell r="L26">
            <v>124372500</v>
          </cell>
          <cell r="M26">
            <v>1368097500</v>
          </cell>
          <cell r="N26">
            <v>44123</v>
          </cell>
          <cell r="O26">
            <v>30</v>
          </cell>
          <cell r="P26">
            <v>44147</v>
          </cell>
        </row>
        <row r="27">
          <cell r="B27" t="str">
            <v>VNPT Tuyên Quang</v>
          </cell>
          <cell r="C27" t="str">
            <v>Tuyên Quang</v>
          </cell>
          <cell r="D27" t="str">
            <v>TUYÊN QUANG</v>
          </cell>
          <cell r="E27">
            <v>27</v>
          </cell>
          <cell r="F27" t="str">
            <v>20/2955</v>
          </cell>
          <cell r="G27">
            <v>30</v>
          </cell>
          <cell r="H27">
            <v>1</v>
          </cell>
          <cell r="I27">
            <v>31</v>
          </cell>
          <cell r="J27">
            <v>829150</v>
          </cell>
          <cell r="K27">
            <v>24874500</v>
          </cell>
          <cell r="L27">
            <v>2487450</v>
          </cell>
          <cell r="M27">
            <v>27361950</v>
          </cell>
          <cell r="N27">
            <v>44123</v>
          </cell>
          <cell r="O27">
            <v>30</v>
          </cell>
          <cell r="P27">
            <v>44147</v>
          </cell>
        </row>
        <row r="28">
          <cell r="B28" t="str">
            <v>VNPT Vĩnh Long</v>
          </cell>
          <cell r="C28" t="str">
            <v>Vĩnh Long</v>
          </cell>
          <cell r="D28" t="str">
            <v>VĨNH LONG</v>
          </cell>
          <cell r="E28">
            <v>28</v>
          </cell>
          <cell r="F28" t="str">
            <v>20/2997</v>
          </cell>
          <cell r="G28">
            <v>800</v>
          </cell>
          <cell r="H28">
            <v>16</v>
          </cell>
          <cell r="I28">
            <v>816</v>
          </cell>
          <cell r="J28">
            <v>829150</v>
          </cell>
          <cell r="K28">
            <v>663320000</v>
          </cell>
          <cell r="L28">
            <v>66332000</v>
          </cell>
          <cell r="M28">
            <v>729652000</v>
          </cell>
          <cell r="N28">
            <v>44123</v>
          </cell>
          <cell r="O28">
            <v>30</v>
          </cell>
          <cell r="P28">
            <v>44147</v>
          </cell>
        </row>
        <row r="29">
          <cell r="B29" t="str">
            <v>VNPT Vĩnh Phúc</v>
          </cell>
          <cell r="C29" t="str">
            <v>Vĩnh Phúc</v>
          </cell>
          <cell r="D29" t="str">
            <v>VĨNH PHÚC</v>
          </cell>
          <cell r="E29">
            <v>29</v>
          </cell>
          <cell r="F29" t="str">
            <v>20/2597 &amp; 20/2998</v>
          </cell>
          <cell r="G29">
            <v>1400</v>
          </cell>
          <cell r="H29">
            <v>28</v>
          </cell>
          <cell r="I29">
            <v>1428</v>
          </cell>
          <cell r="J29">
            <v>829150</v>
          </cell>
          <cell r="K29">
            <v>1160810000</v>
          </cell>
          <cell r="L29">
            <v>116081000</v>
          </cell>
          <cell r="M29">
            <v>1276891000</v>
          </cell>
          <cell r="N29">
            <v>44123</v>
          </cell>
          <cell r="O29">
            <v>30</v>
          </cell>
          <cell r="P29">
            <v>44147</v>
          </cell>
        </row>
        <row r="30">
          <cell r="B30" t="str">
            <v>VNPT Yên Bái</v>
          </cell>
          <cell r="C30" t="str">
            <v>Yên Bái</v>
          </cell>
          <cell r="D30" t="str">
            <v>YÊN BÁI</v>
          </cell>
          <cell r="E30">
            <v>31</v>
          </cell>
          <cell r="F30" t="str">
            <v>20/2974 &amp; 20/2956</v>
          </cell>
          <cell r="G30">
            <v>500</v>
          </cell>
          <cell r="H30">
            <v>10</v>
          </cell>
          <cell r="I30">
            <v>510</v>
          </cell>
          <cell r="J30">
            <v>829150</v>
          </cell>
          <cell r="K30">
            <v>414575000</v>
          </cell>
          <cell r="L30">
            <v>41457500</v>
          </cell>
          <cell r="M30">
            <v>456032500</v>
          </cell>
          <cell r="N30">
            <v>44123</v>
          </cell>
          <cell r="O30">
            <v>30</v>
          </cell>
          <cell r="P30">
            <v>44147</v>
          </cell>
        </row>
        <row r="31">
          <cell r="G31">
            <v>31872</v>
          </cell>
          <cell r="H31">
            <v>638</v>
          </cell>
          <cell r="I31">
            <v>32510</v>
          </cell>
          <cell r="K31">
            <v>26426668800</v>
          </cell>
          <cell r="L31">
            <v>2642666880</v>
          </cell>
          <cell r="M31">
            <v>29069335680</v>
          </cell>
        </row>
        <row r="32">
          <cell r="D32" t="str">
            <v>Ngày PO:</v>
          </cell>
          <cell r="F32">
            <v>44116</v>
          </cell>
        </row>
        <row r="33">
          <cell r="D33" t="str">
            <v xml:space="preserve">Ngày CV ANSV: </v>
          </cell>
        </row>
        <row r="34">
          <cell r="D34" t="str">
            <v>Ngày hiệu lực đơn hàng:</v>
          </cell>
          <cell r="F34">
            <v>44118</v>
          </cell>
          <cell r="G34" t="str">
            <v>Ngày BH VC</v>
          </cell>
        </row>
        <row r="35">
          <cell r="D35" t="str">
            <v>Ngày trên BBNTKT :</v>
          </cell>
          <cell r="F35">
            <v>44132</v>
          </cell>
        </row>
        <row r="36">
          <cell r="D36" t="str">
            <v>Ngày BBGH_start date:</v>
          </cell>
        </row>
        <row r="37">
          <cell r="D37" t="str">
            <v xml:space="preserve">Ngày trên PL sớm nhất: </v>
          </cell>
        </row>
        <row r="38">
          <cell r="D38" t="str">
            <v>Ngày trên PL muộn nhất</v>
          </cell>
        </row>
        <row r="39">
          <cell r="D39" t="str">
            <v xml:space="preserve">Ngày trên Chứng từ CQ tổng hợp: </v>
          </cell>
          <cell r="F39">
            <v>44154</v>
          </cell>
        </row>
        <row r="40">
          <cell r="D40" t="str">
            <v>Ngày bắt đầu chuyển hàng :</v>
          </cell>
          <cell r="F40">
            <v>44132</v>
          </cell>
        </row>
        <row r="41">
          <cell r="D41" t="str">
            <v>Ngày trên BBGH sớm nhất</v>
          </cell>
          <cell r="F41">
            <v>44133</v>
          </cell>
        </row>
        <row r="42">
          <cell r="D42" t="str">
            <v>Ngày trên BBGH muộn nhất</v>
          </cell>
          <cell r="F42">
            <v>44147</v>
          </cell>
        </row>
        <row r="43">
          <cell r="D43" t="str">
            <v>Ngày hết hạn giao hàng</v>
          </cell>
          <cell r="F43">
            <v>44147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85-2019 PO1"/>
      <sheetName val="DS VNPT"/>
      <sheetName val="Phu luc cac tinh PO1"/>
      <sheetName val="Luu y cac tinh"/>
      <sheetName val="Lưu ý PO1"/>
      <sheetName val="TT giao hang"/>
      <sheetName val="Sheet1"/>
      <sheetName val="Sheet2"/>
      <sheetName val="Sheet3"/>
    </sheetNames>
    <sheetDataSet>
      <sheetData sheetId="0" refreshError="1">
        <row r="2">
          <cell r="A2">
            <v>1</v>
          </cell>
          <cell r="B2" t="str">
            <v>Bà Rịa -Vũng Tàu</v>
          </cell>
          <cell r="C2" t="str">
            <v>BÀ RỊA -VŨNG TÀU</v>
          </cell>
          <cell r="D2" t="str">
            <v>BÀ RỊA -VŨNG TÀU</v>
          </cell>
          <cell r="E2" t="str">
            <v>19/1109 &amp; 19/1200</v>
          </cell>
          <cell r="F2">
            <v>600</v>
          </cell>
          <cell r="G2">
            <v>442800000</v>
          </cell>
          <cell r="H2">
            <v>44280000</v>
          </cell>
          <cell r="I2">
            <v>487080000</v>
          </cell>
          <cell r="J2">
            <v>0</v>
          </cell>
          <cell r="K2">
            <v>43613</v>
          </cell>
          <cell r="L2">
            <v>43613</v>
          </cell>
          <cell r="M2">
            <v>43613</v>
          </cell>
          <cell r="N2">
            <v>43623</v>
          </cell>
          <cell r="O2">
            <v>43623</v>
          </cell>
          <cell r="P2">
            <v>43630</v>
          </cell>
          <cell r="Q2" t="str">
            <v>T6</v>
          </cell>
          <cell r="R2" t="str">
            <v>2X1022-085-2019-CUVT-ANSV-DTRR-KHMS DP 461-2019-BA RIA VUNG TAU 100 &amp; 2X1030-085-2019-CUVT-ANSV-DTRR-KHMS DP 476-2019-BA RIA VUNG TAU 500</v>
          </cell>
          <cell r="S2">
            <v>0</v>
          </cell>
          <cell r="T2" t="str">
            <v>Ông</v>
          </cell>
          <cell r="U2" t="str">
            <v>Lê Văn Liễu</v>
          </cell>
          <cell r="V2" t="str">
            <v>Số 35 đường 3/2, Phường 8, Thành phố Vũng Tàu, Tỉnh Bà Rịa Vũng Tàu</v>
          </cell>
          <cell r="W2" t="str">
            <v>Số 35 đường 3/2, Phường 8, Thành phố Vũng Tàu, Tỉnh Bà Rịa Vũng Tàu</v>
          </cell>
          <cell r="X2" t="str">
            <v>0254.3852227</v>
          </cell>
          <cell r="Y2" t="str">
            <v>0254.3858999</v>
          </cell>
          <cell r="Z2" t="str">
            <v>……….………………</v>
          </cell>
          <cell r="AA2" t="str">
            <v>……….………………</v>
          </cell>
          <cell r="AB2" t="str">
            <v>……….………………</v>
          </cell>
          <cell r="AC2" t="str">
            <v>……….………………</v>
          </cell>
          <cell r="AD2" t="str">
            <v>……….………………</v>
          </cell>
          <cell r="AE2" t="str">
            <v>……….………………</v>
          </cell>
        </row>
        <row r="3">
          <cell r="A3">
            <v>2</v>
          </cell>
          <cell r="B3" t="str">
            <v>Bình Phước</v>
          </cell>
          <cell r="C3" t="str">
            <v>BÌNH PHƯỚC</v>
          </cell>
          <cell r="D3" t="str">
            <v>BÌNH PHƯỚC</v>
          </cell>
          <cell r="E3" t="str">
            <v>19/1201 &amp; 19/1301</v>
          </cell>
          <cell r="F3">
            <v>1000</v>
          </cell>
          <cell r="G3">
            <v>738000000</v>
          </cell>
          <cell r="H3">
            <v>73800000</v>
          </cell>
          <cell r="I3">
            <v>811800000</v>
          </cell>
          <cell r="J3">
            <v>0</v>
          </cell>
          <cell r="K3">
            <v>43613</v>
          </cell>
          <cell r="L3">
            <v>43613</v>
          </cell>
          <cell r="M3">
            <v>43613</v>
          </cell>
          <cell r="N3">
            <v>43623</v>
          </cell>
          <cell r="O3">
            <v>43623</v>
          </cell>
          <cell r="P3">
            <v>43640</v>
          </cell>
          <cell r="Q3" t="str">
            <v>T2</v>
          </cell>
          <cell r="R3" t="str">
            <v>2X1033-085-2019-CUVT-ANSV-DTRR-KHMS DP 482-2019-BINH PHUOC 500 &amp; 2X1055-085-2019-CUVT-ANSV-DTRR-KHMS DP 521-2019-BINH PHUOC 500</v>
          </cell>
          <cell r="S3">
            <v>0</v>
          </cell>
          <cell r="T3" t="str">
            <v>Bà</v>
          </cell>
          <cell r="U3" t="str">
            <v>Hoàng Thị Hạnh Lâm</v>
          </cell>
          <cell r="V3" t="str">
            <v>Số 1137 Phú Riềng Đỏ, Phường Tân Bình, TP Đồng Xoài, Bình Phước</v>
          </cell>
          <cell r="W3" t="str">
            <v>Số 1137 Phú Riềng Đỏ, Phường Tân Bình, TP Đồng Xoài, Bình Phước</v>
          </cell>
          <cell r="X3" t="str">
            <v>0271.3888999</v>
          </cell>
          <cell r="Y3" t="str">
            <v>0271.3890890</v>
          </cell>
          <cell r="Z3" t="str">
            <v>Ông Nguyễn Trường Tùng</v>
          </cell>
          <cell r="AA3" t="str">
            <v>Phó Giám đốc</v>
          </cell>
          <cell r="AB3" t="str">
            <v>……….………………</v>
          </cell>
          <cell r="AC3" t="str">
            <v>……….………………</v>
          </cell>
          <cell r="AD3" t="str">
            <v>……….………………</v>
          </cell>
          <cell r="AE3" t="str">
            <v>……….………………</v>
          </cell>
        </row>
        <row r="4">
          <cell r="A4">
            <v>3</v>
          </cell>
          <cell r="B4" t="str">
            <v>Bình Thuận</v>
          </cell>
          <cell r="C4" t="str">
            <v>BÌNH THUẬN</v>
          </cell>
          <cell r="D4" t="str">
            <v>BÌNH THUẬN</v>
          </cell>
          <cell r="E4" t="str">
            <v>19/1202</v>
          </cell>
          <cell r="F4">
            <v>500</v>
          </cell>
          <cell r="G4">
            <v>369000000</v>
          </cell>
          <cell r="H4">
            <v>36900000</v>
          </cell>
          <cell r="I4">
            <v>405900000</v>
          </cell>
          <cell r="J4">
            <v>0</v>
          </cell>
          <cell r="K4">
            <v>43613</v>
          </cell>
          <cell r="L4">
            <v>43613</v>
          </cell>
          <cell r="M4">
            <v>43613</v>
          </cell>
          <cell r="N4">
            <v>43623</v>
          </cell>
          <cell r="O4">
            <v>43623</v>
          </cell>
          <cell r="P4">
            <v>43630</v>
          </cell>
          <cell r="Q4" t="str">
            <v>T6</v>
          </cell>
          <cell r="R4" t="str">
            <v>2X1033-085-2019-CUVT-ANSV-DTRR-KHMS DP 482-2019-BINH THUAN 500</v>
          </cell>
          <cell r="S4">
            <v>0</v>
          </cell>
          <cell r="T4" t="str">
            <v>Bà</v>
          </cell>
          <cell r="U4" t="str">
            <v>Đặng Vân Anh</v>
          </cell>
          <cell r="V4" t="str">
            <v>Số 02 Lê Hồng Phong, Phường Bình Hưng, Thành phố Phan Thiết, Tỉnh Bình Thuận</v>
          </cell>
          <cell r="W4" t="str">
            <v>Số 02 Lê Hồng Phong, Phường Bình Hưng, Thành phố Phan Thiết, Tỉnh Bình Thuận</v>
          </cell>
          <cell r="X4" t="str">
            <v>0252.3822888</v>
          </cell>
          <cell r="Y4" t="str">
            <v>0252.3829555</v>
          </cell>
          <cell r="Z4" t="str">
            <v>Ông Nguyễn Xuân Ba</v>
          </cell>
          <cell r="AA4" t="str">
            <v>Giám đốc</v>
          </cell>
          <cell r="AB4" t="str">
            <v>……….………………</v>
          </cell>
          <cell r="AC4" t="str">
            <v>……….………………</v>
          </cell>
          <cell r="AD4" t="str">
            <v>……….………………</v>
          </cell>
          <cell r="AE4" t="str">
            <v>……….………………</v>
          </cell>
        </row>
        <row r="5">
          <cell r="A5">
            <v>4</v>
          </cell>
          <cell r="B5" t="str">
            <v>Bắc Kạn</v>
          </cell>
          <cell r="C5" t="str">
            <v>BẮC KẠN</v>
          </cell>
          <cell r="D5" t="str">
            <v>BẮC KẠN</v>
          </cell>
          <cell r="E5" t="str">
            <v>19/1203</v>
          </cell>
          <cell r="F5">
            <v>200</v>
          </cell>
          <cell r="G5">
            <v>147600000</v>
          </cell>
          <cell r="H5">
            <v>14760000</v>
          </cell>
          <cell r="I5">
            <v>162360000</v>
          </cell>
          <cell r="J5">
            <v>0</v>
          </cell>
          <cell r="K5">
            <v>43613</v>
          </cell>
          <cell r="L5">
            <v>43613</v>
          </cell>
          <cell r="M5">
            <v>43613</v>
          </cell>
          <cell r="N5">
            <v>43623</v>
          </cell>
          <cell r="O5">
            <v>43623</v>
          </cell>
          <cell r="P5">
            <v>43627</v>
          </cell>
          <cell r="Q5" t="str">
            <v>T3</v>
          </cell>
          <cell r="R5" t="str">
            <v>2X1030-085-2019-CUVT-ANSV-DTRR-KHMS DP 476-2019-BAC KAN 200</v>
          </cell>
          <cell r="S5">
            <v>0</v>
          </cell>
          <cell r="T5" t="str">
            <v>Bà</v>
          </cell>
          <cell r="U5" t="str">
            <v>Trần Thái Diệu Linh</v>
          </cell>
          <cell r="V5" t="str">
            <v>Tổ 1B, phường Phùng Chí Kiên, Thành phố Bắc Kạn, Tỉnh Bắc Kạn.</v>
          </cell>
          <cell r="W5" t="str">
            <v>Tổ 1B, phường Phùng Chí Kiên, Thành phố Bắc Kạn, Tỉnh Bắc Kạn.</v>
          </cell>
          <cell r="X5" t="str">
            <v>0209.3810464</v>
          </cell>
          <cell r="Y5" t="str">
            <v>0209.3810465</v>
          </cell>
          <cell r="Z5" t="str">
            <v>Ông Chu Tiến Chức</v>
          </cell>
          <cell r="AA5" t="str">
            <v>Trưởng phòng KT-ĐT</v>
          </cell>
          <cell r="AB5" t="str">
            <v>……….………………</v>
          </cell>
          <cell r="AC5" t="str">
            <v>……….………………</v>
          </cell>
          <cell r="AD5" t="str">
            <v>……….………………</v>
          </cell>
          <cell r="AE5" t="str">
            <v>……….………………</v>
          </cell>
        </row>
        <row r="6">
          <cell r="A6">
            <v>5</v>
          </cell>
          <cell r="B6" t="str">
            <v>Bến Tre</v>
          </cell>
          <cell r="C6" t="str">
            <v>BẾN TRE</v>
          </cell>
          <cell r="D6" t="str">
            <v>BẾN TRE</v>
          </cell>
          <cell r="E6" t="str">
            <v>19/1204</v>
          </cell>
          <cell r="F6">
            <v>500</v>
          </cell>
          <cell r="G6">
            <v>369000000</v>
          </cell>
          <cell r="H6">
            <v>36900000</v>
          </cell>
          <cell r="I6">
            <v>405900000</v>
          </cell>
          <cell r="J6">
            <v>0</v>
          </cell>
          <cell r="K6">
            <v>43613</v>
          </cell>
          <cell r="L6">
            <v>43613</v>
          </cell>
          <cell r="M6">
            <v>43613</v>
          </cell>
          <cell r="N6">
            <v>43623</v>
          </cell>
          <cell r="O6">
            <v>43623</v>
          </cell>
          <cell r="P6">
            <v>43629</v>
          </cell>
          <cell r="Q6" t="str">
            <v>T5</v>
          </cell>
          <cell r="R6" t="str">
            <v>2X1030-085-2019-CUVT-ANSV-DTRR-KHMS DP 476-2019-BEN TRE 500</v>
          </cell>
          <cell r="S6">
            <v>0</v>
          </cell>
          <cell r="T6" t="str">
            <v xml:space="preserve">Bà </v>
          </cell>
          <cell r="U6" t="str">
            <v>Nguyễn Thị Thu</v>
          </cell>
          <cell r="V6" t="str">
            <v>Số 01, Cách Mạng Tháng 8, Phường 3, Thành phố Bến Tre, Tỉnh Bến Tre</v>
          </cell>
          <cell r="W6" t="str">
            <v>Số 01, Cách Mạng Tháng 8, Phường 3, Thành phố Bến Tre, Tỉnh Bến Tre</v>
          </cell>
          <cell r="X6" t="str">
            <v>0275.800126</v>
          </cell>
          <cell r="Y6" t="str">
            <v>0275.3814222</v>
          </cell>
          <cell r="Z6" t="str">
            <v>……….………………</v>
          </cell>
          <cell r="AA6" t="str">
            <v>……….………………</v>
          </cell>
          <cell r="AB6" t="str">
            <v>……….………………</v>
          </cell>
          <cell r="AC6" t="str">
            <v>……….………………</v>
          </cell>
          <cell r="AD6" t="str">
            <v>……….………………</v>
          </cell>
          <cell r="AE6" t="str">
            <v>……….………………</v>
          </cell>
        </row>
        <row r="7">
          <cell r="A7">
            <v>6</v>
          </cell>
          <cell r="B7" t="str">
            <v>Cần Thơ</v>
          </cell>
          <cell r="C7" t="str">
            <v>CẦN THƠ</v>
          </cell>
          <cell r="D7" t="str">
            <v>CẦN THƠ</v>
          </cell>
          <cell r="E7" t="str">
            <v>19/1196 &amp; 19/1205</v>
          </cell>
          <cell r="F7">
            <v>600</v>
          </cell>
          <cell r="G7">
            <v>442800000</v>
          </cell>
          <cell r="H7">
            <v>44280000</v>
          </cell>
          <cell r="I7">
            <v>487080000</v>
          </cell>
          <cell r="J7">
            <v>0</v>
          </cell>
          <cell r="K7">
            <v>43613</v>
          </cell>
          <cell r="L7">
            <v>43613</v>
          </cell>
          <cell r="M7">
            <v>43613</v>
          </cell>
          <cell r="N7">
            <v>43623</v>
          </cell>
          <cell r="O7">
            <v>43623</v>
          </cell>
          <cell r="P7">
            <v>43633</v>
          </cell>
          <cell r="Q7" t="str">
            <v>T2</v>
          </cell>
          <cell r="R7" t="str">
            <v>2X1029-085-2019-CUVT-ANSV-DTRR-KHMS DP 475-2019-CAN THO 300 &amp; 2X1033-085-2019-CUVT-ANSV-DTRR-KHMS DP 482-2019-CAN THO 300</v>
          </cell>
          <cell r="S7">
            <v>0</v>
          </cell>
          <cell r="T7" t="str">
            <v xml:space="preserve">Bà </v>
          </cell>
          <cell r="U7" t="str">
            <v>Nguyễn Thị Thu</v>
          </cell>
          <cell r="V7" t="str">
            <v>11 Phan Đình Phùng, phường Tân An, Quận Ninh Kiều, Thành phố Cần Thơ, Tỉnh Cần Thơ</v>
          </cell>
          <cell r="W7" t="str">
            <v>11 Phan Đình Phùng, phường Tân An, Quận Ninh Kiều, Thành phố Cần Thơ, Tỉnh Cần Thơ</v>
          </cell>
          <cell r="X7" t="str">
            <v>0292.800126</v>
          </cell>
          <cell r="Y7" t="str">
            <v>0292.3820888</v>
          </cell>
          <cell r="Z7" t="str">
            <v>……….………………</v>
          </cell>
          <cell r="AA7" t="str">
            <v>……….………………</v>
          </cell>
          <cell r="AB7" t="str">
            <v>……….………………</v>
          </cell>
          <cell r="AC7" t="str">
            <v>……….………………</v>
          </cell>
          <cell r="AD7" t="str">
            <v>……….………………</v>
          </cell>
          <cell r="AE7" t="str">
            <v>……….………………</v>
          </cell>
        </row>
        <row r="8">
          <cell r="A8">
            <v>7</v>
          </cell>
          <cell r="B8" t="str">
            <v>Gia Lai</v>
          </cell>
          <cell r="C8" t="str">
            <v>GIA LAI</v>
          </cell>
          <cell r="D8" t="str">
            <v>GIA LAI</v>
          </cell>
          <cell r="E8" t="str">
            <v>19/1206</v>
          </cell>
          <cell r="F8">
            <v>400</v>
          </cell>
          <cell r="G8">
            <v>295200000</v>
          </cell>
          <cell r="H8">
            <v>29520000</v>
          </cell>
          <cell r="I8">
            <v>324720000</v>
          </cell>
          <cell r="J8">
            <v>0</v>
          </cell>
          <cell r="K8">
            <v>43613</v>
          </cell>
          <cell r="L8">
            <v>43613</v>
          </cell>
          <cell r="M8">
            <v>43613</v>
          </cell>
          <cell r="N8">
            <v>43623</v>
          </cell>
          <cell r="O8">
            <v>43623</v>
          </cell>
          <cell r="P8">
            <v>43630</v>
          </cell>
          <cell r="Q8" t="str">
            <v>T6</v>
          </cell>
          <cell r="R8" t="str">
            <v>2X1030-085-2019-CUVT-ANSV-DTRR-KHMS DP 476-2019-GIA LAI 400</v>
          </cell>
          <cell r="S8">
            <v>0</v>
          </cell>
          <cell r="T8" t="str">
            <v>Bà</v>
          </cell>
          <cell r="U8" t="str">
            <v>Nguyễn Thanh Hà</v>
          </cell>
          <cell r="V8" t="str">
            <v>Số 69 Hùng Vương, phường Tây Sơn, Thành phố Pleiku, Tỉnh Gia Lai</v>
          </cell>
          <cell r="W8" t="str">
            <v>Số 69 Hùng Vương, phường Tây Sơn, Thành phố Pleiku, Tỉnh Gia Lai</v>
          </cell>
          <cell r="X8" t="str">
            <v>0269.3823404</v>
          </cell>
          <cell r="Y8" t="str">
            <v>0269.3872656</v>
          </cell>
          <cell r="Z8" t="str">
            <v>Ông Nguyễn Văn Tân</v>
          </cell>
          <cell r="AA8" t="str">
            <v xml:space="preserve"> Giám đốc</v>
          </cell>
          <cell r="AB8" t="str">
            <v>Hồ Ngọc Tân</v>
          </cell>
          <cell r="AC8" t="str">
            <v>Chuyên viên P. KHKD</v>
          </cell>
          <cell r="AD8" t="str">
            <v>……….………………</v>
          </cell>
          <cell r="AE8" t="str">
            <v>……….………………</v>
          </cell>
        </row>
        <row r="9">
          <cell r="A9">
            <v>8</v>
          </cell>
          <cell r="B9" t="str">
            <v>Hà Giang</v>
          </cell>
          <cell r="C9" t="str">
            <v>HÀ GIANG</v>
          </cell>
          <cell r="D9" t="str">
            <v>HÀ GIANG</v>
          </cell>
          <cell r="E9" t="str">
            <v>19/1234</v>
          </cell>
          <cell r="F9">
            <v>200</v>
          </cell>
          <cell r="G9">
            <v>147600000</v>
          </cell>
          <cell r="H9">
            <v>14760000</v>
          </cell>
          <cell r="I9">
            <v>162360000</v>
          </cell>
          <cell r="J9">
            <v>0</v>
          </cell>
          <cell r="K9">
            <v>43613</v>
          </cell>
          <cell r="L9">
            <v>43613</v>
          </cell>
          <cell r="M9">
            <v>43613</v>
          </cell>
          <cell r="N9">
            <v>43623</v>
          </cell>
          <cell r="O9">
            <v>43623</v>
          </cell>
          <cell r="P9">
            <v>43630</v>
          </cell>
          <cell r="Q9" t="str">
            <v>T6</v>
          </cell>
          <cell r="R9" t="str">
            <v>2X1039-085-2019-CUVT-ANSV-DTRR-KHMS DP 489-2019-HA GIANG 200</v>
          </cell>
          <cell r="S9">
            <v>0</v>
          </cell>
          <cell r="T9" t="str">
            <v>Ông</v>
          </cell>
          <cell r="U9" t="str">
            <v>Nguyễn Đức Thép</v>
          </cell>
          <cell r="V9" t="str">
            <v>Đường Trần Quốc Toản, Phường Nguyễn Trãi, Thành phố. Hà Giang,Tỉnh Hà Giang</v>
          </cell>
          <cell r="W9" t="str">
            <v>Đường Trần Quốc Toản, Phường Nguyễn Trãi, Thành phố. Hà Giang,Tỉnh Hà Giang</v>
          </cell>
          <cell r="X9" t="str">
            <v>0219.3862454</v>
          </cell>
          <cell r="Y9" t="str">
            <v>0219.3862291</v>
          </cell>
          <cell r="Z9" t="str">
            <v>Ông Lê Tuấn Anh</v>
          </cell>
          <cell r="AA9" t="str">
            <v>Phó Giám đốc</v>
          </cell>
          <cell r="AB9" t="str">
            <v>Nguyễn Văn Bằng</v>
          </cell>
          <cell r="AC9" t="str">
            <v>C/v Phòng KT-ĐT</v>
          </cell>
          <cell r="AD9" t="str">
            <v>Hoàng Đình Xuyên</v>
          </cell>
          <cell r="AE9" t="str">
            <v>Thủ kho</v>
          </cell>
        </row>
        <row r="10">
          <cell r="A10">
            <v>9</v>
          </cell>
          <cell r="B10" t="str">
            <v>Hà Nam</v>
          </cell>
          <cell r="C10" t="str">
            <v>HÀ NAM</v>
          </cell>
          <cell r="D10" t="str">
            <v>HÀ NAM</v>
          </cell>
          <cell r="E10" t="str">
            <v>19/1188 &amp; 19/1212</v>
          </cell>
          <cell r="F10">
            <v>300</v>
          </cell>
          <cell r="G10">
            <v>221400000</v>
          </cell>
          <cell r="H10">
            <v>22140000</v>
          </cell>
          <cell r="I10">
            <v>243540000</v>
          </cell>
          <cell r="J10">
            <v>0</v>
          </cell>
          <cell r="K10">
            <v>43613</v>
          </cell>
          <cell r="L10">
            <v>43613</v>
          </cell>
          <cell r="M10">
            <v>43613</v>
          </cell>
          <cell r="N10">
            <v>43623</v>
          </cell>
          <cell r="O10">
            <v>43623</v>
          </cell>
          <cell r="P10">
            <v>43628</v>
          </cell>
          <cell r="Q10" t="str">
            <v>T4</v>
          </cell>
          <cell r="R10" t="str">
            <v>2X1026-085-2019-CUVT-ANSV-DTRR-KHMS DP 471-2019-HA NAM 100 &amp; 2X1033-085-2019-CUVT-ANSV-DTRR-KHMS DP 482-2019-HA NAM 200</v>
          </cell>
          <cell r="S10">
            <v>0</v>
          </cell>
          <cell r="T10" t="str">
            <v>Bà</v>
          </cell>
          <cell r="U10" t="str">
            <v>Lại Đức Hạnh</v>
          </cell>
          <cell r="V10" t="str">
            <v>Số 114, đường Trần Phú, phường Quang Trung, Thành phố Phủ Lý, Tỉnh Hà Nam</v>
          </cell>
          <cell r="W10" t="str">
            <v>Số 114, đường Trần Phú, phường Quang Trung, Thành phố Phủ Lý, Tỉnh Hà Nam</v>
          </cell>
          <cell r="X10" t="str">
            <v>0226.3856511</v>
          </cell>
          <cell r="Y10" t="str">
            <v>0226.3857000</v>
          </cell>
          <cell r="Z10" t="str">
            <v>Ông Trịnh Quang Tuấn</v>
          </cell>
          <cell r="AA10" t="str">
            <v>Phó Giám đốc</v>
          </cell>
          <cell r="AB10" t="str">
            <v>Nguyễn Hồng Phong</v>
          </cell>
          <cell r="AC10" t="str">
            <v>Chuyên viên P.KH-KT</v>
          </cell>
          <cell r="AD10" t="str">
            <v>Nguyễn Bích Quỳnh</v>
          </cell>
          <cell r="AE10" t="str">
            <v>Nhân viên P.KH-KT</v>
          </cell>
        </row>
        <row r="11">
          <cell r="A11">
            <v>10</v>
          </cell>
          <cell r="B11" t="str">
            <v>Hưng Yên</v>
          </cell>
          <cell r="C11" t="str">
            <v>HƯNG YÊN</v>
          </cell>
          <cell r="D11" t="str">
            <v>HƯNG YÊN</v>
          </cell>
          <cell r="E11" t="str">
            <v>19/1121 &amp; 19/1235</v>
          </cell>
          <cell r="F11">
            <v>600</v>
          </cell>
          <cell r="G11">
            <v>442800000</v>
          </cell>
          <cell r="H11">
            <v>44280000</v>
          </cell>
          <cell r="I11">
            <v>487080000</v>
          </cell>
          <cell r="J11">
            <v>0</v>
          </cell>
          <cell r="K11">
            <v>43613</v>
          </cell>
          <cell r="L11">
            <v>43613</v>
          </cell>
          <cell r="M11">
            <v>43613</v>
          </cell>
          <cell r="N11">
            <v>43623</v>
          </cell>
          <cell r="O11">
            <v>43623</v>
          </cell>
          <cell r="P11">
            <v>43630</v>
          </cell>
          <cell r="Q11" t="str">
            <v>T6</v>
          </cell>
          <cell r="R11" t="str">
            <v>2X1023-085-2019-CUVT-ANSV-DTRR-KHMS DP 466-2019-HUNG YEN 200 &amp; 2X1039-085-2019-CUVT-ANSV-DTRR-KHMS DP 489-2019-HUNG YEN 400</v>
          </cell>
          <cell r="S11">
            <v>0</v>
          </cell>
          <cell r="T11" t="str">
            <v>Bà</v>
          </cell>
          <cell r="U11" t="str">
            <v>Phạm Minh Huệ</v>
          </cell>
          <cell r="V11" t="str">
            <v>Tầng 3 (tòa nhà 7 tầng), số 4 đường Chùa Chuông, Phường Hiến Nam,  Thành phố Hưng Yên, Tỉnh Hưng Yên</v>
          </cell>
          <cell r="W11" t="str">
            <v>Tầng 3 (tòa nhà 7 tầng), số 4 đường Chùa Chuông, Phường Hiến Nam,  Thành phố Hưng Yên, Tỉnh Hưng Yên</v>
          </cell>
          <cell r="X11" t="str">
            <v>0221.800126</v>
          </cell>
          <cell r="Y11" t="str">
            <v>0221.3864012</v>
          </cell>
          <cell r="Z11" t="str">
            <v>Ông Trần Quốc Hưng</v>
          </cell>
          <cell r="AA11" t="str">
            <v>Giám đốc</v>
          </cell>
          <cell r="AB11" t="str">
            <v>Nguyễn Hải Nam</v>
          </cell>
          <cell r="AC11" t="str">
            <v>CV.Phòng KT-ĐT</v>
          </cell>
          <cell r="AD11" t="str">
            <v>Nguyễn Hữu Tuấn</v>
          </cell>
          <cell r="AE11" t="str">
            <v>CV.Phòng KT-ĐT</v>
          </cell>
        </row>
        <row r="12">
          <cell r="A12">
            <v>11</v>
          </cell>
          <cell r="B12" t="str">
            <v>Hải Phòng</v>
          </cell>
          <cell r="C12" t="str">
            <v>HẢI PHÒNG</v>
          </cell>
          <cell r="D12" t="str">
            <v>HẢI PHÒNG</v>
          </cell>
          <cell r="E12" t="str">
            <v>19/1110 &amp; 19/1122</v>
          </cell>
          <cell r="F12">
            <v>300</v>
          </cell>
          <cell r="G12">
            <v>221400000</v>
          </cell>
          <cell r="H12">
            <v>22140000</v>
          </cell>
          <cell r="I12">
            <v>243540000</v>
          </cell>
          <cell r="J12">
            <v>0</v>
          </cell>
          <cell r="K12">
            <v>43613</v>
          </cell>
          <cell r="L12">
            <v>43613</v>
          </cell>
          <cell r="M12">
            <v>43613</v>
          </cell>
          <cell r="N12">
            <v>43623</v>
          </cell>
          <cell r="O12">
            <v>43623</v>
          </cell>
          <cell r="P12">
            <v>43623</v>
          </cell>
          <cell r="Q12" t="str">
            <v>T6</v>
          </cell>
          <cell r="R12" t="str">
            <v>2X1022-085-2019-CUVT-ANSV-DTRR-KHMS DP 461-2019-HAI PHONG 100 &amp; 2X1023-085-2019-CUVT-ANSV-DTRR-KHMS DP 466-2019-HAI PHONG 200</v>
          </cell>
          <cell r="S12">
            <v>0</v>
          </cell>
          <cell r="T12" t="str">
            <v xml:space="preserve">Bà </v>
          </cell>
          <cell r="U12" t="str">
            <v>Nguyễn Thị Thu</v>
          </cell>
          <cell r="V12" t="str">
            <v>Số 5, đường Nguyễn Tri Phương- Phường Minh Khai- Quận Hồng Bàng -Thành phố Hải Phòng, Tỉnh Hải Phòng</v>
          </cell>
          <cell r="W12" t="str">
            <v>Số 5, đường Nguyễn Tri Phương- Phường Minh Khai- Quận Hồng Bàng -Thành phố Hải Phòng, Tỉnh Hải Phòng</v>
          </cell>
          <cell r="X12" t="str">
            <v>0225.800126</v>
          </cell>
          <cell r="Y12" t="str">
            <v>0225.3253888</v>
          </cell>
          <cell r="Z12" t="str">
            <v>Ông Trần Đức Qúy</v>
          </cell>
          <cell r="AA12" t="str">
            <v>Trưởng phòng KT-ĐT</v>
          </cell>
          <cell r="AB12" t="str">
            <v>Bùi Thị Thu Thủy</v>
          </cell>
          <cell r="AC12" t="str">
            <v>CV.Phòng KT-ĐT</v>
          </cell>
          <cell r="AD12" t="str">
            <v>Phạm Đình Hải</v>
          </cell>
          <cell r="AE12" t="str">
            <v>Thủ kho</v>
          </cell>
        </row>
        <row r="13">
          <cell r="A13">
            <v>12</v>
          </cell>
          <cell r="B13" t="str">
            <v>Khánh Hòa</v>
          </cell>
          <cell r="C13" t="str">
            <v>KHÁNH HÒA</v>
          </cell>
          <cell r="D13" t="str">
            <v>KHÁNH HÒA</v>
          </cell>
          <cell r="E13" t="str">
            <v>19/1207 &amp; 19/1276</v>
          </cell>
          <cell r="F13">
            <v>1000</v>
          </cell>
          <cell r="G13">
            <v>738000000</v>
          </cell>
          <cell r="H13">
            <v>73800000</v>
          </cell>
          <cell r="I13">
            <v>811800000</v>
          </cell>
          <cell r="J13">
            <v>0</v>
          </cell>
          <cell r="K13">
            <v>43613</v>
          </cell>
          <cell r="L13">
            <v>43613</v>
          </cell>
          <cell r="M13">
            <v>43613</v>
          </cell>
          <cell r="N13">
            <v>43623</v>
          </cell>
          <cell r="O13">
            <v>43623</v>
          </cell>
          <cell r="P13">
            <v>43641</v>
          </cell>
          <cell r="Q13" t="str">
            <v>T3</v>
          </cell>
          <cell r="R13" t="str">
            <v>2X1030-085-2019-CUVT-ANSV-DTRR-KHMS DP 476-2019-KHANH HOA 500 &amp; 2X1048-085-2019-CUVT-ANSV-DTRR-KHMS DP 503-2019-KHANH HOA 500</v>
          </cell>
          <cell r="S13">
            <v>0</v>
          </cell>
          <cell r="T13" t="str">
            <v>Bà</v>
          </cell>
          <cell r="U13" t="str">
            <v>Trần Thái Diệu Linh</v>
          </cell>
          <cell r="V13" t="str">
            <v>Số 50 Lê Thánh Tôn, Phường Lộc Thọ, Thành phố Nha Trang, Tỉnh Khánh Hòa</v>
          </cell>
          <cell r="W13" t="str">
            <v>Số 50 Lê Thánh Tôn, Phường Lộc Thọ, Thành phố Nha Trang, Tỉnh Khánh Hòa</v>
          </cell>
          <cell r="X13" t="str">
            <v>0258.3585858</v>
          </cell>
          <cell r="Y13" t="str">
            <v>0258.3563456</v>
          </cell>
          <cell r="Z13" t="str">
            <v>Ông Đỗ Tám</v>
          </cell>
          <cell r="AA13" t="str">
            <v>Phó Giám đốc</v>
          </cell>
          <cell r="AB13" t="str">
            <v>……….………………</v>
          </cell>
          <cell r="AC13" t="str">
            <v>……….………………</v>
          </cell>
          <cell r="AD13" t="str">
            <v>……….………………</v>
          </cell>
          <cell r="AE13" t="str">
            <v>……….………………</v>
          </cell>
        </row>
        <row r="14">
          <cell r="A14">
            <v>13</v>
          </cell>
          <cell r="B14" t="str">
            <v>Kiên Giang</v>
          </cell>
          <cell r="C14" t="str">
            <v>KIÊN GIANG</v>
          </cell>
          <cell r="D14" t="str">
            <v>KIÊN GIANG</v>
          </cell>
          <cell r="E14" t="str">
            <v>19/1197</v>
          </cell>
          <cell r="F14">
            <v>300</v>
          </cell>
          <cell r="G14">
            <v>221400000</v>
          </cell>
          <cell r="H14">
            <v>22140000</v>
          </cell>
          <cell r="I14">
            <v>243540000</v>
          </cell>
          <cell r="J14">
            <v>0</v>
          </cell>
          <cell r="K14">
            <v>43613</v>
          </cell>
          <cell r="L14">
            <v>43613</v>
          </cell>
          <cell r="M14">
            <v>43613</v>
          </cell>
          <cell r="N14">
            <v>43623</v>
          </cell>
          <cell r="O14">
            <v>43623</v>
          </cell>
          <cell r="P14">
            <v>43627</v>
          </cell>
          <cell r="Q14" t="str">
            <v>T3</v>
          </cell>
          <cell r="R14" t="str">
            <v>2X1029-085-2019-CUVT-ANSV-DTRR-KHMS DP 475-2019-KIEN GIANG 300</v>
          </cell>
          <cell r="S14">
            <v>0</v>
          </cell>
          <cell r="T14" t="str">
            <v>Ông</v>
          </cell>
          <cell r="U14" t="str">
            <v>Lê Văn Liễu</v>
          </cell>
          <cell r="V14" t="str">
            <v>Số 25 Điện Biên Phủ, Phường Vĩnh Quang, Thành phố Rạch Giá, Tỉnh Kiên Giang</v>
          </cell>
          <cell r="W14" t="str">
            <v>Số 25 Điện Biên Phủ, Phường Vĩnh Quang, Thành phố Rạch Giá, Tỉnh Kiên Giang</v>
          </cell>
          <cell r="X14" t="str">
            <v>0297.800126</v>
          </cell>
          <cell r="Y14" t="str">
            <v>0297.3878333</v>
          </cell>
          <cell r="Z14" t="str">
            <v>……….………………</v>
          </cell>
          <cell r="AA14" t="str">
            <v>……….………………</v>
          </cell>
          <cell r="AB14" t="str">
            <v>……….………………</v>
          </cell>
          <cell r="AC14" t="str">
            <v>……….………………</v>
          </cell>
          <cell r="AD14" t="str">
            <v>……….………………</v>
          </cell>
          <cell r="AE14" t="str">
            <v>……….………………</v>
          </cell>
        </row>
        <row r="15">
          <cell r="A15">
            <v>14</v>
          </cell>
          <cell r="B15" t="str">
            <v>Lâm Đồng</v>
          </cell>
          <cell r="C15" t="str">
            <v>LÂM ĐỒNG</v>
          </cell>
          <cell r="D15" t="str">
            <v>LÂM ĐỒNG</v>
          </cell>
          <cell r="E15" t="str">
            <v>19/1189 &amp; 19/1236 &amp; 19/1302</v>
          </cell>
          <cell r="F15">
            <v>2000</v>
          </cell>
          <cell r="G15">
            <v>1476000000</v>
          </cell>
          <cell r="H15">
            <v>147600000</v>
          </cell>
          <cell r="I15">
            <v>1623600000</v>
          </cell>
          <cell r="J15">
            <v>0</v>
          </cell>
          <cell r="K15">
            <v>43613</v>
          </cell>
          <cell r="L15">
            <v>43613</v>
          </cell>
          <cell r="M15">
            <v>43613</v>
          </cell>
          <cell r="N15">
            <v>43623</v>
          </cell>
          <cell r="O15">
            <v>43623</v>
          </cell>
          <cell r="P15">
            <v>43637</v>
          </cell>
          <cell r="Q15" t="str">
            <v>T6</v>
          </cell>
          <cell r="R15" t="str">
            <v>2X1026-085-2019-CUVT-ANSV-DTRR-KHMS DP 471-2019-LAM DONG 500 &amp; 2X1039-85-2019-CUVT-ANSV-DTRR-KHMS DP 489-2019-LAM DONG 800 &amp; 2X1055-085-2019-CUVT-ANSV-DTRR-KHMS DP 521-2019-LAM DONG 700</v>
          </cell>
          <cell r="S15">
            <v>0</v>
          </cell>
          <cell r="T15" t="str">
            <v>Ông</v>
          </cell>
          <cell r="U15" t="str">
            <v>Ngô Trung Thành</v>
          </cell>
          <cell r="V15" t="str">
            <v>Số 8 Trần Phú, Phường 3, Thành phố Đà Lạt, Tỉnh Lâm Đồng</v>
          </cell>
          <cell r="W15" t="str">
            <v>Số 8 Trần Phú, Phường 3, Thành phố Đà Lạt, Tỉnh Lâm Đồng</v>
          </cell>
          <cell r="X15" t="str">
            <v>0263.3585678</v>
          </cell>
          <cell r="Y15" t="str">
            <v>0263.3532559</v>
          </cell>
          <cell r="Z15" t="str">
            <v>Ông Đặng Phước Quốc Việt</v>
          </cell>
          <cell r="AA15" t="str">
            <v>Phó Giám đốc</v>
          </cell>
          <cell r="AB15" t="str">
            <v>……….………………</v>
          </cell>
          <cell r="AC15" t="str">
            <v>……….………………</v>
          </cell>
          <cell r="AD15" t="str">
            <v>……….………………</v>
          </cell>
          <cell r="AE15" t="str">
            <v>……….………………</v>
          </cell>
        </row>
        <row r="16">
          <cell r="A16">
            <v>15</v>
          </cell>
          <cell r="B16" t="str">
            <v>Lào Cai</v>
          </cell>
          <cell r="C16" t="str">
            <v>LÀO CAI</v>
          </cell>
          <cell r="D16" t="str">
            <v>LÀO CAI</v>
          </cell>
          <cell r="E16" t="str">
            <v>19/1237 &amp; 19/1327</v>
          </cell>
          <cell r="F16">
            <v>650</v>
          </cell>
          <cell r="G16">
            <v>479700000</v>
          </cell>
          <cell r="H16">
            <v>47970000</v>
          </cell>
          <cell r="I16">
            <v>527670000</v>
          </cell>
          <cell r="J16">
            <v>0</v>
          </cell>
          <cell r="K16">
            <v>43613</v>
          </cell>
          <cell r="L16">
            <v>43613</v>
          </cell>
          <cell r="M16">
            <v>43613</v>
          </cell>
          <cell r="N16">
            <v>43623</v>
          </cell>
          <cell r="O16">
            <v>43623</v>
          </cell>
          <cell r="P16">
            <v>43642</v>
          </cell>
          <cell r="Q16" t="str">
            <v>T4</v>
          </cell>
          <cell r="R16" t="str">
            <v>2X1039-085-2019-CUVT-ANSV-DTRR-KHMS DP 489-2019-LAO CAI 300 &amp; 2X1059-085-2019-CUVT-ANSV-DTRR-KHMS DP 531-2019-LAO CAI 350</v>
          </cell>
          <cell r="S16">
            <v>0</v>
          </cell>
          <cell r="T16" t="str">
            <v>Bà</v>
          </cell>
          <cell r="U16" t="str">
            <v>Đặng Vân Anh</v>
          </cell>
          <cell r="V16" t="str">
            <v xml:space="preserve">Đại Lộ Trần Hưng Đạo,Phường Nam Cường,Thành phố Lào Cai- Tỉnh Lào Cai </v>
          </cell>
          <cell r="W16" t="str">
            <v xml:space="preserve">Đại Lộ Trần Hưng Đạo,Phường Nam Cường,Thành phố Lào Cai- Tỉnh Lào Cai </v>
          </cell>
          <cell r="X16" t="str">
            <v>0214.3832973</v>
          </cell>
          <cell r="Y16" t="str">
            <v>0214.3828988</v>
          </cell>
          <cell r="Z16" t="str">
            <v>Ông Lưu Chí Dũng</v>
          </cell>
          <cell r="AA16" t="str">
            <v>Phó TP.KT-ĐT</v>
          </cell>
          <cell r="AB16" t="str">
            <v>Mai Khắc Thụ</v>
          </cell>
          <cell r="AC16" t="str">
            <v>CV Phòng KT-ĐT</v>
          </cell>
          <cell r="AD16" t="str">
            <v>Trần Lệ Thủy</v>
          </cell>
          <cell r="AE16" t="str">
            <v>Kế toán vật tư</v>
          </cell>
        </row>
        <row r="17">
          <cell r="A17">
            <v>16</v>
          </cell>
          <cell r="B17" t="str">
            <v>Nghệ An</v>
          </cell>
          <cell r="C17" t="str">
            <v>NGHỆ AN</v>
          </cell>
          <cell r="D17" t="str">
            <v>NGHỆ AN</v>
          </cell>
          <cell r="E17" t="str">
            <v>19/1238 &amp; 19/1257</v>
          </cell>
          <cell r="F17">
            <v>1500</v>
          </cell>
          <cell r="G17">
            <v>1107000000</v>
          </cell>
          <cell r="H17">
            <v>110700000</v>
          </cell>
          <cell r="I17">
            <v>1217700000</v>
          </cell>
          <cell r="J17">
            <v>0</v>
          </cell>
          <cell r="K17">
            <v>43613</v>
          </cell>
          <cell r="L17">
            <v>43613</v>
          </cell>
          <cell r="M17">
            <v>43613</v>
          </cell>
          <cell r="N17">
            <v>43623</v>
          </cell>
          <cell r="O17">
            <v>43623</v>
          </cell>
          <cell r="P17">
            <v>43634</v>
          </cell>
          <cell r="Q17" t="str">
            <v>T3</v>
          </cell>
          <cell r="R17" t="str">
            <v>2X1039-085-2019-CUVT-ANSV-DTRR-KHMS DP 489-2019-NGHE AN 800 &amp; 2X1045-085-2019-CUVT-ANSV-DTRR-KHMS DP 500-2019-NGHE AN 700</v>
          </cell>
          <cell r="S17">
            <v>0</v>
          </cell>
          <cell r="T17" t="str">
            <v>Bà</v>
          </cell>
          <cell r="U17" t="str">
            <v>Nguyễn Hồng Linh</v>
          </cell>
          <cell r="V17" t="str">
            <v>Số 02B đường Trường Thi, Phường Trường Thi, thành phố Vinh, Tỉnh Nghệ An</v>
          </cell>
          <cell r="W17" t="str">
            <v>Số 02B đường Trường Thi, Phường Trường Thi, thành phố Vinh, Tỉnh Nghệ An</v>
          </cell>
          <cell r="X17" t="str">
            <v>0238.3561408</v>
          </cell>
          <cell r="Y17" t="str">
            <v>0238.3848018</v>
          </cell>
          <cell r="Z17" t="str">
            <v xml:space="preserve">Ông Lê Văn Sơn </v>
          </cell>
          <cell r="AA17" t="str">
            <v>Phó Giám đốc</v>
          </cell>
          <cell r="AB17" t="str">
            <v xml:space="preserve">Trần Thị Hằng </v>
          </cell>
          <cell r="AC17" t="str">
            <v>Phó phòng KHNS</v>
          </cell>
          <cell r="AD17" t="str">
            <v xml:space="preserve">Nguyễn Thanh Tùng </v>
          </cell>
          <cell r="AE17" t="str">
            <v>CV phòng KTĐT</v>
          </cell>
        </row>
        <row r="18">
          <cell r="A18">
            <v>17</v>
          </cell>
          <cell r="B18" t="str">
            <v>Nam Định</v>
          </cell>
          <cell r="C18" t="str">
            <v>NAM ĐỊNH</v>
          </cell>
          <cell r="D18" t="str">
            <v>NAM ĐỊNH</v>
          </cell>
          <cell r="E18" t="str">
            <v>19/1054 &amp; 19/1193</v>
          </cell>
          <cell r="F18">
            <v>1000</v>
          </cell>
          <cell r="G18">
            <v>738000000</v>
          </cell>
          <cell r="H18">
            <v>73800000</v>
          </cell>
          <cell r="I18">
            <v>811800000</v>
          </cell>
          <cell r="J18">
            <v>0</v>
          </cell>
          <cell r="K18">
            <v>43613</v>
          </cell>
          <cell r="L18">
            <v>43613</v>
          </cell>
          <cell r="M18">
            <v>43613</v>
          </cell>
          <cell r="N18">
            <v>43623</v>
          </cell>
          <cell r="O18">
            <v>43623</v>
          </cell>
          <cell r="P18">
            <v>43626</v>
          </cell>
          <cell r="Q18" t="str">
            <v>T2</v>
          </cell>
          <cell r="R18" t="str">
            <v>2X1014-HD 085-2019-CUVT-ANSV-DTRR-KHMS DP 446-2019-NAM DINH 500 &amp; 2X1026-085-2019-CUVT-ANSV-DTRR-KHMS DP 471-2019-NAM DINH 500</v>
          </cell>
          <cell r="S18">
            <v>0</v>
          </cell>
          <cell r="T18" t="str">
            <v>Bà</v>
          </cell>
          <cell r="U18" t="str">
            <v>Cao Trà My</v>
          </cell>
          <cell r="V18" t="str">
            <v>04 Hà Huy Tập, phường Ngô Quyền, thành phố Nam Định, Tỉnh Nam Định</v>
          </cell>
          <cell r="W18" t="str">
            <v>04 Hà Huy Tập, phường Ngô Quyền, thành phố Nam Định, Tỉnh Nam Định</v>
          </cell>
          <cell r="X18" t="str">
            <v>0228.3848216</v>
          </cell>
          <cell r="Y18" t="str">
            <v>0228.3845909</v>
          </cell>
          <cell r="Z18" t="str">
            <v>Ông Phan Đức Chính</v>
          </cell>
          <cell r="AA18" t="str">
            <v>Phó Giám đốc</v>
          </cell>
          <cell r="AB18" t="str">
            <v>Phạm Thị Đào</v>
          </cell>
          <cell r="AC18" t="str">
            <v>Thủ kho</v>
          </cell>
          <cell r="AD18" t="str">
            <v>……….………………</v>
          </cell>
          <cell r="AE18" t="str">
            <v>……….………………</v>
          </cell>
        </row>
        <row r="19">
          <cell r="A19">
            <v>18</v>
          </cell>
          <cell r="B19" t="str">
            <v>Ninh Bình</v>
          </cell>
          <cell r="C19" t="str">
            <v>NINH BÌNH</v>
          </cell>
          <cell r="D19" t="str">
            <v>NINH BÌNH</v>
          </cell>
          <cell r="E19" t="str">
            <v>19/1111 &amp; 19/1123</v>
          </cell>
          <cell r="F19">
            <v>200</v>
          </cell>
          <cell r="G19">
            <v>147600000</v>
          </cell>
          <cell r="H19">
            <v>14760000</v>
          </cell>
          <cell r="I19">
            <v>162360000</v>
          </cell>
          <cell r="J19">
            <v>0</v>
          </cell>
          <cell r="K19">
            <v>43613</v>
          </cell>
          <cell r="L19">
            <v>43613</v>
          </cell>
          <cell r="M19">
            <v>43613</v>
          </cell>
          <cell r="N19">
            <v>43623</v>
          </cell>
          <cell r="O19">
            <v>43623</v>
          </cell>
          <cell r="P19">
            <v>43623</v>
          </cell>
          <cell r="Q19" t="str">
            <v>T6</v>
          </cell>
          <cell r="R19" t="str">
            <v>2X1022-085-2019-CUVT-ANSV-DTRR-KHMS DP 461-2019-NINH BINH 100 &amp; 2X1023-085-2019-CUVT-ANSV-DTRR-KHMS DP 466-2019-NINH BINH 100</v>
          </cell>
          <cell r="S19">
            <v>0</v>
          </cell>
          <cell r="T19" t="str">
            <v>Ông</v>
          </cell>
          <cell r="U19" t="str">
            <v>Ngô Trung Thành</v>
          </cell>
          <cell r="V19" t="str">
            <v>Đường 30/6, phường Nam Thành, Thành phố Ninh Bình, Tỉnh Ninh Bình</v>
          </cell>
          <cell r="W19" t="str">
            <v>Đường 30/6, phường Nam Thành, Thành phố Ninh Bình, Tỉnh Ninh Bình</v>
          </cell>
          <cell r="X19" t="str">
            <v>0229.3899555</v>
          </cell>
          <cell r="Y19" t="str">
            <v>0229.3899000</v>
          </cell>
          <cell r="Z19" t="str">
            <v>Ông Phạm Đình Hưng</v>
          </cell>
          <cell r="AA19" t="str">
            <v>Phó Giám đốc</v>
          </cell>
          <cell r="AB19" t="str">
            <v xml:space="preserve">Phạm Đức Hạnh </v>
          </cell>
          <cell r="AC19" t="str">
            <v>CV. P.KT-ĐT</v>
          </cell>
          <cell r="AD19" t="str">
            <v>……….………………</v>
          </cell>
          <cell r="AE19" t="str">
            <v>……….………………</v>
          </cell>
        </row>
        <row r="20">
          <cell r="A20">
            <v>19</v>
          </cell>
          <cell r="B20" t="str">
            <v>Quảng Bình</v>
          </cell>
          <cell r="C20" t="str">
            <v>QUẢNG BÌNH</v>
          </cell>
          <cell r="D20" t="str">
            <v>QUẢNG BÌNH</v>
          </cell>
          <cell r="E20" t="str">
            <v>19/1328</v>
          </cell>
          <cell r="F20">
            <v>480</v>
          </cell>
          <cell r="G20">
            <v>354240000</v>
          </cell>
          <cell r="H20">
            <v>35424000</v>
          </cell>
          <cell r="I20">
            <v>389664000</v>
          </cell>
          <cell r="J20">
            <v>0</v>
          </cell>
          <cell r="K20">
            <v>43613</v>
          </cell>
          <cell r="L20">
            <v>43613</v>
          </cell>
          <cell r="M20">
            <v>43613</v>
          </cell>
          <cell r="N20">
            <v>43623</v>
          </cell>
          <cell r="O20">
            <v>43623</v>
          </cell>
          <cell r="P20">
            <v>43641</v>
          </cell>
          <cell r="Q20" t="str">
            <v>T3</v>
          </cell>
          <cell r="R20" t="str">
            <v>2X1059-085-2019-CUVT-ANSV-DTRR-KHMS DP 531-2019-QUANG BINH 480</v>
          </cell>
          <cell r="S20">
            <v>0</v>
          </cell>
          <cell r="T20" t="str">
            <v>Ông</v>
          </cell>
          <cell r="U20" t="str">
            <v>Lê Văn Liễu</v>
          </cell>
          <cell r="V20" t="str">
            <v>56 Lý Thường Kiệt, Phường Đồng Phú, Thành phố Đồng Hới, Tỉnh Quảng Bình</v>
          </cell>
          <cell r="W20" t="str">
            <v>56 Lý Thường Kiệt, Phường Đồng Phú, Thành phố Đồng Hới, Tỉnh Quảng Bình</v>
          </cell>
          <cell r="X20" t="str">
            <v>0232.3850142</v>
          </cell>
          <cell r="Y20" t="str">
            <v>0232.3828115</v>
          </cell>
          <cell r="Z20" t="str">
            <v>Ông Nguyễn Mậu Thăng</v>
          </cell>
          <cell r="AA20" t="str">
            <v>Phó giám đốc</v>
          </cell>
          <cell r="AB20" t="str">
            <v>Nguyễn Văn Toàn</v>
          </cell>
          <cell r="AC20" t="str">
            <v>Chuyên viên P. KT-ĐT</v>
          </cell>
          <cell r="AD20" t="str">
            <v>Hoàng Tuấn Thắng</v>
          </cell>
          <cell r="AE20" t="str">
            <v>Thủ kho</v>
          </cell>
        </row>
        <row r="21">
          <cell r="A21">
            <v>20</v>
          </cell>
          <cell r="B21" t="str">
            <v>Quảng Nam</v>
          </cell>
          <cell r="C21" t="str">
            <v>QUẢNG NAM</v>
          </cell>
          <cell r="D21" t="str">
            <v>QUẢNG NAM</v>
          </cell>
          <cell r="E21" t="str">
            <v>19/1249</v>
          </cell>
          <cell r="F21">
            <v>300</v>
          </cell>
          <cell r="G21">
            <v>221400000</v>
          </cell>
          <cell r="H21">
            <v>22140000</v>
          </cell>
          <cell r="I21">
            <v>243540000</v>
          </cell>
          <cell r="J21">
            <v>0</v>
          </cell>
          <cell r="K21">
            <v>43613</v>
          </cell>
          <cell r="L21">
            <v>43613</v>
          </cell>
          <cell r="M21">
            <v>43613</v>
          </cell>
          <cell r="N21">
            <v>43623</v>
          </cell>
          <cell r="O21">
            <v>43623</v>
          </cell>
          <cell r="P21">
            <v>43633</v>
          </cell>
          <cell r="Q21" t="str">
            <v>T2</v>
          </cell>
          <cell r="R21" t="str">
            <v>2X1043-085-2019-CUVT-ANSV-DTRR-KHMS DP 496-2019-QUANG NAM 300</v>
          </cell>
          <cell r="S21">
            <v>0</v>
          </cell>
          <cell r="T21" t="str">
            <v>Bà</v>
          </cell>
          <cell r="U21" t="str">
            <v>Nguyễn Thanh Hà</v>
          </cell>
          <cell r="V21" t="str">
            <v>2A Phan Bội Châu, Phường Tân Thạnh, Thành phố Tam Kỳ, Tỉnh Quảng Nam</v>
          </cell>
          <cell r="W21" t="str">
            <v>2A Phan Bội Châu, Phường Tân Thạnh, Thành phố Tam Kỳ, Tỉnh Quảng Nam</v>
          </cell>
          <cell r="X21" t="str">
            <v>0235.3813666</v>
          </cell>
          <cell r="Y21" t="str">
            <v>0235.3812777</v>
          </cell>
          <cell r="Z21" t="str">
            <v>Ông Nguyễn Hồng Quang</v>
          </cell>
          <cell r="AA21" t="str">
            <v>……….………………</v>
          </cell>
          <cell r="AB21" t="str">
            <v>……….………………</v>
          </cell>
          <cell r="AC21" t="str">
            <v>……….………………</v>
          </cell>
          <cell r="AD21" t="str">
            <v>……….………………</v>
          </cell>
          <cell r="AE21" t="str">
            <v>……….………………</v>
          </cell>
        </row>
        <row r="22">
          <cell r="A22">
            <v>21</v>
          </cell>
          <cell r="B22" t="str">
            <v>Quảng Ngãi</v>
          </cell>
          <cell r="C22" t="str">
            <v>QUẢNG NGÃI</v>
          </cell>
          <cell r="D22" t="str">
            <v>QUẢNG NGÃI</v>
          </cell>
          <cell r="E22" t="str">
            <v>19/1191</v>
          </cell>
          <cell r="F22">
            <v>330</v>
          </cell>
          <cell r="G22">
            <v>243540000</v>
          </cell>
          <cell r="H22">
            <v>24354000</v>
          </cell>
          <cell r="I22">
            <v>267894000</v>
          </cell>
          <cell r="J22">
            <v>0</v>
          </cell>
          <cell r="K22">
            <v>43613</v>
          </cell>
          <cell r="L22">
            <v>43613</v>
          </cell>
          <cell r="M22">
            <v>43613</v>
          </cell>
          <cell r="N22">
            <v>43623</v>
          </cell>
          <cell r="O22">
            <v>43623</v>
          </cell>
          <cell r="P22">
            <v>43627</v>
          </cell>
          <cell r="Q22" t="str">
            <v>T3</v>
          </cell>
          <cell r="R22" t="str">
            <v>2X1026-085-2019-CUVT-ANSV-DTRR-KHMS DP 471-2019-QUANG NGAI 330</v>
          </cell>
          <cell r="S22">
            <v>0</v>
          </cell>
          <cell r="T22" t="str">
            <v>Bà</v>
          </cell>
          <cell r="U22" t="str">
            <v>Phạm Minh Huệ</v>
          </cell>
          <cell r="V22" t="str">
            <v>Số 80 Phan Đình Phùng - Phường Nguyễn Nghiêm- Thành phố Quảng Ngãi- Tỉnh Quảng Ngãi</v>
          </cell>
          <cell r="W22" t="str">
            <v>Số 80 Phan Đình Phùng - Phường Nguyễn Nghiêm- Thành phố Quảng Ngãi- Tỉnh Quảng Ngãi</v>
          </cell>
          <cell r="X22" t="str">
            <v>0255.3822935</v>
          </cell>
          <cell r="Y22" t="str">
            <v>0255.3822943</v>
          </cell>
          <cell r="Z22" t="str">
            <v>Ông Đoàn Ngọc Chính</v>
          </cell>
          <cell r="AA22" t="str">
            <v>Phó phòng KT-ĐT</v>
          </cell>
          <cell r="AB22" t="str">
            <v>Võ Quang Tuyến</v>
          </cell>
          <cell r="AC22" t="str">
            <v>Chuyên viên P. KT-ĐT</v>
          </cell>
          <cell r="AD22" t="str">
            <v>……….………………</v>
          </cell>
          <cell r="AE22" t="str">
            <v>……….………………</v>
          </cell>
        </row>
        <row r="23">
          <cell r="A23">
            <v>22</v>
          </cell>
          <cell r="B23" t="str">
            <v>Quảng Ninh</v>
          </cell>
          <cell r="C23" t="str">
            <v>QUẢNG NINH</v>
          </cell>
          <cell r="D23" t="str">
            <v>QUẢNG NINH</v>
          </cell>
          <cell r="E23" t="str">
            <v>19/1112 &amp; 19/1124</v>
          </cell>
          <cell r="F23">
            <v>600</v>
          </cell>
          <cell r="G23">
            <v>442800000</v>
          </cell>
          <cell r="H23">
            <v>44280000</v>
          </cell>
          <cell r="I23">
            <v>487080000</v>
          </cell>
          <cell r="J23">
            <v>0</v>
          </cell>
          <cell r="K23">
            <v>43613</v>
          </cell>
          <cell r="L23">
            <v>43613</v>
          </cell>
          <cell r="M23">
            <v>43613</v>
          </cell>
          <cell r="N23">
            <v>43623</v>
          </cell>
          <cell r="O23">
            <v>43623</v>
          </cell>
          <cell r="P23">
            <v>43623</v>
          </cell>
          <cell r="Q23" t="str">
            <v>T6</v>
          </cell>
          <cell r="R23" t="str">
            <v>2X1022-085-2019-CUVT-ANSV-DTRR-KHMS DP 461-2019-QUANG NINH 100 &amp; 2X1023-085-2019-CUVT-ANSV-DTRR-KHMS DP 466-2019-QUANG NINH 500</v>
          </cell>
          <cell r="S23">
            <v>0</v>
          </cell>
          <cell r="T23" t="str">
            <v>Ông</v>
          </cell>
          <cell r="U23" t="str">
            <v>Nguyễn Hoài Nam</v>
          </cell>
          <cell r="V23" t="str">
            <v>Số 1, đường 25 tháng 4, Phường Bạch Đằng, Thành phố Hạ Long, Tỉnh Quảng Ninh</v>
          </cell>
          <cell r="W23" t="str">
            <v>Số 1, đường 25 tháng 4, Phường Bạch Đằng, Thành phố Hạ Long, Tỉnh Quảng Ninh</v>
          </cell>
          <cell r="X23" t="str">
            <v>0203.800126</v>
          </cell>
          <cell r="Y23" t="str">
            <v>0203.3827666</v>
          </cell>
          <cell r="Z23" t="str">
            <v>Ông Nguyễn Bá Tuyên</v>
          </cell>
          <cell r="AA23" t="str">
            <v>Trưởng phòng KT-ĐT</v>
          </cell>
          <cell r="AB23" t="str">
            <v>……….………………</v>
          </cell>
          <cell r="AC23" t="str">
            <v>……….………………</v>
          </cell>
          <cell r="AD23" t="str">
            <v>……….………………</v>
          </cell>
          <cell r="AE23" t="str">
            <v>……….………………</v>
          </cell>
        </row>
        <row r="24">
          <cell r="A24">
            <v>23</v>
          </cell>
          <cell r="B24" t="str">
            <v>Quảng Trị</v>
          </cell>
          <cell r="C24" t="str">
            <v>QUẢNG TRỊ</v>
          </cell>
          <cell r="D24" t="str">
            <v>QUẢNG TRỊ</v>
          </cell>
          <cell r="E24" t="str">
            <v>19/1239</v>
          </cell>
          <cell r="F24">
            <v>200</v>
          </cell>
          <cell r="G24">
            <v>147600000</v>
          </cell>
          <cell r="H24">
            <v>14760000</v>
          </cell>
          <cell r="I24">
            <v>162360000</v>
          </cell>
          <cell r="J24">
            <v>0</v>
          </cell>
          <cell r="K24">
            <v>43613</v>
          </cell>
          <cell r="L24">
            <v>43613</v>
          </cell>
          <cell r="M24">
            <v>43613</v>
          </cell>
          <cell r="N24">
            <v>43623</v>
          </cell>
          <cell r="O24">
            <v>43623</v>
          </cell>
          <cell r="P24">
            <v>43630</v>
          </cell>
          <cell r="Q24" t="str">
            <v>T6</v>
          </cell>
          <cell r="R24" t="str">
            <v>2X1039-085-2019-CUVT-ANSV-DTRR-KHMS DP 489-2019-QUANG TRI 200</v>
          </cell>
          <cell r="S24">
            <v>0</v>
          </cell>
          <cell r="T24" t="str">
            <v>Bà</v>
          </cell>
          <cell r="U24" t="str">
            <v>Lại Đức Hạnh</v>
          </cell>
          <cell r="V24" t="str">
            <v xml:space="preserve">Số 20 Trần Hưng Đạo - Phường 1 - Thành phố Đông Hà - Tỉnh Quảng Trị </v>
          </cell>
          <cell r="W24" t="str">
            <v xml:space="preserve">Số 20 Trần Hưng Đạo - Phường 1 - Thành phố Đông Hà - Tỉnh Quảng Trị </v>
          </cell>
          <cell r="X24" t="str">
            <v>0233.3567637</v>
          </cell>
          <cell r="Y24" t="str">
            <v>0233.3855199</v>
          </cell>
          <cell r="Z24" t="str">
            <v>Ông Lê Quang Hưng</v>
          </cell>
          <cell r="AA24" t="str">
            <v>Phó giám đốc</v>
          </cell>
          <cell r="AB24" t="str">
            <v>Trần Thị Ngọc Linh</v>
          </cell>
          <cell r="AC24" t="str">
            <v>Phó phòng KH-KT</v>
          </cell>
          <cell r="AD24" t="str">
            <v>Phạm Thị Thúy</v>
          </cell>
          <cell r="AE24" t="str">
            <v>CV Phòng KHKT</v>
          </cell>
        </row>
        <row r="25">
          <cell r="A25">
            <v>24</v>
          </cell>
          <cell r="B25" t="str">
            <v>Tây Ninh</v>
          </cell>
          <cell r="C25" t="str">
            <v>TÂY NINH</v>
          </cell>
          <cell r="D25" t="str">
            <v>TÂY NINH</v>
          </cell>
          <cell r="E25" t="str">
            <v>19/1250</v>
          </cell>
          <cell r="F25">
            <v>500</v>
          </cell>
          <cell r="G25">
            <v>369000000</v>
          </cell>
          <cell r="H25">
            <v>36900000</v>
          </cell>
          <cell r="I25">
            <v>405900000</v>
          </cell>
          <cell r="J25">
            <v>0</v>
          </cell>
          <cell r="K25">
            <v>43613</v>
          </cell>
          <cell r="L25">
            <v>43613</v>
          </cell>
          <cell r="M25">
            <v>43613</v>
          </cell>
          <cell r="N25">
            <v>43623</v>
          </cell>
          <cell r="O25">
            <v>43623</v>
          </cell>
          <cell r="P25">
            <v>43634</v>
          </cell>
          <cell r="Q25" t="str">
            <v>T3</v>
          </cell>
          <cell r="R25" t="str">
            <v>2X1043-085-2019-CUVT-ANSV-DTRR-KHMS DP 496-2019-TAY NINH 500</v>
          </cell>
          <cell r="S25">
            <v>0</v>
          </cell>
          <cell r="T25" t="str">
            <v xml:space="preserve">Bà </v>
          </cell>
          <cell r="U25" t="str">
            <v>Nguyễn Thị Thu</v>
          </cell>
          <cell r="V25" t="str">
            <v>Số 01, Đường Phạm Công Khiêm, Khu phố 1, Phường 3, Thành phố Tây Ninh, Tỉnh Tây Ninh</v>
          </cell>
          <cell r="W25" t="str">
            <v>Số 01, Đường Phạm Công Khiêm, Khu phố 1, Phường 3, Thành phố Tây Ninh, Tỉnh Tây Ninh</v>
          </cell>
          <cell r="X25" t="str">
            <v>0276.827055</v>
          </cell>
          <cell r="Y25" t="str">
            <v>0276.3822888</v>
          </cell>
          <cell r="Z25" t="str">
            <v>Ông Thái Đăng Khoa</v>
          </cell>
          <cell r="AA25" t="str">
            <v>Phó Giám đốc</v>
          </cell>
          <cell r="AB25" t="str">
            <v>……….………………</v>
          </cell>
          <cell r="AC25" t="str">
            <v>……….………………</v>
          </cell>
          <cell r="AD25" t="str">
            <v>……….………………</v>
          </cell>
          <cell r="AE25" t="str">
            <v>……….………………</v>
          </cell>
        </row>
        <row r="26">
          <cell r="A26">
            <v>25</v>
          </cell>
          <cell r="B26" t="str">
            <v>Thái Bình</v>
          </cell>
          <cell r="C26" t="str">
            <v>THÁI BÌNH</v>
          </cell>
          <cell r="D26" t="str">
            <v>THÁI BÌNH</v>
          </cell>
          <cell r="E26" t="str">
            <v>19/1245</v>
          </cell>
          <cell r="F26">
            <v>300</v>
          </cell>
          <cell r="G26">
            <v>221400000</v>
          </cell>
          <cell r="H26">
            <v>22140000</v>
          </cell>
          <cell r="I26">
            <v>243540000</v>
          </cell>
          <cell r="J26">
            <v>0</v>
          </cell>
          <cell r="K26">
            <v>43613</v>
          </cell>
          <cell r="L26">
            <v>43613</v>
          </cell>
          <cell r="M26">
            <v>43613</v>
          </cell>
          <cell r="N26">
            <v>43623</v>
          </cell>
          <cell r="O26">
            <v>43623</v>
          </cell>
          <cell r="P26">
            <v>43631</v>
          </cell>
          <cell r="Q26" t="str">
            <v>T7</v>
          </cell>
          <cell r="R26" t="str">
            <v>2X1041-085-2019-CUVT-ANSV-DTRR-KHMS DP 493-2019-THAI BINH 300</v>
          </cell>
          <cell r="S26">
            <v>0</v>
          </cell>
          <cell r="T26" t="str">
            <v>Ông</v>
          </cell>
          <cell r="U26" t="str">
            <v>Nguyễn Hoài Nam</v>
          </cell>
          <cell r="V26" t="str">
            <v>Số nhà 731A, đường Long Hưng, Phường Hoàng Diệu, Thành phố Thái Bình, Tỉnh Thái Bình</v>
          </cell>
          <cell r="W26" t="str">
            <v>Số nhà 731A, đường Long Hưng, Phường Hoàng Diệu, Thành phố Thái Bình, Tỉnh Thái Bình</v>
          </cell>
          <cell r="X26" t="str">
            <v>0227.3749288</v>
          </cell>
          <cell r="Y26" t="str">
            <v>0227.3749299</v>
          </cell>
          <cell r="Z26" t="str">
            <v>Ông Trần Văn Thuyên</v>
          </cell>
          <cell r="AA26" t="str">
            <v>Giám đốc</v>
          </cell>
          <cell r="AB26" t="str">
            <v>Nguyễn Ngọc Yên</v>
          </cell>
          <cell r="AC26" t="str">
            <v>TP. KT-KH</v>
          </cell>
          <cell r="AD26" t="str">
            <v>Phạm Hồng Loan</v>
          </cell>
          <cell r="AE26" t="str">
            <v>CV P.KT-KH</v>
          </cell>
        </row>
        <row r="27">
          <cell r="A27">
            <v>26</v>
          </cell>
          <cell r="B27" t="str">
            <v>Thái Nguyên</v>
          </cell>
          <cell r="C27" t="str">
            <v>THÁI NGUYÊN</v>
          </cell>
          <cell r="D27" t="str">
            <v>THÁI NGUYÊN</v>
          </cell>
          <cell r="E27" t="str">
            <v>19/1278</v>
          </cell>
          <cell r="F27">
            <v>100</v>
          </cell>
          <cell r="G27">
            <v>73800000</v>
          </cell>
          <cell r="H27">
            <v>7380000</v>
          </cell>
          <cell r="I27">
            <v>81180000</v>
          </cell>
          <cell r="J27">
            <v>0</v>
          </cell>
          <cell r="K27">
            <v>43613</v>
          </cell>
          <cell r="L27">
            <v>43613</v>
          </cell>
          <cell r="M27">
            <v>43613</v>
          </cell>
          <cell r="N27">
            <v>43623</v>
          </cell>
          <cell r="O27">
            <v>43623</v>
          </cell>
          <cell r="P27">
            <v>43635</v>
          </cell>
          <cell r="Q27" t="str">
            <v>T4</v>
          </cell>
          <cell r="R27" t="str">
            <v>2X1048-085-2019-CUVT-ANSV-DTRR-KHMS DP 503-2019-THAI NGUYEN 100</v>
          </cell>
          <cell r="S27">
            <v>0</v>
          </cell>
          <cell r="T27" t="str">
            <v>Ông</v>
          </cell>
          <cell r="U27" t="str">
            <v>Nguyễn Đức Thép</v>
          </cell>
          <cell r="V27" t="str">
            <v>Số 10, đường Cách mạng tháng 8, P.Phan Đình Phùng, TP.Thái Nguyên, Tỉnh Thái Nguyên</v>
          </cell>
          <cell r="W27" t="str">
            <v>Số 10, đường Cách mạng tháng 8, P.Phan Đình Phùng, TP.Thái Nguyên, Tỉnh Thái Nguyên</v>
          </cell>
          <cell r="X27" t="str">
            <v>0208.3859728</v>
          </cell>
          <cell r="Y27" t="str">
            <v>0208.3857456</v>
          </cell>
          <cell r="Z27" t="str">
            <v>Ông Lục Vũ Khanh</v>
          </cell>
          <cell r="AA27" t="str">
            <v>Phó giám đốc</v>
          </cell>
          <cell r="AB27" t="str">
            <v>Lê Ngọc Doãn</v>
          </cell>
          <cell r="AC27" t="str">
            <v>Thủ kho</v>
          </cell>
          <cell r="AD27" t="str">
            <v>Đào Đình Thành</v>
          </cell>
          <cell r="AE27" t="str">
            <v>Phó phòng KT-ĐT</v>
          </cell>
        </row>
        <row r="28">
          <cell r="A28">
            <v>27</v>
          </cell>
          <cell r="B28" t="str">
            <v>Thanh Hóa</v>
          </cell>
          <cell r="C28" t="str">
            <v>THANH HÓA</v>
          </cell>
          <cell r="D28" t="str">
            <v>THANH HÓA</v>
          </cell>
          <cell r="E28" t="str">
            <v>19/1246 &amp; 19/1329</v>
          </cell>
          <cell r="F28">
            <v>2000</v>
          </cell>
          <cell r="G28">
            <v>1476000000</v>
          </cell>
          <cell r="H28">
            <v>147600000</v>
          </cell>
          <cell r="I28">
            <v>1623600000</v>
          </cell>
          <cell r="J28">
            <v>0</v>
          </cell>
          <cell r="K28">
            <v>43613</v>
          </cell>
          <cell r="L28">
            <v>43613</v>
          </cell>
          <cell r="M28">
            <v>43613</v>
          </cell>
          <cell r="N28">
            <v>43623</v>
          </cell>
          <cell r="O28">
            <v>43623</v>
          </cell>
          <cell r="P28">
            <v>43641</v>
          </cell>
          <cell r="Q28" t="str">
            <v>T3</v>
          </cell>
          <cell r="R28" t="str">
            <v>2X1041-085-2019-CUVT-ANSV-DTRR-KHMS DP 493-2019-THANH HOA 1000 &amp; 2X1059-085-2019-CUVT-ANSV-DTRR-KHMS DP 531-2019-THANH HOA 1000</v>
          </cell>
          <cell r="S28">
            <v>0</v>
          </cell>
          <cell r="T28" t="str">
            <v>Ông</v>
          </cell>
          <cell r="U28" t="str">
            <v>Nguyễn Đức Thép</v>
          </cell>
          <cell r="V28" t="str">
            <v>Số 26A Đại lộ Lê Lợi, Phường Điện Biên, Thành phố Thanh Hóa, Tỉnh Thanh Hóa</v>
          </cell>
          <cell r="W28" t="str">
            <v>Số 26A Đại lộ Lê Lợi, Phường Điện Biên, Thành phố Thanh Hóa, Tỉnh Thanh Hóa</v>
          </cell>
          <cell r="X28" t="str">
            <v>0237.3759378</v>
          </cell>
          <cell r="Y28" t="str">
            <v>0237.3727777</v>
          </cell>
          <cell r="Z28" t="str">
            <v>Ông Hoàng Sỹ Thùy</v>
          </cell>
          <cell r="AA28" t="str">
            <v>Phó giám đốc</v>
          </cell>
          <cell r="AB28" t="str">
            <v>Đồng Quốc Khánh</v>
          </cell>
          <cell r="AC28" t="str">
            <v>CV Phòng KH-ĐT</v>
          </cell>
          <cell r="AD28" t="str">
            <v>Trần Thị Hạnh</v>
          </cell>
          <cell r="AE28" t="str">
            <v>CV Phòng TC-KT</v>
          </cell>
        </row>
        <row r="29">
          <cell r="A29">
            <v>28</v>
          </cell>
          <cell r="B29" t="str">
            <v>Thừa Thiên Huế</v>
          </cell>
          <cell r="C29" t="str">
            <v>THỪA THIÊN HUẾ</v>
          </cell>
          <cell r="D29" t="str">
            <v>THỪA THIÊN HUẾ</v>
          </cell>
          <cell r="E29" t="str">
            <v>19/1192</v>
          </cell>
          <cell r="F29">
            <v>200</v>
          </cell>
          <cell r="G29">
            <v>147600000</v>
          </cell>
          <cell r="H29">
            <v>14760000</v>
          </cell>
          <cell r="I29">
            <v>162360000</v>
          </cell>
          <cell r="J29">
            <v>0</v>
          </cell>
          <cell r="K29">
            <v>43613</v>
          </cell>
          <cell r="L29">
            <v>43613</v>
          </cell>
          <cell r="M29">
            <v>43613</v>
          </cell>
          <cell r="N29">
            <v>43623</v>
          </cell>
          <cell r="O29">
            <v>43623</v>
          </cell>
          <cell r="P29">
            <v>43626</v>
          </cell>
          <cell r="Q29" t="str">
            <v>T2</v>
          </cell>
          <cell r="R29" t="str">
            <v>2X1026-085-2019-CUVT-ANSV-DTRR-KHMS DP 471-2019-THUA THIEN HUE 200</v>
          </cell>
          <cell r="S29">
            <v>0</v>
          </cell>
          <cell r="T29" t="str">
            <v>Bà</v>
          </cell>
          <cell r="U29" t="str">
            <v>Đặng Vân Anh</v>
          </cell>
          <cell r="V29" t="str">
            <v>Số 08 Hoàng Hoa Thám, Phường Vĩnh Ninh, Thành phố Huế, Tỉnh Thừa Thiên Huế</v>
          </cell>
          <cell r="W29" t="str">
            <v>Số 08 Hoàng Hoa Thám, Phường Vĩnh Ninh, Thành phố Huế, Tỉnh Thừa Thiên Huế</v>
          </cell>
          <cell r="X29" t="str">
            <v>0234.3838009</v>
          </cell>
          <cell r="Y29" t="str">
            <v>0234.3849849</v>
          </cell>
          <cell r="Z29" t="str">
            <v>Ông Đặng Ngọc Thanh Tùng</v>
          </cell>
          <cell r="AA29" t="str">
            <v>Trưởng phòng KT-ĐT</v>
          </cell>
          <cell r="AB29" t="str">
            <v>……….………………</v>
          </cell>
          <cell r="AC29" t="str">
            <v>……….………………</v>
          </cell>
          <cell r="AD29" t="str">
            <v>……….………………</v>
          </cell>
          <cell r="AE29" t="str">
            <v>……….………………</v>
          </cell>
        </row>
        <row r="30">
          <cell r="A30">
            <v>29</v>
          </cell>
          <cell r="B30" t="str">
            <v>Tiền Giang</v>
          </cell>
          <cell r="C30" t="str">
            <v>TIỀN GIANG</v>
          </cell>
          <cell r="D30" t="str">
            <v>TIỀN GIANG</v>
          </cell>
          <cell r="E30" t="str">
            <v>19/1247</v>
          </cell>
          <cell r="F30">
            <v>400</v>
          </cell>
          <cell r="G30">
            <v>295200000</v>
          </cell>
          <cell r="H30">
            <v>29520000</v>
          </cell>
          <cell r="I30">
            <v>324720000</v>
          </cell>
          <cell r="J30">
            <v>0</v>
          </cell>
          <cell r="K30">
            <v>43613</v>
          </cell>
          <cell r="L30">
            <v>43613</v>
          </cell>
          <cell r="M30">
            <v>43613</v>
          </cell>
          <cell r="N30">
            <v>43623</v>
          </cell>
          <cell r="O30">
            <v>43623</v>
          </cell>
          <cell r="P30">
            <v>43633</v>
          </cell>
          <cell r="Q30" t="str">
            <v>T2</v>
          </cell>
          <cell r="R30" t="str">
            <v>2X1041-085-2019-CUVT-ANSV-DTRR-KHMS DP 493-2019-TIEN GIANG 400</v>
          </cell>
          <cell r="S30">
            <v>0</v>
          </cell>
          <cell r="T30" t="str">
            <v>Bà</v>
          </cell>
          <cell r="U30" t="str">
            <v>Đặng Vân Anh</v>
          </cell>
          <cell r="V30" t="str">
            <v>Số 01 Lê Lợi, Phường 1, Thành phố Mỹ Tho, Tỉnh Tiền Giang</v>
          </cell>
          <cell r="W30" t="str">
            <v>Số 01 Lê Lợi, Phường 1, Thành phố Mỹ Tho, Tỉnh Tiền Giang</v>
          </cell>
          <cell r="X30" t="str">
            <v>0273.800126</v>
          </cell>
          <cell r="Y30" t="str">
            <v>0273.3872515</v>
          </cell>
          <cell r="Z30" t="str">
            <v xml:space="preserve">Ông Nguyễn Văn Thái </v>
          </cell>
          <cell r="AA30" t="str">
            <v>Giám đốc</v>
          </cell>
          <cell r="AB30" t="str">
            <v>……….………………</v>
          </cell>
          <cell r="AC30" t="str">
            <v>……….………………</v>
          </cell>
          <cell r="AD30" t="str">
            <v>……….………………</v>
          </cell>
          <cell r="AE30" t="str">
            <v>……….………………</v>
          </cell>
        </row>
        <row r="31">
          <cell r="A31">
            <v>30</v>
          </cell>
          <cell r="B31" t="str">
            <v>Trà Vinh</v>
          </cell>
          <cell r="C31" t="str">
            <v>TRÀ VINH</v>
          </cell>
          <cell r="D31" t="str">
            <v>TRÀ VINH</v>
          </cell>
          <cell r="E31" t="str">
            <v>19/1251</v>
          </cell>
          <cell r="F31">
            <v>160</v>
          </cell>
          <cell r="G31">
            <v>118080000</v>
          </cell>
          <cell r="H31">
            <v>11808000</v>
          </cell>
          <cell r="I31">
            <v>129888000</v>
          </cell>
          <cell r="J31">
            <v>0</v>
          </cell>
          <cell r="K31">
            <v>43613</v>
          </cell>
          <cell r="L31">
            <v>43613</v>
          </cell>
          <cell r="M31">
            <v>43613</v>
          </cell>
          <cell r="N31">
            <v>43623</v>
          </cell>
          <cell r="O31">
            <v>43623</v>
          </cell>
          <cell r="P31">
            <v>43634</v>
          </cell>
          <cell r="Q31" t="str">
            <v>T3</v>
          </cell>
          <cell r="R31" t="str">
            <v>2X1043-085-2019-CUVT-ANSV-DTRR-KHMS DP 496-2019-TRA VINH 160</v>
          </cell>
          <cell r="S31">
            <v>0</v>
          </cell>
          <cell r="T31" t="str">
            <v>Bà</v>
          </cell>
          <cell r="U31" t="str">
            <v>Cao Trà My</v>
          </cell>
          <cell r="V31" t="str">
            <v>Số 70 – Hùng Vương – Phường 4 – Thành phố Trà Vinh – Tỉnh Trà Vinh</v>
          </cell>
          <cell r="W31" t="str">
            <v>Số 70 – Hùng Vương – Phường 4 – Thành phố Trà Vinh – Tỉnh Trà Vinh</v>
          </cell>
          <cell r="X31" t="str">
            <v>0294.3854200</v>
          </cell>
          <cell r="Y31" t="str">
            <v>0294.3852555</v>
          </cell>
          <cell r="Z31" t="str">
            <v>……….………………</v>
          </cell>
          <cell r="AA31" t="str">
            <v>……….………………</v>
          </cell>
          <cell r="AB31" t="str">
            <v>……….………………</v>
          </cell>
          <cell r="AC31" t="str">
            <v>……….………………</v>
          </cell>
          <cell r="AD31" t="str">
            <v>……….………………</v>
          </cell>
          <cell r="AE31" t="str">
            <v>……….………………</v>
          </cell>
        </row>
        <row r="32">
          <cell r="A32">
            <v>31</v>
          </cell>
          <cell r="B32" t="str">
            <v>Tuyên Quang</v>
          </cell>
          <cell r="C32" t="str">
            <v>TUYÊN QUANG</v>
          </cell>
          <cell r="D32" t="str">
            <v>TUYÊN QUANG</v>
          </cell>
          <cell r="E32" t="str">
            <v>19/1215</v>
          </cell>
          <cell r="F32">
            <v>400</v>
          </cell>
          <cell r="G32">
            <v>295200000</v>
          </cell>
          <cell r="H32">
            <v>29520000</v>
          </cell>
          <cell r="I32">
            <v>324720000</v>
          </cell>
          <cell r="J32">
            <v>0</v>
          </cell>
          <cell r="K32">
            <v>43613</v>
          </cell>
          <cell r="L32">
            <v>43613</v>
          </cell>
          <cell r="M32">
            <v>43613</v>
          </cell>
          <cell r="N32">
            <v>43623</v>
          </cell>
          <cell r="O32">
            <v>43623</v>
          </cell>
          <cell r="P32">
            <v>43628</v>
          </cell>
          <cell r="Q32" t="str">
            <v>T4</v>
          </cell>
          <cell r="R32" t="str">
            <v>2X1033-085-2019-CUVT-ANSV-DTRR-KHMS DP 482-2019-TUYEN QUANG 400</v>
          </cell>
          <cell r="S32">
            <v>0</v>
          </cell>
          <cell r="T32" t="str">
            <v>Bà</v>
          </cell>
          <cell r="U32" t="str">
            <v>Hoàng Thị Hạnh Lâm</v>
          </cell>
          <cell r="V32" t="str">
            <v>Số 2 đường 17/8, phường Minh Xuân, thành phố Tuyên Quang, Tỉnh Tuyên Quang</v>
          </cell>
          <cell r="W32" t="str">
            <v>Số 2 đường 17/8, phường Minh Xuân, thành phố Tuyên Quang, Tỉnh Tuyên Quang</v>
          </cell>
          <cell r="X32" t="str">
            <v>0207.800126</v>
          </cell>
          <cell r="Y32" t="str">
            <v>0207.3824572</v>
          </cell>
          <cell r="Z32" t="str">
            <v>Ông Lê Văn Đức</v>
          </cell>
          <cell r="AA32" t="str">
            <v>Phó Giám đốc</v>
          </cell>
          <cell r="AB32" t="str">
            <v>……….………………</v>
          </cell>
          <cell r="AC32" t="str">
            <v>……….………………</v>
          </cell>
          <cell r="AD32" t="str">
            <v>……….………………</v>
          </cell>
          <cell r="AE32" t="str">
            <v>……….………………</v>
          </cell>
        </row>
        <row r="33">
          <cell r="A33">
            <v>32</v>
          </cell>
          <cell r="B33" t="str">
            <v>Vĩnh Phúc</v>
          </cell>
          <cell r="C33" t="str">
            <v>VĨNH PHÚC</v>
          </cell>
          <cell r="D33" t="str">
            <v>VĨNH PHÚC</v>
          </cell>
          <cell r="E33" t="str">
            <v>19/1252</v>
          </cell>
          <cell r="F33">
            <v>400</v>
          </cell>
          <cell r="G33">
            <v>295200000</v>
          </cell>
          <cell r="H33">
            <v>29520000</v>
          </cell>
          <cell r="I33">
            <v>324720000</v>
          </cell>
          <cell r="J33">
            <v>0</v>
          </cell>
          <cell r="K33">
            <v>43613</v>
          </cell>
          <cell r="L33">
            <v>43613</v>
          </cell>
          <cell r="M33">
            <v>43613</v>
          </cell>
          <cell r="N33">
            <v>43623</v>
          </cell>
          <cell r="O33">
            <v>43623</v>
          </cell>
          <cell r="P33">
            <v>43633</v>
          </cell>
          <cell r="Q33" t="str">
            <v>T2</v>
          </cell>
          <cell r="R33" t="str">
            <v>2X1043-085-2019-CUVT-ANSV-DTRR-KHMS DP 496-2019-VINH PHUC 400</v>
          </cell>
          <cell r="S33">
            <v>0</v>
          </cell>
          <cell r="T33" t="str">
            <v>Bà</v>
          </cell>
          <cell r="U33" t="str">
            <v>Hoàng Thị Hạnh Lâm</v>
          </cell>
          <cell r="V33" t="str">
            <v>Đường Kim Ngọc, Phường Ngô Quyền, Thành phố Vĩnh Yên, Tỉnh Vĩnh Phúc</v>
          </cell>
          <cell r="W33" t="str">
            <v>Đường Kim Ngọc, Phường Ngô Quyền, Thành phố Vĩnh Yên, Tỉnh Vĩnh Phúc</v>
          </cell>
          <cell r="X33" t="str">
            <v>0211.3722797</v>
          </cell>
          <cell r="Y33" t="str">
            <v>0211.3722473</v>
          </cell>
          <cell r="Z33" t="str">
            <v>Ông Nguyễn Văn Cầu</v>
          </cell>
          <cell r="AA33" t="str">
            <v>Phó giám đốc</v>
          </cell>
          <cell r="AB33" t="str">
            <v>Đõ Văn Tường</v>
          </cell>
          <cell r="AC33" t="str">
            <v>Phó phòng NS-TH</v>
          </cell>
          <cell r="AD33" t="str">
            <v>Ngô Thị Minh Yến</v>
          </cell>
          <cell r="AE33" t="str">
            <v>Thủ kho</v>
          </cell>
        </row>
        <row r="34">
          <cell r="A34">
            <v>33</v>
          </cell>
          <cell r="B34" t="str">
            <v>Yên Bái</v>
          </cell>
          <cell r="C34" t="str">
            <v>YÊN BÁI</v>
          </cell>
          <cell r="D34" t="str">
            <v>YÊN BÁI</v>
          </cell>
          <cell r="E34" t="str">
            <v>19/1330</v>
          </cell>
          <cell r="F34">
            <v>300</v>
          </cell>
          <cell r="G34">
            <v>221400000</v>
          </cell>
          <cell r="H34">
            <v>22140000</v>
          </cell>
          <cell r="I34">
            <v>243540000</v>
          </cell>
          <cell r="J34">
            <v>0</v>
          </cell>
          <cell r="K34">
            <v>43613</v>
          </cell>
          <cell r="L34">
            <v>43613</v>
          </cell>
          <cell r="M34">
            <v>43613</v>
          </cell>
          <cell r="N34">
            <v>43623</v>
          </cell>
          <cell r="O34">
            <v>43623</v>
          </cell>
          <cell r="P34">
            <v>43642</v>
          </cell>
          <cell r="Q34" t="str">
            <v>T4</v>
          </cell>
          <cell r="R34" t="str">
            <v>2X1059-085-2019-CUVT-ANSV-DTRR-KHMS DP 531-2019-YEN BAI 300</v>
          </cell>
          <cell r="S34">
            <v>0</v>
          </cell>
          <cell r="T34" t="str">
            <v>Bà</v>
          </cell>
          <cell r="U34" t="str">
            <v>Cao Trà My</v>
          </cell>
          <cell r="V34" t="str">
            <v>Số 15 đường Đinh Tiên Hoàng, Phường Đồng Tâm, Thành phố Yên Bái, Tỉnh Yên Bái</v>
          </cell>
          <cell r="W34" t="str">
            <v>Số 15 đường Đinh Tiên Hoàng, Phường Đồng Tâm, Thành phố Yên Bái, Tỉnh Yên Bái</v>
          </cell>
          <cell r="X34" t="str">
            <v>0216.3852271</v>
          </cell>
          <cell r="Y34" t="str">
            <v>0216.3853000</v>
          </cell>
          <cell r="Z34" t="str">
            <v>Ông Lê Vũ Khiêm</v>
          </cell>
          <cell r="AA34" t="str">
            <v>Trưởng phòng KT-ĐT</v>
          </cell>
          <cell r="AB34" t="str">
            <v>Đinh Thị Thanh Hương</v>
          </cell>
          <cell r="AC34" t="str">
            <v>Chuyên viên P.KT-ĐT</v>
          </cell>
          <cell r="AD34" t="str">
            <v>……….………………</v>
          </cell>
          <cell r="AE34" t="str">
            <v>……….………………</v>
          </cell>
        </row>
        <row r="35">
          <cell r="A35">
            <v>34</v>
          </cell>
          <cell r="B35" t="str">
            <v>Đắk Lắk</v>
          </cell>
          <cell r="C35" t="str">
            <v>ĐẮK LẮK</v>
          </cell>
          <cell r="D35" t="str">
            <v>ĐẮK LẮK</v>
          </cell>
          <cell r="E35" t="str">
            <v>19/1113 &amp; 19/1126 &amp; 19/1240</v>
          </cell>
          <cell r="F35">
            <v>1500</v>
          </cell>
          <cell r="G35">
            <v>1107000000</v>
          </cell>
          <cell r="H35">
            <v>110700000</v>
          </cell>
          <cell r="I35">
            <v>1217700000</v>
          </cell>
          <cell r="J35">
            <v>0</v>
          </cell>
          <cell r="K35">
            <v>43613</v>
          </cell>
          <cell r="L35">
            <v>43613</v>
          </cell>
          <cell r="M35">
            <v>43613</v>
          </cell>
          <cell r="N35">
            <v>43623</v>
          </cell>
          <cell r="O35">
            <v>43623</v>
          </cell>
          <cell r="P35">
            <v>43633</v>
          </cell>
          <cell r="Q35" t="str">
            <v>T2</v>
          </cell>
          <cell r="R35" t="str">
            <v>2X1022-085-2019-CUVT-ANSV-DTRR-KHMS DP 461-2019-DAK LAK 200 &amp; 2X1023-085-2019-CUVT-ANSV-DTRR-KHMS DP 466-2019-DAK LAK 500 &amp; 2X1039-85-2019-CUVT-ANSV-DTRR-KHMS DP 489-2019-DAK LAK 800</v>
          </cell>
          <cell r="S35">
            <v>0</v>
          </cell>
          <cell r="T35" t="str">
            <v>Bà</v>
          </cell>
          <cell r="U35" t="str">
            <v>Lại Đức Hạnh</v>
          </cell>
          <cell r="V35" t="str">
            <v>Số 06 đường Lê Duẩn, Phường Tân Tiến, Thành phố Buôn Ma Thuột, Tỉnh Đắk Lắk</v>
          </cell>
          <cell r="W35" t="str">
            <v>Số 06 đường Lê Duẩn, Phường Tân Tiến, Thành phố Buôn Ma Thuột, Tỉnh Đắk Lắk</v>
          </cell>
          <cell r="X35" t="str">
            <v>0262.3811270</v>
          </cell>
          <cell r="Y35" t="str">
            <v>0262.3813222</v>
          </cell>
          <cell r="Z35" t="str">
            <v>Ông Nguyễn Văn Hổ</v>
          </cell>
          <cell r="AA35" t="str">
            <v>Phó giám đốc</v>
          </cell>
          <cell r="AB35" t="str">
            <v>Vũ Ngọc Định</v>
          </cell>
          <cell r="AC35" t="str">
            <v>Trưởng phòng KT-KH</v>
          </cell>
          <cell r="AD35" t="str">
            <v>Nguyễn Văn Đức</v>
          </cell>
          <cell r="AE35" t="str">
            <v>CV phòng KT-KH</v>
          </cell>
        </row>
        <row r="36">
          <cell r="A36">
            <v>35</v>
          </cell>
          <cell r="B36" t="str">
            <v>Đồng Nai</v>
          </cell>
          <cell r="C36" t="str">
            <v>ĐỒNG NAI</v>
          </cell>
          <cell r="D36" t="str">
            <v>ĐỒNG NAI</v>
          </cell>
          <cell r="E36" t="str">
            <v>19/1114 &amp; 19/1199 &amp; 19/1216 &amp; 19/1331</v>
          </cell>
          <cell r="F36">
            <v>2500</v>
          </cell>
          <cell r="G36">
            <v>1845000000</v>
          </cell>
          <cell r="H36">
            <v>184500000</v>
          </cell>
          <cell r="I36">
            <v>2029500000</v>
          </cell>
          <cell r="J36">
            <v>0</v>
          </cell>
          <cell r="K36">
            <v>43613</v>
          </cell>
          <cell r="L36">
            <v>43613</v>
          </cell>
          <cell r="M36">
            <v>43613</v>
          </cell>
          <cell r="N36">
            <v>43623</v>
          </cell>
          <cell r="O36">
            <v>43623</v>
          </cell>
          <cell r="P36">
            <v>43644</v>
          </cell>
          <cell r="Q36" t="str">
            <v>T6</v>
          </cell>
          <cell r="R36" t="str">
            <v>2X1022-085-2019-CUVT-ANSV-DTRR-KHMS DP 461-2019-DONG NAI 100 &amp; 2X1029-085-2019-CUVT-ANSV-DTRR-KHMS DP 475-2019-DONG NAI 500 &amp; 2X1033-085-2019-CUVT-ANSV-DTRR-KHMS DP 482-2019-DONG NAI 500 &amp; 2X1059-085-2019-CUVT-ANSV-DTRR-KHMS DP 531-2019-DONG NAI 1400</v>
          </cell>
          <cell r="S36">
            <v>0</v>
          </cell>
          <cell r="T36" t="str">
            <v>Bà</v>
          </cell>
          <cell r="U36" t="str">
            <v>Hoàng Thị Hạnh Lâm</v>
          </cell>
          <cell r="V36" t="str">
            <v>Số 61,đường Nguyễn Văn Trị, Phường Hòa Bình, Thành phố Biên Hoà, Tỉnh Đồng Nai</v>
          </cell>
          <cell r="W36" t="str">
            <v>Số 61,đường Nguyễn Văn Trị, Phường Hòa Bình, Thành phố Biên Hoà, Tỉnh Đồng Nai</v>
          </cell>
          <cell r="X36" t="str">
            <v>0251.3840444</v>
          </cell>
          <cell r="Y36" t="str">
            <v>0251.3847185</v>
          </cell>
          <cell r="Z36" t="str">
            <v>Ông Phạm Hùng Đức</v>
          </cell>
          <cell r="AA36" t="str">
            <v>Giám đốc</v>
          </cell>
          <cell r="AB36" t="str">
            <v>……….………………</v>
          </cell>
          <cell r="AC36" t="str">
            <v>……….………………</v>
          </cell>
          <cell r="AD36" t="str">
            <v>……….………………</v>
          </cell>
          <cell r="AE36" t="str">
            <v>……….………………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22520</v>
          </cell>
          <cell r="G37">
            <v>16619760000</v>
          </cell>
          <cell r="H37">
            <v>1661976000</v>
          </cell>
          <cell r="I37">
            <v>18281736000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</row>
        <row r="38">
          <cell r="C38">
            <v>0</v>
          </cell>
        </row>
        <row r="39">
          <cell r="B39" t="str">
            <v>Ngày Giấy chứng nhận chất lượng tổng hợp = ngày Giấy CNCL tỉnh cuối cùng</v>
          </cell>
          <cell r="C39">
            <v>0</v>
          </cell>
        </row>
        <row r="40">
          <cell r="B40" t="str">
            <v>Ngày PL = ngày Giấy CNCL (tự làm) = Ngày Phiếu bảo hành</v>
          </cell>
          <cell r="C4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3" sqref="D3"/>
    </sheetView>
  </sheetViews>
  <sheetFormatPr defaultColWidth="9.140625" defaultRowHeight="12"/>
  <cols>
    <col min="1" max="1" width="6.85546875" style="1" customWidth="1"/>
    <col min="2" max="2" width="31.28515625" style="4" customWidth="1"/>
    <col min="3" max="3" width="14.85546875" style="1" customWidth="1"/>
    <col min="4" max="4" width="5.140625" style="7" customWidth="1"/>
    <col min="5" max="6" width="4.7109375" style="10" customWidth="1"/>
    <col min="7" max="7" width="5.140625" style="10" customWidth="1"/>
    <col min="8" max="8" width="34.85546875" style="51" customWidth="1"/>
    <col min="9" max="9" width="6.42578125" style="10" customWidth="1"/>
    <col min="10" max="10" width="9.28515625" style="7" customWidth="1"/>
    <col min="11" max="11" width="8.85546875" style="1" customWidth="1"/>
    <col min="12" max="12" width="13.42578125" style="1" hidden="1" customWidth="1"/>
    <col min="13" max="13" width="9.140625" style="7" customWidth="1"/>
    <col min="14" max="14" width="17.85546875" style="1" customWidth="1"/>
    <col min="15" max="16384" width="9.140625" style="1"/>
  </cols>
  <sheetData>
    <row r="1" spans="1:15" ht="24" customHeight="1">
      <c r="B1" s="2"/>
      <c r="C1" s="2" t="s">
        <v>3</v>
      </c>
      <c r="D1" s="2"/>
      <c r="E1" s="2"/>
      <c r="F1" s="2"/>
      <c r="G1" s="2"/>
      <c r="H1" s="5"/>
      <c r="I1" s="2"/>
      <c r="J1" s="2"/>
      <c r="K1" s="2"/>
      <c r="L1" s="2"/>
      <c r="M1" s="2"/>
      <c r="N1" s="2"/>
    </row>
    <row r="2" spans="1:15" ht="18" customHeight="1">
      <c r="B2" s="3"/>
      <c r="D2" s="3"/>
      <c r="E2" s="3"/>
      <c r="F2" s="3"/>
      <c r="G2" s="3" t="s">
        <v>4</v>
      </c>
      <c r="H2" s="50"/>
      <c r="I2" s="3"/>
      <c r="J2" s="3"/>
      <c r="K2" s="3"/>
      <c r="L2" s="3"/>
      <c r="M2" s="3"/>
      <c r="N2" s="3"/>
    </row>
    <row r="3" spans="1:15" ht="46.5" customHeight="1">
      <c r="A3" s="2" t="s">
        <v>5</v>
      </c>
      <c r="C3" s="2" t="s">
        <v>395</v>
      </c>
      <c r="D3" s="5"/>
      <c r="E3" s="5"/>
      <c r="F3" s="5"/>
      <c r="G3" s="5"/>
      <c r="H3" s="5"/>
      <c r="I3" s="5"/>
      <c r="J3" s="5"/>
      <c r="K3" s="5"/>
      <c r="L3" s="6" t="s">
        <v>0</v>
      </c>
      <c r="M3" s="3"/>
      <c r="N3" s="7"/>
    </row>
    <row r="4" spans="1:15" ht="17.25" customHeight="1">
      <c r="A4" s="6" t="s">
        <v>6</v>
      </c>
      <c r="C4" s="4"/>
      <c r="D4" s="8"/>
      <c r="E4" s="8"/>
      <c r="F4" s="8"/>
      <c r="G4" s="8"/>
      <c r="H4" s="8"/>
      <c r="I4" s="8"/>
      <c r="J4" s="8"/>
      <c r="K4" s="8"/>
      <c r="L4" s="6" t="s">
        <v>7</v>
      </c>
      <c r="M4" s="9"/>
    </row>
    <row r="5" spans="1:15" ht="20.25" customHeight="1">
      <c r="A5" s="6" t="s">
        <v>8</v>
      </c>
      <c r="C5" s="4" t="s">
        <v>9</v>
      </c>
      <c r="K5" s="7"/>
      <c r="L5" s="7"/>
    </row>
    <row r="6" spans="1:15" ht="17.25" customHeight="1">
      <c r="A6" s="6" t="s">
        <v>10</v>
      </c>
      <c r="K6" s="7"/>
      <c r="L6" s="7"/>
      <c r="N6" s="7"/>
    </row>
    <row r="7" spans="1:15" s="11" customFormat="1" ht="18" customHeight="1">
      <c r="A7" s="91" t="s">
        <v>2</v>
      </c>
      <c r="B7" s="91" t="s">
        <v>11</v>
      </c>
      <c r="C7" s="91" t="s">
        <v>12</v>
      </c>
      <c r="D7" s="91" t="s">
        <v>13</v>
      </c>
      <c r="E7" s="91"/>
      <c r="F7" s="91"/>
      <c r="G7" s="91"/>
      <c r="H7" s="84" t="s">
        <v>14</v>
      </c>
      <c r="I7" s="84"/>
      <c r="J7" s="84"/>
      <c r="K7" s="84"/>
      <c r="L7" s="84"/>
      <c r="M7" s="84" t="s">
        <v>15</v>
      </c>
      <c r="N7" s="90" t="s">
        <v>16</v>
      </c>
    </row>
    <row r="8" spans="1:15" s="11" customFormat="1" ht="56.25" customHeight="1">
      <c r="A8" s="91"/>
      <c r="B8" s="91"/>
      <c r="C8" s="91"/>
      <c r="D8" s="84" t="s">
        <v>17</v>
      </c>
      <c r="E8" s="84" t="s">
        <v>18</v>
      </c>
      <c r="F8" s="84" t="s">
        <v>19</v>
      </c>
      <c r="G8" s="84" t="s">
        <v>20</v>
      </c>
      <c r="H8" s="84" t="s">
        <v>21</v>
      </c>
      <c r="I8" s="84" t="s">
        <v>22</v>
      </c>
      <c r="J8" s="84" t="s">
        <v>23</v>
      </c>
      <c r="K8" s="84" t="s">
        <v>24</v>
      </c>
      <c r="L8" s="84" t="s">
        <v>25</v>
      </c>
      <c r="M8" s="84" t="s">
        <v>26</v>
      </c>
      <c r="N8" s="90"/>
    </row>
    <row r="9" spans="1:15" s="11" customFormat="1" ht="12.75">
      <c r="A9" s="88">
        <v>1</v>
      </c>
      <c r="B9" s="12" t="s">
        <v>81</v>
      </c>
      <c r="C9" s="13"/>
      <c r="D9" s="84"/>
      <c r="E9" s="84"/>
      <c r="F9" s="84"/>
      <c r="G9" s="84"/>
      <c r="H9" s="35"/>
      <c r="I9" s="13"/>
      <c r="J9" s="14"/>
      <c r="K9" s="84"/>
      <c r="L9" s="15"/>
      <c r="M9" s="84"/>
      <c r="N9" s="13"/>
      <c r="O9" s="36" t="s">
        <v>73</v>
      </c>
    </row>
    <row r="10" spans="1:15" s="11" customFormat="1">
      <c r="A10" s="89"/>
      <c r="B10" s="13" t="s">
        <v>77</v>
      </c>
      <c r="C10" s="13" t="s">
        <v>27</v>
      </c>
      <c r="D10" s="84"/>
      <c r="E10" s="84"/>
      <c r="F10" s="84">
        <v>1</v>
      </c>
      <c r="G10" s="84"/>
      <c r="H10" s="56">
        <f>VLOOKUP(B9,'[1]PO3-111 2020'!$A:$F,6,FALSE)</f>
        <v>1286</v>
      </c>
      <c r="I10" s="13"/>
      <c r="J10" s="16">
        <f>VLOOKUP(B9,'[1]PO3-111 2020'!$A:$E,5,FALSE)</f>
        <v>44147</v>
      </c>
      <c r="K10" s="84"/>
      <c r="L10" s="84"/>
      <c r="M10" s="84"/>
      <c r="N10" s="13"/>
    </row>
    <row r="11" spans="1:15" s="11" customFormat="1">
      <c r="A11" s="89"/>
      <c r="B11" s="13" t="s">
        <v>78</v>
      </c>
      <c r="C11" s="13" t="s">
        <v>27</v>
      </c>
      <c r="D11" s="84"/>
      <c r="E11" s="84"/>
      <c r="F11" s="84">
        <v>1</v>
      </c>
      <c r="G11" s="84"/>
      <c r="H11" s="56">
        <f>VLOOKUP(B9,'[1]PO3-111 2020'!$A:$J,10,FALSE)</f>
        <v>1309</v>
      </c>
      <c r="I11" s="13"/>
      <c r="J11" s="16">
        <f>VLOOKUP(B9,'[1]PO3-111 2020'!$A:$I,9,FALSE)</f>
        <v>44147</v>
      </c>
      <c r="K11" s="84"/>
      <c r="L11" s="84"/>
      <c r="M11" s="84"/>
      <c r="N11" s="13"/>
      <c r="O11" s="87"/>
    </row>
    <row r="12" spans="1:15" s="11" customFormat="1">
      <c r="A12" s="89"/>
      <c r="B12" s="13" t="s">
        <v>28</v>
      </c>
      <c r="C12" s="13" t="s">
        <v>29</v>
      </c>
      <c r="D12" s="84">
        <v>1</v>
      </c>
      <c r="E12" s="84"/>
      <c r="F12" s="84"/>
      <c r="G12" s="84"/>
      <c r="H12" s="13"/>
      <c r="I12" s="13"/>
      <c r="J12" s="16">
        <f>VLOOKUP(B9,[2]Sheet1!$B:$P,15,FALSE)</f>
        <v>44147</v>
      </c>
      <c r="K12" s="37">
        <v>30</v>
      </c>
      <c r="L12" s="15"/>
      <c r="M12" s="84">
        <v>30</v>
      </c>
      <c r="N12" s="13"/>
    </row>
    <row r="13" spans="1:15" s="11" customFormat="1">
      <c r="A13" s="89"/>
      <c r="B13" s="13" t="s">
        <v>30</v>
      </c>
      <c r="C13" s="13" t="s">
        <v>29</v>
      </c>
      <c r="D13" s="84">
        <v>1</v>
      </c>
      <c r="E13" s="84"/>
      <c r="F13" s="84"/>
      <c r="G13" s="84"/>
      <c r="H13" s="13" t="str">
        <f>VLOOKUP(B9,[2]Sheet1!$B:$F,5,FALSE)</f>
        <v>20/2966</v>
      </c>
      <c r="I13" s="13"/>
      <c r="J13" s="16">
        <f>VLOOKUP(B9,[2]Sheet1!$B:$P,15,FALSE)</f>
        <v>44147</v>
      </c>
      <c r="K13" s="37">
        <f>K12</f>
        <v>30</v>
      </c>
      <c r="L13" s="15"/>
      <c r="M13" s="84">
        <v>30</v>
      </c>
      <c r="N13" s="17"/>
    </row>
    <row r="14" spans="1:15" s="11" customFormat="1">
      <c r="A14" s="89"/>
      <c r="B14" s="13" t="s">
        <v>32</v>
      </c>
      <c r="C14" s="13" t="s">
        <v>27</v>
      </c>
      <c r="D14" s="84">
        <v>1</v>
      </c>
      <c r="E14" s="84"/>
      <c r="F14" s="84"/>
      <c r="G14" s="84"/>
      <c r="H14" s="13"/>
      <c r="I14" s="13"/>
      <c r="J14" s="16">
        <v>44102</v>
      </c>
      <c r="K14" s="84"/>
      <c r="L14" s="15"/>
      <c r="M14" s="84"/>
      <c r="N14" s="17"/>
    </row>
    <row r="15" spans="1:15" s="11" customFormat="1">
      <c r="A15" s="89"/>
      <c r="B15" s="13" t="s">
        <v>72</v>
      </c>
      <c r="C15" s="13" t="s">
        <v>27</v>
      </c>
      <c r="D15" s="84">
        <v>1</v>
      </c>
      <c r="E15" s="84"/>
      <c r="F15" s="84"/>
      <c r="G15" s="84"/>
      <c r="H15" s="13" t="s">
        <v>366</v>
      </c>
      <c r="I15" s="13"/>
      <c r="J15" s="16">
        <v>44102</v>
      </c>
      <c r="K15" s="84"/>
      <c r="L15" s="15"/>
      <c r="M15" s="84"/>
      <c r="N15" s="17"/>
    </row>
    <row r="16" spans="1:15" s="11" customFormat="1" ht="12.75">
      <c r="A16" s="88">
        <v>2</v>
      </c>
      <c r="B16" s="12" t="s">
        <v>151</v>
      </c>
      <c r="C16" s="13"/>
      <c r="D16" s="84"/>
      <c r="E16" s="84"/>
      <c r="F16" s="84"/>
      <c r="G16" s="84"/>
      <c r="H16" s="35"/>
      <c r="I16" s="13"/>
      <c r="J16" s="14"/>
      <c r="K16" s="84"/>
      <c r="L16" s="15"/>
      <c r="M16" s="84"/>
      <c r="N16" s="13"/>
    </row>
    <row r="17" spans="1:15" s="11" customFormat="1">
      <c r="A17" s="89"/>
      <c r="B17" s="13" t="s">
        <v>77</v>
      </c>
      <c r="C17" s="13" t="s">
        <v>27</v>
      </c>
      <c r="D17" s="84"/>
      <c r="E17" s="84"/>
      <c r="F17" s="84">
        <v>1</v>
      </c>
      <c r="G17" s="84"/>
      <c r="H17" s="56">
        <f>VLOOKUP(B16,'[1]PO3-111 2020'!$A:$F,6,FALSE)</f>
        <v>1252</v>
      </c>
      <c r="I17" s="13"/>
      <c r="J17" s="16">
        <f>VLOOKUP(B16,'[1]PO3-111 2020'!$A:$E,5,FALSE)</f>
        <v>44145</v>
      </c>
      <c r="K17" s="84"/>
      <c r="L17" s="84"/>
      <c r="M17" s="84"/>
      <c r="N17" s="13"/>
    </row>
    <row r="18" spans="1:15" s="11" customFormat="1">
      <c r="A18" s="89"/>
      <c r="B18" s="13" t="s">
        <v>78</v>
      </c>
      <c r="C18" s="13" t="s">
        <v>27</v>
      </c>
      <c r="D18" s="84"/>
      <c r="E18" s="84"/>
      <c r="F18" s="84">
        <v>1</v>
      </c>
      <c r="G18" s="84"/>
      <c r="H18" s="56">
        <f>VLOOKUP(B16,'[1]PO3-111 2020'!$A:$J,10,FALSE)</f>
        <v>1254</v>
      </c>
      <c r="I18" s="13"/>
      <c r="J18" s="16">
        <f>VLOOKUP(B16,'[1]PO3-111 2020'!$A:$I,9,FALSE)</f>
        <v>44145</v>
      </c>
      <c r="K18" s="84"/>
      <c r="L18" s="84"/>
      <c r="M18" s="84"/>
      <c r="N18" s="13"/>
    </row>
    <row r="19" spans="1:15" s="11" customFormat="1">
      <c r="A19" s="89"/>
      <c r="B19" s="13" t="s">
        <v>28</v>
      </c>
      <c r="C19" s="13" t="s">
        <v>29</v>
      </c>
      <c r="D19" s="84">
        <v>1</v>
      </c>
      <c r="E19" s="84"/>
      <c r="F19" s="84"/>
      <c r="G19" s="84"/>
      <c r="H19" s="13"/>
      <c r="I19" s="13"/>
      <c r="J19" s="16">
        <f>VLOOKUP(B16,[2]Sheet1!$B:$P,15,FALSE)</f>
        <v>44145</v>
      </c>
      <c r="K19" s="37">
        <v>28</v>
      </c>
      <c r="L19" s="15"/>
      <c r="M19" s="84">
        <v>30</v>
      </c>
      <c r="N19" s="13"/>
      <c r="O19" s="16"/>
    </row>
    <row r="20" spans="1:15" s="11" customFormat="1">
      <c r="A20" s="89"/>
      <c r="B20" s="13" t="s">
        <v>30</v>
      </c>
      <c r="C20" s="13" t="s">
        <v>29</v>
      </c>
      <c r="D20" s="84">
        <v>1</v>
      </c>
      <c r="E20" s="84"/>
      <c r="F20" s="84"/>
      <c r="G20" s="84"/>
      <c r="H20" s="13" t="str">
        <f>VLOOKUP(B16,[2]Sheet1!$B:$F,5,FALSE)</f>
        <v>20/2626 &amp; 20/2721</v>
      </c>
      <c r="I20" s="13"/>
      <c r="J20" s="16">
        <f>VLOOKUP(B16,[2]Sheet1!$B:$P,15,FALSE)</f>
        <v>44145</v>
      </c>
      <c r="K20" s="37">
        <f>K19</f>
        <v>28</v>
      </c>
      <c r="L20" s="15"/>
      <c r="M20" s="84">
        <v>30</v>
      </c>
      <c r="N20" s="17"/>
    </row>
    <row r="21" spans="1:15" s="11" customFormat="1">
      <c r="A21" s="89"/>
      <c r="B21" s="13" t="s">
        <v>32</v>
      </c>
      <c r="C21" s="13" t="s">
        <v>27</v>
      </c>
      <c r="D21" s="84">
        <v>1</v>
      </c>
      <c r="E21" s="84"/>
      <c r="F21" s="84"/>
      <c r="G21" s="84"/>
      <c r="H21" s="13"/>
      <c r="I21" s="13"/>
      <c r="J21" s="16">
        <v>44102</v>
      </c>
      <c r="K21" s="84"/>
      <c r="L21" s="15"/>
      <c r="M21" s="84"/>
      <c r="N21" s="17"/>
    </row>
    <row r="22" spans="1:15" s="11" customFormat="1">
      <c r="A22" s="89"/>
      <c r="B22" s="13" t="s">
        <v>72</v>
      </c>
      <c r="C22" s="13" t="s">
        <v>27</v>
      </c>
      <c r="D22" s="84">
        <v>1</v>
      </c>
      <c r="E22" s="84"/>
      <c r="F22" s="84"/>
      <c r="G22" s="84"/>
      <c r="H22" s="13" t="s">
        <v>367</v>
      </c>
      <c r="I22" s="13"/>
      <c r="J22" s="16">
        <v>44102</v>
      </c>
      <c r="K22" s="84"/>
      <c r="L22" s="15"/>
      <c r="M22" s="84"/>
      <c r="N22" s="17"/>
    </row>
    <row r="23" spans="1:15" s="11" customFormat="1" ht="12.75">
      <c r="A23" s="88">
        <v>3</v>
      </c>
      <c r="B23" s="12" t="s">
        <v>84</v>
      </c>
      <c r="C23" s="13"/>
      <c r="D23" s="84"/>
      <c r="E23" s="84"/>
      <c r="F23" s="84"/>
      <c r="G23" s="84"/>
      <c r="H23" s="35"/>
      <c r="I23" s="13"/>
      <c r="J23" s="14"/>
      <c r="K23" s="84"/>
      <c r="L23" s="15"/>
      <c r="M23" s="84"/>
      <c r="N23" s="13"/>
    </row>
    <row r="24" spans="1:15" s="11" customFormat="1">
      <c r="A24" s="89"/>
      <c r="B24" s="13" t="s">
        <v>77</v>
      </c>
      <c r="C24" s="13" t="s">
        <v>27</v>
      </c>
      <c r="D24" s="84"/>
      <c r="E24" s="84"/>
      <c r="F24" s="84">
        <v>1</v>
      </c>
      <c r="G24" s="84"/>
      <c r="H24" s="56">
        <f>VLOOKUP(B23,'[1]PO3-111 2020'!$A:$F,6,FALSE)</f>
        <v>1069</v>
      </c>
      <c r="I24" s="13"/>
      <c r="J24" s="16">
        <f>VLOOKUP(B23,'[1]PO3-111 2020'!$A:$E,5,FALSE)</f>
        <v>44134</v>
      </c>
      <c r="K24" s="84"/>
      <c r="L24" s="84"/>
      <c r="M24" s="84"/>
      <c r="N24" s="13"/>
      <c r="O24" s="87"/>
    </row>
    <row r="25" spans="1:15" s="11" customFormat="1">
      <c r="A25" s="89"/>
      <c r="B25" s="13" t="s">
        <v>78</v>
      </c>
      <c r="C25" s="13" t="s">
        <v>27</v>
      </c>
      <c r="D25" s="84"/>
      <c r="E25" s="84"/>
      <c r="F25" s="84">
        <v>1</v>
      </c>
      <c r="G25" s="84"/>
      <c r="H25" s="56">
        <f>VLOOKUP(B23,'[1]PO3-111 2020'!$A:$J,10,FALSE)</f>
        <v>1070</v>
      </c>
      <c r="I25" s="13"/>
      <c r="J25" s="16">
        <f>VLOOKUP(B23,'[1]PO3-111 2020'!$A:$I,9,FALSE)</f>
        <v>44134</v>
      </c>
      <c r="K25" s="84"/>
      <c r="L25" s="84"/>
      <c r="M25" s="84"/>
      <c r="N25" s="13"/>
    </row>
    <row r="26" spans="1:15" s="11" customFormat="1">
      <c r="A26" s="89"/>
      <c r="B26" s="13" t="s">
        <v>28</v>
      </c>
      <c r="C26" s="13" t="s">
        <v>29</v>
      </c>
      <c r="D26" s="84">
        <v>1</v>
      </c>
      <c r="E26" s="84"/>
      <c r="F26" s="84"/>
      <c r="G26" s="84"/>
      <c r="H26" s="13"/>
      <c r="I26" s="13"/>
      <c r="J26" s="16">
        <f>VLOOKUP(B23,[2]Sheet1!$B:$P,15,FALSE)</f>
        <v>44134</v>
      </c>
      <c r="K26" s="37">
        <v>17</v>
      </c>
      <c r="L26" s="15"/>
      <c r="M26" s="84">
        <v>30</v>
      </c>
      <c r="N26" s="13"/>
    </row>
    <row r="27" spans="1:15" s="11" customFormat="1">
      <c r="A27" s="89"/>
      <c r="B27" s="13" t="s">
        <v>30</v>
      </c>
      <c r="C27" s="13" t="s">
        <v>29</v>
      </c>
      <c r="D27" s="84">
        <v>1</v>
      </c>
      <c r="E27" s="84"/>
      <c r="F27" s="84"/>
      <c r="G27" s="84"/>
      <c r="H27" s="13" t="str">
        <f>VLOOKUP(B23,[2]Sheet1!$B:$F,5,FALSE)</f>
        <v>20/2647 &amp; 20/2722</v>
      </c>
      <c r="I27" s="13"/>
      <c r="J27" s="16">
        <f>VLOOKUP(B23,[2]Sheet1!$B:$P,15,FALSE)</f>
        <v>44134</v>
      </c>
      <c r="K27" s="37">
        <f>K26</f>
        <v>17</v>
      </c>
      <c r="L27" s="15"/>
      <c r="M27" s="84">
        <v>30</v>
      </c>
      <c r="N27" s="17"/>
    </row>
    <row r="28" spans="1:15" s="11" customFormat="1">
      <c r="A28" s="89"/>
      <c r="B28" s="13" t="s">
        <v>32</v>
      </c>
      <c r="C28" s="13" t="s">
        <v>27</v>
      </c>
      <c r="D28" s="84">
        <v>1</v>
      </c>
      <c r="E28" s="84"/>
      <c r="F28" s="84"/>
      <c r="G28" s="84"/>
      <c r="H28" s="13"/>
      <c r="I28" s="13"/>
      <c r="J28" s="16">
        <v>44123</v>
      </c>
      <c r="K28" s="84"/>
      <c r="L28" s="15"/>
      <c r="M28" s="84"/>
      <c r="N28" s="17"/>
    </row>
    <row r="29" spans="1:15" s="11" customFormat="1">
      <c r="A29" s="89"/>
      <c r="B29" s="13" t="s">
        <v>72</v>
      </c>
      <c r="C29" s="13" t="s">
        <v>27</v>
      </c>
      <c r="D29" s="84">
        <v>1</v>
      </c>
      <c r="E29" s="84"/>
      <c r="F29" s="84"/>
      <c r="G29" s="84"/>
      <c r="H29" s="13" t="s">
        <v>368</v>
      </c>
      <c r="I29" s="13"/>
      <c r="J29" s="16">
        <v>44123</v>
      </c>
      <c r="K29" s="84"/>
      <c r="L29" s="15"/>
      <c r="M29" s="84"/>
      <c r="N29" s="17"/>
    </row>
    <row r="30" spans="1:15" s="11" customFormat="1" ht="12.75">
      <c r="A30" s="88">
        <v>4</v>
      </c>
      <c r="B30" s="12" t="s">
        <v>167</v>
      </c>
      <c r="C30" s="13"/>
      <c r="D30" s="84"/>
      <c r="E30" s="84"/>
      <c r="F30" s="84"/>
      <c r="G30" s="84"/>
      <c r="H30" s="35"/>
      <c r="I30" s="13"/>
      <c r="J30" s="14"/>
      <c r="K30" s="84"/>
      <c r="L30" s="15"/>
      <c r="M30" s="84"/>
      <c r="N30" s="13"/>
    </row>
    <row r="31" spans="1:15" s="11" customFormat="1">
      <c r="A31" s="89"/>
      <c r="B31" s="13" t="s">
        <v>77</v>
      </c>
      <c r="C31" s="13" t="s">
        <v>27</v>
      </c>
      <c r="D31" s="84"/>
      <c r="E31" s="84"/>
      <c r="F31" s="84">
        <v>1</v>
      </c>
      <c r="G31" s="84"/>
      <c r="H31" s="56">
        <f>VLOOKUP(B30,'[1]PO3-111 2020'!$A:$F,6,FALSE)</f>
        <v>1296</v>
      </c>
      <c r="I31" s="13"/>
      <c r="J31" s="16">
        <f>VLOOKUP(B30,'[1]PO3-111 2020'!$A:$E,5,FALSE)</f>
        <v>44147</v>
      </c>
      <c r="K31" s="84"/>
      <c r="L31" s="84"/>
      <c r="M31" s="84"/>
      <c r="N31" s="13"/>
    </row>
    <row r="32" spans="1:15" s="11" customFormat="1">
      <c r="A32" s="89"/>
      <c r="B32" s="13" t="s">
        <v>78</v>
      </c>
      <c r="C32" s="13" t="s">
        <v>27</v>
      </c>
      <c r="D32" s="84"/>
      <c r="E32" s="84"/>
      <c r="F32" s="84">
        <v>1</v>
      </c>
      <c r="G32" s="84"/>
      <c r="H32" s="56">
        <f>VLOOKUP(B30,'[1]PO3-111 2020'!$A:$J,10,FALSE)</f>
        <v>1319</v>
      </c>
      <c r="I32" s="13"/>
      <c r="J32" s="16">
        <f>VLOOKUP(B30,'[1]PO3-111 2020'!$A:$I,9,FALSE)</f>
        <v>44147</v>
      </c>
      <c r="K32" s="84"/>
      <c r="L32" s="84"/>
      <c r="M32" s="84"/>
      <c r="N32" s="13"/>
    </row>
    <row r="33" spans="1:14" s="11" customFormat="1">
      <c r="A33" s="89"/>
      <c r="B33" s="13" t="s">
        <v>28</v>
      </c>
      <c r="C33" s="13" t="s">
        <v>29</v>
      </c>
      <c r="D33" s="84">
        <v>1</v>
      </c>
      <c r="E33" s="84"/>
      <c r="F33" s="84"/>
      <c r="G33" s="84"/>
      <c r="H33" s="13"/>
      <c r="I33" s="13"/>
      <c r="J33" s="16">
        <f>VLOOKUP(B30,[2]Sheet1!$B:$P,15,FALSE)</f>
        <v>44147</v>
      </c>
      <c r="K33" s="37">
        <v>30</v>
      </c>
      <c r="L33" s="15"/>
      <c r="M33" s="84">
        <v>30</v>
      </c>
      <c r="N33" s="13"/>
    </row>
    <row r="34" spans="1:14" s="11" customFormat="1">
      <c r="A34" s="89"/>
      <c r="B34" s="13" t="s">
        <v>30</v>
      </c>
      <c r="C34" s="13" t="s">
        <v>29</v>
      </c>
      <c r="D34" s="84">
        <v>1</v>
      </c>
      <c r="E34" s="84"/>
      <c r="F34" s="84"/>
      <c r="G34" s="84"/>
      <c r="H34" s="13" t="str">
        <f>VLOOKUP(B30,[2]Sheet1!$B:$F,5,FALSE)</f>
        <v>20/2681 &amp; 20/2984</v>
      </c>
      <c r="I34" s="13"/>
      <c r="J34" s="16">
        <f>VLOOKUP(B30,[2]Sheet1!$B:$P,15,FALSE)</f>
        <v>44147</v>
      </c>
      <c r="K34" s="37">
        <f>K33</f>
        <v>30</v>
      </c>
      <c r="L34" s="15"/>
      <c r="M34" s="84">
        <v>30</v>
      </c>
      <c r="N34" s="17"/>
    </row>
    <row r="35" spans="1:14" s="11" customFormat="1">
      <c r="A35" s="89"/>
      <c r="B35" s="13" t="s">
        <v>32</v>
      </c>
      <c r="C35" s="13" t="s">
        <v>27</v>
      </c>
      <c r="D35" s="84">
        <v>1</v>
      </c>
      <c r="E35" s="84"/>
      <c r="F35" s="84"/>
      <c r="G35" s="84"/>
      <c r="H35" s="13"/>
      <c r="I35" s="13"/>
      <c r="J35" s="16">
        <v>44123</v>
      </c>
      <c r="K35" s="84"/>
      <c r="L35" s="15"/>
      <c r="M35" s="84"/>
      <c r="N35" s="17"/>
    </row>
    <row r="36" spans="1:14" s="11" customFormat="1">
      <c r="A36" s="89"/>
      <c r="B36" s="13" t="s">
        <v>72</v>
      </c>
      <c r="C36" s="13" t="s">
        <v>27</v>
      </c>
      <c r="D36" s="84">
        <v>1</v>
      </c>
      <c r="E36" s="84"/>
      <c r="F36" s="84"/>
      <c r="G36" s="84"/>
      <c r="H36" s="13" t="s">
        <v>369</v>
      </c>
      <c r="I36" s="13"/>
      <c r="J36" s="16">
        <v>44123</v>
      </c>
      <c r="K36" s="84"/>
      <c r="L36" s="15"/>
      <c r="M36" s="84"/>
      <c r="N36" s="17"/>
    </row>
    <row r="37" spans="1:14" s="11" customFormat="1" ht="12.75">
      <c r="A37" s="88">
        <v>5</v>
      </c>
      <c r="B37" s="12" t="s">
        <v>268</v>
      </c>
      <c r="C37" s="13"/>
      <c r="D37" s="84"/>
      <c r="E37" s="84"/>
      <c r="F37" s="84"/>
      <c r="G37" s="84"/>
      <c r="H37" s="35"/>
      <c r="I37" s="13"/>
      <c r="J37" s="14"/>
      <c r="K37" s="84"/>
      <c r="L37" s="15"/>
      <c r="M37" s="84"/>
      <c r="N37" s="13"/>
    </row>
    <row r="38" spans="1:14" s="11" customFormat="1">
      <c r="A38" s="89"/>
      <c r="B38" s="13" t="s">
        <v>77</v>
      </c>
      <c r="C38" s="13" t="s">
        <v>27</v>
      </c>
      <c r="D38" s="84"/>
      <c r="E38" s="84"/>
      <c r="F38" s="84">
        <v>1</v>
      </c>
      <c r="G38" s="84"/>
      <c r="H38" s="56">
        <f>VLOOKUP(B37,'[1]PO3-111 2020'!$A:$F,6,FALSE)</f>
        <v>1287</v>
      </c>
      <c r="I38" s="13"/>
      <c r="J38" s="16">
        <f>VLOOKUP(B37,'[1]PO3-111 2020'!$A:$E,5,FALSE)</f>
        <v>44147</v>
      </c>
      <c r="K38" s="84"/>
      <c r="L38" s="84"/>
      <c r="M38" s="84"/>
      <c r="N38" s="13"/>
    </row>
    <row r="39" spans="1:14" s="11" customFormat="1">
      <c r="A39" s="89"/>
      <c r="B39" s="13" t="s">
        <v>78</v>
      </c>
      <c r="C39" s="13" t="s">
        <v>27</v>
      </c>
      <c r="D39" s="84"/>
      <c r="E39" s="84"/>
      <c r="F39" s="84">
        <v>1</v>
      </c>
      <c r="G39" s="84"/>
      <c r="H39" s="56">
        <f>VLOOKUP(B37,'[1]PO3-111 2020'!$A:$J,10,FALSE)</f>
        <v>1310</v>
      </c>
      <c r="I39" s="13"/>
      <c r="J39" s="16">
        <f>VLOOKUP(B37,'[1]PO3-111 2020'!$A:$I,9,FALSE)</f>
        <v>44147</v>
      </c>
      <c r="K39" s="84"/>
      <c r="L39" s="84"/>
      <c r="M39" s="84"/>
      <c r="N39" s="13"/>
    </row>
    <row r="40" spans="1:14" s="11" customFormat="1">
      <c r="A40" s="89"/>
      <c r="B40" s="13" t="s">
        <v>28</v>
      </c>
      <c r="C40" s="13" t="s">
        <v>29</v>
      </c>
      <c r="D40" s="84">
        <v>1</v>
      </c>
      <c r="E40" s="84"/>
      <c r="F40" s="84"/>
      <c r="G40" s="84"/>
      <c r="H40" s="13"/>
      <c r="I40" s="13"/>
      <c r="J40" s="16">
        <f>VLOOKUP(B37,[2]Sheet1!$B:$P,15,FALSE)</f>
        <v>44147</v>
      </c>
      <c r="K40" s="37">
        <v>30</v>
      </c>
      <c r="L40" s="15"/>
      <c r="M40" s="84">
        <v>30</v>
      </c>
      <c r="N40" s="13"/>
    </row>
    <row r="41" spans="1:14" s="11" customFormat="1">
      <c r="A41" s="89"/>
      <c r="B41" s="13" t="s">
        <v>30</v>
      </c>
      <c r="C41" s="13" t="s">
        <v>29</v>
      </c>
      <c r="D41" s="84">
        <v>1</v>
      </c>
      <c r="E41" s="84"/>
      <c r="F41" s="84"/>
      <c r="G41" s="84"/>
      <c r="H41" s="13" t="str">
        <f>VLOOKUP(B37,[2]Sheet1!$B:$F,5,FALSE)</f>
        <v>20/2551 &amp; 20/2592 &amp; 20/2957</v>
      </c>
      <c r="I41" s="13"/>
      <c r="J41" s="16">
        <f>VLOOKUP(B37,[2]Sheet1!$B:$P,15,FALSE)</f>
        <v>44147</v>
      </c>
      <c r="K41" s="37">
        <f>K40</f>
        <v>30</v>
      </c>
      <c r="L41" s="15"/>
      <c r="M41" s="84">
        <v>30</v>
      </c>
      <c r="N41" s="17"/>
    </row>
    <row r="42" spans="1:14" s="11" customFormat="1">
      <c r="A42" s="89"/>
      <c r="B42" s="13" t="s">
        <v>32</v>
      </c>
      <c r="C42" s="13" t="s">
        <v>27</v>
      </c>
      <c r="D42" s="84">
        <v>1</v>
      </c>
      <c r="E42" s="84"/>
      <c r="F42" s="84"/>
      <c r="G42" s="84"/>
      <c r="H42" s="13"/>
      <c r="I42" s="13"/>
      <c r="J42" s="16">
        <v>44123</v>
      </c>
      <c r="K42" s="84"/>
      <c r="L42" s="15"/>
      <c r="M42" s="84"/>
      <c r="N42" s="17"/>
    </row>
    <row r="43" spans="1:14" s="11" customFormat="1">
      <c r="A43" s="89"/>
      <c r="B43" s="13" t="s">
        <v>72</v>
      </c>
      <c r="C43" s="13" t="s">
        <v>27</v>
      </c>
      <c r="D43" s="84">
        <v>1</v>
      </c>
      <c r="E43" s="84"/>
      <c r="F43" s="84"/>
      <c r="G43" s="84"/>
      <c r="H43" s="13" t="s">
        <v>370</v>
      </c>
      <c r="I43" s="13"/>
      <c r="J43" s="16">
        <v>44123</v>
      </c>
      <c r="K43" s="84"/>
      <c r="L43" s="15"/>
      <c r="M43" s="84"/>
      <c r="N43" s="17"/>
    </row>
    <row r="44" spans="1:14" s="11" customFormat="1" ht="12.75">
      <c r="A44" s="88">
        <v>6</v>
      </c>
      <c r="B44" s="12" t="s">
        <v>271</v>
      </c>
      <c r="C44" s="13"/>
      <c r="D44" s="84"/>
      <c r="E44" s="84"/>
      <c r="F44" s="84"/>
      <c r="G44" s="84"/>
      <c r="H44" s="35"/>
      <c r="I44" s="13"/>
      <c r="J44" s="14"/>
      <c r="K44" s="84"/>
      <c r="L44" s="15"/>
      <c r="M44" s="84"/>
      <c r="N44" s="13"/>
    </row>
    <row r="45" spans="1:14" s="11" customFormat="1">
      <c r="A45" s="89"/>
      <c r="B45" s="13" t="s">
        <v>77</v>
      </c>
      <c r="C45" s="13" t="s">
        <v>27</v>
      </c>
      <c r="D45" s="84"/>
      <c r="E45" s="84"/>
      <c r="F45" s="84">
        <v>1</v>
      </c>
      <c r="G45" s="84"/>
      <c r="H45" s="56">
        <f>VLOOKUP(B44,'[1]PO3-111 2020'!$A:$F,6,FALSE)</f>
        <v>1298</v>
      </c>
      <c r="I45" s="13"/>
      <c r="J45" s="16">
        <f>VLOOKUP(B44,'[1]PO3-111 2020'!$A:$E,5,FALSE)</f>
        <v>44147</v>
      </c>
      <c r="K45" s="84"/>
      <c r="L45" s="84"/>
      <c r="M45" s="84"/>
      <c r="N45" s="13"/>
    </row>
    <row r="46" spans="1:14" s="11" customFormat="1">
      <c r="A46" s="89"/>
      <c r="B46" s="13" t="s">
        <v>78</v>
      </c>
      <c r="C46" s="13" t="s">
        <v>27</v>
      </c>
      <c r="D46" s="84"/>
      <c r="E46" s="84"/>
      <c r="F46" s="84">
        <v>1</v>
      </c>
      <c r="G46" s="84"/>
      <c r="H46" s="56">
        <f>VLOOKUP(B44,'[1]PO3-111 2020'!$A:$J,10,FALSE)</f>
        <v>1321</v>
      </c>
      <c r="I46" s="13"/>
      <c r="J46" s="16">
        <f>VLOOKUP(B44,'[1]PO3-111 2020'!$A:$I,9,FALSE)</f>
        <v>44147</v>
      </c>
      <c r="K46" s="84"/>
      <c r="L46" s="84"/>
      <c r="M46" s="84"/>
      <c r="N46" s="13"/>
    </row>
    <row r="47" spans="1:14" s="11" customFormat="1">
      <c r="A47" s="89"/>
      <c r="B47" s="13" t="s">
        <v>28</v>
      </c>
      <c r="C47" s="13" t="s">
        <v>29</v>
      </c>
      <c r="D47" s="84">
        <v>1</v>
      </c>
      <c r="E47" s="84"/>
      <c r="F47" s="84"/>
      <c r="G47" s="84"/>
      <c r="H47" s="13"/>
      <c r="I47" s="13"/>
      <c r="J47" s="16">
        <f>VLOOKUP(B44,[2]Sheet1!$B:$P,15,FALSE)</f>
        <v>44147</v>
      </c>
      <c r="K47" s="37">
        <v>30</v>
      </c>
      <c r="L47" s="15"/>
      <c r="M47" s="84">
        <v>30</v>
      </c>
      <c r="N47" s="13"/>
    </row>
    <row r="48" spans="1:14" s="11" customFormat="1">
      <c r="A48" s="89"/>
      <c r="B48" s="13" t="s">
        <v>30</v>
      </c>
      <c r="C48" s="13" t="s">
        <v>29</v>
      </c>
      <c r="D48" s="84">
        <v>1</v>
      </c>
      <c r="E48" s="84"/>
      <c r="F48" s="84"/>
      <c r="G48" s="84"/>
      <c r="H48" s="13" t="str">
        <f>VLOOKUP(B44,[2]Sheet1!$B:$F,5,FALSE)</f>
        <v>20/2999</v>
      </c>
      <c r="I48" s="13"/>
      <c r="J48" s="16">
        <f>VLOOKUP(B44,[2]Sheet1!$B:$P,15,FALSE)</f>
        <v>44147</v>
      </c>
      <c r="K48" s="37">
        <f>K47</f>
        <v>30</v>
      </c>
      <c r="L48" s="15"/>
      <c r="M48" s="84">
        <v>30</v>
      </c>
      <c r="N48" s="17"/>
    </row>
    <row r="49" spans="1:14" s="11" customFormat="1">
      <c r="A49" s="89"/>
      <c r="B49" s="13" t="s">
        <v>32</v>
      </c>
      <c r="C49" s="13" t="s">
        <v>27</v>
      </c>
      <c r="D49" s="84">
        <v>1</v>
      </c>
      <c r="E49" s="84"/>
      <c r="F49" s="84"/>
      <c r="G49" s="84"/>
      <c r="H49" s="13"/>
      <c r="I49" s="13"/>
      <c r="J49" s="16">
        <v>44123</v>
      </c>
      <c r="K49" s="84"/>
      <c r="L49" s="15"/>
      <c r="M49" s="84"/>
      <c r="N49" s="17"/>
    </row>
    <row r="50" spans="1:14" s="11" customFormat="1">
      <c r="A50" s="89"/>
      <c r="B50" s="13" t="s">
        <v>72</v>
      </c>
      <c r="C50" s="13" t="s">
        <v>27</v>
      </c>
      <c r="D50" s="84">
        <v>1</v>
      </c>
      <c r="E50" s="84"/>
      <c r="F50" s="84"/>
      <c r="G50" s="84"/>
      <c r="H50" s="13" t="s">
        <v>371</v>
      </c>
      <c r="I50" s="13"/>
      <c r="J50" s="16">
        <v>44123</v>
      </c>
      <c r="K50" s="84"/>
      <c r="L50" s="15"/>
      <c r="M50" s="84"/>
      <c r="N50" s="17"/>
    </row>
    <row r="51" spans="1:14" s="11" customFormat="1" ht="12.75">
      <c r="A51" s="88">
        <v>7</v>
      </c>
      <c r="B51" s="12" t="s">
        <v>274</v>
      </c>
      <c r="C51" s="13"/>
      <c r="D51" s="84"/>
      <c r="E51" s="84"/>
      <c r="F51" s="84"/>
      <c r="G51" s="84"/>
      <c r="H51" s="35"/>
      <c r="I51" s="13"/>
      <c r="J51" s="14"/>
      <c r="K51" s="84"/>
      <c r="L51" s="15"/>
      <c r="M51" s="84"/>
      <c r="N51" s="13"/>
    </row>
    <row r="52" spans="1:14" s="11" customFormat="1">
      <c r="A52" s="89"/>
      <c r="B52" s="13" t="s">
        <v>77</v>
      </c>
      <c r="C52" s="13" t="s">
        <v>27</v>
      </c>
      <c r="D52" s="84"/>
      <c r="E52" s="84"/>
      <c r="F52" s="84">
        <v>1</v>
      </c>
      <c r="G52" s="84"/>
      <c r="H52" s="56">
        <f>VLOOKUP(B51,'[1]PO3-111 2020'!$A:$F,6,FALSE)</f>
        <v>1292</v>
      </c>
      <c r="I52" s="13"/>
      <c r="J52" s="16">
        <f>VLOOKUP(B51,'[1]PO3-111 2020'!$A:$E,5,FALSE)</f>
        <v>44147</v>
      </c>
      <c r="K52" s="84"/>
      <c r="L52" s="84"/>
      <c r="M52" s="84"/>
      <c r="N52" s="13"/>
    </row>
    <row r="53" spans="1:14" s="11" customFormat="1">
      <c r="A53" s="89"/>
      <c r="B53" s="13" t="s">
        <v>78</v>
      </c>
      <c r="C53" s="13" t="s">
        <v>27</v>
      </c>
      <c r="D53" s="84"/>
      <c r="E53" s="84"/>
      <c r="F53" s="84">
        <v>1</v>
      </c>
      <c r="G53" s="84"/>
      <c r="H53" s="56">
        <f>VLOOKUP(B51,'[1]PO3-111 2020'!$A:$J,10,FALSE)</f>
        <v>1315</v>
      </c>
      <c r="I53" s="13"/>
      <c r="J53" s="16">
        <f>VLOOKUP(B51,'[1]PO3-111 2020'!$A:$I,9,FALSE)</f>
        <v>44147</v>
      </c>
      <c r="K53" s="84"/>
      <c r="L53" s="84"/>
      <c r="M53" s="84"/>
      <c r="N53" s="13"/>
    </row>
    <row r="54" spans="1:14" s="11" customFormat="1">
      <c r="A54" s="89"/>
      <c r="B54" s="13" t="s">
        <v>28</v>
      </c>
      <c r="C54" s="13" t="s">
        <v>29</v>
      </c>
      <c r="D54" s="84">
        <v>1</v>
      </c>
      <c r="E54" s="84"/>
      <c r="F54" s="84"/>
      <c r="G54" s="84"/>
      <c r="H54" s="13"/>
      <c r="I54" s="13"/>
      <c r="J54" s="16">
        <f>VLOOKUP(B51,[2]Sheet1!$B:$P,15,FALSE)</f>
        <v>44147</v>
      </c>
      <c r="K54" s="37">
        <v>30</v>
      </c>
      <c r="L54" s="15"/>
      <c r="M54" s="84">
        <v>30</v>
      </c>
      <c r="N54" s="13"/>
    </row>
    <row r="55" spans="1:14" s="11" customFormat="1">
      <c r="A55" s="89"/>
      <c r="B55" s="13" t="s">
        <v>30</v>
      </c>
      <c r="C55" s="13" t="s">
        <v>29</v>
      </c>
      <c r="D55" s="84">
        <v>1</v>
      </c>
      <c r="E55" s="84"/>
      <c r="F55" s="84"/>
      <c r="G55" s="84"/>
      <c r="H55" s="13" t="str">
        <f>VLOOKUP(B51,[2]Sheet1!$B:$F,5,FALSE)</f>
        <v>20/2950</v>
      </c>
      <c r="I55" s="13"/>
      <c r="J55" s="16">
        <f>VLOOKUP(B51,[2]Sheet1!$B:$P,15,FALSE)</f>
        <v>44147</v>
      </c>
      <c r="K55" s="37">
        <f>K54</f>
        <v>30</v>
      </c>
      <c r="L55" s="15"/>
      <c r="M55" s="84">
        <v>30</v>
      </c>
      <c r="N55" s="17"/>
    </row>
    <row r="56" spans="1:14" s="11" customFormat="1">
      <c r="A56" s="89"/>
      <c r="B56" s="13" t="s">
        <v>32</v>
      </c>
      <c r="C56" s="13" t="s">
        <v>27</v>
      </c>
      <c r="D56" s="84">
        <v>1</v>
      </c>
      <c r="E56" s="84"/>
      <c r="F56" s="84"/>
      <c r="G56" s="84"/>
      <c r="H56" s="13"/>
      <c r="I56" s="13"/>
      <c r="J56" s="16">
        <v>44123</v>
      </c>
      <c r="K56" s="84"/>
      <c r="L56" s="15"/>
      <c r="M56" s="84"/>
      <c r="N56" s="17"/>
    </row>
    <row r="57" spans="1:14" s="11" customFormat="1">
      <c r="A57" s="89"/>
      <c r="B57" s="13" t="s">
        <v>72</v>
      </c>
      <c r="C57" s="13" t="s">
        <v>27</v>
      </c>
      <c r="D57" s="84">
        <v>1</v>
      </c>
      <c r="E57" s="84"/>
      <c r="F57" s="84"/>
      <c r="G57" s="84"/>
      <c r="H57" s="13" t="s">
        <v>372</v>
      </c>
      <c r="I57" s="13"/>
      <c r="J57" s="16">
        <v>44123</v>
      </c>
      <c r="K57" s="84"/>
      <c r="L57" s="15"/>
      <c r="M57" s="84"/>
      <c r="N57" s="17"/>
    </row>
    <row r="58" spans="1:14" s="11" customFormat="1" ht="12.75">
      <c r="A58" s="88">
        <v>8</v>
      </c>
      <c r="B58" s="12" t="s">
        <v>170</v>
      </c>
      <c r="C58" s="13"/>
      <c r="D58" s="84"/>
      <c r="E58" s="84"/>
      <c r="F58" s="84"/>
      <c r="G58" s="84"/>
      <c r="H58" s="35"/>
      <c r="I58" s="13"/>
      <c r="J58" s="14"/>
      <c r="K58" s="84"/>
      <c r="L58" s="15"/>
      <c r="M58" s="84"/>
      <c r="N58" s="13"/>
    </row>
    <row r="59" spans="1:14" s="11" customFormat="1">
      <c r="A59" s="89"/>
      <c r="B59" s="13" t="s">
        <v>77</v>
      </c>
      <c r="C59" s="13" t="s">
        <v>27</v>
      </c>
      <c r="D59" s="84"/>
      <c r="E59" s="84"/>
      <c r="F59" s="84">
        <v>1</v>
      </c>
      <c r="G59" s="84"/>
      <c r="H59" s="56">
        <f>VLOOKUP(B58,'[1]PO3-111 2020'!$A:$F,6,FALSE)</f>
        <v>1293</v>
      </c>
      <c r="I59" s="13"/>
      <c r="J59" s="16">
        <f>VLOOKUP(B58,'[1]PO3-111 2020'!$A:$E,5,FALSE)</f>
        <v>44147</v>
      </c>
      <c r="K59" s="84"/>
      <c r="L59" s="84"/>
      <c r="M59" s="84"/>
      <c r="N59" s="13"/>
    </row>
    <row r="60" spans="1:14" s="11" customFormat="1">
      <c r="A60" s="89"/>
      <c r="B60" s="13" t="s">
        <v>78</v>
      </c>
      <c r="C60" s="13" t="s">
        <v>27</v>
      </c>
      <c r="D60" s="84"/>
      <c r="E60" s="84"/>
      <c r="F60" s="84">
        <v>1</v>
      </c>
      <c r="G60" s="84"/>
      <c r="H60" s="56">
        <f>VLOOKUP(B58,'[1]PO3-111 2020'!$A:$J,10,FALSE)</f>
        <v>1316</v>
      </c>
      <c r="I60" s="13"/>
      <c r="J60" s="16">
        <f>VLOOKUP(B58,'[1]PO3-111 2020'!$A:$I,9,FALSE)</f>
        <v>44147</v>
      </c>
      <c r="K60" s="84"/>
      <c r="L60" s="84"/>
      <c r="M60" s="84"/>
      <c r="N60" s="13"/>
    </row>
    <row r="61" spans="1:14" s="11" customFormat="1">
      <c r="A61" s="89"/>
      <c r="B61" s="13" t="s">
        <v>28</v>
      </c>
      <c r="C61" s="13" t="s">
        <v>29</v>
      </c>
      <c r="D61" s="84">
        <v>1</v>
      </c>
      <c r="E61" s="84"/>
      <c r="F61" s="84"/>
      <c r="G61" s="84"/>
      <c r="H61" s="13"/>
      <c r="I61" s="13"/>
      <c r="J61" s="16">
        <f>VLOOKUP(B58,[2]Sheet1!$B:$P,15,FALSE)</f>
        <v>44147</v>
      </c>
      <c r="K61" s="37">
        <v>30</v>
      </c>
      <c r="L61" s="15"/>
      <c r="M61" s="84">
        <v>30</v>
      </c>
      <c r="N61" s="13"/>
    </row>
    <row r="62" spans="1:14" s="11" customFormat="1">
      <c r="A62" s="89"/>
      <c r="B62" s="13" t="s">
        <v>30</v>
      </c>
      <c r="C62" s="13" t="s">
        <v>29</v>
      </c>
      <c r="D62" s="84">
        <v>1</v>
      </c>
      <c r="E62" s="84"/>
      <c r="F62" s="84"/>
      <c r="G62" s="84"/>
      <c r="H62" s="13" t="str">
        <f>VLOOKUP(B58,[2]Sheet1!$B:$F,5,FALSE)</f>
        <v>20/2701 &amp; 20/2967</v>
      </c>
      <c r="I62" s="13"/>
      <c r="J62" s="16">
        <f>VLOOKUP(B58,[2]Sheet1!$B:$P,15,FALSE)</f>
        <v>44147</v>
      </c>
      <c r="K62" s="37">
        <f>K61</f>
        <v>30</v>
      </c>
      <c r="L62" s="15"/>
      <c r="M62" s="84">
        <v>30</v>
      </c>
      <c r="N62" s="17"/>
    </row>
    <row r="63" spans="1:14" s="11" customFormat="1">
      <c r="A63" s="89"/>
      <c r="B63" s="13" t="s">
        <v>32</v>
      </c>
      <c r="C63" s="13" t="s">
        <v>27</v>
      </c>
      <c r="D63" s="84">
        <v>1</v>
      </c>
      <c r="E63" s="84"/>
      <c r="F63" s="84"/>
      <c r="G63" s="84"/>
      <c r="H63" s="13"/>
      <c r="I63" s="13"/>
      <c r="J63" s="16">
        <v>44123</v>
      </c>
      <c r="K63" s="84"/>
      <c r="L63" s="15"/>
      <c r="M63" s="84"/>
      <c r="N63" s="17"/>
    </row>
    <row r="64" spans="1:14" s="11" customFormat="1">
      <c r="A64" s="89"/>
      <c r="B64" s="13" t="s">
        <v>72</v>
      </c>
      <c r="C64" s="13" t="s">
        <v>27</v>
      </c>
      <c r="D64" s="84">
        <v>1</v>
      </c>
      <c r="E64" s="84"/>
      <c r="F64" s="84"/>
      <c r="G64" s="84"/>
      <c r="H64" s="13" t="s">
        <v>373</v>
      </c>
      <c r="I64" s="13"/>
      <c r="J64" s="16">
        <v>44123</v>
      </c>
      <c r="K64" s="84"/>
      <c r="L64" s="15"/>
      <c r="M64" s="84"/>
      <c r="N64" s="17"/>
    </row>
    <row r="65" spans="1:15" s="11" customFormat="1" ht="12.75">
      <c r="A65" s="88">
        <v>9</v>
      </c>
      <c r="B65" s="12" t="s">
        <v>95</v>
      </c>
      <c r="C65" s="13"/>
      <c r="D65" s="84"/>
      <c r="E65" s="84"/>
      <c r="F65" s="84"/>
      <c r="G65" s="84"/>
      <c r="H65" s="35"/>
      <c r="I65" s="13"/>
      <c r="J65" s="14"/>
      <c r="K65" s="84"/>
      <c r="L65" s="15"/>
      <c r="M65" s="84"/>
      <c r="N65" s="13"/>
    </row>
    <row r="66" spans="1:15" s="11" customFormat="1">
      <c r="A66" s="89"/>
      <c r="B66" s="13" t="s">
        <v>77</v>
      </c>
      <c r="C66" s="13" t="s">
        <v>27</v>
      </c>
      <c r="D66" s="84"/>
      <c r="E66" s="84"/>
      <c r="F66" s="84">
        <v>1</v>
      </c>
      <c r="G66" s="84"/>
      <c r="H66" s="56">
        <f>VLOOKUP(B65,'[1]PO3-111 2020'!$A:$F,6,FALSE)</f>
        <v>1305</v>
      </c>
      <c r="I66" s="13"/>
      <c r="J66" s="16">
        <f>VLOOKUP(B65,'[1]PO3-111 2020'!$A:$E,5,FALSE)</f>
        <v>44147</v>
      </c>
      <c r="K66" s="84"/>
      <c r="L66" s="84"/>
      <c r="M66" s="84"/>
      <c r="N66" s="13"/>
    </row>
    <row r="67" spans="1:15" s="11" customFormat="1">
      <c r="A67" s="89"/>
      <c r="B67" s="13" t="s">
        <v>78</v>
      </c>
      <c r="C67" s="13" t="s">
        <v>27</v>
      </c>
      <c r="D67" s="84"/>
      <c r="E67" s="84"/>
      <c r="F67" s="84">
        <v>1</v>
      </c>
      <c r="G67" s="84"/>
      <c r="H67" s="56">
        <f>VLOOKUP(B65,'[1]PO3-111 2020'!$A:$J,10,FALSE)</f>
        <v>1328</v>
      </c>
      <c r="I67" s="13"/>
      <c r="J67" s="16">
        <f>VLOOKUP(B65,'[1]PO3-111 2020'!$A:$I,9,FALSE)</f>
        <v>44147</v>
      </c>
      <c r="K67" s="84"/>
      <c r="L67" s="84"/>
      <c r="M67" s="84"/>
      <c r="N67" s="13"/>
    </row>
    <row r="68" spans="1:15" s="11" customFormat="1">
      <c r="A68" s="89"/>
      <c r="B68" s="13" t="s">
        <v>28</v>
      </c>
      <c r="C68" s="13" t="s">
        <v>29</v>
      </c>
      <c r="D68" s="84">
        <v>1</v>
      </c>
      <c r="E68" s="84"/>
      <c r="F68" s="84"/>
      <c r="G68" s="84"/>
      <c r="H68" s="13"/>
      <c r="I68" s="13"/>
      <c r="J68" s="16">
        <f>VLOOKUP(B65,[2]Sheet1!$B:$P,15,FALSE)</f>
        <v>44147</v>
      </c>
      <c r="K68" s="37">
        <v>30</v>
      </c>
      <c r="L68" s="15"/>
      <c r="M68" s="84">
        <v>30</v>
      </c>
      <c r="N68" s="13"/>
    </row>
    <row r="69" spans="1:15" s="11" customFormat="1">
      <c r="A69" s="89"/>
      <c r="B69" s="13" t="s">
        <v>30</v>
      </c>
      <c r="C69" s="13" t="s">
        <v>29</v>
      </c>
      <c r="D69" s="84">
        <v>1</v>
      </c>
      <c r="E69" s="84"/>
      <c r="F69" s="84"/>
      <c r="G69" s="84"/>
      <c r="H69" s="13" t="str">
        <f>VLOOKUP(B65,[2]Sheet1!$B:$F,5,FALSE)</f>
        <v>20/2662 &amp; 20/2664 &amp; 20/2958 &amp; 20/2976</v>
      </c>
      <c r="I69" s="13"/>
      <c r="J69" s="16">
        <f>VLOOKUP(B65,[2]Sheet1!$B:$P,15,FALSE)</f>
        <v>44147</v>
      </c>
      <c r="K69" s="37">
        <f>K68</f>
        <v>30</v>
      </c>
      <c r="L69" s="15"/>
      <c r="M69" s="84">
        <v>30</v>
      </c>
      <c r="N69" s="17"/>
    </row>
    <row r="70" spans="1:15" s="11" customFormat="1">
      <c r="A70" s="89"/>
      <c r="B70" s="13" t="s">
        <v>32</v>
      </c>
      <c r="C70" s="13" t="s">
        <v>27</v>
      </c>
      <c r="D70" s="84">
        <v>1</v>
      </c>
      <c r="E70" s="84"/>
      <c r="F70" s="84"/>
      <c r="G70" s="84"/>
      <c r="H70" s="13"/>
      <c r="I70" s="13"/>
      <c r="J70" s="16">
        <v>44123</v>
      </c>
      <c r="K70" s="84"/>
      <c r="L70" s="15"/>
      <c r="M70" s="84"/>
      <c r="N70" s="17"/>
    </row>
    <row r="71" spans="1:15" s="11" customFormat="1">
      <c r="A71" s="89"/>
      <c r="B71" s="13" t="s">
        <v>72</v>
      </c>
      <c r="C71" s="13" t="s">
        <v>27</v>
      </c>
      <c r="D71" s="84">
        <v>1</v>
      </c>
      <c r="E71" s="84"/>
      <c r="F71" s="84"/>
      <c r="G71" s="84"/>
      <c r="H71" s="13" t="s">
        <v>374</v>
      </c>
      <c r="I71" s="13"/>
      <c r="J71" s="16">
        <v>44123</v>
      </c>
      <c r="K71" s="84"/>
      <c r="L71" s="15"/>
      <c r="M71" s="84"/>
      <c r="N71" s="17"/>
    </row>
    <row r="72" spans="1:15" s="11" customFormat="1" ht="12.75">
      <c r="A72" s="88">
        <v>10</v>
      </c>
      <c r="B72" s="12" t="s">
        <v>180</v>
      </c>
      <c r="C72" s="13"/>
      <c r="D72" s="84"/>
      <c r="E72" s="84"/>
      <c r="F72" s="84"/>
      <c r="G72" s="84"/>
      <c r="H72" s="35"/>
      <c r="I72" s="13"/>
      <c r="J72" s="14"/>
      <c r="K72" s="84"/>
      <c r="L72" s="15"/>
      <c r="M72" s="84"/>
      <c r="N72" s="13"/>
    </row>
    <row r="73" spans="1:15" s="11" customFormat="1">
      <c r="A73" s="89"/>
      <c r="B73" s="13" t="s">
        <v>77</v>
      </c>
      <c r="C73" s="13" t="s">
        <v>27</v>
      </c>
      <c r="D73" s="84"/>
      <c r="E73" s="84"/>
      <c r="F73" s="84">
        <v>1</v>
      </c>
      <c r="G73" s="84"/>
      <c r="H73" s="56">
        <f>VLOOKUP(B72,'[1]PO3-111 2020'!$A:$F,6,FALSE)</f>
        <v>1306</v>
      </c>
      <c r="I73" s="13"/>
      <c r="J73" s="16">
        <f>VLOOKUP(B72,'[1]PO3-111 2020'!$A:$E,5,FALSE)</f>
        <v>44147</v>
      </c>
      <c r="K73" s="84"/>
      <c r="L73" s="84"/>
      <c r="M73" s="84"/>
      <c r="N73" s="13"/>
    </row>
    <row r="74" spans="1:15" s="11" customFormat="1">
      <c r="A74" s="89"/>
      <c r="B74" s="13" t="s">
        <v>78</v>
      </c>
      <c r="C74" s="13" t="s">
        <v>27</v>
      </c>
      <c r="D74" s="84"/>
      <c r="E74" s="84"/>
      <c r="F74" s="84">
        <v>1</v>
      </c>
      <c r="G74" s="84"/>
      <c r="H74" s="56">
        <f>VLOOKUP(B72,'[1]PO3-111 2020'!$A:$J,10,FALSE)</f>
        <v>1329</v>
      </c>
      <c r="I74" s="13"/>
      <c r="J74" s="16">
        <f>VLOOKUP(B72,'[1]PO3-111 2020'!$A:$I,9,FALSE)</f>
        <v>44147</v>
      </c>
      <c r="K74" s="84"/>
      <c r="L74" s="84"/>
      <c r="M74" s="84"/>
      <c r="N74" s="13"/>
    </row>
    <row r="75" spans="1:15" s="11" customFormat="1">
      <c r="A75" s="89"/>
      <c r="B75" s="13" t="s">
        <v>28</v>
      </c>
      <c r="C75" s="13" t="s">
        <v>29</v>
      </c>
      <c r="D75" s="84">
        <v>1</v>
      </c>
      <c r="E75" s="84"/>
      <c r="F75" s="84"/>
      <c r="G75" s="84"/>
      <c r="H75" s="13"/>
      <c r="I75" s="13"/>
      <c r="J75" s="16">
        <f>VLOOKUP(B72,[2]Sheet1!$B:$P,15,FALSE)</f>
        <v>44147</v>
      </c>
      <c r="K75" s="37">
        <v>30</v>
      </c>
      <c r="L75" s="15"/>
      <c r="M75" s="84">
        <v>30</v>
      </c>
      <c r="N75" s="13"/>
    </row>
    <row r="76" spans="1:15" s="11" customFormat="1" ht="24">
      <c r="A76" s="89"/>
      <c r="B76" s="13" t="s">
        <v>30</v>
      </c>
      <c r="C76" s="13" t="s">
        <v>29</v>
      </c>
      <c r="D76" s="84">
        <v>1</v>
      </c>
      <c r="E76" s="84"/>
      <c r="F76" s="84"/>
      <c r="G76" s="84"/>
      <c r="H76" s="13" t="str">
        <f>VLOOKUP(B72,[2]Sheet1!$B:$F,5,FALSE)</f>
        <v>20/2590 &amp; 20/2951 &amp; 20/2968 &amp; 20/2996 &amp; 20/3001</v>
      </c>
      <c r="I76" s="13"/>
      <c r="J76" s="16">
        <f>VLOOKUP(B72,[2]Sheet1!$B:$P,15,FALSE)</f>
        <v>44147</v>
      </c>
      <c r="K76" s="37">
        <f>K75</f>
        <v>30</v>
      </c>
      <c r="L76" s="15"/>
      <c r="M76" s="84">
        <v>30</v>
      </c>
      <c r="N76" s="17"/>
    </row>
    <row r="77" spans="1:15" s="11" customFormat="1">
      <c r="A77" s="89"/>
      <c r="B77" s="13" t="s">
        <v>32</v>
      </c>
      <c r="C77" s="13" t="s">
        <v>27</v>
      </c>
      <c r="D77" s="84">
        <v>1</v>
      </c>
      <c r="E77" s="84"/>
      <c r="F77" s="84"/>
      <c r="G77" s="84"/>
      <c r="H77" s="13"/>
      <c r="I77" s="13"/>
      <c r="J77" s="16">
        <v>44123</v>
      </c>
      <c r="K77" s="84"/>
      <c r="L77" s="15"/>
      <c r="M77" s="84"/>
      <c r="N77" s="17"/>
    </row>
    <row r="78" spans="1:15" s="11" customFormat="1">
      <c r="A78" s="89"/>
      <c r="B78" s="13" t="s">
        <v>72</v>
      </c>
      <c r="C78" s="13" t="s">
        <v>27</v>
      </c>
      <c r="D78" s="84">
        <v>1</v>
      </c>
      <c r="E78" s="84"/>
      <c r="F78" s="84"/>
      <c r="G78" s="84"/>
      <c r="H78" s="13" t="s">
        <v>375</v>
      </c>
      <c r="I78" s="13"/>
      <c r="J78" s="16">
        <v>44123</v>
      </c>
      <c r="K78" s="84"/>
      <c r="L78" s="15"/>
      <c r="M78" s="84"/>
      <c r="N78" s="17"/>
    </row>
    <row r="79" spans="1:15" s="11" customFormat="1" ht="12.75">
      <c r="A79" s="88">
        <v>11</v>
      </c>
      <c r="B79" s="12" t="s">
        <v>86</v>
      </c>
      <c r="C79" s="13"/>
      <c r="D79" s="84"/>
      <c r="E79" s="84"/>
      <c r="F79" s="84"/>
      <c r="G79" s="84"/>
      <c r="H79" s="35"/>
      <c r="I79" s="13"/>
      <c r="J79" s="14"/>
      <c r="K79" s="84"/>
      <c r="L79" s="15"/>
      <c r="M79" s="84"/>
      <c r="N79" s="13"/>
      <c r="O79" s="87"/>
    </row>
    <row r="80" spans="1:15" s="11" customFormat="1">
      <c r="A80" s="89"/>
      <c r="B80" s="13" t="s">
        <v>77</v>
      </c>
      <c r="C80" s="13" t="s">
        <v>27</v>
      </c>
      <c r="D80" s="84"/>
      <c r="E80" s="84"/>
      <c r="F80" s="84">
        <v>1</v>
      </c>
      <c r="G80" s="84"/>
      <c r="H80" s="56">
        <f>VLOOKUP(B79,'[1]PO3-111 2020'!$A:$F,6,FALSE)</f>
        <v>1078</v>
      </c>
      <c r="I80" s="13"/>
      <c r="J80" s="16">
        <f>VLOOKUP(B79,'[1]PO3-111 2020'!$A:$E,5,FALSE)</f>
        <v>44138</v>
      </c>
      <c r="K80" s="84"/>
      <c r="L80" s="84"/>
      <c r="M80" s="84"/>
      <c r="N80" s="13"/>
    </row>
    <row r="81" spans="1:14" s="11" customFormat="1">
      <c r="A81" s="89"/>
      <c r="B81" s="13" t="s">
        <v>78</v>
      </c>
      <c r="C81" s="13" t="s">
        <v>27</v>
      </c>
      <c r="D81" s="84"/>
      <c r="E81" s="84"/>
      <c r="F81" s="84">
        <v>1</v>
      </c>
      <c r="G81" s="84"/>
      <c r="H81" s="56">
        <f>VLOOKUP(B79,'[1]PO3-111 2020'!$A:$J,10,FALSE)</f>
        <v>1079</v>
      </c>
      <c r="I81" s="13"/>
      <c r="J81" s="16">
        <f>VLOOKUP(B79,'[1]PO3-111 2020'!$A:$I,9,FALSE)</f>
        <v>44138</v>
      </c>
      <c r="K81" s="84"/>
      <c r="L81" s="84"/>
      <c r="M81" s="84"/>
      <c r="N81" s="13"/>
    </row>
    <row r="82" spans="1:14" s="11" customFormat="1">
      <c r="A82" s="89"/>
      <c r="B82" s="13" t="s">
        <v>28</v>
      </c>
      <c r="C82" s="13" t="s">
        <v>29</v>
      </c>
      <c r="D82" s="84">
        <v>1</v>
      </c>
      <c r="E82" s="84"/>
      <c r="F82" s="84"/>
      <c r="G82" s="84"/>
      <c r="H82" s="13"/>
      <c r="I82" s="13"/>
      <c r="J82" s="16">
        <f>VLOOKUP(B79,[2]Sheet1!$B:$P,15,FALSE)</f>
        <v>44138</v>
      </c>
      <c r="K82" s="37">
        <v>21</v>
      </c>
      <c r="L82" s="15"/>
      <c r="M82" s="84">
        <v>30</v>
      </c>
      <c r="N82" s="13"/>
    </row>
    <row r="83" spans="1:14" s="11" customFormat="1">
      <c r="A83" s="89"/>
      <c r="B83" s="13" t="s">
        <v>30</v>
      </c>
      <c r="C83" s="13" t="s">
        <v>29</v>
      </c>
      <c r="D83" s="84">
        <v>1</v>
      </c>
      <c r="E83" s="84"/>
      <c r="F83" s="84"/>
      <c r="G83" s="84"/>
      <c r="H83" s="13" t="str">
        <f>VLOOKUP(B79,[2]Sheet1!$B:$F,5,FALSE)</f>
        <v>20/2650 &amp; 20/2723</v>
      </c>
      <c r="I83" s="13"/>
      <c r="J83" s="16">
        <f>VLOOKUP(B79,[2]Sheet1!$B:$P,15,FALSE)</f>
        <v>44138</v>
      </c>
      <c r="K83" s="37">
        <f>K82</f>
        <v>21</v>
      </c>
      <c r="L83" s="15"/>
      <c r="M83" s="84">
        <v>30</v>
      </c>
      <c r="N83" s="17"/>
    </row>
    <row r="84" spans="1:14" s="11" customFormat="1">
      <c r="A84" s="89"/>
      <c r="B84" s="13" t="s">
        <v>32</v>
      </c>
      <c r="C84" s="13" t="s">
        <v>27</v>
      </c>
      <c r="D84" s="84">
        <v>1</v>
      </c>
      <c r="E84" s="84"/>
      <c r="F84" s="84"/>
      <c r="G84" s="84"/>
      <c r="H84" s="13"/>
      <c r="I84" s="13"/>
      <c r="J84" s="16">
        <v>44123</v>
      </c>
      <c r="K84" s="84"/>
      <c r="L84" s="15"/>
      <c r="M84" s="84"/>
      <c r="N84" s="17"/>
    </row>
    <row r="85" spans="1:14" s="11" customFormat="1">
      <c r="A85" s="89"/>
      <c r="B85" s="13" t="s">
        <v>72</v>
      </c>
      <c r="C85" s="13" t="s">
        <v>27</v>
      </c>
      <c r="D85" s="84">
        <v>1</v>
      </c>
      <c r="E85" s="84"/>
      <c r="F85" s="84"/>
      <c r="G85" s="84"/>
      <c r="H85" s="13" t="s">
        <v>376</v>
      </c>
      <c r="I85" s="13"/>
      <c r="J85" s="16">
        <v>44123</v>
      </c>
      <c r="K85" s="84"/>
      <c r="L85" s="15"/>
      <c r="M85" s="84"/>
      <c r="N85" s="17"/>
    </row>
    <row r="86" spans="1:14" s="11" customFormat="1" ht="12.75">
      <c r="A86" s="88">
        <v>12</v>
      </c>
      <c r="B86" s="12" t="s">
        <v>93</v>
      </c>
      <c r="C86" s="13"/>
      <c r="D86" s="84"/>
      <c r="E86" s="84"/>
      <c r="F86" s="84"/>
      <c r="G86" s="84"/>
      <c r="H86" s="35"/>
      <c r="I86" s="13"/>
      <c r="J86" s="14"/>
      <c r="K86" s="84"/>
      <c r="L86" s="15"/>
      <c r="M86" s="84"/>
      <c r="N86" s="13"/>
    </row>
    <row r="87" spans="1:14" s="11" customFormat="1">
      <c r="A87" s="89"/>
      <c r="B87" s="13" t="s">
        <v>77</v>
      </c>
      <c r="C87" s="13" t="s">
        <v>27</v>
      </c>
      <c r="D87" s="84"/>
      <c r="E87" s="84"/>
      <c r="F87" s="84">
        <v>1</v>
      </c>
      <c r="G87" s="84"/>
      <c r="H87" s="56">
        <f>VLOOKUP(B86,'[1]PO3-111 2020'!$A:$F,6,FALSE)</f>
        <v>1304</v>
      </c>
      <c r="I87" s="13"/>
      <c r="J87" s="16">
        <f>VLOOKUP(B86,'[1]PO3-111 2020'!$A:$E,5,FALSE)</f>
        <v>44147</v>
      </c>
      <c r="K87" s="84"/>
      <c r="L87" s="84"/>
      <c r="M87" s="84"/>
      <c r="N87" s="13"/>
    </row>
    <row r="88" spans="1:14" s="11" customFormat="1">
      <c r="A88" s="89"/>
      <c r="B88" s="13" t="s">
        <v>78</v>
      </c>
      <c r="C88" s="13" t="s">
        <v>27</v>
      </c>
      <c r="D88" s="84"/>
      <c r="E88" s="84"/>
      <c r="F88" s="84">
        <v>1</v>
      </c>
      <c r="G88" s="84"/>
      <c r="H88" s="56">
        <f>VLOOKUP(B86,'[1]PO3-111 2020'!$A:$J,10,FALSE)</f>
        <v>1327</v>
      </c>
      <c r="I88" s="13"/>
      <c r="J88" s="16">
        <f>VLOOKUP(B86,'[1]PO3-111 2020'!$A:$I,9,FALSE)</f>
        <v>44147</v>
      </c>
      <c r="K88" s="84"/>
      <c r="L88" s="84"/>
      <c r="M88" s="84"/>
      <c r="N88" s="13"/>
    </row>
    <row r="89" spans="1:14" s="11" customFormat="1">
      <c r="A89" s="89"/>
      <c r="B89" s="13" t="s">
        <v>28</v>
      </c>
      <c r="C89" s="13" t="s">
        <v>29</v>
      </c>
      <c r="D89" s="84">
        <v>1</v>
      </c>
      <c r="E89" s="84"/>
      <c r="F89" s="84"/>
      <c r="G89" s="84"/>
      <c r="H89" s="13"/>
      <c r="I89" s="13"/>
      <c r="J89" s="16">
        <f>VLOOKUP(B86,[2]Sheet1!$B:$P,15,FALSE)</f>
        <v>44147</v>
      </c>
      <c r="K89" s="37">
        <v>30</v>
      </c>
      <c r="L89" s="15"/>
      <c r="M89" s="84">
        <v>30</v>
      </c>
      <c r="N89" s="13"/>
    </row>
    <row r="90" spans="1:14" s="11" customFormat="1">
      <c r="A90" s="89"/>
      <c r="B90" s="13" t="s">
        <v>30</v>
      </c>
      <c r="C90" s="13" t="s">
        <v>29</v>
      </c>
      <c r="D90" s="84">
        <v>1</v>
      </c>
      <c r="E90" s="84"/>
      <c r="F90" s="84"/>
      <c r="G90" s="84"/>
      <c r="H90" s="13" t="str">
        <f>VLOOKUP(B86,[2]Sheet1!$B:$F,5,FALSE)</f>
        <v>20/2577 &amp; 20/2682 &amp; 20/2983</v>
      </c>
      <c r="I90" s="13"/>
      <c r="J90" s="16">
        <f>VLOOKUP(B86,[2]Sheet1!$B:$P,15,FALSE)</f>
        <v>44147</v>
      </c>
      <c r="K90" s="37">
        <f>K89</f>
        <v>30</v>
      </c>
      <c r="L90" s="15"/>
      <c r="M90" s="84">
        <v>30</v>
      </c>
      <c r="N90" s="17"/>
    </row>
    <row r="91" spans="1:14" s="11" customFormat="1">
      <c r="A91" s="89"/>
      <c r="B91" s="13" t="s">
        <v>32</v>
      </c>
      <c r="C91" s="13" t="s">
        <v>27</v>
      </c>
      <c r="D91" s="84">
        <v>1</v>
      </c>
      <c r="E91" s="84"/>
      <c r="F91" s="84"/>
      <c r="G91" s="84"/>
      <c r="H91" s="13"/>
      <c r="I91" s="13"/>
      <c r="J91" s="16">
        <v>44123</v>
      </c>
      <c r="K91" s="84"/>
      <c r="L91" s="15"/>
      <c r="M91" s="84"/>
      <c r="N91" s="17"/>
    </row>
    <row r="92" spans="1:14" s="11" customFormat="1">
      <c r="A92" s="89"/>
      <c r="B92" s="13" t="s">
        <v>72</v>
      </c>
      <c r="C92" s="13" t="s">
        <v>27</v>
      </c>
      <c r="D92" s="84">
        <v>1</v>
      </c>
      <c r="E92" s="84"/>
      <c r="F92" s="84"/>
      <c r="G92" s="84"/>
      <c r="H92" s="13" t="s">
        <v>377</v>
      </c>
      <c r="I92" s="13"/>
      <c r="J92" s="16">
        <v>44123</v>
      </c>
      <c r="K92" s="84"/>
      <c r="L92" s="15"/>
      <c r="M92" s="84"/>
      <c r="N92" s="17"/>
    </row>
    <row r="93" spans="1:14" s="11" customFormat="1" ht="12.75">
      <c r="A93" s="88">
        <v>13</v>
      </c>
      <c r="B93" s="12" t="s">
        <v>88</v>
      </c>
      <c r="C93" s="13"/>
      <c r="D93" s="84"/>
      <c r="E93" s="84"/>
      <c r="F93" s="84"/>
      <c r="G93" s="84"/>
      <c r="H93" s="35"/>
      <c r="I93" s="13"/>
      <c r="J93" s="14"/>
      <c r="K93" s="84"/>
      <c r="L93" s="15"/>
      <c r="M93" s="84"/>
      <c r="N93" s="13"/>
    </row>
    <row r="94" spans="1:14" s="11" customFormat="1">
      <c r="A94" s="89"/>
      <c r="B94" s="13" t="s">
        <v>77</v>
      </c>
      <c r="C94" s="13" t="s">
        <v>27</v>
      </c>
      <c r="D94" s="84"/>
      <c r="E94" s="84"/>
      <c r="F94" s="84">
        <v>1</v>
      </c>
      <c r="G94" s="84"/>
      <c r="H94" s="56">
        <f>VLOOKUP(B93,'[1]PO3-111 2020'!$A:$F,6,FALSE)</f>
        <v>1290</v>
      </c>
      <c r="I94" s="13"/>
      <c r="J94" s="16">
        <f>VLOOKUP(B93,'[1]PO3-111 2020'!$A:$E,5,FALSE)</f>
        <v>44147</v>
      </c>
      <c r="K94" s="84"/>
      <c r="L94" s="84"/>
      <c r="M94" s="84"/>
      <c r="N94" s="13"/>
    </row>
    <row r="95" spans="1:14" s="11" customFormat="1">
      <c r="A95" s="89"/>
      <c r="B95" s="13" t="s">
        <v>78</v>
      </c>
      <c r="C95" s="13" t="s">
        <v>27</v>
      </c>
      <c r="D95" s="84"/>
      <c r="E95" s="84"/>
      <c r="F95" s="84">
        <v>1</v>
      </c>
      <c r="G95" s="84"/>
      <c r="H95" s="56">
        <f>VLOOKUP(B93,'[1]PO3-111 2020'!$A:$J,10,FALSE)</f>
        <v>1313</v>
      </c>
      <c r="I95" s="13"/>
      <c r="J95" s="16">
        <f>VLOOKUP(B93,'[1]PO3-111 2020'!$A:$I,9,FALSE)</f>
        <v>44147</v>
      </c>
      <c r="K95" s="84"/>
      <c r="L95" s="84"/>
      <c r="M95" s="84"/>
      <c r="N95" s="13"/>
    </row>
    <row r="96" spans="1:14" s="11" customFormat="1">
      <c r="A96" s="89"/>
      <c r="B96" s="13" t="s">
        <v>28</v>
      </c>
      <c r="C96" s="13" t="s">
        <v>29</v>
      </c>
      <c r="D96" s="84">
        <v>1</v>
      </c>
      <c r="E96" s="84"/>
      <c r="F96" s="84"/>
      <c r="G96" s="84"/>
      <c r="H96" s="13"/>
      <c r="I96" s="13"/>
      <c r="J96" s="16">
        <f>VLOOKUP(B93,[2]Sheet1!$B:$P,15,FALSE)</f>
        <v>44147</v>
      </c>
      <c r="K96" s="37">
        <v>30</v>
      </c>
      <c r="L96" s="15"/>
      <c r="M96" s="84">
        <v>30</v>
      </c>
      <c r="N96" s="13"/>
    </row>
    <row r="97" spans="1:14" s="11" customFormat="1">
      <c r="A97" s="89"/>
      <c r="B97" s="13" t="s">
        <v>30</v>
      </c>
      <c r="C97" s="13" t="s">
        <v>29</v>
      </c>
      <c r="D97" s="84">
        <v>1</v>
      </c>
      <c r="E97" s="84"/>
      <c r="F97" s="84"/>
      <c r="G97" s="84"/>
      <c r="H97" s="13" t="str">
        <f>VLOOKUP(B93,[2]Sheet1!$B:$F,5,FALSE)</f>
        <v>20/2969</v>
      </c>
      <c r="I97" s="13"/>
      <c r="J97" s="16">
        <f>VLOOKUP(B93,[2]Sheet1!$B:$P,15,FALSE)</f>
        <v>44147</v>
      </c>
      <c r="K97" s="37">
        <f>K96</f>
        <v>30</v>
      </c>
      <c r="L97" s="15"/>
      <c r="M97" s="84">
        <v>30</v>
      </c>
      <c r="N97" s="17"/>
    </row>
    <row r="98" spans="1:14" s="11" customFormat="1">
      <c r="A98" s="89"/>
      <c r="B98" s="13" t="s">
        <v>32</v>
      </c>
      <c r="C98" s="13" t="s">
        <v>27</v>
      </c>
      <c r="D98" s="84">
        <v>1</v>
      </c>
      <c r="E98" s="84"/>
      <c r="F98" s="84"/>
      <c r="G98" s="84"/>
      <c r="H98" s="13"/>
      <c r="I98" s="13"/>
      <c r="J98" s="16">
        <v>44123</v>
      </c>
      <c r="K98" s="84"/>
      <c r="L98" s="15"/>
      <c r="M98" s="84"/>
      <c r="N98" s="17"/>
    </row>
    <row r="99" spans="1:14" s="11" customFormat="1">
      <c r="A99" s="89"/>
      <c r="B99" s="13" t="s">
        <v>72</v>
      </c>
      <c r="C99" s="13" t="s">
        <v>27</v>
      </c>
      <c r="D99" s="84">
        <v>1</v>
      </c>
      <c r="E99" s="84"/>
      <c r="F99" s="84"/>
      <c r="G99" s="84"/>
      <c r="H99" s="13" t="s">
        <v>378</v>
      </c>
      <c r="I99" s="13"/>
      <c r="J99" s="16">
        <v>44123</v>
      </c>
      <c r="K99" s="84"/>
      <c r="L99" s="15"/>
      <c r="M99" s="84"/>
      <c r="N99" s="17"/>
    </row>
    <row r="100" spans="1:14" s="11" customFormat="1" ht="12.75">
      <c r="A100" s="88">
        <v>14</v>
      </c>
      <c r="B100" s="12" t="s">
        <v>199</v>
      </c>
      <c r="C100" s="13"/>
      <c r="D100" s="84"/>
      <c r="E100" s="84"/>
      <c r="F100" s="84"/>
      <c r="G100" s="84"/>
      <c r="H100" s="35"/>
      <c r="I100" s="13"/>
      <c r="J100" s="14"/>
      <c r="K100" s="84"/>
      <c r="L100" s="15"/>
      <c r="M100" s="84"/>
      <c r="N100" s="13"/>
    </row>
    <row r="101" spans="1:14" s="11" customFormat="1">
      <c r="A101" s="89"/>
      <c r="B101" s="13" t="s">
        <v>77</v>
      </c>
      <c r="C101" s="13" t="s">
        <v>27</v>
      </c>
      <c r="D101" s="84"/>
      <c r="E101" s="84"/>
      <c r="F101" s="84">
        <v>1</v>
      </c>
      <c r="G101" s="84"/>
      <c r="H101" s="56">
        <f>VLOOKUP(B100,'[1]PO3-111 2020'!$A:$F,6,FALSE)</f>
        <v>1288</v>
      </c>
      <c r="I101" s="13"/>
      <c r="J101" s="16">
        <f>VLOOKUP(B100,'[1]PO3-111 2020'!$A:$E,5,FALSE)</f>
        <v>44147</v>
      </c>
      <c r="K101" s="84"/>
      <c r="L101" s="84"/>
      <c r="M101" s="84"/>
      <c r="N101" s="13"/>
    </row>
    <row r="102" spans="1:14" s="11" customFormat="1">
      <c r="A102" s="89"/>
      <c r="B102" s="13" t="s">
        <v>78</v>
      </c>
      <c r="C102" s="13" t="s">
        <v>27</v>
      </c>
      <c r="D102" s="84"/>
      <c r="E102" s="84"/>
      <c r="F102" s="84">
        <v>1</v>
      </c>
      <c r="G102" s="84"/>
      <c r="H102" s="56">
        <f>VLOOKUP(B100,'[1]PO3-111 2020'!$A:$J,10,FALSE)</f>
        <v>1311</v>
      </c>
      <c r="I102" s="13"/>
      <c r="J102" s="16">
        <f>VLOOKUP(B100,'[1]PO3-111 2020'!$A:$I,9,FALSE)</f>
        <v>44147</v>
      </c>
      <c r="K102" s="84"/>
      <c r="L102" s="84"/>
      <c r="M102" s="84"/>
      <c r="N102" s="13"/>
    </row>
    <row r="103" spans="1:14" s="11" customFormat="1">
      <c r="A103" s="89"/>
      <c r="B103" s="13" t="s">
        <v>28</v>
      </c>
      <c r="C103" s="13" t="s">
        <v>29</v>
      </c>
      <c r="D103" s="84">
        <v>1</v>
      </c>
      <c r="E103" s="84"/>
      <c r="F103" s="84"/>
      <c r="G103" s="84"/>
      <c r="H103" s="13"/>
      <c r="I103" s="13"/>
      <c r="J103" s="16">
        <f>VLOOKUP(B100,[2]Sheet1!$B:$P,15,FALSE)</f>
        <v>44147</v>
      </c>
      <c r="K103" s="37">
        <v>30</v>
      </c>
      <c r="L103" s="15"/>
      <c r="M103" s="84">
        <v>30</v>
      </c>
      <c r="N103" s="13"/>
    </row>
    <row r="104" spans="1:14" s="11" customFormat="1">
      <c r="A104" s="89"/>
      <c r="B104" s="13" t="s">
        <v>30</v>
      </c>
      <c r="C104" s="13" t="s">
        <v>29</v>
      </c>
      <c r="D104" s="84">
        <v>1</v>
      </c>
      <c r="E104" s="84"/>
      <c r="F104" s="84"/>
      <c r="G104" s="84"/>
      <c r="H104" s="13" t="str">
        <f>VLOOKUP(B100,[2]Sheet1!$B:$F,5,FALSE)</f>
        <v>20/2971</v>
      </c>
      <c r="I104" s="13"/>
      <c r="J104" s="16">
        <f>VLOOKUP(B100,[2]Sheet1!$B:$P,15,FALSE)</f>
        <v>44147</v>
      </c>
      <c r="K104" s="37">
        <f>K103</f>
        <v>30</v>
      </c>
      <c r="L104" s="15"/>
      <c r="M104" s="84">
        <v>30</v>
      </c>
      <c r="N104" s="17"/>
    </row>
    <row r="105" spans="1:14" s="11" customFormat="1">
      <c r="A105" s="89"/>
      <c r="B105" s="13" t="s">
        <v>32</v>
      </c>
      <c r="C105" s="13" t="s">
        <v>27</v>
      </c>
      <c r="D105" s="84">
        <v>1</v>
      </c>
      <c r="E105" s="84"/>
      <c r="F105" s="84"/>
      <c r="G105" s="84"/>
      <c r="H105" s="13"/>
      <c r="I105" s="13"/>
      <c r="J105" s="16">
        <v>44123</v>
      </c>
      <c r="K105" s="84"/>
      <c r="L105" s="15"/>
      <c r="M105" s="84"/>
      <c r="N105" s="17"/>
    </row>
    <row r="106" spans="1:14" s="11" customFormat="1">
      <c r="A106" s="89"/>
      <c r="B106" s="13" t="s">
        <v>72</v>
      </c>
      <c r="C106" s="13" t="s">
        <v>27</v>
      </c>
      <c r="D106" s="84">
        <v>1</v>
      </c>
      <c r="E106" s="84"/>
      <c r="F106" s="84"/>
      <c r="G106" s="84"/>
      <c r="H106" s="13" t="s">
        <v>379</v>
      </c>
      <c r="I106" s="13"/>
      <c r="J106" s="16">
        <v>44123</v>
      </c>
      <c r="K106" s="84"/>
      <c r="L106" s="15"/>
      <c r="M106" s="84"/>
      <c r="N106" s="17"/>
    </row>
    <row r="107" spans="1:14" s="11" customFormat="1" ht="12.75">
      <c r="A107" s="88">
        <v>15</v>
      </c>
      <c r="B107" s="12" t="s">
        <v>196</v>
      </c>
      <c r="C107" s="13"/>
      <c r="D107" s="84"/>
      <c r="E107" s="84"/>
      <c r="F107" s="84"/>
      <c r="G107" s="84"/>
      <c r="H107" s="35"/>
      <c r="I107" s="13"/>
      <c r="J107" s="14"/>
      <c r="K107" s="84"/>
      <c r="L107" s="15"/>
      <c r="M107" s="84"/>
      <c r="N107" s="13"/>
    </row>
    <row r="108" spans="1:14" s="11" customFormat="1">
      <c r="A108" s="89"/>
      <c r="B108" s="13" t="s">
        <v>77</v>
      </c>
      <c r="C108" s="13" t="s">
        <v>27</v>
      </c>
      <c r="D108" s="84"/>
      <c r="E108" s="84"/>
      <c r="F108" s="84">
        <v>1</v>
      </c>
      <c r="G108" s="84"/>
      <c r="H108" s="56">
        <f>VLOOKUP(B107,'[1]PO3-111 2020'!$A:$F,6,FALSE)</f>
        <v>1285</v>
      </c>
      <c r="I108" s="13"/>
      <c r="J108" s="16">
        <f>VLOOKUP(B107,'[1]PO3-111 2020'!$A:$E,5,FALSE)</f>
        <v>44147</v>
      </c>
      <c r="K108" s="84"/>
      <c r="L108" s="84"/>
      <c r="M108" s="84"/>
      <c r="N108" s="13"/>
    </row>
    <row r="109" spans="1:14" s="11" customFormat="1">
      <c r="A109" s="89"/>
      <c r="B109" s="13" t="s">
        <v>78</v>
      </c>
      <c r="C109" s="13" t="s">
        <v>27</v>
      </c>
      <c r="D109" s="84"/>
      <c r="E109" s="84"/>
      <c r="F109" s="84">
        <v>1</v>
      </c>
      <c r="G109" s="84"/>
      <c r="H109" s="56">
        <f>VLOOKUP(B107,'[1]PO3-111 2020'!$A:$J,10,FALSE)</f>
        <v>1308</v>
      </c>
      <c r="I109" s="13"/>
      <c r="J109" s="16">
        <f>VLOOKUP(B107,'[1]PO3-111 2020'!$A:$I,9,FALSE)</f>
        <v>44147</v>
      </c>
      <c r="K109" s="84"/>
      <c r="L109" s="84"/>
      <c r="M109" s="84"/>
      <c r="N109" s="13"/>
    </row>
    <row r="110" spans="1:14" s="11" customFormat="1">
      <c r="A110" s="89"/>
      <c r="B110" s="13" t="s">
        <v>28</v>
      </c>
      <c r="C110" s="13" t="s">
        <v>29</v>
      </c>
      <c r="D110" s="84">
        <v>1</v>
      </c>
      <c r="E110" s="84"/>
      <c r="F110" s="84"/>
      <c r="G110" s="84"/>
      <c r="H110" s="13"/>
      <c r="I110" s="13"/>
      <c r="J110" s="16">
        <f>VLOOKUP(B107,[2]Sheet1!$B:$P,15,FALSE)</f>
        <v>44147</v>
      </c>
      <c r="K110" s="37">
        <v>30</v>
      </c>
      <c r="L110" s="15"/>
      <c r="M110" s="84">
        <v>30</v>
      </c>
      <c r="N110" s="13"/>
    </row>
    <row r="111" spans="1:14" s="11" customFormat="1">
      <c r="A111" s="89"/>
      <c r="B111" s="13" t="s">
        <v>30</v>
      </c>
      <c r="C111" s="13" t="s">
        <v>29</v>
      </c>
      <c r="D111" s="84">
        <v>1</v>
      </c>
      <c r="E111" s="84"/>
      <c r="F111" s="84"/>
      <c r="G111" s="84"/>
      <c r="H111" s="13" t="str">
        <f>VLOOKUP(B107,[2]Sheet1!$B:$F,5,FALSE)</f>
        <v>20/2970</v>
      </c>
      <c r="I111" s="13"/>
      <c r="J111" s="16">
        <f>VLOOKUP(B107,[2]Sheet1!$B:$P,15,FALSE)</f>
        <v>44147</v>
      </c>
      <c r="K111" s="37">
        <f>K110</f>
        <v>30</v>
      </c>
      <c r="L111" s="15"/>
      <c r="M111" s="84">
        <v>30</v>
      </c>
      <c r="N111" s="17"/>
    </row>
    <row r="112" spans="1:14" s="11" customFormat="1">
      <c r="A112" s="89"/>
      <c r="B112" s="13" t="s">
        <v>32</v>
      </c>
      <c r="C112" s="13" t="s">
        <v>27</v>
      </c>
      <c r="D112" s="84">
        <v>1</v>
      </c>
      <c r="E112" s="84"/>
      <c r="F112" s="84"/>
      <c r="G112" s="84"/>
      <c r="H112" s="13"/>
      <c r="I112" s="13"/>
      <c r="J112" s="16">
        <v>44123</v>
      </c>
      <c r="K112" s="84"/>
      <c r="L112" s="15"/>
      <c r="M112" s="84"/>
      <c r="N112" s="17"/>
    </row>
    <row r="113" spans="1:14" s="11" customFormat="1">
      <c r="A113" s="89"/>
      <c r="B113" s="13" t="s">
        <v>72</v>
      </c>
      <c r="C113" s="13" t="s">
        <v>27</v>
      </c>
      <c r="D113" s="84">
        <v>1</v>
      </c>
      <c r="E113" s="84"/>
      <c r="F113" s="84"/>
      <c r="G113" s="84"/>
      <c r="H113" s="13" t="s">
        <v>380</v>
      </c>
      <c r="I113" s="13"/>
      <c r="J113" s="16">
        <v>44123</v>
      </c>
      <c r="K113" s="84"/>
      <c r="L113" s="15"/>
      <c r="M113" s="84"/>
      <c r="N113" s="17"/>
    </row>
    <row r="114" spans="1:14" s="11" customFormat="1" ht="12.75">
      <c r="A114" s="88">
        <v>16</v>
      </c>
      <c r="B114" s="12" t="s">
        <v>207</v>
      </c>
      <c r="C114" s="13"/>
      <c r="D114" s="84"/>
      <c r="E114" s="84"/>
      <c r="F114" s="84"/>
      <c r="G114" s="84"/>
      <c r="H114" s="35"/>
      <c r="I114" s="13"/>
      <c r="J114" s="14"/>
      <c r="K114" s="84"/>
      <c r="L114" s="15"/>
      <c r="M114" s="84"/>
      <c r="N114" s="13"/>
    </row>
    <row r="115" spans="1:14" s="11" customFormat="1">
      <c r="A115" s="89"/>
      <c r="B115" s="13" t="s">
        <v>77</v>
      </c>
      <c r="C115" s="13" t="s">
        <v>27</v>
      </c>
      <c r="D115" s="84"/>
      <c r="E115" s="84"/>
      <c r="F115" s="84">
        <v>1</v>
      </c>
      <c r="G115" s="84"/>
      <c r="H115" s="56">
        <f>VLOOKUP(B114,'[1]PO3-111 2020'!$A:$F,6,FALSE)</f>
        <v>1303</v>
      </c>
      <c r="I115" s="13"/>
      <c r="J115" s="16">
        <f>VLOOKUP(B114,'[1]PO3-111 2020'!$A:$E,5,FALSE)</f>
        <v>44147</v>
      </c>
      <c r="K115" s="84"/>
      <c r="L115" s="84"/>
      <c r="M115" s="84"/>
      <c r="N115" s="13"/>
    </row>
    <row r="116" spans="1:14" s="11" customFormat="1">
      <c r="A116" s="89"/>
      <c r="B116" s="13" t="s">
        <v>78</v>
      </c>
      <c r="C116" s="13" t="s">
        <v>27</v>
      </c>
      <c r="D116" s="84"/>
      <c r="E116" s="84"/>
      <c r="F116" s="84">
        <v>1</v>
      </c>
      <c r="G116" s="84"/>
      <c r="H116" s="56">
        <f>VLOOKUP(B114,'[1]PO3-111 2020'!$A:$J,10,FALSE)</f>
        <v>1326</v>
      </c>
      <c r="I116" s="13"/>
      <c r="J116" s="16">
        <f>VLOOKUP(B114,'[1]PO3-111 2020'!$A:$I,9,FALSE)</f>
        <v>44147</v>
      </c>
      <c r="K116" s="84"/>
      <c r="L116" s="84"/>
      <c r="M116" s="84"/>
      <c r="N116" s="13"/>
    </row>
    <row r="117" spans="1:14" s="11" customFormat="1">
      <c r="A117" s="89"/>
      <c r="B117" s="13" t="s">
        <v>28</v>
      </c>
      <c r="C117" s="13" t="s">
        <v>29</v>
      </c>
      <c r="D117" s="84">
        <v>1</v>
      </c>
      <c r="E117" s="84"/>
      <c r="F117" s="84"/>
      <c r="G117" s="84"/>
      <c r="H117" s="13"/>
      <c r="I117" s="13"/>
      <c r="J117" s="16">
        <f>VLOOKUP(B114,[2]Sheet1!$B:$P,15,FALSE)</f>
        <v>44147</v>
      </c>
      <c r="K117" s="37">
        <v>30</v>
      </c>
      <c r="L117" s="15"/>
      <c r="M117" s="84">
        <v>30</v>
      </c>
      <c r="N117" s="13"/>
    </row>
    <row r="118" spans="1:14" s="11" customFormat="1">
      <c r="A118" s="89"/>
      <c r="B118" s="13" t="s">
        <v>30</v>
      </c>
      <c r="C118" s="13" t="s">
        <v>29</v>
      </c>
      <c r="D118" s="84">
        <v>1</v>
      </c>
      <c r="E118" s="84"/>
      <c r="F118" s="84"/>
      <c r="G118" s="84"/>
      <c r="H118" s="13" t="str">
        <f>VLOOKUP(B114,[2]Sheet1!$B:$F,5,FALSE)</f>
        <v>20/2576 &amp; 20/2948 &amp; 20/2978</v>
      </c>
      <c r="I118" s="13"/>
      <c r="J118" s="16">
        <f>VLOOKUP(B114,[2]Sheet1!$B:$P,15,FALSE)</f>
        <v>44147</v>
      </c>
      <c r="K118" s="37">
        <f>K117</f>
        <v>30</v>
      </c>
      <c r="L118" s="15"/>
      <c r="M118" s="84">
        <v>30</v>
      </c>
      <c r="N118" s="17"/>
    </row>
    <row r="119" spans="1:14" s="11" customFormat="1">
      <c r="A119" s="89"/>
      <c r="B119" s="13" t="s">
        <v>32</v>
      </c>
      <c r="C119" s="13" t="s">
        <v>27</v>
      </c>
      <c r="D119" s="84">
        <v>1</v>
      </c>
      <c r="E119" s="84"/>
      <c r="F119" s="84"/>
      <c r="G119" s="84"/>
      <c r="H119" s="13"/>
      <c r="I119" s="13"/>
      <c r="J119" s="16">
        <v>44123</v>
      </c>
      <c r="K119" s="84"/>
      <c r="L119" s="15"/>
      <c r="M119" s="84"/>
      <c r="N119" s="17"/>
    </row>
    <row r="120" spans="1:14" s="11" customFormat="1">
      <c r="A120" s="89"/>
      <c r="B120" s="13" t="s">
        <v>72</v>
      </c>
      <c r="C120" s="13" t="s">
        <v>27</v>
      </c>
      <c r="D120" s="84">
        <v>1</v>
      </c>
      <c r="E120" s="84"/>
      <c r="F120" s="84"/>
      <c r="G120" s="84"/>
      <c r="H120" s="13" t="s">
        <v>381</v>
      </c>
      <c r="I120" s="13"/>
      <c r="J120" s="16">
        <v>44123</v>
      </c>
      <c r="K120" s="84"/>
      <c r="L120" s="15"/>
      <c r="M120" s="84"/>
      <c r="N120" s="17"/>
    </row>
    <row r="121" spans="1:14" s="11" customFormat="1" ht="12.75">
      <c r="A121" s="88">
        <v>17</v>
      </c>
      <c r="B121" s="12" t="s">
        <v>210</v>
      </c>
      <c r="C121" s="13"/>
      <c r="D121" s="84"/>
      <c r="E121" s="84"/>
      <c r="F121" s="84"/>
      <c r="G121" s="84"/>
      <c r="H121" s="35"/>
      <c r="I121" s="13"/>
      <c r="J121" s="14"/>
      <c r="K121" s="84"/>
      <c r="L121" s="15"/>
      <c r="M121" s="84"/>
      <c r="N121" s="13"/>
    </row>
    <row r="122" spans="1:14" s="11" customFormat="1">
      <c r="A122" s="89"/>
      <c r="B122" s="13" t="s">
        <v>77</v>
      </c>
      <c r="C122" s="13" t="s">
        <v>27</v>
      </c>
      <c r="D122" s="84"/>
      <c r="E122" s="84"/>
      <c r="F122" s="84">
        <v>1</v>
      </c>
      <c r="G122" s="84"/>
      <c r="H122" s="56">
        <f>VLOOKUP(B121,'[1]PO3-111 2020'!$A:$F,6,FALSE)</f>
        <v>1302</v>
      </c>
      <c r="I122" s="13"/>
      <c r="J122" s="16">
        <f>VLOOKUP(B121,'[1]PO3-111 2020'!$A:$E,5,FALSE)</f>
        <v>44147</v>
      </c>
      <c r="K122" s="84"/>
      <c r="L122" s="84"/>
      <c r="M122" s="84"/>
      <c r="N122" s="13"/>
    </row>
    <row r="123" spans="1:14" s="11" customFormat="1">
      <c r="A123" s="89"/>
      <c r="B123" s="13" t="s">
        <v>78</v>
      </c>
      <c r="C123" s="13" t="s">
        <v>27</v>
      </c>
      <c r="D123" s="84"/>
      <c r="E123" s="84"/>
      <c r="F123" s="84">
        <v>1</v>
      </c>
      <c r="G123" s="84"/>
      <c r="H123" s="56">
        <f>VLOOKUP(B121,'[1]PO3-111 2020'!$A:$J,10,FALSE)</f>
        <v>1325</v>
      </c>
      <c r="I123" s="13"/>
      <c r="J123" s="16">
        <f>VLOOKUP(B121,'[1]PO3-111 2020'!$A:$I,9,FALSE)</f>
        <v>44147</v>
      </c>
      <c r="K123" s="84"/>
      <c r="L123" s="84"/>
      <c r="M123" s="84"/>
      <c r="N123" s="13"/>
    </row>
    <row r="124" spans="1:14" s="11" customFormat="1">
      <c r="A124" s="89"/>
      <c r="B124" s="13" t="s">
        <v>28</v>
      </c>
      <c r="C124" s="13" t="s">
        <v>29</v>
      </c>
      <c r="D124" s="84">
        <v>1</v>
      </c>
      <c r="E124" s="84"/>
      <c r="F124" s="84"/>
      <c r="G124" s="84"/>
      <c r="H124" s="13"/>
      <c r="I124" s="13"/>
      <c r="J124" s="16">
        <f>VLOOKUP(B121,[2]Sheet1!$B:$P,15,FALSE)</f>
        <v>44147</v>
      </c>
      <c r="K124" s="37">
        <v>30</v>
      </c>
      <c r="L124" s="15"/>
      <c r="M124" s="84">
        <v>30</v>
      </c>
      <c r="N124" s="13"/>
    </row>
    <row r="125" spans="1:14" s="11" customFormat="1">
      <c r="A125" s="89"/>
      <c r="B125" s="13" t="s">
        <v>30</v>
      </c>
      <c r="C125" s="13" t="s">
        <v>29</v>
      </c>
      <c r="D125" s="84">
        <v>1</v>
      </c>
      <c r="E125" s="84"/>
      <c r="F125" s="84"/>
      <c r="G125" s="84"/>
      <c r="H125" s="13" t="str">
        <f>VLOOKUP(B121,[2]Sheet1!$B:$F,5,FALSE)</f>
        <v>20/2979 &amp; 20/3005 &amp; 20/3011</v>
      </c>
      <c r="I125" s="13"/>
      <c r="J125" s="16">
        <f>VLOOKUP(B121,[2]Sheet1!$B:$P,15,FALSE)</f>
        <v>44147</v>
      </c>
      <c r="K125" s="37">
        <f>K124</f>
        <v>30</v>
      </c>
      <c r="L125" s="15"/>
      <c r="M125" s="84">
        <v>30</v>
      </c>
      <c r="N125" s="17"/>
    </row>
    <row r="126" spans="1:14" s="11" customFormat="1">
      <c r="A126" s="89"/>
      <c r="B126" s="13" t="s">
        <v>32</v>
      </c>
      <c r="C126" s="13" t="s">
        <v>27</v>
      </c>
      <c r="D126" s="84">
        <v>1</v>
      </c>
      <c r="E126" s="84"/>
      <c r="F126" s="84"/>
      <c r="G126" s="84"/>
      <c r="H126" s="13"/>
      <c r="I126" s="13"/>
      <c r="J126" s="16">
        <v>44123</v>
      </c>
      <c r="K126" s="84"/>
      <c r="L126" s="15"/>
      <c r="M126" s="84"/>
      <c r="N126" s="17"/>
    </row>
    <row r="127" spans="1:14" s="11" customFormat="1">
      <c r="A127" s="89"/>
      <c r="B127" s="13" t="s">
        <v>72</v>
      </c>
      <c r="C127" s="13" t="s">
        <v>27</v>
      </c>
      <c r="D127" s="84">
        <v>1</v>
      </c>
      <c r="E127" s="84"/>
      <c r="F127" s="84"/>
      <c r="G127" s="84"/>
      <c r="H127" s="13" t="s">
        <v>382</v>
      </c>
      <c r="I127" s="13"/>
      <c r="J127" s="16">
        <v>44123</v>
      </c>
      <c r="K127" s="84"/>
      <c r="L127" s="15"/>
      <c r="M127" s="84"/>
      <c r="N127" s="17"/>
    </row>
    <row r="128" spans="1:14" s="11" customFormat="1" ht="12.75">
      <c r="A128" s="88">
        <v>18</v>
      </c>
      <c r="B128" s="12" t="s">
        <v>100</v>
      </c>
      <c r="C128" s="13"/>
      <c r="D128" s="84"/>
      <c r="E128" s="84"/>
      <c r="F128" s="84"/>
      <c r="G128" s="84"/>
      <c r="H128" s="35"/>
      <c r="I128" s="13"/>
      <c r="J128" s="14"/>
      <c r="K128" s="84"/>
      <c r="L128" s="15"/>
      <c r="M128" s="84"/>
      <c r="N128" s="13"/>
    </row>
    <row r="129" spans="1:15" s="11" customFormat="1">
      <c r="A129" s="89"/>
      <c r="B129" s="13" t="s">
        <v>77</v>
      </c>
      <c r="C129" s="13" t="s">
        <v>27</v>
      </c>
      <c r="D129" s="84"/>
      <c r="E129" s="84"/>
      <c r="F129" s="84">
        <v>1</v>
      </c>
      <c r="G129" s="84"/>
      <c r="H129" s="56">
        <f>VLOOKUP(B128,'[1]PO3-111 2020'!$A:$F,6,FALSE)</f>
        <v>1251</v>
      </c>
      <c r="I129" s="13"/>
      <c r="J129" s="16">
        <f>VLOOKUP(B128,'[1]PO3-111 2020'!$A:$E,5,FALSE)</f>
        <v>44145</v>
      </c>
      <c r="K129" s="84"/>
      <c r="L129" s="84"/>
      <c r="M129" s="84"/>
      <c r="N129" s="13"/>
    </row>
    <row r="130" spans="1:15" s="11" customFormat="1">
      <c r="A130" s="89"/>
      <c r="B130" s="13" t="s">
        <v>78</v>
      </c>
      <c r="C130" s="13" t="s">
        <v>27</v>
      </c>
      <c r="D130" s="84"/>
      <c r="E130" s="84"/>
      <c r="F130" s="84">
        <v>1</v>
      </c>
      <c r="G130" s="84"/>
      <c r="H130" s="56">
        <f>VLOOKUP(B128,'[1]PO3-111 2020'!$A:$J,10,FALSE)</f>
        <v>1253</v>
      </c>
      <c r="I130" s="13"/>
      <c r="J130" s="16">
        <f>VLOOKUP(B128,'[1]PO3-111 2020'!$A:$I,9,FALSE)</f>
        <v>44145</v>
      </c>
      <c r="K130" s="84"/>
      <c r="L130" s="84"/>
      <c r="M130" s="84"/>
      <c r="N130" s="13"/>
    </row>
    <row r="131" spans="1:15" s="11" customFormat="1">
      <c r="A131" s="89"/>
      <c r="B131" s="13" t="s">
        <v>28</v>
      </c>
      <c r="C131" s="13" t="s">
        <v>29</v>
      </c>
      <c r="D131" s="84">
        <v>1</v>
      </c>
      <c r="E131" s="84"/>
      <c r="F131" s="84"/>
      <c r="G131" s="84"/>
      <c r="H131" s="13"/>
      <c r="I131" s="13"/>
      <c r="J131" s="16">
        <f>VLOOKUP(B128,[2]Sheet1!$B:$P,15,FALSE)</f>
        <v>44145</v>
      </c>
      <c r="K131" s="37">
        <v>28</v>
      </c>
      <c r="L131" s="15"/>
      <c r="M131" s="84">
        <v>30</v>
      </c>
      <c r="N131" s="13"/>
      <c r="O131" s="87"/>
    </row>
    <row r="132" spans="1:15" s="11" customFormat="1">
      <c r="A132" s="89"/>
      <c r="B132" s="13" t="s">
        <v>30</v>
      </c>
      <c r="C132" s="13" t="s">
        <v>29</v>
      </c>
      <c r="D132" s="84">
        <v>1</v>
      </c>
      <c r="E132" s="84"/>
      <c r="F132" s="84"/>
      <c r="G132" s="84"/>
      <c r="H132" s="13" t="str">
        <f>VLOOKUP(B128,[2]Sheet1!$B:$F,5,FALSE)</f>
        <v>20/2627 &amp; 20/2724</v>
      </c>
      <c r="I132" s="13"/>
      <c r="J132" s="16">
        <f>VLOOKUP(B128,[2]Sheet1!$B:$P,15,FALSE)</f>
        <v>44145</v>
      </c>
      <c r="K132" s="37">
        <f>K131</f>
        <v>28</v>
      </c>
      <c r="L132" s="15"/>
      <c r="M132" s="84">
        <v>30</v>
      </c>
      <c r="N132" s="17"/>
    </row>
    <row r="133" spans="1:15" s="11" customFormat="1">
      <c r="A133" s="89"/>
      <c r="B133" s="13" t="s">
        <v>32</v>
      </c>
      <c r="C133" s="13" t="s">
        <v>27</v>
      </c>
      <c r="D133" s="84">
        <v>1</v>
      </c>
      <c r="E133" s="84"/>
      <c r="F133" s="84"/>
      <c r="G133" s="84"/>
      <c r="H133" s="13"/>
      <c r="I133" s="13"/>
      <c r="J133" s="16">
        <v>44123</v>
      </c>
      <c r="K133" s="84"/>
      <c r="L133" s="15"/>
      <c r="M133" s="84"/>
      <c r="N133" s="17"/>
    </row>
    <row r="134" spans="1:15" s="11" customFormat="1">
      <c r="A134" s="89"/>
      <c r="B134" s="13" t="s">
        <v>72</v>
      </c>
      <c r="C134" s="13" t="s">
        <v>27</v>
      </c>
      <c r="D134" s="84">
        <v>1</v>
      </c>
      <c r="E134" s="84"/>
      <c r="F134" s="84"/>
      <c r="G134" s="84"/>
      <c r="H134" s="13" t="s">
        <v>383</v>
      </c>
      <c r="I134" s="13"/>
      <c r="J134" s="16">
        <v>44123</v>
      </c>
      <c r="K134" s="84"/>
      <c r="L134" s="15"/>
      <c r="M134" s="84"/>
      <c r="N134" s="17"/>
    </row>
    <row r="135" spans="1:15" s="11" customFormat="1" ht="12.75">
      <c r="A135" s="88">
        <v>19</v>
      </c>
      <c r="B135" s="12" t="s">
        <v>89</v>
      </c>
      <c r="C135" s="13"/>
      <c r="D135" s="84"/>
      <c r="E135" s="84"/>
      <c r="F135" s="84"/>
      <c r="G135" s="84"/>
      <c r="H135" s="35"/>
      <c r="I135" s="13"/>
      <c r="J135" s="14"/>
      <c r="K135" s="84"/>
      <c r="L135" s="15"/>
      <c r="M135" s="84"/>
      <c r="N135" s="13"/>
    </row>
    <row r="136" spans="1:15" s="11" customFormat="1">
      <c r="A136" s="89"/>
      <c r="B136" s="13" t="s">
        <v>77</v>
      </c>
      <c r="C136" s="13" t="s">
        <v>27</v>
      </c>
      <c r="D136" s="84"/>
      <c r="E136" s="84"/>
      <c r="F136" s="84">
        <v>1</v>
      </c>
      <c r="G136" s="84"/>
      <c r="H136" s="56">
        <f>VLOOKUP(B135,'[1]PO3-111 2020'!$A:$F,6,FALSE)</f>
        <v>1066</v>
      </c>
      <c r="I136" s="13"/>
      <c r="J136" s="16">
        <f>VLOOKUP(B135,'[1]PO3-111 2020'!$A:$E,5,FALSE)</f>
        <v>44133</v>
      </c>
      <c r="K136" s="84"/>
      <c r="L136" s="84"/>
      <c r="M136" s="84"/>
      <c r="N136" s="13"/>
    </row>
    <row r="137" spans="1:15" s="11" customFormat="1">
      <c r="A137" s="89"/>
      <c r="B137" s="13" t="s">
        <v>78</v>
      </c>
      <c r="C137" s="13" t="s">
        <v>27</v>
      </c>
      <c r="D137" s="84"/>
      <c r="E137" s="84"/>
      <c r="F137" s="84">
        <v>1</v>
      </c>
      <c r="G137" s="84"/>
      <c r="H137" s="56">
        <f>VLOOKUP(B135,'[1]PO3-111 2020'!$A:$J,10,FALSE)</f>
        <v>1067</v>
      </c>
      <c r="I137" s="13"/>
      <c r="J137" s="16">
        <f>VLOOKUP(B135,'[1]PO3-111 2020'!$A:$I,9,FALSE)</f>
        <v>44133</v>
      </c>
      <c r="K137" s="84"/>
      <c r="L137" s="84"/>
      <c r="M137" s="84"/>
      <c r="N137" s="13"/>
    </row>
    <row r="138" spans="1:15" s="11" customFormat="1">
      <c r="A138" s="89"/>
      <c r="B138" s="13" t="s">
        <v>28</v>
      </c>
      <c r="C138" s="13" t="s">
        <v>29</v>
      </c>
      <c r="D138" s="84">
        <v>1</v>
      </c>
      <c r="E138" s="84"/>
      <c r="F138" s="84"/>
      <c r="G138" s="84"/>
      <c r="H138" s="13"/>
      <c r="I138" s="13"/>
      <c r="J138" s="16">
        <f>VLOOKUP(B135,[2]Sheet1!$B:$P,15,FALSE)</f>
        <v>44133</v>
      </c>
      <c r="K138" s="37">
        <v>16</v>
      </c>
      <c r="L138" s="15"/>
      <c r="M138" s="84">
        <v>30</v>
      </c>
      <c r="N138" s="13"/>
      <c r="O138" s="87"/>
    </row>
    <row r="139" spans="1:15" s="11" customFormat="1">
      <c r="A139" s="89"/>
      <c r="B139" s="13" t="s">
        <v>30</v>
      </c>
      <c r="C139" s="13" t="s">
        <v>29</v>
      </c>
      <c r="D139" s="84">
        <v>1</v>
      </c>
      <c r="E139" s="84"/>
      <c r="F139" s="84"/>
      <c r="G139" s="84"/>
      <c r="H139" s="13" t="str">
        <f>VLOOKUP(B135,[2]Sheet1!$B:$F,5,FALSE)</f>
        <v>20/2611 &amp; 20/2663 &amp; 20/2725</v>
      </c>
      <c r="I139" s="13"/>
      <c r="J139" s="16">
        <f>VLOOKUP(B135,[2]Sheet1!$B:$P,15,FALSE)</f>
        <v>44133</v>
      </c>
      <c r="K139" s="37">
        <f>K138</f>
        <v>16</v>
      </c>
      <c r="L139" s="15"/>
      <c r="M139" s="84">
        <v>30</v>
      </c>
      <c r="N139" s="17"/>
    </row>
    <row r="140" spans="1:15" s="11" customFormat="1">
      <c r="A140" s="89"/>
      <c r="B140" s="13" t="s">
        <v>32</v>
      </c>
      <c r="C140" s="13" t="s">
        <v>27</v>
      </c>
      <c r="D140" s="84">
        <v>1</v>
      </c>
      <c r="E140" s="84"/>
      <c r="F140" s="84"/>
      <c r="G140" s="84"/>
      <c r="H140" s="13"/>
      <c r="I140" s="13"/>
      <c r="J140" s="16">
        <v>44123</v>
      </c>
      <c r="K140" s="84"/>
      <c r="L140" s="15"/>
      <c r="M140" s="84"/>
      <c r="N140" s="17"/>
    </row>
    <row r="141" spans="1:15" s="11" customFormat="1">
      <c r="A141" s="89"/>
      <c r="B141" s="13" t="s">
        <v>72</v>
      </c>
      <c r="C141" s="13" t="s">
        <v>27</v>
      </c>
      <c r="D141" s="84">
        <v>1</v>
      </c>
      <c r="E141" s="84"/>
      <c r="F141" s="84"/>
      <c r="G141" s="84"/>
      <c r="H141" s="13" t="s">
        <v>384</v>
      </c>
      <c r="I141" s="13"/>
      <c r="J141" s="16">
        <v>44123</v>
      </c>
      <c r="K141" s="84"/>
      <c r="L141" s="15"/>
      <c r="M141" s="84"/>
      <c r="N141" s="17"/>
    </row>
    <row r="142" spans="1:15" s="11" customFormat="1" ht="12.75">
      <c r="A142" s="88">
        <v>20</v>
      </c>
      <c r="B142" s="12" t="s">
        <v>228</v>
      </c>
      <c r="C142" s="13"/>
      <c r="D142" s="84"/>
      <c r="E142" s="84"/>
      <c r="F142" s="84"/>
      <c r="G142" s="84"/>
      <c r="H142" s="35"/>
      <c r="I142" s="13"/>
      <c r="J142" s="14"/>
      <c r="K142" s="84"/>
      <c r="L142" s="15"/>
      <c r="M142" s="84"/>
      <c r="N142" s="13"/>
    </row>
    <row r="143" spans="1:15" s="11" customFormat="1">
      <c r="A143" s="89"/>
      <c r="B143" s="13" t="s">
        <v>77</v>
      </c>
      <c r="C143" s="13" t="s">
        <v>27</v>
      </c>
      <c r="D143" s="84"/>
      <c r="E143" s="84"/>
      <c r="F143" s="84">
        <v>1</v>
      </c>
      <c r="G143" s="84"/>
      <c r="H143" s="56">
        <f>VLOOKUP(B142,'[1]PO3-111 2020'!$A:$F,6,FALSE)</f>
        <v>1281</v>
      </c>
      <c r="I143" s="13"/>
      <c r="J143" s="16">
        <f>VLOOKUP(B142,'[1]PO3-111 2020'!$A:$E,5,FALSE)</f>
        <v>44146</v>
      </c>
      <c r="K143" s="84"/>
      <c r="L143" s="84"/>
      <c r="M143" s="84"/>
      <c r="N143" s="13"/>
    </row>
    <row r="144" spans="1:15" s="11" customFormat="1">
      <c r="A144" s="89"/>
      <c r="B144" s="13" t="s">
        <v>78</v>
      </c>
      <c r="C144" s="13" t="s">
        <v>27</v>
      </c>
      <c r="D144" s="84"/>
      <c r="E144" s="84"/>
      <c r="F144" s="84">
        <v>1</v>
      </c>
      <c r="G144" s="84"/>
      <c r="H144" s="56">
        <f>VLOOKUP(B142,'[1]PO3-111 2020'!$A:$J,10,FALSE)</f>
        <v>1282</v>
      </c>
      <c r="I144" s="13"/>
      <c r="J144" s="16">
        <f>VLOOKUP(B142,'[1]PO3-111 2020'!$A:$I,9,FALSE)</f>
        <v>44146</v>
      </c>
      <c r="K144" s="84"/>
      <c r="L144" s="84"/>
      <c r="M144" s="84"/>
      <c r="N144" s="13"/>
    </row>
    <row r="145" spans="1:15" s="11" customFormat="1">
      <c r="A145" s="89"/>
      <c r="B145" s="13" t="s">
        <v>28</v>
      </c>
      <c r="C145" s="13" t="s">
        <v>29</v>
      </c>
      <c r="D145" s="84">
        <v>1</v>
      </c>
      <c r="E145" s="84"/>
      <c r="F145" s="84"/>
      <c r="G145" s="84"/>
      <c r="H145" s="13"/>
      <c r="I145" s="13"/>
      <c r="J145" s="16">
        <f>VLOOKUP(B142,[2]Sheet1!$B:$P,15,FALSE)</f>
        <v>44146</v>
      </c>
      <c r="K145" s="37">
        <v>29</v>
      </c>
      <c r="L145" s="15"/>
      <c r="M145" s="84">
        <v>30</v>
      </c>
      <c r="N145" s="13"/>
      <c r="O145" s="87"/>
    </row>
    <row r="146" spans="1:15" s="11" customFormat="1">
      <c r="A146" s="89"/>
      <c r="B146" s="13" t="s">
        <v>30</v>
      </c>
      <c r="C146" s="13" t="s">
        <v>29</v>
      </c>
      <c r="D146" s="84">
        <v>1</v>
      </c>
      <c r="E146" s="84"/>
      <c r="F146" s="84"/>
      <c r="G146" s="84"/>
      <c r="H146" s="13" t="str">
        <f>VLOOKUP(B142,[2]Sheet1!$B:$F,5,FALSE)</f>
        <v>20/2673 &amp; 20/2952</v>
      </c>
      <c r="I146" s="13"/>
      <c r="J146" s="16">
        <f>VLOOKUP(B142,[2]Sheet1!$B:$P,15,FALSE)</f>
        <v>44146</v>
      </c>
      <c r="K146" s="37">
        <f>K145</f>
        <v>29</v>
      </c>
      <c r="L146" s="15"/>
      <c r="M146" s="84">
        <v>30</v>
      </c>
      <c r="N146" s="17"/>
    </row>
    <row r="147" spans="1:15" s="11" customFormat="1">
      <c r="A147" s="89"/>
      <c r="B147" s="13" t="s">
        <v>32</v>
      </c>
      <c r="C147" s="13" t="s">
        <v>27</v>
      </c>
      <c r="D147" s="84">
        <v>1</v>
      </c>
      <c r="E147" s="84"/>
      <c r="F147" s="84"/>
      <c r="G147" s="84"/>
      <c r="H147" s="13"/>
      <c r="I147" s="13"/>
      <c r="J147" s="16">
        <v>44123</v>
      </c>
      <c r="K147" s="84"/>
      <c r="L147" s="15"/>
      <c r="M147" s="84"/>
      <c r="N147" s="17"/>
    </row>
    <row r="148" spans="1:15" s="11" customFormat="1">
      <c r="A148" s="89"/>
      <c r="B148" s="13" t="s">
        <v>72</v>
      </c>
      <c r="C148" s="13" t="s">
        <v>27</v>
      </c>
      <c r="D148" s="84">
        <v>1</v>
      </c>
      <c r="E148" s="84"/>
      <c r="F148" s="84"/>
      <c r="G148" s="84"/>
      <c r="H148" s="13" t="s">
        <v>385</v>
      </c>
      <c r="I148" s="13"/>
      <c r="J148" s="16">
        <v>44123</v>
      </c>
      <c r="K148" s="84"/>
      <c r="L148" s="15"/>
      <c r="M148" s="84"/>
      <c r="N148" s="17"/>
    </row>
    <row r="149" spans="1:15" s="11" customFormat="1" ht="12.75">
      <c r="A149" s="88">
        <v>21</v>
      </c>
      <c r="B149" s="12" t="s">
        <v>225</v>
      </c>
      <c r="C149" s="13"/>
      <c r="D149" s="84"/>
      <c r="E149" s="84"/>
      <c r="F149" s="84"/>
      <c r="G149" s="84"/>
      <c r="H149" s="35"/>
      <c r="I149" s="13"/>
      <c r="J149" s="14"/>
      <c r="K149" s="84"/>
      <c r="L149" s="15"/>
      <c r="M149" s="84"/>
      <c r="N149" s="13"/>
      <c r="O149" s="36" t="s">
        <v>73</v>
      </c>
    </row>
    <row r="150" spans="1:15" s="11" customFormat="1">
      <c r="A150" s="89"/>
      <c r="B150" s="13" t="s">
        <v>77</v>
      </c>
      <c r="C150" s="13" t="s">
        <v>27</v>
      </c>
      <c r="D150" s="84"/>
      <c r="E150" s="84"/>
      <c r="F150" s="84">
        <v>1</v>
      </c>
      <c r="G150" s="84"/>
      <c r="H150" s="56">
        <f>VLOOKUP(B149,'[1]PO3-111 2020'!$A:$F,6,FALSE)</f>
        <v>1291</v>
      </c>
      <c r="I150" s="13"/>
      <c r="J150" s="16">
        <f>VLOOKUP(B149,'[1]PO3-111 2020'!$A:$E,5,FALSE)</f>
        <v>44147</v>
      </c>
      <c r="K150" s="84"/>
      <c r="L150" s="84"/>
      <c r="M150" s="84"/>
      <c r="N150" s="13"/>
    </row>
    <row r="151" spans="1:15" s="11" customFormat="1">
      <c r="A151" s="89"/>
      <c r="B151" s="13" t="s">
        <v>78</v>
      </c>
      <c r="C151" s="13" t="s">
        <v>27</v>
      </c>
      <c r="D151" s="84"/>
      <c r="E151" s="84"/>
      <c r="F151" s="84">
        <v>1</v>
      </c>
      <c r="G151" s="84"/>
      <c r="H151" s="56">
        <f>VLOOKUP(B149,'[1]PO3-111 2020'!$A:$J,10,FALSE)</f>
        <v>1314</v>
      </c>
      <c r="I151" s="13"/>
      <c r="J151" s="16">
        <f>VLOOKUP(B149,'[1]PO3-111 2020'!$A:$I,9,FALSE)</f>
        <v>44147</v>
      </c>
      <c r="K151" s="84"/>
      <c r="L151" s="84"/>
      <c r="M151" s="84"/>
      <c r="N151" s="13"/>
    </row>
    <row r="152" spans="1:15" s="11" customFormat="1">
      <c r="A152" s="89"/>
      <c r="B152" s="13" t="s">
        <v>28</v>
      </c>
      <c r="C152" s="13" t="s">
        <v>29</v>
      </c>
      <c r="D152" s="84">
        <v>1</v>
      </c>
      <c r="E152" s="84"/>
      <c r="F152" s="84"/>
      <c r="G152" s="84"/>
      <c r="H152" s="13"/>
      <c r="I152" s="13"/>
      <c r="J152" s="16">
        <f>VLOOKUP(B149,[2]Sheet1!$B:$P,15,FALSE)</f>
        <v>44147</v>
      </c>
      <c r="K152" s="37">
        <v>30</v>
      </c>
      <c r="L152" s="15"/>
      <c r="M152" s="84">
        <v>30</v>
      </c>
      <c r="N152" s="13"/>
    </row>
    <row r="153" spans="1:15" s="11" customFormat="1">
      <c r="A153" s="89"/>
      <c r="B153" s="13" t="s">
        <v>30</v>
      </c>
      <c r="C153" s="13" t="s">
        <v>29</v>
      </c>
      <c r="D153" s="84">
        <v>1</v>
      </c>
      <c r="E153" s="84"/>
      <c r="F153" s="84"/>
      <c r="G153" s="84"/>
      <c r="H153" s="13" t="str">
        <f>VLOOKUP(B149,[2]Sheet1!$B:$F,5,FALSE)</f>
        <v>20/2716 &amp; 20/2949</v>
      </c>
      <c r="I153" s="13"/>
      <c r="J153" s="16">
        <f>VLOOKUP(B149,[2]Sheet1!$B:$P,15,FALSE)</f>
        <v>44147</v>
      </c>
      <c r="K153" s="37">
        <f>K152</f>
        <v>30</v>
      </c>
      <c r="L153" s="15"/>
      <c r="M153" s="84">
        <v>30</v>
      </c>
      <c r="N153" s="17"/>
    </row>
    <row r="154" spans="1:15" s="11" customFormat="1">
      <c r="A154" s="89"/>
      <c r="B154" s="13" t="s">
        <v>32</v>
      </c>
      <c r="C154" s="13" t="s">
        <v>27</v>
      </c>
      <c r="D154" s="84">
        <v>1</v>
      </c>
      <c r="E154" s="84"/>
      <c r="F154" s="84"/>
      <c r="G154" s="84"/>
      <c r="H154" s="13"/>
      <c r="I154" s="13"/>
      <c r="J154" s="16">
        <v>44123</v>
      </c>
      <c r="K154" s="84"/>
      <c r="L154" s="15"/>
      <c r="M154" s="84"/>
      <c r="N154" s="17"/>
    </row>
    <row r="155" spans="1:15" s="11" customFormat="1">
      <c r="A155" s="89"/>
      <c r="B155" s="13" t="s">
        <v>72</v>
      </c>
      <c r="C155" s="13" t="s">
        <v>27</v>
      </c>
      <c r="D155" s="84">
        <v>1</v>
      </c>
      <c r="E155" s="84"/>
      <c r="F155" s="84"/>
      <c r="G155" s="84"/>
      <c r="H155" s="13" t="s">
        <v>386</v>
      </c>
      <c r="I155" s="13"/>
      <c r="J155" s="16">
        <v>44123</v>
      </c>
      <c r="K155" s="84"/>
      <c r="L155" s="15"/>
      <c r="M155" s="84"/>
      <c r="N155" s="17"/>
    </row>
    <row r="156" spans="1:15" s="11" customFormat="1" ht="12.75">
      <c r="A156" s="88">
        <v>22</v>
      </c>
      <c r="B156" s="12" t="s">
        <v>234</v>
      </c>
      <c r="C156" s="13"/>
      <c r="D156" s="84"/>
      <c r="E156" s="84"/>
      <c r="F156" s="84"/>
      <c r="G156" s="84"/>
      <c r="H156" s="35"/>
      <c r="I156" s="13"/>
      <c r="J156" s="14"/>
      <c r="K156" s="84"/>
      <c r="L156" s="15"/>
      <c r="M156" s="84"/>
      <c r="N156" s="13"/>
    </row>
    <row r="157" spans="1:15" s="11" customFormat="1">
      <c r="A157" s="89"/>
      <c r="B157" s="13" t="s">
        <v>77</v>
      </c>
      <c r="C157" s="13" t="s">
        <v>27</v>
      </c>
      <c r="D157" s="84"/>
      <c r="E157" s="84"/>
      <c r="F157" s="84">
        <v>1</v>
      </c>
      <c r="G157" s="84"/>
      <c r="H157" s="56">
        <f>VLOOKUP(B156,'[1]PO3-111 2020'!$A:$F,6,FALSE)</f>
        <v>1300</v>
      </c>
      <c r="I157" s="13"/>
      <c r="J157" s="16">
        <f>VLOOKUP(B156,'[1]PO3-111 2020'!$A:$E,5,FALSE)</f>
        <v>44147</v>
      </c>
      <c r="K157" s="84"/>
      <c r="L157" s="84"/>
      <c r="M157" s="84"/>
      <c r="N157" s="13"/>
    </row>
    <row r="158" spans="1:15" s="11" customFormat="1">
      <c r="A158" s="89"/>
      <c r="B158" s="13" t="s">
        <v>78</v>
      </c>
      <c r="C158" s="13" t="s">
        <v>27</v>
      </c>
      <c r="D158" s="84"/>
      <c r="E158" s="84"/>
      <c r="F158" s="84">
        <v>1</v>
      </c>
      <c r="G158" s="84"/>
      <c r="H158" s="56">
        <f>VLOOKUP(B156,'[1]PO3-111 2020'!$A:$J,10,FALSE)</f>
        <v>1323</v>
      </c>
      <c r="I158" s="13"/>
      <c r="J158" s="16">
        <f>VLOOKUP(B156,'[1]PO3-111 2020'!$A:$I,9,FALSE)</f>
        <v>44147</v>
      </c>
      <c r="K158" s="84"/>
      <c r="L158" s="84"/>
      <c r="M158" s="84"/>
      <c r="N158" s="13"/>
    </row>
    <row r="159" spans="1:15" s="11" customFormat="1">
      <c r="A159" s="89"/>
      <c r="B159" s="13" t="s">
        <v>28</v>
      </c>
      <c r="C159" s="13" t="s">
        <v>29</v>
      </c>
      <c r="D159" s="84">
        <v>1</v>
      </c>
      <c r="E159" s="84"/>
      <c r="F159" s="84"/>
      <c r="G159" s="84"/>
      <c r="H159" s="13"/>
      <c r="I159" s="13"/>
      <c r="J159" s="16">
        <f>VLOOKUP(B156,[2]Sheet1!$B:$P,15,FALSE)</f>
        <v>44147</v>
      </c>
      <c r="K159" s="37">
        <v>30</v>
      </c>
      <c r="L159" s="15"/>
      <c r="M159" s="84">
        <v>30</v>
      </c>
      <c r="N159" s="13"/>
    </row>
    <row r="160" spans="1:15" s="11" customFormat="1">
      <c r="A160" s="89"/>
      <c r="B160" s="13" t="s">
        <v>30</v>
      </c>
      <c r="C160" s="13" t="s">
        <v>29</v>
      </c>
      <c r="D160" s="84">
        <v>1</v>
      </c>
      <c r="E160" s="84"/>
      <c r="F160" s="84"/>
      <c r="G160" s="84"/>
      <c r="H160" s="13" t="str">
        <f>VLOOKUP(B156,[2]Sheet1!$B:$F,5,FALSE)</f>
        <v>20/2980</v>
      </c>
      <c r="I160" s="13"/>
      <c r="J160" s="16">
        <f>VLOOKUP(B156,[2]Sheet1!$B:$P,15,FALSE)</f>
        <v>44147</v>
      </c>
      <c r="K160" s="37">
        <f>K159</f>
        <v>30</v>
      </c>
      <c r="L160" s="15"/>
      <c r="M160" s="84">
        <v>30</v>
      </c>
      <c r="N160" s="17"/>
    </row>
    <row r="161" spans="1:14" s="11" customFormat="1">
      <c r="A161" s="89"/>
      <c r="B161" s="13" t="s">
        <v>32</v>
      </c>
      <c r="C161" s="13" t="s">
        <v>27</v>
      </c>
      <c r="D161" s="84">
        <v>1</v>
      </c>
      <c r="E161" s="84"/>
      <c r="F161" s="84"/>
      <c r="G161" s="84"/>
      <c r="H161" s="13"/>
      <c r="I161" s="13"/>
      <c r="J161" s="16">
        <v>44123</v>
      </c>
      <c r="K161" s="84"/>
      <c r="L161" s="15"/>
      <c r="M161" s="84"/>
      <c r="N161" s="17"/>
    </row>
    <row r="162" spans="1:14" s="11" customFormat="1">
      <c r="A162" s="89"/>
      <c r="B162" s="13" t="s">
        <v>72</v>
      </c>
      <c r="C162" s="13" t="s">
        <v>27</v>
      </c>
      <c r="D162" s="84">
        <v>1</v>
      </c>
      <c r="E162" s="84"/>
      <c r="F162" s="84"/>
      <c r="G162" s="84"/>
      <c r="H162" s="13" t="s">
        <v>387</v>
      </c>
      <c r="I162" s="13"/>
      <c r="J162" s="16">
        <v>44123</v>
      </c>
      <c r="K162" s="84"/>
      <c r="L162" s="15"/>
      <c r="M162" s="84"/>
      <c r="N162" s="17"/>
    </row>
    <row r="163" spans="1:14" s="11" customFormat="1" ht="12.75">
      <c r="A163" s="88">
        <v>23</v>
      </c>
      <c r="B163" s="12" t="s">
        <v>251</v>
      </c>
      <c r="C163" s="13"/>
      <c r="D163" s="84"/>
      <c r="E163" s="84"/>
      <c r="F163" s="84"/>
      <c r="G163" s="84"/>
      <c r="H163" s="35"/>
      <c r="I163" s="13"/>
      <c r="J163" s="14"/>
      <c r="K163" s="84"/>
      <c r="L163" s="15"/>
      <c r="M163" s="84"/>
      <c r="N163" s="13"/>
    </row>
    <row r="164" spans="1:14" s="11" customFormat="1">
      <c r="A164" s="89"/>
      <c r="B164" s="13" t="s">
        <v>77</v>
      </c>
      <c r="C164" s="13" t="s">
        <v>27</v>
      </c>
      <c r="D164" s="84"/>
      <c r="E164" s="84"/>
      <c r="F164" s="84">
        <v>1</v>
      </c>
      <c r="G164" s="84"/>
      <c r="H164" s="56">
        <f>VLOOKUP(B163,'[1]PO3-111 2020'!$A:$F,6,FALSE)</f>
        <v>1295</v>
      </c>
      <c r="I164" s="13"/>
      <c r="J164" s="16">
        <f>VLOOKUP(B163,'[1]PO3-111 2020'!$A:$E,5,FALSE)</f>
        <v>44147</v>
      </c>
      <c r="K164" s="84"/>
      <c r="L164" s="84"/>
      <c r="M164" s="84"/>
      <c r="N164" s="13"/>
    </row>
    <row r="165" spans="1:14" s="11" customFormat="1">
      <c r="A165" s="89"/>
      <c r="B165" s="13" t="s">
        <v>78</v>
      </c>
      <c r="C165" s="13" t="s">
        <v>27</v>
      </c>
      <c r="D165" s="84"/>
      <c r="E165" s="84"/>
      <c r="F165" s="84">
        <v>1</v>
      </c>
      <c r="G165" s="84"/>
      <c r="H165" s="56">
        <f>VLOOKUP(B163,'[1]PO3-111 2020'!$A:$J,10,FALSE)</f>
        <v>1318</v>
      </c>
      <c r="I165" s="13"/>
      <c r="J165" s="16">
        <f>VLOOKUP(B163,'[1]PO3-111 2020'!$A:$I,9,FALSE)</f>
        <v>44147</v>
      </c>
      <c r="K165" s="84"/>
      <c r="L165" s="84"/>
      <c r="M165" s="84"/>
      <c r="N165" s="13"/>
    </row>
    <row r="166" spans="1:14" s="11" customFormat="1">
      <c r="A166" s="89"/>
      <c r="B166" s="13" t="s">
        <v>28</v>
      </c>
      <c r="C166" s="13" t="s">
        <v>29</v>
      </c>
      <c r="D166" s="84">
        <v>1</v>
      </c>
      <c r="E166" s="84"/>
      <c r="F166" s="84"/>
      <c r="G166" s="84"/>
      <c r="H166" s="13"/>
      <c r="I166" s="13"/>
      <c r="J166" s="16">
        <f>VLOOKUP(B163,[2]Sheet1!$B:$P,15,FALSE)</f>
        <v>44147</v>
      </c>
      <c r="K166" s="37">
        <v>30</v>
      </c>
      <c r="L166" s="15"/>
      <c r="M166" s="84">
        <v>30</v>
      </c>
      <c r="N166" s="13"/>
    </row>
    <row r="167" spans="1:14" s="11" customFormat="1">
      <c r="A167" s="89"/>
      <c r="B167" s="13" t="s">
        <v>30</v>
      </c>
      <c r="C167" s="13" t="s">
        <v>29</v>
      </c>
      <c r="D167" s="84">
        <v>1</v>
      </c>
      <c r="E167" s="84"/>
      <c r="F167" s="84"/>
      <c r="G167" s="84"/>
      <c r="H167" s="13" t="str">
        <f>VLOOKUP(B163,[2]Sheet1!$B:$F,5,FALSE)</f>
        <v>20/2742 &amp; 20/2973 &amp; 20/2982</v>
      </c>
      <c r="I167" s="13"/>
      <c r="J167" s="16">
        <f>VLOOKUP(B163,[2]Sheet1!$B:$P,15,FALSE)</f>
        <v>44147</v>
      </c>
      <c r="K167" s="37">
        <f>K166</f>
        <v>30</v>
      </c>
      <c r="L167" s="15"/>
      <c r="M167" s="84">
        <v>30</v>
      </c>
      <c r="N167" s="17"/>
    </row>
    <row r="168" spans="1:14" s="11" customFormat="1">
      <c r="A168" s="89"/>
      <c r="B168" s="13" t="s">
        <v>32</v>
      </c>
      <c r="C168" s="13" t="s">
        <v>27</v>
      </c>
      <c r="D168" s="84">
        <v>1</v>
      </c>
      <c r="E168" s="84"/>
      <c r="F168" s="84"/>
      <c r="G168" s="84"/>
      <c r="H168" s="13"/>
      <c r="I168" s="13"/>
      <c r="J168" s="16">
        <v>44123</v>
      </c>
      <c r="K168" s="84"/>
      <c r="L168" s="15"/>
      <c r="M168" s="84"/>
      <c r="N168" s="17"/>
    </row>
    <row r="169" spans="1:14" s="11" customFormat="1">
      <c r="A169" s="89"/>
      <c r="B169" s="13" t="s">
        <v>72</v>
      </c>
      <c r="C169" s="13" t="s">
        <v>27</v>
      </c>
      <c r="D169" s="84">
        <v>1</v>
      </c>
      <c r="E169" s="84"/>
      <c r="F169" s="84"/>
      <c r="G169" s="84"/>
      <c r="H169" s="13" t="s">
        <v>388</v>
      </c>
      <c r="I169" s="13"/>
      <c r="J169" s="16">
        <v>44123</v>
      </c>
      <c r="K169" s="84"/>
      <c r="L169" s="15"/>
      <c r="M169" s="84"/>
      <c r="N169" s="17"/>
    </row>
    <row r="170" spans="1:14" s="11" customFormat="1" ht="12.75">
      <c r="A170" s="88">
        <v>24</v>
      </c>
      <c r="B170" s="12" t="s">
        <v>101</v>
      </c>
      <c r="C170" s="13"/>
      <c r="D170" s="84"/>
      <c r="E170" s="84"/>
      <c r="F170" s="84"/>
      <c r="G170" s="84"/>
      <c r="H170" s="35"/>
      <c r="I170" s="13"/>
      <c r="J170" s="14"/>
      <c r="K170" s="84"/>
      <c r="L170" s="15"/>
      <c r="M170" s="84"/>
      <c r="N170" s="13"/>
    </row>
    <row r="171" spans="1:14" s="11" customFormat="1">
      <c r="A171" s="89"/>
      <c r="B171" s="13" t="s">
        <v>77</v>
      </c>
      <c r="C171" s="13" t="s">
        <v>27</v>
      </c>
      <c r="D171" s="84"/>
      <c r="E171" s="84"/>
      <c r="F171" s="84">
        <v>1</v>
      </c>
      <c r="G171" s="84"/>
      <c r="H171" s="56">
        <f>VLOOKUP(B170,'[1]PO3-111 2020'!$A:$F,6,FALSE)</f>
        <v>1297</v>
      </c>
      <c r="I171" s="13"/>
      <c r="J171" s="16">
        <f>VLOOKUP(B170,'[1]PO3-111 2020'!$A:$E,5,FALSE)</f>
        <v>44147</v>
      </c>
      <c r="K171" s="84"/>
      <c r="L171" s="84"/>
      <c r="M171" s="84"/>
      <c r="N171" s="13"/>
    </row>
    <row r="172" spans="1:14" s="11" customFormat="1">
      <c r="A172" s="89"/>
      <c r="B172" s="13" t="s">
        <v>78</v>
      </c>
      <c r="C172" s="13" t="s">
        <v>27</v>
      </c>
      <c r="D172" s="84"/>
      <c r="E172" s="84"/>
      <c r="F172" s="84">
        <v>1</v>
      </c>
      <c r="G172" s="84"/>
      <c r="H172" s="56">
        <f>VLOOKUP(B170,'[1]PO3-111 2020'!$A:$J,10,FALSE)</f>
        <v>1320</v>
      </c>
      <c r="I172" s="13"/>
      <c r="J172" s="16">
        <f>VLOOKUP(B170,'[1]PO3-111 2020'!$A:$I,9,FALSE)</f>
        <v>44147</v>
      </c>
      <c r="K172" s="84"/>
      <c r="L172" s="84"/>
      <c r="M172" s="84"/>
      <c r="N172" s="13"/>
    </row>
    <row r="173" spans="1:14" s="11" customFormat="1">
      <c r="A173" s="89"/>
      <c r="B173" s="13" t="s">
        <v>28</v>
      </c>
      <c r="C173" s="13" t="s">
        <v>29</v>
      </c>
      <c r="D173" s="84">
        <v>1</v>
      </c>
      <c r="E173" s="84"/>
      <c r="F173" s="84"/>
      <c r="G173" s="84"/>
      <c r="H173" s="13"/>
      <c r="I173" s="13"/>
      <c r="J173" s="16">
        <f>VLOOKUP(B170,[2]Sheet1!$B:$P,15,FALSE)</f>
        <v>44147</v>
      </c>
      <c r="K173" s="37">
        <v>30</v>
      </c>
      <c r="L173" s="15"/>
      <c r="M173" s="84">
        <v>30</v>
      </c>
      <c r="N173" s="13"/>
    </row>
    <row r="174" spans="1:14" s="11" customFormat="1">
      <c r="A174" s="89"/>
      <c r="B174" s="13" t="s">
        <v>30</v>
      </c>
      <c r="C174" s="13" t="s">
        <v>29</v>
      </c>
      <c r="D174" s="84">
        <v>1</v>
      </c>
      <c r="E174" s="84"/>
      <c r="F174" s="84"/>
      <c r="G174" s="84"/>
      <c r="H174" s="13" t="str">
        <f>VLOOKUP(B170,[2]Sheet1!$B:$F,5,FALSE)</f>
        <v>20/2972</v>
      </c>
      <c r="I174" s="13"/>
      <c r="J174" s="16">
        <f>VLOOKUP(B170,[2]Sheet1!$B:$P,15,FALSE)</f>
        <v>44147</v>
      </c>
      <c r="K174" s="37">
        <f>K173</f>
        <v>30</v>
      </c>
      <c r="L174" s="15"/>
      <c r="M174" s="84">
        <v>30</v>
      </c>
      <c r="N174" s="17"/>
    </row>
    <row r="175" spans="1:14" s="11" customFormat="1">
      <c r="A175" s="89"/>
      <c r="B175" s="13" t="s">
        <v>32</v>
      </c>
      <c r="C175" s="13" t="s">
        <v>27</v>
      </c>
      <c r="D175" s="84">
        <v>1</v>
      </c>
      <c r="E175" s="84"/>
      <c r="F175" s="84"/>
      <c r="G175" s="84"/>
      <c r="H175" s="13"/>
      <c r="I175" s="13"/>
      <c r="J175" s="16">
        <v>44123</v>
      </c>
      <c r="K175" s="84"/>
      <c r="L175" s="15"/>
      <c r="M175" s="84"/>
      <c r="N175" s="17"/>
    </row>
    <row r="176" spans="1:14" s="11" customFormat="1">
      <c r="A176" s="89"/>
      <c r="B176" s="13" t="s">
        <v>72</v>
      </c>
      <c r="C176" s="13" t="s">
        <v>27</v>
      </c>
      <c r="D176" s="84">
        <v>1</v>
      </c>
      <c r="E176" s="84"/>
      <c r="F176" s="84"/>
      <c r="G176" s="84"/>
      <c r="H176" s="13" t="s">
        <v>389</v>
      </c>
      <c r="I176" s="13"/>
      <c r="J176" s="16">
        <v>44123</v>
      </c>
      <c r="K176" s="84"/>
      <c r="L176" s="15"/>
      <c r="M176" s="84"/>
      <c r="N176" s="17"/>
    </row>
    <row r="177" spans="1:14" s="11" customFormat="1" ht="12.75">
      <c r="A177" s="88">
        <v>25</v>
      </c>
      <c r="B177" s="12" t="s">
        <v>244</v>
      </c>
      <c r="C177" s="13"/>
      <c r="D177" s="84"/>
      <c r="E177" s="84"/>
      <c r="F177" s="84"/>
      <c r="G177" s="84"/>
      <c r="H177" s="35"/>
      <c r="I177" s="13"/>
      <c r="J177" s="14"/>
      <c r="K177" s="84"/>
      <c r="L177" s="15"/>
      <c r="M177" s="84"/>
      <c r="N177" s="13"/>
    </row>
    <row r="178" spans="1:14" s="11" customFormat="1">
      <c r="A178" s="89"/>
      <c r="B178" s="13" t="s">
        <v>77</v>
      </c>
      <c r="C178" s="13" t="s">
        <v>27</v>
      </c>
      <c r="D178" s="84"/>
      <c r="E178" s="84"/>
      <c r="F178" s="84">
        <v>1</v>
      </c>
      <c r="G178" s="84"/>
      <c r="H178" s="56">
        <f>VLOOKUP(B177,'[1]PO3-111 2020'!$A:$F,6,FALSE)</f>
        <v>1301</v>
      </c>
      <c r="I178" s="13"/>
      <c r="J178" s="16">
        <f>VLOOKUP(B177,'[1]PO3-111 2020'!$A:$E,5,FALSE)</f>
        <v>44147</v>
      </c>
      <c r="K178" s="84"/>
      <c r="L178" s="84"/>
      <c r="M178" s="84"/>
      <c r="N178" s="13"/>
    </row>
    <row r="179" spans="1:14" s="11" customFormat="1">
      <c r="A179" s="89"/>
      <c r="B179" s="13" t="s">
        <v>78</v>
      </c>
      <c r="C179" s="13" t="s">
        <v>27</v>
      </c>
      <c r="D179" s="84"/>
      <c r="E179" s="84"/>
      <c r="F179" s="84">
        <v>1</v>
      </c>
      <c r="G179" s="84"/>
      <c r="H179" s="56">
        <f>VLOOKUP(B177,'[1]PO3-111 2020'!$A:$J,10,FALSE)</f>
        <v>1324</v>
      </c>
      <c r="I179" s="13"/>
      <c r="J179" s="16">
        <f>VLOOKUP(B177,'[1]PO3-111 2020'!$A:$I,9,FALSE)</f>
        <v>44147</v>
      </c>
      <c r="K179" s="84"/>
      <c r="L179" s="84"/>
      <c r="M179" s="84"/>
      <c r="N179" s="13"/>
    </row>
    <row r="180" spans="1:14" s="11" customFormat="1">
      <c r="A180" s="89"/>
      <c r="B180" s="13" t="s">
        <v>28</v>
      </c>
      <c r="C180" s="13" t="s">
        <v>29</v>
      </c>
      <c r="D180" s="84">
        <v>1</v>
      </c>
      <c r="E180" s="84"/>
      <c r="F180" s="84"/>
      <c r="G180" s="84"/>
      <c r="H180" s="13"/>
      <c r="I180" s="13"/>
      <c r="J180" s="16">
        <f>VLOOKUP(B177,[2]Sheet1!$B:$P,15,FALSE)</f>
        <v>44147</v>
      </c>
      <c r="K180" s="37">
        <v>30</v>
      </c>
      <c r="L180" s="15"/>
      <c r="M180" s="84">
        <v>30</v>
      </c>
      <c r="N180" s="13"/>
    </row>
    <row r="181" spans="1:14" s="11" customFormat="1" ht="24">
      <c r="A181" s="89"/>
      <c r="B181" s="13" t="s">
        <v>30</v>
      </c>
      <c r="C181" s="13" t="s">
        <v>29</v>
      </c>
      <c r="D181" s="84">
        <v>1</v>
      </c>
      <c r="E181" s="84"/>
      <c r="F181" s="84"/>
      <c r="G181" s="84"/>
      <c r="H181" s="13" t="str">
        <f>VLOOKUP(B177,[2]Sheet1!$B:$F,5,FALSE)</f>
        <v>20/2591 &amp; 20/2737 &amp; 20/2981 &amp; 20/2985 &amp; 20/2986</v>
      </c>
      <c r="I181" s="13"/>
      <c r="J181" s="16">
        <f>VLOOKUP(B177,[2]Sheet1!$B:$P,15,FALSE)</f>
        <v>44147</v>
      </c>
      <c r="K181" s="37">
        <f>K180</f>
        <v>30</v>
      </c>
      <c r="L181" s="15"/>
      <c r="M181" s="84">
        <v>30</v>
      </c>
      <c r="N181" s="17"/>
    </row>
    <row r="182" spans="1:14" s="11" customFormat="1">
      <c r="A182" s="89"/>
      <c r="B182" s="13" t="s">
        <v>32</v>
      </c>
      <c r="C182" s="13" t="s">
        <v>27</v>
      </c>
      <c r="D182" s="84">
        <v>1</v>
      </c>
      <c r="E182" s="84"/>
      <c r="F182" s="84"/>
      <c r="G182" s="84"/>
      <c r="H182" s="13"/>
      <c r="I182" s="13"/>
      <c r="J182" s="16">
        <v>44123</v>
      </c>
      <c r="K182" s="84"/>
      <c r="L182" s="15"/>
      <c r="M182" s="84"/>
      <c r="N182" s="17"/>
    </row>
    <row r="183" spans="1:14" s="11" customFormat="1">
      <c r="A183" s="89"/>
      <c r="B183" s="13" t="s">
        <v>72</v>
      </c>
      <c r="C183" s="13" t="s">
        <v>27</v>
      </c>
      <c r="D183" s="84">
        <v>1</v>
      </c>
      <c r="E183" s="84"/>
      <c r="F183" s="84"/>
      <c r="G183" s="84"/>
      <c r="H183" s="13" t="s">
        <v>390</v>
      </c>
      <c r="I183" s="13"/>
      <c r="J183" s="16">
        <v>44123</v>
      </c>
      <c r="K183" s="84"/>
      <c r="L183" s="15"/>
      <c r="M183" s="84"/>
      <c r="N183" s="17"/>
    </row>
    <row r="184" spans="1:14" s="11" customFormat="1" ht="12.75">
      <c r="A184" s="88">
        <v>26</v>
      </c>
      <c r="B184" s="12" t="s">
        <v>257</v>
      </c>
      <c r="C184" s="13"/>
      <c r="D184" s="84"/>
      <c r="E184" s="84"/>
      <c r="F184" s="84"/>
      <c r="G184" s="84"/>
      <c r="H184" s="35"/>
      <c r="I184" s="13"/>
      <c r="J184" s="14"/>
      <c r="K184" s="84"/>
      <c r="L184" s="15"/>
      <c r="M184" s="84"/>
      <c r="N184" s="13"/>
    </row>
    <row r="185" spans="1:14" s="11" customFormat="1">
      <c r="A185" s="89"/>
      <c r="B185" s="13" t="s">
        <v>77</v>
      </c>
      <c r="C185" s="13" t="s">
        <v>27</v>
      </c>
      <c r="D185" s="84"/>
      <c r="E185" s="84"/>
      <c r="F185" s="84">
        <v>1</v>
      </c>
      <c r="G185" s="84"/>
      <c r="H185" s="56">
        <f>VLOOKUP(B184,'[1]PO3-111 2020'!$A:$F,6,FALSE)</f>
        <v>1284</v>
      </c>
      <c r="I185" s="13"/>
      <c r="J185" s="16">
        <f>VLOOKUP(B184,'[1]PO3-111 2020'!$A:$E,5,FALSE)</f>
        <v>44147</v>
      </c>
      <c r="K185" s="84"/>
      <c r="L185" s="84"/>
      <c r="M185" s="84"/>
      <c r="N185" s="13"/>
    </row>
    <row r="186" spans="1:14" s="11" customFormat="1">
      <c r="A186" s="89"/>
      <c r="B186" s="13" t="s">
        <v>78</v>
      </c>
      <c r="C186" s="13" t="s">
        <v>27</v>
      </c>
      <c r="D186" s="84"/>
      <c r="E186" s="84"/>
      <c r="F186" s="84">
        <v>1</v>
      </c>
      <c r="G186" s="84"/>
      <c r="H186" s="56">
        <f>VLOOKUP(B184,'[1]PO3-111 2020'!$A:$J,10,FALSE)</f>
        <v>1307</v>
      </c>
      <c r="I186" s="13"/>
      <c r="J186" s="16">
        <f>VLOOKUP(B184,'[1]PO3-111 2020'!$A:$I,9,FALSE)</f>
        <v>44147</v>
      </c>
      <c r="K186" s="84"/>
      <c r="L186" s="84"/>
      <c r="M186" s="84"/>
      <c r="N186" s="13"/>
    </row>
    <row r="187" spans="1:14" s="11" customFormat="1">
      <c r="A187" s="89"/>
      <c r="B187" s="13" t="s">
        <v>28</v>
      </c>
      <c r="C187" s="13" t="s">
        <v>29</v>
      </c>
      <c r="D187" s="84">
        <v>1</v>
      </c>
      <c r="E187" s="84"/>
      <c r="F187" s="84"/>
      <c r="G187" s="84"/>
      <c r="H187" s="13"/>
      <c r="I187" s="13"/>
      <c r="J187" s="16">
        <f>VLOOKUP(B184,[2]Sheet1!$B:$P,15,FALSE)</f>
        <v>44147</v>
      </c>
      <c r="K187" s="37">
        <v>30</v>
      </c>
      <c r="L187" s="15"/>
      <c r="M187" s="84">
        <v>30</v>
      </c>
      <c r="N187" s="13"/>
    </row>
    <row r="188" spans="1:14" s="11" customFormat="1">
      <c r="A188" s="89"/>
      <c r="B188" s="13" t="s">
        <v>30</v>
      </c>
      <c r="C188" s="13" t="s">
        <v>29</v>
      </c>
      <c r="D188" s="84">
        <v>1</v>
      </c>
      <c r="E188" s="84"/>
      <c r="F188" s="84"/>
      <c r="G188" s="84"/>
      <c r="H188" s="13" t="str">
        <f>VLOOKUP(B184,[2]Sheet1!$B:$F,5,FALSE)</f>
        <v>20/2955</v>
      </c>
      <c r="I188" s="13"/>
      <c r="J188" s="16">
        <f>VLOOKUP(B184,[2]Sheet1!$B:$P,15,FALSE)</f>
        <v>44147</v>
      </c>
      <c r="K188" s="37">
        <f>K187</f>
        <v>30</v>
      </c>
      <c r="L188" s="15"/>
      <c r="M188" s="84">
        <v>30</v>
      </c>
      <c r="N188" s="17"/>
    </row>
    <row r="189" spans="1:14" s="11" customFormat="1">
      <c r="A189" s="89"/>
      <c r="B189" s="13" t="s">
        <v>32</v>
      </c>
      <c r="C189" s="13" t="s">
        <v>27</v>
      </c>
      <c r="D189" s="84">
        <v>1</v>
      </c>
      <c r="E189" s="84"/>
      <c r="F189" s="84"/>
      <c r="G189" s="84"/>
      <c r="H189" s="13"/>
      <c r="I189" s="13"/>
      <c r="J189" s="16">
        <v>44123</v>
      </c>
      <c r="K189" s="84"/>
      <c r="L189" s="15"/>
      <c r="M189" s="84"/>
      <c r="N189" s="17"/>
    </row>
    <row r="190" spans="1:14" s="11" customFormat="1">
      <c r="A190" s="89"/>
      <c r="B190" s="13" t="s">
        <v>72</v>
      </c>
      <c r="C190" s="13" t="s">
        <v>27</v>
      </c>
      <c r="D190" s="84">
        <v>1</v>
      </c>
      <c r="E190" s="84"/>
      <c r="F190" s="84"/>
      <c r="G190" s="84"/>
      <c r="H190" s="13" t="s">
        <v>391</v>
      </c>
      <c r="I190" s="13"/>
      <c r="J190" s="16">
        <v>44123</v>
      </c>
      <c r="K190" s="84"/>
      <c r="L190" s="15"/>
      <c r="M190" s="84"/>
      <c r="N190" s="17"/>
    </row>
    <row r="191" spans="1:14" s="11" customFormat="1" ht="12.75">
      <c r="A191" s="88">
        <v>27</v>
      </c>
      <c r="B191" s="12" t="s">
        <v>260</v>
      </c>
      <c r="C191" s="13"/>
      <c r="D191" s="84"/>
      <c r="E191" s="84"/>
      <c r="F191" s="84"/>
      <c r="G191" s="84"/>
      <c r="H191" s="35"/>
      <c r="I191" s="13"/>
      <c r="J191" s="14"/>
      <c r="K191" s="84"/>
      <c r="L191" s="15"/>
      <c r="M191" s="84"/>
      <c r="N191" s="13"/>
    </row>
    <row r="192" spans="1:14" s="11" customFormat="1">
      <c r="A192" s="89"/>
      <c r="B192" s="13" t="s">
        <v>77</v>
      </c>
      <c r="C192" s="13" t="s">
        <v>27</v>
      </c>
      <c r="D192" s="84"/>
      <c r="E192" s="84"/>
      <c r="F192" s="84">
        <v>1</v>
      </c>
      <c r="G192" s="84"/>
      <c r="H192" s="56">
        <f>VLOOKUP(B191,'[1]PO3-111 2020'!$A:$F,6,FALSE)</f>
        <v>1294</v>
      </c>
      <c r="I192" s="13"/>
      <c r="J192" s="16">
        <f>VLOOKUP(B191,'[1]PO3-111 2020'!$A:$E,5,FALSE)</f>
        <v>44147</v>
      </c>
      <c r="K192" s="84"/>
      <c r="L192" s="84"/>
      <c r="M192" s="84"/>
      <c r="N192" s="13"/>
    </row>
    <row r="193" spans="1:14" s="11" customFormat="1">
      <c r="A193" s="89"/>
      <c r="B193" s="13" t="s">
        <v>78</v>
      </c>
      <c r="C193" s="13" t="s">
        <v>27</v>
      </c>
      <c r="D193" s="84"/>
      <c r="E193" s="84"/>
      <c r="F193" s="84">
        <v>1</v>
      </c>
      <c r="G193" s="84"/>
      <c r="H193" s="56">
        <f>VLOOKUP(B191,'[1]PO3-111 2020'!$A:$J,10,FALSE)</f>
        <v>1317</v>
      </c>
      <c r="I193" s="13"/>
      <c r="J193" s="16">
        <f>VLOOKUP(B191,'[1]PO3-111 2020'!$A:$I,9,FALSE)</f>
        <v>44147</v>
      </c>
      <c r="K193" s="84"/>
      <c r="L193" s="84"/>
      <c r="M193" s="84"/>
      <c r="N193" s="13"/>
    </row>
    <row r="194" spans="1:14" s="11" customFormat="1">
      <c r="A194" s="89"/>
      <c r="B194" s="13" t="s">
        <v>28</v>
      </c>
      <c r="C194" s="13" t="s">
        <v>29</v>
      </c>
      <c r="D194" s="84">
        <v>1</v>
      </c>
      <c r="E194" s="84"/>
      <c r="F194" s="84"/>
      <c r="G194" s="84"/>
      <c r="H194" s="13"/>
      <c r="I194" s="13"/>
      <c r="J194" s="16">
        <f>VLOOKUP(B191,[2]Sheet1!$B:$P,15,FALSE)</f>
        <v>44147</v>
      </c>
      <c r="K194" s="37">
        <v>30</v>
      </c>
      <c r="L194" s="15"/>
      <c r="M194" s="84">
        <v>30</v>
      </c>
      <c r="N194" s="13"/>
    </row>
    <row r="195" spans="1:14" s="11" customFormat="1">
      <c r="A195" s="89"/>
      <c r="B195" s="13" t="s">
        <v>30</v>
      </c>
      <c r="C195" s="13" t="s">
        <v>29</v>
      </c>
      <c r="D195" s="84">
        <v>1</v>
      </c>
      <c r="E195" s="84"/>
      <c r="F195" s="84"/>
      <c r="G195" s="84"/>
      <c r="H195" s="13" t="str">
        <f>VLOOKUP(B191,[2]Sheet1!$B:$F,5,FALSE)</f>
        <v>20/2997</v>
      </c>
      <c r="I195" s="13"/>
      <c r="J195" s="16">
        <f>VLOOKUP(B191,[2]Sheet1!$B:$P,15,FALSE)</f>
        <v>44147</v>
      </c>
      <c r="K195" s="37">
        <f>K194</f>
        <v>30</v>
      </c>
      <c r="L195" s="15"/>
      <c r="M195" s="84">
        <v>30</v>
      </c>
      <c r="N195" s="17"/>
    </row>
    <row r="196" spans="1:14" s="11" customFormat="1">
      <c r="A196" s="89"/>
      <c r="B196" s="13" t="s">
        <v>32</v>
      </c>
      <c r="C196" s="13" t="s">
        <v>27</v>
      </c>
      <c r="D196" s="84">
        <v>1</v>
      </c>
      <c r="E196" s="84"/>
      <c r="F196" s="84"/>
      <c r="G196" s="84"/>
      <c r="H196" s="13"/>
      <c r="I196" s="13"/>
      <c r="J196" s="16">
        <v>44123</v>
      </c>
      <c r="K196" s="84"/>
      <c r="L196" s="15"/>
      <c r="M196" s="84"/>
      <c r="N196" s="17"/>
    </row>
    <row r="197" spans="1:14" s="11" customFormat="1">
      <c r="A197" s="89"/>
      <c r="B197" s="13" t="s">
        <v>72</v>
      </c>
      <c r="C197" s="13" t="s">
        <v>27</v>
      </c>
      <c r="D197" s="84">
        <v>1</v>
      </c>
      <c r="E197" s="84"/>
      <c r="F197" s="84"/>
      <c r="G197" s="84"/>
      <c r="H197" s="13" t="s">
        <v>392</v>
      </c>
      <c r="I197" s="13"/>
      <c r="J197" s="16">
        <v>44123</v>
      </c>
      <c r="K197" s="84"/>
      <c r="L197" s="15"/>
      <c r="M197" s="84"/>
      <c r="N197" s="17"/>
    </row>
    <row r="198" spans="1:14" s="11" customFormat="1" ht="12.75">
      <c r="A198" s="88">
        <v>28</v>
      </c>
      <c r="B198" s="12" t="s">
        <v>97</v>
      </c>
      <c r="C198" s="13"/>
      <c r="D198" s="84"/>
      <c r="E198" s="84"/>
      <c r="F198" s="84"/>
      <c r="G198" s="84"/>
      <c r="H198" s="35"/>
      <c r="I198" s="13"/>
      <c r="J198" s="14"/>
      <c r="K198" s="84"/>
      <c r="L198" s="15"/>
      <c r="M198" s="84"/>
      <c r="N198" s="13"/>
    </row>
    <row r="199" spans="1:14" s="11" customFormat="1">
      <c r="A199" s="89"/>
      <c r="B199" s="13" t="s">
        <v>77</v>
      </c>
      <c r="C199" s="13" t="s">
        <v>27</v>
      </c>
      <c r="D199" s="84"/>
      <c r="E199" s="84"/>
      <c r="F199" s="84">
        <v>1</v>
      </c>
      <c r="G199" s="84"/>
      <c r="H199" s="56">
        <f>VLOOKUP(B198,'[1]PO3-111 2020'!$A:$F,6,FALSE)</f>
        <v>1299</v>
      </c>
      <c r="I199" s="13"/>
      <c r="J199" s="16">
        <f>VLOOKUP(B198,'[1]PO3-111 2020'!$A:$E,5,FALSE)</f>
        <v>44147</v>
      </c>
      <c r="K199" s="84"/>
      <c r="L199" s="84"/>
      <c r="M199" s="84"/>
      <c r="N199" s="13"/>
    </row>
    <row r="200" spans="1:14" s="11" customFormat="1">
      <c r="A200" s="89"/>
      <c r="B200" s="13" t="s">
        <v>78</v>
      </c>
      <c r="C200" s="13" t="s">
        <v>27</v>
      </c>
      <c r="D200" s="84"/>
      <c r="E200" s="84"/>
      <c r="F200" s="84">
        <v>1</v>
      </c>
      <c r="G200" s="84"/>
      <c r="H200" s="56">
        <f>VLOOKUP(B198,'[1]PO3-111 2020'!$A:$J,10,FALSE)</f>
        <v>1322</v>
      </c>
      <c r="I200" s="13"/>
      <c r="J200" s="16">
        <f>VLOOKUP(B198,'[1]PO3-111 2020'!$A:$I,9,FALSE)</f>
        <v>44147</v>
      </c>
      <c r="K200" s="84"/>
      <c r="L200" s="84"/>
      <c r="M200" s="84"/>
      <c r="N200" s="13"/>
    </row>
    <row r="201" spans="1:14" s="11" customFormat="1">
      <c r="A201" s="89"/>
      <c r="B201" s="13" t="s">
        <v>28</v>
      </c>
      <c r="C201" s="13" t="s">
        <v>29</v>
      </c>
      <c r="D201" s="84">
        <v>1</v>
      </c>
      <c r="E201" s="84"/>
      <c r="F201" s="84"/>
      <c r="G201" s="84"/>
      <c r="H201" s="13"/>
      <c r="I201" s="13"/>
      <c r="J201" s="16">
        <f>VLOOKUP(B198,[2]Sheet1!$B:$P,15,FALSE)</f>
        <v>44147</v>
      </c>
      <c r="K201" s="37">
        <v>30</v>
      </c>
      <c r="L201" s="15"/>
      <c r="M201" s="84">
        <v>30</v>
      </c>
      <c r="N201" s="13"/>
    </row>
    <row r="202" spans="1:14" s="11" customFormat="1">
      <c r="A202" s="89"/>
      <c r="B202" s="13" t="s">
        <v>30</v>
      </c>
      <c r="C202" s="13" t="s">
        <v>29</v>
      </c>
      <c r="D202" s="84">
        <v>1</v>
      </c>
      <c r="E202" s="84"/>
      <c r="F202" s="84"/>
      <c r="G202" s="84"/>
      <c r="H202" s="13" t="str">
        <f>VLOOKUP(B198,[2]Sheet1!$B:$F,5,FALSE)</f>
        <v>20/2597 &amp; 20/2998</v>
      </c>
      <c r="I202" s="13"/>
      <c r="J202" s="16">
        <f>VLOOKUP(B198,[2]Sheet1!$B:$P,15,FALSE)</f>
        <v>44147</v>
      </c>
      <c r="K202" s="37">
        <f>K201</f>
        <v>30</v>
      </c>
      <c r="L202" s="15"/>
      <c r="M202" s="84">
        <v>30</v>
      </c>
      <c r="N202" s="17"/>
    </row>
    <row r="203" spans="1:14" s="11" customFormat="1">
      <c r="A203" s="89"/>
      <c r="B203" s="13" t="s">
        <v>32</v>
      </c>
      <c r="C203" s="13" t="s">
        <v>27</v>
      </c>
      <c r="D203" s="84">
        <v>1</v>
      </c>
      <c r="E203" s="84"/>
      <c r="F203" s="84"/>
      <c r="G203" s="84"/>
      <c r="H203" s="13"/>
      <c r="I203" s="13"/>
      <c r="J203" s="16">
        <v>44123</v>
      </c>
      <c r="K203" s="84"/>
      <c r="L203" s="15"/>
      <c r="M203" s="84"/>
      <c r="N203" s="17"/>
    </row>
    <row r="204" spans="1:14" s="11" customFormat="1">
      <c r="A204" s="89"/>
      <c r="B204" s="13" t="s">
        <v>72</v>
      </c>
      <c r="C204" s="13" t="s">
        <v>27</v>
      </c>
      <c r="D204" s="84">
        <v>1</v>
      </c>
      <c r="E204" s="84"/>
      <c r="F204" s="84"/>
      <c r="G204" s="84"/>
      <c r="H204" s="13" t="s">
        <v>393</v>
      </c>
      <c r="I204" s="13"/>
      <c r="J204" s="16">
        <v>44123</v>
      </c>
      <c r="K204" s="84"/>
      <c r="L204" s="15"/>
      <c r="M204" s="84"/>
      <c r="N204" s="17"/>
    </row>
    <row r="205" spans="1:14" s="11" customFormat="1" ht="12.75">
      <c r="A205" s="88">
        <v>29</v>
      </c>
      <c r="B205" s="12" t="s">
        <v>265</v>
      </c>
      <c r="C205" s="13"/>
      <c r="D205" s="84"/>
      <c r="E205" s="84"/>
      <c r="F205" s="84"/>
      <c r="G205" s="84"/>
      <c r="H205" s="35"/>
      <c r="I205" s="13"/>
      <c r="J205" s="14"/>
      <c r="K205" s="84"/>
      <c r="L205" s="15"/>
      <c r="M205" s="84"/>
      <c r="N205" s="13"/>
    </row>
    <row r="206" spans="1:14" s="11" customFormat="1">
      <c r="A206" s="89"/>
      <c r="B206" s="13" t="s">
        <v>77</v>
      </c>
      <c r="C206" s="13" t="s">
        <v>27</v>
      </c>
      <c r="D206" s="84"/>
      <c r="E206" s="84"/>
      <c r="F206" s="84">
        <v>1</v>
      </c>
      <c r="G206" s="84"/>
      <c r="H206" s="56">
        <f>VLOOKUP(B205,'[1]PO3-111 2020'!$A:$F,6,FALSE)</f>
        <v>1289</v>
      </c>
      <c r="I206" s="13"/>
      <c r="J206" s="16">
        <f>VLOOKUP(B205,'[1]PO3-111 2020'!$A:$E,5,FALSE)</f>
        <v>44147</v>
      </c>
      <c r="K206" s="84"/>
      <c r="L206" s="84"/>
      <c r="M206" s="84"/>
      <c r="N206" s="13"/>
    </row>
    <row r="207" spans="1:14" s="11" customFormat="1">
      <c r="A207" s="89"/>
      <c r="B207" s="13" t="s">
        <v>78</v>
      </c>
      <c r="C207" s="13" t="s">
        <v>27</v>
      </c>
      <c r="D207" s="84"/>
      <c r="E207" s="84"/>
      <c r="F207" s="84">
        <v>1</v>
      </c>
      <c r="G207" s="84"/>
      <c r="H207" s="56">
        <f>VLOOKUP(B205,'[1]PO3-111 2020'!$A:$J,10,FALSE)</f>
        <v>1312</v>
      </c>
      <c r="I207" s="13"/>
      <c r="J207" s="16">
        <f>VLOOKUP(B205,'[1]PO3-111 2020'!$A:$I,9,FALSE)</f>
        <v>44147</v>
      </c>
      <c r="K207" s="84"/>
      <c r="L207" s="84"/>
      <c r="M207" s="84"/>
      <c r="N207" s="13"/>
    </row>
    <row r="208" spans="1:14" s="11" customFormat="1">
      <c r="A208" s="89"/>
      <c r="B208" s="13" t="s">
        <v>28</v>
      </c>
      <c r="C208" s="13" t="s">
        <v>29</v>
      </c>
      <c r="D208" s="84">
        <v>1</v>
      </c>
      <c r="E208" s="84"/>
      <c r="F208" s="84"/>
      <c r="G208" s="84"/>
      <c r="H208" s="13"/>
      <c r="I208" s="13"/>
      <c r="J208" s="16">
        <f>VLOOKUP(B205,[2]Sheet1!$B:$P,15,FALSE)</f>
        <v>44147</v>
      </c>
      <c r="K208" s="37">
        <v>30</v>
      </c>
      <c r="L208" s="15"/>
      <c r="M208" s="84">
        <v>30</v>
      </c>
      <c r="N208" s="13"/>
    </row>
    <row r="209" spans="1:15" s="11" customFormat="1">
      <c r="A209" s="89"/>
      <c r="B209" s="13" t="s">
        <v>30</v>
      </c>
      <c r="C209" s="13" t="s">
        <v>29</v>
      </c>
      <c r="D209" s="84">
        <v>1</v>
      </c>
      <c r="E209" s="84"/>
      <c r="F209" s="84"/>
      <c r="G209" s="84"/>
      <c r="H209" s="13" t="str">
        <f>VLOOKUP(B205,[2]Sheet1!$B:$F,5,FALSE)</f>
        <v>20/2974 &amp; 20/2956</v>
      </c>
      <c r="I209" s="13"/>
      <c r="J209" s="16">
        <f>VLOOKUP(B205,[2]Sheet1!$B:$P,15,FALSE)</f>
        <v>44147</v>
      </c>
      <c r="K209" s="37">
        <f>K208</f>
        <v>30</v>
      </c>
      <c r="L209" s="15"/>
      <c r="M209" s="84">
        <v>30</v>
      </c>
      <c r="N209" s="17"/>
    </row>
    <row r="210" spans="1:15" s="11" customFormat="1">
      <c r="A210" s="89"/>
      <c r="B210" s="13" t="s">
        <v>32</v>
      </c>
      <c r="C210" s="13" t="s">
        <v>27</v>
      </c>
      <c r="D210" s="84">
        <v>1</v>
      </c>
      <c r="E210" s="84"/>
      <c r="F210" s="84"/>
      <c r="G210" s="84"/>
      <c r="H210" s="13"/>
      <c r="I210" s="13"/>
      <c r="J210" s="16">
        <v>44123</v>
      </c>
      <c r="K210" s="84"/>
      <c r="L210" s="15"/>
      <c r="M210" s="84"/>
      <c r="N210" s="17"/>
    </row>
    <row r="211" spans="1:15" s="11" customFormat="1">
      <c r="A211" s="89"/>
      <c r="B211" s="13" t="s">
        <v>72</v>
      </c>
      <c r="C211" s="13" t="s">
        <v>27</v>
      </c>
      <c r="D211" s="84">
        <v>1</v>
      </c>
      <c r="E211" s="84"/>
      <c r="F211" s="84"/>
      <c r="G211" s="84"/>
      <c r="H211" s="13" t="s">
        <v>394</v>
      </c>
      <c r="I211" s="13"/>
      <c r="J211" s="16">
        <v>44123</v>
      </c>
      <c r="K211" s="84"/>
      <c r="L211" s="15"/>
      <c r="M211" s="84"/>
      <c r="N211" s="17"/>
    </row>
    <row r="212" spans="1:15" s="11" customFormat="1" ht="15.75" customHeight="1">
      <c r="A212" s="31">
        <v>30</v>
      </c>
      <c r="B212" s="41" t="s">
        <v>46</v>
      </c>
      <c r="C212" s="40"/>
      <c r="D212" s="42"/>
      <c r="E212" s="31"/>
      <c r="F212" s="31"/>
      <c r="G212" s="31"/>
      <c r="H212" s="15"/>
      <c r="I212" s="31"/>
      <c r="J212" s="41"/>
      <c r="K212" s="40"/>
      <c r="L212" s="40"/>
      <c r="M212" s="42"/>
      <c r="N212" s="40"/>
    </row>
    <row r="213" spans="1:15" ht="24">
      <c r="A213" s="28" t="s">
        <v>351</v>
      </c>
      <c r="B213" s="21" t="s">
        <v>79</v>
      </c>
      <c r="C213" s="13" t="s">
        <v>80</v>
      </c>
      <c r="D213" s="84"/>
      <c r="E213" s="19"/>
      <c r="F213" s="84">
        <v>1</v>
      </c>
      <c r="G213" s="19"/>
      <c r="H213" s="85"/>
      <c r="I213" s="81"/>
      <c r="J213" s="86"/>
      <c r="K213" s="84"/>
      <c r="L213" s="19"/>
      <c r="M213" s="19"/>
      <c r="N213" s="19"/>
    </row>
    <row r="214" spans="1:15" s="22" customFormat="1" ht="16.5" customHeight="1">
      <c r="A214" s="28" t="s">
        <v>352</v>
      </c>
      <c r="B214" s="74" t="s">
        <v>350</v>
      </c>
      <c r="C214" s="13" t="s">
        <v>47</v>
      </c>
      <c r="D214" s="84">
        <v>1</v>
      </c>
      <c r="E214" s="19"/>
      <c r="F214" s="84"/>
      <c r="G214" s="19"/>
      <c r="H214" s="76"/>
      <c r="I214" s="20"/>
      <c r="J214" s="45">
        <v>44116</v>
      </c>
      <c r="K214" s="84"/>
      <c r="L214" s="19"/>
      <c r="M214" s="19"/>
      <c r="N214" s="19"/>
    </row>
    <row r="215" spans="1:15" ht="23.25" customHeight="1">
      <c r="A215" s="28" t="s">
        <v>353</v>
      </c>
      <c r="B215" s="75" t="s">
        <v>43</v>
      </c>
      <c r="C215" s="19" t="s">
        <v>27</v>
      </c>
      <c r="D215" s="19"/>
      <c r="E215" s="19"/>
      <c r="F215" s="84">
        <v>1</v>
      </c>
      <c r="G215" s="19"/>
      <c r="H215" s="54"/>
      <c r="I215" s="19"/>
      <c r="J215" s="47"/>
      <c r="K215" s="84"/>
      <c r="L215" s="19"/>
      <c r="M215" s="19"/>
      <c r="N215" s="19"/>
    </row>
    <row r="216" spans="1:15" ht="16.5" customHeight="1">
      <c r="A216" s="28" t="s">
        <v>354</v>
      </c>
      <c r="B216" s="75" t="s">
        <v>48</v>
      </c>
      <c r="C216" s="13" t="s">
        <v>49</v>
      </c>
      <c r="D216" s="84">
        <v>1</v>
      </c>
      <c r="E216" s="19"/>
      <c r="F216" s="84"/>
      <c r="G216" s="19"/>
      <c r="H216" s="52"/>
      <c r="I216" s="20"/>
      <c r="J216" s="47"/>
      <c r="K216" s="84"/>
      <c r="L216" s="19"/>
      <c r="M216" s="19"/>
      <c r="N216" s="19"/>
    </row>
    <row r="217" spans="1:15" ht="23.25" customHeight="1">
      <c r="A217" s="28" t="s">
        <v>355</v>
      </c>
      <c r="B217" s="75" t="s">
        <v>59</v>
      </c>
      <c r="C217" s="13" t="s">
        <v>49</v>
      </c>
      <c r="D217" s="84">
        <v>1</v>
      </c>
      <c r="E217" s="19"/>
      <c r="F217" s="84"/>
      <c r="G217" s="19"/>
      <c r="H217" s="52"/>
      <c r="I217" s="20"/>
      <c r="J217" s="47"/>
      <c r="K217" s="84"/>
      <c r="L217" s="19"/>
      <c r="M217" s="19"/>
      <c r="N217" s="19"/>
    </row>
    <row r="218" spans="1:15" ht="23.25" customHeight="1">
      <c r="A218" s="28" t="s">
        <v>356</v>
      </c>
      <c r="B218" s="75" t="s">
        <v>33</v>
      </c>
      <c r="C218" s="13" t="s">
        <v>49</v>
      </c>
      <c r="D218" s="84">
        <v>1</v>
      </c>
      <c r="E218" s="19"/>
      <c r="F218" s="84"/>
      <c r="G218" s="19"/>
      <c r="H218" s="52"/>
      <c r="I218" s="20"/>
      <c r="J218" s="47"/>
      <c r="K218" s="84"/>
      <c r="L218" s="19"/>
      <c r="M218" s="19"/>
      <c r="N218" s="19"/>
    </row>
    <row r="219" spans="1:15" ht="23.25" customHeight="1">
      <c r="A219" s="28" t="s">
        <v>357</v>
      </c>
      <c r="B219" s="75" t="s">
        <v>39</v>
      </c>
      <c r="C219" s="13" t="s">
        <v>29</v>
      </c>
      <c r="D219" s="84">
        <v>1</v>
      </c>
      <c r="E219" s="19"/>
      <c r="F219" s="19"/>
      <c r="G219" s="19"/>
      <c r="H219" s="52"/>
      <c r="I219" s="20"/>
      <c r="J219" s="47"/>
      <c r="K219" s="84"/>
      <c r="L219" s="19"/>
      <c r="M219" s="19"/>
      <c r="N219" s="19"/>
    </row>
    <row r="220" spans="1:15" s="22" customFormat="1" ht="16.5" customHeight="1">
      <c r="A220" s="28" t="s">
        <v>358</v>
      </c>
      <c r="B220" s="75" t="s">
        <v>38</v>
      </c>
      <c r="C220" s="13" t="s">
        <v>29</v>
      </c>
      <c r="D220" s="84">
        <v>1</v>
      </c>
      <c r="E220" s="19"/>
      <c r="F220" s="19"/>
      <c r="G220" s="19"/>
      <c r="H220" s="52"/>
      <c r="I220" s="20"/>
      <c r="J220" s="47"/>
      <c r="K220" s="84"/>
      <c r="L220" s="19"/>
      <c r="M220" s="19"/>
      <c r="N220" s="19"/>
    </row>
    <row r="221" spans="1:15" ht="16.5" customHeight="1">
      <c r="A221" s="28" t="s">
        <v>359</v>
      </c>
      <c r="B221" s="75" t="s">
        <v>37</v>
      </c>
      <c r="C221" s="13" t="s">
        <v>29</v>
      </c>
      <c r="D221" s="84">
        <v>1</v>
      </c>
      <c r="E221" s="19"/>
      <c r="F221" s="19"/>
      <c r="G221" s="23"/>
      <c r="H221" s="76"/>
      <c r="I221" s="77"/>
      <c r="J221" s="43">
        <v>44132</v>
      </c>
      <c r="K221" s="84"/>
      <c r="L221" s="19"/>
      <c r="M221" s="19"/>
      <c r="N221" s="19"/>
    </row>
    <row r="222" spans="1:15" s="22" customFormat="1" ht="27.75" customHeight="1">
      <c r="A222" s="28" t="s">
        <v>360</v>
      </c>
      <c r="B222" s="75" t="s">
        <v>61</v>
      </c>
      <c r="C222" s="13" t="s">
        <v>62</v>
      </c>
      <c r="D222" s="84">
        <v>1</v>
      </c>
      <c r="E222" s="23"/>
      <c r="F222" s="78"/>
      <c r="G222" s="19"/>
      <c r="H222" s="53"/>
      <c r="I222" s="19"/>
      <c r="J222" s="47"/>
      <c r="K222" s="84"/>
      <c r="L222" s="19"/>
      <c r="M222" s="19"/>
      <c r="N222" s="19"/>
      <c r="O222" s="1"/>
    </row>
    <row r="223" spans="1:15" ht="21" customHeight="1">
      <c r="A223" s="28" t="s">
        <v>361</v>
      </c>
      <c r="B223" s="75" t="s">
        <v>55</v>
      </c>
      <c r="C223" s="13" t="s">
        <v>29</v>
      </c>
      <c r="D223" s="84">
        <v>1</v>
      </c>
      <c r="E223" s="19"/>
      <c r="F223" s="19"/>
      <c r="G223" s="19"/>
      <c r="H223" s="53"/>
      <c r="I223" s="19"/>
      <c r="J223" s="47"/>
      <c r="K223" s="84"/>
      <c r="L223" s="19"/>
      <c r="M223" s="19"/>
      <c r="N223" s="19"/>
    </row>
    <row r="224" spans="1:15" s="22" customFormat="1" ht="19.5" customHeight="1">
      <c r="A224" s="28" t="s">
        <v>362</v>
      </c>
      <c r="B224" s="75" t="s">
        <v>40</v>
      </c>
      <c r="C224" s="13" t="s">
        <v>29</v>
      </c>
      <c r="D224" s="84">
        <v>1</v>
      </c>
      <c r="E224" s="19"/>
      <c r="F224" s="19"/>
      <c r="G224" s="19"/>
      <c r="H224" s="53"/>
      <c r="I224" s="19"/>
      <c r="J224" s="47"/>
      <c r="K224" s="84"/>
      <c r="L224" s="19"/>
      <c r="M224" s="19"/>
      <c r="N224" s="19"/>
    </row>
    <row r="225" spans="1:14" ht="16.5" customHeight="1">
      <c r="A225" s="28" t="s">
        <v>363</v>
      </c>
      <c r="B225" s="75" t="s">
        <v>45</v>
      </c>
      <c r="C225" s="23" t="s">
        <v>50</v>
      </c>
      <c r="D225" s="26">
        <v>1</v>
      </c>
      <c r="E225" s="57"/>
      <c r="F225" s="26"/>
      <c r="G225" s="19"/>
      <c r="H225" s="54"/>
      <c r="I225" s="23"/>
      <c r="J225" s="47"/>
      <c r="K225" s="84"/>
      <c r="L225" s="19"/>
      <c r="M225" s="19"/>
      <c r="N225" s="19"/>
    </row>
    <row r="226" spans="1:14" ht="16.5" customHeight="1">
      <c r="A226" s="28" t="s">
        <v>364</v>
      </c>
      <c r="B226" s="75" t="s">
        <v>54</v>
      </c>
      <c r="C226" s="19" t="s">
        <v>27</v>
      </c>
      <c r="D226" s="84">
        <v>1</v>
      </c>
      <c r="E226" s="57"/>
      <c r="F226" s="84"/>
      <c r="G226" s="20"/>
      <c r="H226" s="79"/>
      <c r="I226" s="19"/>
      <c r="J226" s="80"/>
      <c r="K226" s="84"/>
      <c r="L226" s="19"/>
      <c r="M226" s="19"/>
      <c r="N226" s="19"/>
    </row>
    <row r="227" spans="1:14" ht="16.5" customHeight="1">
      <c r="A227" s="28" t="s">
        <v>365</v>
      </c>
      <c r="B227" s="75" t="s">
        <v>44</v>
      </c>
      <c r="C227" s="19" t="s">
        <v>27</v>
      </c>
      <c r="D227" s="84">
        <v>1</v>
      </c>
      <c r="E227" s="19"/>
      <c r="F227" s="84"/>
      <c r="G227" s="19"/>
      <c r="H227" s="59"/>
      <c r="I227" s="23"/>
      <c r="J227" s="46"/>
      <c r="K227" s="27"/>
      <c r="L227" s="27"/>
      <c r="M227" s="26"/>
      <c r="N227" s="27"/>
    </row>
    <row r="229" spans="1:14" s="11" customFormat="1" ht="15.95" customHeight="1">
      <c r="B229" s="33" t="s">
        <v>51</v>
      </c>
      <c r="D229" s="33"/>
      <c r="E229" s="34"/>
      <c r="F229" s="34"/>
      <c r="G229" s="34"/>
      <c r="H229" s="55"/>
      <c r="I229" s="34" t="s">
        <v>52</v>
      </c>
      <c r="J229" s="33"/>
      <c r="M229" s="33"/>
    </row>
    <row r="230" spans="1:14" s="11" customFormat="1" ht="15.95" customHeight="1">
      <c r="B230" s="32"/>
      <c r="D230" s="33"/>
      <c r="E230" s="34"/>
      <c r="F230" s="34"/>
      <c r="G230" s="34"/>
      <c r="H230" s="55"/>
      <c r="I230" s="34"/>
      <c r="J230" s="33"/>
      <c r="M230" s="33"/>
    </row>
    <row r="231" spans="1:14" s="11" customFormat="1" ht="15.95" customHeight="1">
      <c r="B231" s="32"/>
      <c r="D231" s="33"/>
      <c r="E231" s="34"/>
      <c r="F231" s="34"/>
      <c r="G231" s="34"/>
      <c r="H231" s="55"/>
      <c r="I231" s="34"/>
      <c r="J231" s="33"/>
      <c r="M231" s="33"/>
    </row>
    <row r="232" spans="1:14" s="11" customFormat="1" ht="15.95" customHeight="1">
      <c r="B232" s="32"/>
      <c r="D232" s="33"/>
      <c r="E232" s="34"/>
      <c r="F232" s="34"/>
      <c r="G232" s="34"/>
      <c r="H232" s="55"/>
      <c r="I232" s="34"/>
      <c r="J232" s="33"/>
      <c r="M232" s="33"/>
    </row>
    <row r="233" spans="1:14" s="11" customFormat="1" ht="34.5" customHeight="1">
      <c r="B233" s="32"/>
      <c r="D233" s="33"/>
      <c r="E233" s="34"/>
      <c r="F233" s="34"/>
      <c r="G233" s="34"/>
      <c r="H233" s="55"/>
      <c r="I233" s="34"/>
      <c r="J233" s="33"/>
      <c r="M233" s="33"/>
    </row>
    <row r="234" spans="1:14" s="11" customFormat="1" ht="15.95" customHeight="1">
      <c r="B234" s="32"/>
      <c r="D234" s="33"/>
      <c r="E234" s="34"/>
      <c r="F234" s="34"/>
      <c r="G234" s="34"/>
      <c r="H234" s="55"/>
      <c r="I234" s="34"/>
      <c r="J234" s="33"/>
      <c r="M234" s="33"/>
    </row>
    <row r="235" spans="1:14" s="11" customFormat="1">
      <c r="B235" s="33"/>
      <c r="D235" s="33"/>
      <c r="E235" s="34"/>
      <c r="F235" s="34"/>
      <c r="G235" s="34"/>
      <c r="H235" s="55"/>
      <c r="I235" s="34" t="s">
        <v>57</v>
      </c>
      <c r="J235" s="33"/>
      <c r="M235" s="33"/>
    </row>
  </sheetData>
  <mergeCells count="34">
    <mergeCell ref="N7:N8"/>
    <mergeCell ref="A9:A15"/>
    <mergeCell ref="A51:A57"/>
    <mergeCell ref="A7:A8"/>
    <mergeCell ref="B7:B8"/>
    <mergeCell ref="C7:C8"/>
    <mergeCell ref="D7:G7"/>
    <mergeCell ref="A16:A22"/>
    <mergeCell ref="A23:A29"/>
    <mergeCell ref="A30:A36"/>
    <mergeCell ref="A37:A43"/>
    <mergeCell ref="A44:A50"/>
    <mergeCell ref="A135:A141"/>
    <mergeCell ref="A58:A64"/>
    <mergeCell ref="A65:A71"/>
    <mergeCell ref="A72:A78"/>
    <mergeCell ref="A79:A85"/>
    <mergeCell ref="A86:A92"/>
    <mergeCell ref="A93:A99"/>
    <mergeCell ref="A100:A106"/>
    <mergeCell ref="A107:A113"/>
    <mergeCell ref="A114:A120"/>
    <mergeCell ref="A121:A127"/>
    <mergeCell ref="A128:A134"/>
    <mergeCell ref="A184:A190"/>
    <mergeCell ref="A191:A197"/>
    <mergeCell ref="A198:A204"/>
    <mergeCell ref="A205:A211"/>
    <mergeCell ref="A142:A148"/>
    <mergeCell ref="A149:A155"/>
    <mergeCell ref="A156:A162"/>
    <mergeCell ref="A163:A169"/>
    <mergeCell ref="A170:A176"/>
    <mergeCell ref="A177:A18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zoomScaleNormal="100" workbookViewId="0">
      <selection activeCell="C3" sqref="C3"/>
    </sheetView>
  </sheetViews>
  <sheetFormatPr defaultColWidth="9.140625" defaultRowHeight="12"/>
  <cols>
    <col min="1" max="1" width="6.85546875" style="1" customWidth="1"/>
    <col min="2" max="2" width="31.28515625" style="4" customWidth="1"/>
    <col min="3" max="3" width="14.85546875" style="1" customWidth="1"/>
    <col min="4" max="4" width="5.140625" style="7" customWidth="1"/>
    <col min="5" max="6" width="4.7109375" style="10" customWidth="1"/>
    <col min="7" max="7" width="5.140625" style="10" customWidth="1"/>
    <col min="8" max="8" width="34.85546875" style="51" customWidth="1"/>
    <col min="9" max="9" width="6.42578125" style="10" customWidth="1"/>
    <col min="10" max="10" width="9.28515625" style="7" customWidth="1"/>
    <col min="11" max="11" width="8.85546875" style="1" customWidth="1"/>
    <col min="12" max="12" width="13.42578125" style="1" hidden="1" customWidth="1"/>
    <col min="13" max="13" width="9.140625" style="7" customWidth="1"/>
    <col min="14" max="14" width="17.85546875" style="1" customWidth="1"/>
    <col min="15" max="16384" width="9.140625" style="1"/>
  </cols>
  <sheetData>
    <row r="1" spans="1:15" ht="24" customHeight="1">
      <c r="B1" s="2"/>
      <c r="C1" s="2" t="s">
        <v>3</v>
      </c>
      <c r="D1" s="2"/>
      <c r="E1" s="2"/>
      <c r="F1" s="2"/>
      <c r="G1" s="2"/>
      <c r="H1" s="5"/>
      <c r="I1" s="2"/>
      <c r="J1" s="2"/>
      <c r="K1" s="2"/>
      <c r="L1" s="2"/>
      <c r="M1" s="2"/>
      <c r="N1" s="2"/>
    </row>
    <row r="2" spans="1:15" ht="18" customHeight="1">
      <c r="B2" s="3"/>
      <c r="D2" s="3"/>
      <c r="E2" s="3"/>
      <c r="F2" s="3"/>
      <c r="G2" s="3" t="s">
        <v>4</v>
      </c>
      <c r="H2" s="50"/>
      <c r="I2" s="3"/>
      <c r="J2" s="3"/>
      <c r="K2" s="3"/>
      <c r="L2" s="3"/>
      <c r="M2" s="3"/>
      <c r="N2" s="3"/>
    </row>
    <row r="3" spans="1:15" ht="23.25" customHeight="1">
      <c r="A3" s="2" t="s">
        <v>5</v>
      </c>
      <c r="C3" s="2" t="s">
        <v>396</v>
      </c>
      <c r="D3" s="5"/>
      <c r="E3" s="5"/>
      <c r="F3" s="5"/>
      <c r="G3" s="5"/>
      <c r="H3" s="5"/>
      <c r="I3" s="5"/>
      <c r="J3" s="5"/>
      <c r="K3" s="5"/>
      <c r="L3" s="6" t="s">
        <v>0</v>
      </c>
      <c r="M3" s="3"/>
      <c r="N3" s="7"/>
    </row>
    <row r="4" spans="1:15" ht="17.25" customHeight="1">
      <c r="A4" s="6" t="s">
        <v>6</v>
      </c>
      <c r="C4" s="4"/>
      <c r="D4" s="8"/>
      <c r="E4" s="8"/>
      <c r="F4" s="8"/>
      <c r="G4" s="8"/>
      <c r="H4" s="8"/>
      <c r="I4" s="8"/>
      <c r="J4" s="8"/>
      <c r="K4" s="8"/>
      <c r="L4" s="6" t="s">
        <v>7</v>
      </c>
      <c r="M4" s="9"/>
    </row>
    <row r="5" spans="1:15" ht="20.25" customHeight="1">
      <c r="A5" s="6" t="s">
        <v>8</v>
      </c>
      <c r="C5" s="4" t="s">
        <v>9</v>
      </c>
      <c r="K5" s="7"/>
      <c r="L5" s="7"/>
    </row>
    <row r="6" spans="1:15" ht="17.25" customHeight="1">
      <c r="A6" s="6" t="s">
        <v>10</v>
      </c>
      <c r="K6" s="7"/>
      <c r="L6" s="7"/>
      <c r="N6" s="7"/>
    </row>
    <row r="7" spans="1:15" s="11" customFormat="1" ht="18" customHeight="1">
      <c r="A7" s="91" t="s">
        <v>2</v>
      </c>
      <c r="B7" s="91" t="s">
        <v>11</v>
      </c>
      <c r="C7" s="91" t="s">
        <v>12</v>
      </c>
      <c r="D7" s="91" t="s">
        <v>13</v>
      </c>
      <c r="E7" s="91"/>
      <c r="F7" s="91"/>
      <c r="G7" s="91"/>
      <c r="H7" s="83" t="s">
        <v>14</v>
      </c>
      <c r="I7" s="83"/>
      <c r="J7" s="83"/>
      <c r="K7" s="83"/>
      <c r="L7" s="83"/>
      <c r="M7" s="83" t="s">
        <v>15</v>
      </c>
      <c r="N7" s="90" t="s">
        <v>16</v>
      </c>
    </row>
    <row r="8" spans="1:15" s="11" customFormat="1" ht="75.75" customHeight="1">
      <c r="A8" s="91"/>
      <c r="B8" s="91"/>
      <c r="C8" s="91"/>
      <c r="D8" s="83" t="s">
        <v>17</v>
      </c>
      <c r="E8" s="83" t="s">
        <v>18</v>
      </c>
      <c r="F8" s="83" t="s">
        <v>19</v>
      </c>
      <c r="G8" s="83" t="s">
        <v>20</v>
      </c>
      <c r="H8" s="83" t="s">
        <v>21</v>
      </c>
      <c r="I8" s="83" t="s">
        <v>22</v>
      </c>
      <c r="J8" s="83" t="s">
        <v>23</v>
      </c>
      <c r="K8" s="83" t="s">
        <v>24</v>
      </c>
      <c r="L8" s="83" t="s">
        <v>25</v>
      </c>
      <c r="M8" s="83" t="s">
        <v>26</v>
      </c>
      <c r="N8" s="90"/>
    </row>
    <row r="9" spans="1:15" s="11" customFormat="1" ht="12.75">
      <c r="A9" s="88">
        <v>1</v>
      </c>
      <c r="B9" s="12" t="s">
        <v>81</v>
      </c>
      <c r="C9" s="13"/>
      <c r="D9" s="83"/>
      <c r="E9" s="83"/>
      <c r="F9" s="83"/>
      <c r="G9" s="83"/>
      <c r="H9" s="35"/>
      <c r="I9" s="13"/>
      <c r="J9" s="14"/>
      <c r="K9" s="83"/>
      <c r="L9" s="15"/>
      <c r="M9" s="83"/>
      <c r="N9" s="13"/>
      <c r="O9" s="36" t="s">
        <v>73</v>
      </c>
    </row>
    <row r="10" spans="1:15" s="11" customFormat="1">
      <c r="A10" s="89"/>
      <c r="B10" s="13" t="s">
        <v>77</v>
      </c>
      <c r="C10" s="13" t="s">
        <v>27</v>
      </c>
      <c r="D10" s="83"/>
      <c r="E10" s="83"/>
      <c r="F10" s="83">
        <v>1</v>
      </c>
      <c r="G10" s="83"/>
      <c r="H10" s="56">
        <v>998</v>
      </c>
      <c r="I10" s="13"/>
      <c r="J10" s="16">
        <v>44118</v>
      </c>
      <c r="K10" s="83"/>
      <c r="L10" s="83"/>
      <c r="M10" s="83"/>
      <c r="N10" s="13"/>
    </row>
    <row r="11" spans="1:15" s="11" customFormat="1">
      <c r="A11" s="89"/>
      <c r="B11" s="13" t="s">
        <v>78</v>
      </c>
      <c r="C11" s="13" t="s">
        <v>27</v>
      </c>
      <c r="D11" s="83"/>
      <c r="E11" s="83"/>
      <c r="F11" s="83">
        <v>1</v>
      </c>
      <c r="G11" s="83"/>
      <c r="H11" s="56">
        <v>1008</v>
      </c>
      <c r="I11" s="13"/>
      <c r="J11" s="16">
        <v>44118</v>
      </c>
      <c r="K11" s="83"/>
      <c r="L11" s="83"/>
      <c r="M11" s="83"/>
      <c r="N11" s="13"/>
    </row>
    <row r="12" spans="1:15" s="11" customFormat="1">
      <c r="A12" s="89"/>
      <c r="B12" s="13" t="s">
        <v>28</v>
      </c>
      <c r="C12" s="13" t="s">
        <v>29</v>
      </c>
      <c r="D12" s="83">
        <v>1</v>
      </c>
      <c r="E12" s="83"/>
      <c r="F12" s="83"/>
      <c r="G12" s="83"/>
      <c r="H12" s="13"/>
      <c r="I12" s="13"/>
      <c r="J12" s="16">
        <v>44118</v>
      </c>
      <c r="K12" s="37">
        <v>28</v>
      </c>
      <c r="L12" s="15"/>
      <c r="M12" s="83">
        <v>30</v>
      </c>
      <c r="N12" s="13"/>
    </row>
    <row r="13" spans="1:15" s="11" customFormat="1">
      <c r="A13" s="89"/>
      <c r="B13" s="13" t="s">
        <v>30</v>
      </c>
      <c r="C13" s="13" t="s">
        <v>29</v>
      </c>
      <c r="D13" s="83">
        <v>1</v>
      </c>
      <c r="E13" s="83"/>
      <c r="F13" s="83"/>
      <c r="G13" s="83"/>
      <c r="H13" s="13" t="s">
        <v>281</v>
      </c>
      <c r="I13" s="13"/>
      <c r="J13" s="16">
        <v>44118</v>
      </c>
      <c r="K13" s="37">
        <f>K12</f>
        <v>28</v>
      </c>
      <c r="L13" s="15"/>
      <c r="M13" s="83">
        <v>30</v>
      </c>
      <c r="N13" s="17"/>
    </row>
    <row r="14" spans="1:15" s="11" customFormat="1">
      <c r="A14" s="89"/>
      <c r="B14" s="13" t="s">
        <v>32</v>
      </c>
      <c r="C14" s="13" t="s">
        <v>27</v>
      </c>
      <c r="D14" s="83">
        <v>1</v>
      </c>
      <c r="E14" s="83"/>
      <c r="F14" s="83"/>
      <c r="G14" s="83"/>
      <c r="H14" s="13"/>
      <c r="I14" s="13"/>
      <c r="J14" s="16">
        <v>44102</v>
      </c>
      <c r="K14" s="83"/>
      <c r="L14" s="15"/>
      <c r="M14" s="83"/>
      <c r="N14" s="17"/>
    </row>
    <row r="15" spans="1:15" s="11" customFormat="1">
      <c r="A15" s="89"/>
      <c r="B15" s="13" t="s">
        <v>72</v>
      </c>
      <c r="C15" s="13" t="s">
        <v>27</v>
      </c>
      <c r="D15" s="83">
        <v>1</v>
      </c>
      <c r="E15" s="83"/>
      <c r="F15" s="83"/>
      <c r="G15" s="83"/>
      <c r="H15" s="13" t="s">
        <v>282</v>
      </c>
      <c r="I15" s="13"/>
      <c r="J15" s="16">
        <v>44102</v>
      </c>
      <c r="K15" s="83"/>
      <c r="L15" s="15"/>
      <c r="M15" s="83"/>
      <c r="N15" s="17"/>
    </row>
    <row r="16" spans="1:15" s="11" customFormat="1" ht="12.75">
      <c r="A16" s="88">
        <v>2</v>
      </c>
      <c r="B16" s="12" t="s">
        <v>82</v>
      </c>
      <c r="C16" s="13"/>
      <c r="D16" s="83"/>
      <c r="E16" s="83"/>
      <c r="F16" s="83"/>
      <c r="G16" s="83"/>
      <c r="H16" s="35"/>
      <c r="I16" s="13"/>
      <c r="J16" s="14"/>
      <c r="K16" s="83"/>
      <c r="L16" s="15"/>
      <c r="M16" s="83"/>
      <c r="N16" s="13"/>
    </row>
    <row r="17" spans="1:14" s="11" customFormat="1">
      <c r="A17" s="89"/>
      <c r="B17" s="13" t="s">
        <v>77</v>
      </c>
      <c r="C17" s="13" t="s">
        <v>27</v>
      </c>
      <c r="D17" s="83"/>
      <c r="E17" s="83"/>
      <c r="F17" s="83">
        <v>1</v>
      </c>
      <c r="G17" s="83"/>
      <c r="H17" s="56">
        <v>1020</v>
      </c>
      <c r="I17" s="13"/>
      <c r="J17" s="16">
        <v>44119</v>
      </c>
      <c r="K17" s="83"/>
      <c r="L17" s="83"/>
      <c r="M17" s="83"/>
      <c r="N17" s="13"/>
    </row>
    <row r="18" spans="1:14" s="11" customFormat="1">
      <c r="A18" s="89"/>
      <c r="B18" s="13" t="s">
        <v>78</v>
      </c>
      <c r="C18" s="13" t="s">
        <v>27</v>
      </c>
      <c r="D18" s="83"/>
      <c r="E18" s="83"/>
      <c r="F18" s="83">
        <v>1</v>
      </c>
      <c r="G18" s="83"/>
      <c r="H18" s="56">
        <v>1027</v>
      </c>
      <c r="I18" s="13"/>
      <c r="J18" s="16">
        <v>44119</v>
      </c>
      <c r="K18" s="83"/>
      <c r="L18" s="83"/>
      <c r="M18" s="83"/>
      <c r="N18" s="13"/>
    </row>
    <row r="19" spans="1:14" s="11" customFormat="1">
      <c r="A19" s="89"/>
      <c r="B19" s="13" t="s">
        <v>28</v>
      </c>
      <c r="C19" s="13" t="s">
        <v>29</v>
      </c>
      <c r="D19" s="83">
        <v>1</v>
      </c>
      <c r="E19" s="83"/>
      <c r="F19" s="83"/>
      <c r="G19" s="83"/>
      <c r="H19" s="13"/>
      <c r="I19" s="13"/>
      <c r="J19" s="16">
        <v>44119</v>
      </c>
      <c r="K19" s="37">
        <v>29</v>
      </c>
      <c r="L19" s="15"/>
      <c r="M19" s="83">
        <v>30</v>
      </c>
      <c r="N19" s="13"/>
    </row>
    <row r="20" spans="1:14" s="11" customFormat="1">
      <c r="A20" s="89"/>
      <c r="B20" s="13" t="s">
        <v>30</v>
      </c>
      <c r="C20" s="13" t="s">
        <v>29</v>
      </c>
      <c r="D20" s="83">
        <v>1</v>
      </c>
      <c r="E20" s="83"/>
      <c r="F20" s="83"/>
      <c r="G20" s="83"/>
      <c r="H20" s="13" t="s">
        <v>283</v>
      </c>
      <c r="I20" s="13"/>
      <c r="J20" s="16">
        <v>44119</v>
      </c>
      <c r="K20" s="37">
        <f>K19</f>
        <v>29</v>
      </c>
      <c r="L20" s="15"/>
      <c r="M20" s="83">
        <v>30</v>
      </c>
      <c r="N20" s="17"/>
    </row>
    <row r="21" spans="1:14" s="11" customFormat="1">
      <c r="A21" s="89"/>
      <c r="B21" s="13" t="s">
        <v>32</v>
      </c>
      <c r="C21" s="13" t="s">
        <v>27</v>
      </c>
      <c r="D21" s="83">
        <v>1</v>
      </c>
      <c r="E21" s="83"/>
      <c r="F21" s="83"/>
      <c r="G21" s="83"/>
      <c r="H21" s="13"/>
      <c r="I21" s="13"/>
      <c r="J21" s="16">
        <v>44102</v>
      </c>
      <c r="K21" s="83"/>
      <c r="L21" s="15"/>
      <c r="M21" s="83"/>
      <c r="N21" s="17"/>
    </row>
    <row r="22" spans="1:14" s="11" customFormat="1">
      <c r="A22" s="89"/>
      <c r="B22" s="13" t="s">
        <v>72</v>
      </c>
      <c r="C22" s="13" t="s">
        <v>27</v>
      </c>
      <c r="D22" s="83">
        <v>1</v>
      </c>
      <c r="E22" s="83"/>
      <c r="F22" s="83"/>
      <c r="G22" s="83"/>
      <c r="H22" s="13" t="s">
        <v>284</v>
      </c>
      <c r="I22" s="13"/>
      <c r="J22" s="16">
        <v>44102</v>
      </c>
      <c r="K22" s="83"/>
      <c r="L22" s="15"/>
      <c r="M22" s="83"/>
      <c r="N22" s="17"/>
    </row>
    <row r="23" spans="1:14" s="11" customFormat="1" ht="12.75">
      <c r="A23" s="88">
        <v>3</v>
      </c>
      <c r="B23" s="12" t="s">
        <v>159</v>
      </c>
      <c r="C23" s="13"/>
      <c r="D23" s="83"/>
      <c r="E23" s="83"/>
      <c r="F23" s="83"/>
      <c r="G23" s="83"/>
      <c r="H23" s="35"/>
      <c r="I23" s="13"/>
      <c r="J23" s="14"/>
      <c r="K23" s="83"/>
      <c r="L23" s="15"/>
      <c r="M23" s="83"/>
      <c r="N23" s="13"/>
    </row>
    <row r="24" spans="1:14" s="11" customFormat="1">
      <c r="A24" s="89"/>
      <c r="B24" s="13" t="s">
        <v>77</v>
      </c>
      <c r="C24" s="13" t="s">
        <v>27</v>
      </c>
      <c r="D24" s="83"/>
      <c r="E24" s="83"/>
      <c r="F24" s="83">
        <v>1</v>
      </c>
      <c r="G24" s="83"/>
      <c r="H24" s="56">
        <v>960</v>
      </c>
      <c r="I24" s="13"/>
      <c r="J24" s="16">
        <v>44117</v>
      </c>
      <c r="K24" s="83"/>
      <c r="L24" s="83"/>
      <c r="M24" s="83"/>
      <c r="N24" s="13"/>
    </row>
    <row r="25" spans="1:14" s="11" customFormat="1">
      <c r="A25" s="89"/>
      <c r="B25" s="13" t="s">
        <v>78</v>
      </c>
      <c r="C25" s="13" t="s">
        <v>27</v>
      </c>
      <c r="D25" s="83"/>
      <c r="E25" s="83"/>
      <c r="F25" s="83">
        <v>1</v>
      </c>
      <c r="G25" s="83"/>
      <c r="H25" s="56">
        <v>963</v>
      </c>
      <c r="I25" s="13"/>
      <c r="J25" s="16">
        <v>44117</v>
      </c>
      <c r="K25" s="83"/>
      <c r="L25" s="83"/>
      <c r="M25" s="83"/>
      <c r="N25" s="13"/>
    </row>
    <row r="26" spans="1:14" s="11" customFormat="1">
      <c r="A26" s="89"/>
      <c r="B26" s="13" t="s">
        <v>28</v>
      </c>
      <c r="C26" s="13" t="s">
        <v>29</v>
      </c>
      <c r="D26" s="83">
        <v>1</v>
      </c>
      <c r="E26" s="83"/>
      <c r="F26" s="83"/>
      <c r="G26" s="83"/>
      <c r="H26" s="13"/>
      <c r="I26" s="13"/>
      <c r="J26" s="16">
        <v>44117</v>
      </c>
      <c r="K26" s="37">
        <v>27</v>
      </c>
      <c r="L26" s="15"/>
      <c r="M26" s="83">
        <v>30</v>
      </c>
      <c r="N26" s="13"/>
    </row>
    <row r="27" spans="1:14" s="11" customFormat="1">
      <c r="A27" s="89"/>
      <c r="B27" s="13" t="s">
        <v>30</v>
      </c>
      <c r="C27" s="13" t="s">
        <v>29</v>
      </c>
      <c r="D27" s="83">
        <v>1</v>
      </c>
      <c r="E27" s="83"/>
      <c r="F27" s="83"/>
      <c r="G27" s="83"/>
      <c r="H27" s="13" t="s">
        <v>285</v>
      </c>
      <c r="I27" s="13"/>
      <c r="J27" s="16">
        <v>44117</v>
      </c>
      <c r="K27" s="37">
        <f>K26</f>
        <v>27</v>
      </c>
      <c r="L27" s="15"/>
      <c r="M27" s="83">
        <v>30</v>
      </c>
      <c r="N27" s="17"/>
    </row>
    <row r="28" spans="1:14" s="11" customFormat="1">
      <c r="A28" s="89"/>
      <c r="B28" s="13" t="s">
        <v>32</v>
      </c>
      <c r="C28" s="13" t="s">
        <v>27</v>
      </c>
      <c r="D28" s="83">
        <v>1</v>
      </c>
      <c r="E28" s="83"/>
      <c r="F28" s="83"/>
      <c r="G28" s="83"/>
      <c r="H28" s="13"/>
      <c r="I28" s="13"/>
      <c r="J28" s="16">
        <v>44102</v>
      </c>
      <c r="K28" s="83"/>
      <c r="L28" s="15"/>
      <c r="M28" s="83"/>
      <c r="N28" s="17"/>
    </row>
    <row r="29" spans="1:14" s="11" customFormat="1">
      <c r="A29" s="89"/>
      <c r="B29" s="13" t="s">
        <v>72</v>
      </c>
      <c r="C29" s="13" t="s">
        <v>27</v>
      </c>
      <c r="D29" s="83">
        <v>1</v>
      </c>
      <c r="E29" s="83"/>
      <c r="F29" s="83"/>
      <c r="G29" s="83"/>
      <c r="H29" s="13" t="s">
        <v>286</v>
      </c>
      <c r="I29" s="13"/>
      <c r="J29" s="16">
        <v>44102</v>
      </c>
      <c r="K29" s="83"/>
      <c r="L29" s="15"/>
      <c r="M29" s="83"/>
      <c r="N29" s="17"/>
    </row>
    <row r="30" spans="1:14" s="11" customFormat="1" ht="12.75">
      <c r="A30" s="88">
        <v>4</v>
      </c>
      <c r="B30" s="12" t="s">
        <v>148</v>
      </c>
      <c r="C30" s="13"/>
      <c r="D30" s="83"/>
      <c r="E30" s="83"/>
      <c r="F30" s="83"/>
      <c r="G30" s="83"/>
      <c r="H30" s="35"/>
      <c r="I30" s="13"/>
      <c r="J30" s="14"/>
      <c r="K30" s="83"/>
      <c r="L30" s="15"/>
      <c r="M30" s="83"/>
      <c r="N30" s="13"/>
    </row>
    <row r="31" spans="1:14" s="11" customFormat="1">
      <c r="A31" s="89"/>
      <c r="B31" s="13" t="s">
        <v>77</v>
      </c>
      <c r="C31" s="13" t="s">
        <v>27</v>
      </c>
      <c r="D31" s="83"/>
      <c r="E31" s="83"/>
      <c r="F31" s="83">
        <v>1</v>
      </c>
      <c r="G31" s="83"/>
      <c r="H31" s="56">
        <v>1018</v>
      </c>
      <c r="I31" s="13"/>
      <c r="J31" s="16">
        <v>44119</v>
      </c>
      <c r="K31" s="83"/>
      <c r="L31" s="83"/>
      <c r="M31" s="83"/>
      <c r="N31" s="13"/>
    </row>
    <row r="32" spans="1:14" s="11" customFormat="1">
      <c r="A32" s="89"/>
      <c r="B32" s="13" t="s">
        <v>78</v>
      </c>
      <c r="C32" s="13" t="s">
        <v>27</v>
      </c>
      <c r="D32" s="83"/>
      <c r="E32" s="83"/>
      <c r="F32" s="83">
        <v>1</v>
      </c>
      <c r="G32" s="83"/>
      <c r="H32" s="56">
        <v>1025</v>
      </c>
      <c r="I32" s="13"/>
      <c r="J32" s="16">
        <v>44119</v>
      </c>
      <c r="K32" s="83"/>
      <c r="L32" s="83"/>
      <c r="M32" s="83"/>
      <c r="N32" s="13"/>
    </row>
    <row r="33" spans="1:14" s="11" customFormat="1">
      <c r="A33" s="89"/>
      <c r="B33" s="13" t="s">
        <v>28</v>
      </c>
      <c r="C33" s="13" t="s">
        <v>29</v>
      </c>
      <c r="D33" s="83">
        <v>1</v>
      </c>
      <c r="E33" s="83"/>
      <c r="F33" s="83"/>
      <c r="G33" s="83"/>
      <c r="H33" s="13"/>
      <c r="I33" s="13"/>
      <c r="J33" s="16">
        <v>44119</v>
      </c>
      <c r="K33" s="37">
        <v>29</v>
      </c>
      <c r="L33" s="15"/>
      <c r="M33" s="83">
        <v>30</v>
      </c>
      <c r="N33" s="13"/>
    </row>
    <row r="34" spans="1:14" s="11" customFormat="1">
      <c r="A34" s="89"/>
      <c r="B34" s="13" t="s">
        <v>30</v>
      </c>
      <c r="C34" s="13" t="s">
        <v>29</v>
      </c>
      <c r="D34" s="83">
        <v>1</v>
      </c>
      <c r="E34" s="83"/>
      <c r="F34" s="83"/>
      <c r="G34" s="83"/>
      <c r="H34" s="13" t="s">
        <v>287</v>
      </c>
      <c r="I34" s="13"/>
      <c r="J34" s="16">
        <v>44119</v>
      </c>
      <c r="K34" s="37">
        <f>K33</f>
        <v>29</v>
      </c>
      <c r="L34" s="15"/>
      <c r="M34" s="83">
        <v>30</v>
      </c>
      <c r="N34" s="17"/>
    </row>
    <row r="35" spans="1:14" s="11" customFormat="1">
      <c r="A35" s="89"/>
      <c r="B35" s="13" t="s">
        <v>32</v>
      </c>
      <c r="C35" s="13" t="s">
        <v>27</v>
      </c>
      <c r="D35" s="83">
        <v>1</v>
      </c>
      <c r="E35" s="83"/>
      <c r="F35" s="83"/>
      <c r="G35" s="83"/>
      <c r="H35" s="13"/>
      <c r="I35" s="13"/>
      <c r="J35" s="16">
        <v>44102</v>
      </c>
      <c r="K35" s="83"/>
      <c r="L35" s="15"/>
      <c r="M35" s="83"/>
      <c r="N35" s="17"/>
    </row>
    <row r="36" spans="1:14" s="11" customFormat="1">
      <c r="A36" s="89"/>
      <c r="B36" s="13" t="s">
        <v>72</v>
      </c>
      <c r="C36" s="13" t="s">
        <v>27</v>
      </c>
      <c r="D36" s="83">
        <v>1</v>
      </c>
      <c r="E36" s="83"/>
      <c r="F36" s="83"/>
      <c r="G36" s="83"/>
      <c r="H36" s="13" t="s">
        <v>288</v>
      </c>
      <c r="I36" s="13"/>
      <c r="J36" s="16">
        <v>44102</v>
      </c>
      <c r="K36" s="83"/>
      <c r="L36" s="15"/>
      <c r="M36" s="83"/>
      <c r="N36" s="17"/>
    </row>
    <row r="37" spans="1:14" s="11" customFormat="1" ht="12.75">
      <c r="A37" s="88">
        <v>5</v>
      </c>
      <c r="B37" s="12" t="s">
        <v>84</v>
      </c>
      <c r="C37" s="13"/>
      <c r="D37" s="83"/>
      <c r="E37" s="83"/>
      <c r="F37" s="83"/>
      <c r="G37" s="83"/>
      <c r="H37" s="35"/>
      <c r="I37" s="13"/>
      <c r="J37" s="14"/>
      <c r="K37" s="83"/>
      <c r="L37" s="15"/>
      <c r="M37" s="83"/>
      <c r="N37" s="13"/>
    </row>
    <row r="38" spans="1:14" s="11" customFormat="1">
      <c r="A38" s="89"/>
      <c r="B38" s="13" t="s">
        <v>77</v>
      </c>
      <c r="C38" s="13" t="s">
        <v>27</v>
      </c>
      <c r="D38" s="83"/>
      <c r="E38" s="83"/>
      <c r="F38" s="83">
        <v>1</v>
      </c>
      <c r="G38" s="83"/>
      <c r="H38" s="56">
        <v>811</v>
      </c>
      <c r="I38" s="13"/>
      <c r="J38" s="16">
        <v>44116</v>
      </c>
      <c r="K38" s="83"/>
      <c r="L38" s="83"/>
      <c r="M38" s="83"/>
      <c r="N38" s="13"/>
    </row>
    <row r="39" spans="1:14" s="11" customFormat="1">
      <c r="A39" s="89"/>
      <c r="B39" s="13" t="s">
        <v>78</v>
      </c>
      <c r="C39" s="13" t="s">
        <v>27</v>
      </c>
      <c r="D39" s="83"/>
      <c r="E39" s="83"/>
      <c r="F39" s="83">
        <v>1</v>
      </c>
      <c r="G39" s="83"/>
      <c r="H39" s="56">
        <v>825</v>
      </c>
      <c r="I39" s="13"/>
      <c r="J39" s="16">
        <v>44116</v>
      </c>
      <c r="K39" s="83"/>
      <c r="L39" s="83"/>
      <c r="M39" s="83"/>
      <c r="N39" s="13"/>
    </row>
    <row r="40" spans="1:14" s="11" customFormat="1">
      <c r="A40" s="89"/>
      <c r="B40" s="13" t="s">
        <v>28</v>
      </c>
      <c r="C40" s="13" t="s">
        <v>29</v>
      </c>
      <c r="D40" s="83">
        <v>1</v>
      </c>
      <c r="E40" s="83"/>
      <c r="F40" s="83"/>
      <c r="G40" s="83"/>
      <c r="H40" s="13"/>
      <c r="I40" s="13"/>
      <c r="J40" s="16">
        <v>44116</v>
      </c>
      <c r="K40" s="37">
        <v>26</v>
      </c>
      <c r="L40" s="15"/>
      <c r="M40" s="83">
        <v>30</v>
      </c>
      <c r="N40" s="13"/>
    </row>
    <row r="41" spans="1:14" s="11" customFormat="1">
      <c r="A41" s="89"/>
      <c r="B41" s="13" t="s">
        <v>30</v>
      </c>
      <c r="C41" s="13" t="s">
        <v>29</v>
      </c>
      <c r="D41" s="83">
        <v>1</v>
      </c>
      <c r="E41" s="83"/>
      <c r="F41" s="83"/>
      <c r="G41" s="83"/>
      <c r="H41" s="13" t="s">
        <v>289</v>
      </c>
      <c r="I41" s="13"/>
      <c r="J41" s="16">
        <v>44116</v>
      </c>
      <c r="K41" s="37">
        <f>K40</f>
        <v>26</v>
      </c>
      <c r="L41" s="15"/>
      <c r="M41" s="83">
        <v>30</v>
      </c>
      <c r="N41" s="17"/>
    </row>
    <row r="42" spans="1:14" s="11" customFormat="1">
      <c r="A42" s="89"/>
      <c r="B42" s="13" t="s">
        <v>32</v>
      </c>
      <c r="C42" s="13" t="s">
        <v>27</v>
      </c>
      <c r="D42" s="83">
        <v>1</v>
      </c>
      <c r="E42" s="83"/>
      <c r="F42" s="83"/>
      <c r="G42" s="83"/>
      <c r="H42" s="13"/>
      <c r="I42" s="13"/>
      <c r="J42" s="16">
        <v>44102</v>
      </c>
      <c r="K42" s="83"/>
      <c r="L42" s="15"/>
      <c r="M42" s="83"/>
      <c r="N42" s="17"/>
    </row>
    <row r="43" spans="1:14" s="11" customFormat="1">
      <c r="A43" s="89"/>
      <c r="B43" s="13" t="s">
        <v>72</v>
      </c>
      <c r="C43" s="13" t="s">
        <v>27</v>
      </c>
      <c r="D43" s="83">
        <v>1</v>
      </c>
      <c r="E43" s="83"/>
      <c r="F43" s="83"/>
      <c r="G43" s="83"/>
      <c r="H43" s="13" t="s">
        <v>290</v>
      </c>
      <c r="I43" s="13"/>
      <c r="J43" s="16">
        <v>44102</v>
      </c>
      <c r="K43" s="83"/>
      <c r="L43" s="15"/>
      <c r="M43" s="83"/>
      <c r="N43" s="17"/>
    </row>
    <row r="44" spans="1:14" s="11" customFormat="1" ht="12.75">
      <c r="A44" s="88">
        <v>6</v>
      </c>
      <c r="B44" s="12" t="s">
        <v>164</v>
      </c>
      <c r="C44" s="13"/>
      <c r="D44" s="83"/>
      <c r="E44" s="83"/>
      <c r="F44" s="83"/>
      <c r="G44" s="83"/>
      <c r="H44" s="35"/>
      <c r="I44" s="13"/>
      <c r="J44" s="14"/>
      <c r="K44" s="83"/>
      <c r="L44" s="15"/>
      <c r="M44" s="83"/>
      <c r="N44" s="13"/>
    </row>
    <row r="45" spans="1:14" s="11" customFormat="1">
      <c r="A45" s="89"/>
      <c r="B45" s="13" t="s">
        <v>77</v>
      </c>
      <c r="C45" s="13" t="s">
        <v>27</v>
      </c>
      <c r="D45" s="83"/>
      <c r="E45" s="83"/>
      <c r="F45" s="83">
        <v>1</v>
      </c>
      <c r="G45" s="83"/>
      <c r="H45" s="56">
        <v>1001</v>
      </c>
      <c r="I45" s="13"/>
      <c r="J45" s="16">
        <v>44118</v>
      </c>
      <c r="K45" s="83"/>
      <c r="L45" s="83"/>
      <c r="M45" s="83"/>
      <c r="N45" s="13"/>
    </row>
    <row r="46" spans="1:14" s="11" customFormat="1">
      <c r="A46" s="89"/>
      <c r="B46" s="13" t="s">
        <v>78</v>
      </c>
      <c r="C46" s="13" t="s">
        <v>27</v>
      </c>
      <c r="D46" s="83"/>
      <c r="E46" s="83"/>
      <c r="F46" s="83">
        <v>1</v>
      </c>
      <c r="G46" s="83"/>
      <c r="H46" s="56">
        <v>1011</v>
      </c>
      <c r="I46" s="13"/>
      <c r="J46" s="16">
        <v>44118</v>
      </c>
      <c r="K46" s="83"/>
      <c r="L46" s="83"/>
      <c r="M46" s="83"/>
      <c r="N46" s="13"/>
    </row>
    <row r="47" spans="1:14" s="11" customFormat="1">
      <c r="A47" s="89"/>
      <c r="B47" s="13" t="s">
        <v>28</v>
      </c>
      <c r="C47" s="13" t="s">
        <v>29</v>
      </c>
      <c r="D47" s="83">
        <v>1</v>
      </c>
      <c r="E47" s="83"/>
      <c r="F47" s="83"/>
      <c r="G47" s="83"/>
      <c r="H47" s="13"/>
      <c r="I47" s="13"/>
      <c r="J47" s="16">
        <v>44118</v>
      </c>
      <c r="K47" s="37">
        <v>28</v>
      </c>
      <c r="L47" s="15"/>
      <c r="M47" s="83">
        <v>30</v>
      </c>
      <c r="N47" s="13"/>
    </row>
    <row r="48" spans="1:14" s="11" customFormat="1">
      <c r="A48" s="89"/>
      <c r="B48" s="13" t="s">
        <v>30</v>
      </c>
      <c r="C48" s="13" t="s">
        <v>29</v>
      </c>
      <c r="D48" s="83">
        <v>1</v>
      </c>
      <c r="E48" s="83"/>
      <c r="F48" s="83"/>
      <c r="G48" s="83"/>
      <c r="H48" s="13" t="s">
        <v>291</v>
      </c>
      <c r="I48" s="13"/>
      <c r="J48" s="16">
        <v>44118</v>
      </c>
      <c r="K48" s="37">
        <f>K47</f>
        <v>28</v>
      </c>
      <c r="L48" s="15"/>
      <c r="M48" s="83">
        <v>30</v>
      </c>
      <c r="N48" s="17"/>
    </row>
    <row r="49" spans="1:14" s="11" customFormat="1">
      <c r="A49" s="89"/>
      <c r="B49" s="13" t="s">
        <v>32</v>
      </c>
      <c r="C49" s="13" t="s">
        <v>27</v>
      </c>
      <c r="D49" s="83">
        <v>1</v>
      </c>
      <c r="E49" s="83"/>
      <c r="F49" s="83"/>
      <c r="G49" s="83"/>
      <c r="H49" s="13"/>
      <c r="I49" s="13"/>
      <c r="J49" s="16">
        <v>44102</v>
      </c>
      <c r="K49" s="83"/>
      <c r="L49" s="15"/>
      <c r="M49" s="83"/>
      <c r="N49" s="17"/>
    </row>
    <row r="50" spans="1:14" s="11" customFormat="1">
      <c r="A50" s="89"/>
      <c r="B50" s="13" t="s">
        <v>72</v>
      </c>
      <c r="C50" s="13" t="s">
        <v>27</v>
      </c>
      <c r="D50" s="83">
        <v>1</v>
      </c>
      <c r="E50" s="83"/>
      <c r="F50" s="83"/>
      <c r="G50" s="83"/>
      <c r="H50" s="13" t="s">
        <v>292</v>
      </c>
      <c r="I50" s="13"/>
      <c r="J50" s="16">
        <v>44102</v>
      </c>
      <c r="K50" s="83"/>
      <c r="L50" s="15"/>
      <c r="M50" s="83"/>
      <c r="N50" s="17"/>
    </row>
    <row r="51" spans="1:14" s="11" customFormat="1" ht="12.75">
      <c r="A51" s="88">
        <v>7</v>
      </c>
      <c r="B51" s="12" t="s">
        <v>268</v>
      </c>
      <c r="C51" s="13"/>
      <c r="D51" s="83"/>
      <c r="E51" s="83"/>
      <c r="F51" s="83"/>
      <c r="G51" s="83"/>
      <c r="H51" s="35"/>
      <c r="I51" s="13"/>
      <c r="J51" s="14"/>
      <c r="K51" s="83"/>
      <c r="L51" s="15"/>
      <c r="M51" s="83"/>
      <c r="N51" s="13"/>
    </row>
    <row r="52" spans="1:14" s="11" customFormat="1">
      <c r="A52" s="89"/>
      <c r="B52" s="13" t="s">
        <v>77</v>
      </c>
      <c r="C52" s="13" t="s">
        <v>27</v>
      </c>
      <c r="D52" s="83"/>
      <c r="E52" s="83"/>
      <c r="F52" s="83">
        <v>1</v>
      </c>
      <c r="G52" s="83"/>
      <c r="H52" s="56">
        <v>807</v>
      </c>
      <c r="I52" s="13"/>
      <c r="J52" s="16">
        <v>44116</v>
      </c>
      <c r="K52" s="83"/>
      <c r="L52" s="83"/>
      <c r="M52" s="83"/>
      <c r="N52" s="13"/>
    </row>
    <row r="53" spans="1:14" s="11" customFormat="1">
      <c r="A53" s="89"/>
      <c r="B53" s="13" t="s">
        <v>78</v>
      </c>
      <c r="C53" s="13" t="s">
        <v>27</v>
      </c>
      <c r="D53" s="83"/>
      <c r="E53" s="83"/>
      <c r="F53" s="83">
        <v>1</v>
      </c>
      <c r="G53" s="83"/>
      <c r="H53" s="56">
        <v>821</v>
      </c>
      <c r="I53" s="13"/>
      <c r="J53" s="16">
        <v>44116</v>
      </c>
      <c r="K53" s="83"/>
      <c r="L53" s="83"/>
      <c r="M53" s="83"/>
      <c r="N53" s="13"/>
    </row>
    <row r="54" spans="1:14" s="11" customFormat="1">
      <c r="A54" s="89"/>
      <c r="B54" s="13" t="s">
        <v>28</v>
      </c>
      <c r="C54" s="13" t="s">
        <v>29</v>
      </c>
      <c r="D54" s="83">
        <v>1</v>
      </c>
      <c r="E54" s="83"/>
      <c r="F54" s="83"/>
      <c r="G54" s="83"/>
      <c r="H54" s="13"/>
      <c r="I54" s="13"/>
      <c r="J54" s="16">
        <v>44116</v>
      </c>
      <c r="K54" s="37">
        <v>26</v>
      </c>
      <c r="L54" s="15"/>
      <c r="M54" s="83">
        <v>30</v>
      </c>
      <c r="N54" s="13"/>
    </row>
    <row r="55" spans="1:14" s="11" customFormat="1">
      <c r="A55" s="89"/>
      <c r="B55" s="13" t="s">
        <v>30</v>
      </c>
      <c r="C55" s="13" t="s">
        <v>29</v>
      </c>
      <c r="D55" s="83">
        <v>1</v>
      </c>
      <c r="E55" s="83"/>
      <c r="F55" s="83"/>
      <c r="G55" s="83"/>
      <c r="H55" s="13" t="s">
        <v>293</v>
      </c>
      <c r="I55" s="13"/>
      <c r="J55" s="16">
        <v>44116</v>
      </c>
      <c r="K55" s="37">
        <f>K54</f>
        <v>26</v>
      </c>
      <c r="L55" s="15"/>
      <c r="M55" s="83">
        <v>30</v>
      </c>
      <c r="N55" s="17"/>
    </row>
    <row r="56" spans="1:14" s="11" customFormat="1">
      <c r="A56" s="89"/>
      <c r="B56" s="13" t="s">
        <v>32</v>
      </c>
      <c r="C56" s="13" t="s">
        <v>27</v>
      </c>
      <c r="D56" s="83">
        <v>1</v>
      </c>
      <c r="E56" s="83"/>
      <c r="F56" s="83"/>
      <c r="G56" s="83"/>
      <c r="H56" s="13"/>
      <c r="I56" s="13"/>
      <c r="J56" s="16">
        <v>44102</v>
      </c>
      <c r="K56" s="83"/>
      <c r="L56" s="15"/>
      <c r="M56" s="83"/>
      <c r="N56" s="17"/>
    </row>
    <row r="57" spans="1:14" s="11" customFormat="1">
      <c r="A57" s="89"/>
      <c r="B57" s="13" t="s">
        <v>72</v>
      </c>
      <c r="C57" s="13" t="s">
        <v>27</v>
      </c>
      <c r="D57" s="83">
        <v>1</v>
      </c>
      <c r="E57" s="83"/>
      <c r="F57" s="83"/>
      <c r="G57" s="83"/>
      <c r="H57" s="13" t="s">
        <v>294</v>
      </c>
      <c r="I57" s="13"/>
      <c r="J57" s="16">
        <v>44102</v>
      </c>
      <c r="K57" s="83"/>
      <c r="L57" s="15"/>
      <c r="M57" s="83"/>
      <c r="N57" s="17"/>
    </row>
    <row r="58" spans="1:14" s="11" customFormat="1" ht="12.75">
      <c r="A58" s="88">
        <v>8</v>
      </c>
      <c r="B58" s="12" t="s">
        <v>271</v>
      </c>
      <c r="C58" s="13"/>
      <c r="D58" s="83"/>
      <c r="E58" s="83"/>
      <c r="F58" s="83"/>
      <c r="G58" s="83"/>
      <c r="H58" s="35"/>
      <c r="I58" s="13"/>
      <c r="J58" s="14"/>
      <c r="K58" s="83"/>
      <c r="L58" s="15"/>
      <c r="M58" s="83"/>
      <c r="N58" s="13"/>
    </row>
    <row r="59" spans="1:14" s="11" customFormat="1">
      <c r="A59" s="89"/>
      <c r="B59" s="13" t="s">
        <v>77</v>
      </c>
      <c r="C59" s="13" t="s">
        <v>27</v>
      </c>
      <c r="D59" s="83"/>
      <c r="E59" s="83"/>
      <c r="F59" s="83">
        <v>1</v>
      </c>
      <c r="G59" s="83"/>
      <c r="H59" s="56">
        <v>1019</v>
      </c>
      <c r="I59" s="13"/>
      <c r="J59" s="16">
        <v>44119</v>
      </c>
      <c r="K59" s="83"/>
      <c r="L59" s="83"/>
      <c r="M59" s="83"/>
      <c r="N59" s="13"/>
    </row>
    <row r="60" spans="1:14" s="11" customFormat="1">
      <c r="A60" s="89"/>
      <c r="B60" s="13" t="s">
        <v>78</v>
      </c>
      <c r="C60" s="13" t="s">
        <v>27</v>
      </c>
      <c r="D60" s="83"/>
      <c r="E60" s="83"/>
      <c r="F60" s="83">
        <v>1</v>
      </c>
      <c r="G60" s="83"/>
      <c r="H60" s="56">
        <v>1026</v>
      </c>
      <c r="I60" s="13"/>
      <c r="J60" s="16">
        <v>44119</v>
      </c>
      <c r="K60" s="83"/>
      <c r="L60" s="83"/>
      <c r="M60" s="83"/>
      <c r="N60" s="13"/>
    </row>
    <row r="61" spans="1:14" s="11" customFormat="1">
      <c r="A61" s="89"/>
      <c r="B61" s="13" t="s">
        <v>28</v>
      </c>
      <c r="C61" s="13" t="s">
        <v>29</v>
      </c>
      <c r="D61" s="83">
        <v>1</v>
      </c>
      <c r="E61" s="83"/>
      <c r="F61" s="83"/>
      <c r="G61" s="83"/>
      <c r="H61" s="13"/>
      <c r="I61" s="13"/>
      <c r="J61" s="16">
        <v>44119</v>
      </c>
      <c r="K61" s="37">
        <v>29</v>
      </c>
      <c r="L61" s="15"/>
      <c r="M61" s="83">
        <v>30</v>
      </c>
      <c r="N61" s="13"/>
    </row>
    <row r="62" spans="1:14" s="11" customFormat="1">
      <c r="A62" s="89"/>
      <c r="B62" s="13" t="s">
        <v>30</v>
      </c>
      <c r="C62" s="13" t="s">
        <v>29</v>
      </c>
      <c r="D62" s="83">
        <v>1</v>
      </c>
      <c r="E62" s="83"/>
      <c r="F62" s="83"/>
      <c r="G62" s="83"/>
      <c r="H62" s="13" t="s">
        <v>295</v>
      </c>
      <c r="I62" s="13"/>
      <c r="J62" s="16">
        <v>44119</v>
      </c>
      <c r="K62" s="37">
        <f>K61</f>
        <v>29</v>
      </c>
      <c r="L62" s="15"/>
      <c r="M62" s="83">
        <v>30</v>
      </c>
      <c r="N62" s="17"/>
    </row>
    <row r="63" spans="1:14" s="11" customFormat="1">
      <c r="A63" s="89"/>
      <c r="B63" s="13" t="s">
        <v>32</v>
      </c>
      <c r="C63" s="13" t="s">
        <v>27</v>
      </c>
      <c r="D63" s="83">
        <v>1</v>
      </c>
      <c r="E63" s="83"/>
      <c r="F63" s="83"/>
      <c r="G63" s="83"/>
      <c r="H63" s="13"/>
      <c r="I63" s="13"/>
      <c r="J63" s="16">
        <v>44102</v>
      </c>
      <c r="K63" s="83"/>
      <c r="L63" s="15"/>
      <c r="M63" s="83"/>
      <c r="N63" s="17"/>
    </row>
    <row r="64" spans="1:14" s="11" customFormat="1">
      <c r="A64" s="89"/>
      <c r="B64" s="13" t="s">
        <v>72</v>
      </c>
      <c r="C64" s="13" t="s">
        <v>27</v>
      </c>
      <c r="D64" s="83">
        <v>1</v>
      </c>
      <c r="E64" s="83"/>
      <c r="F64" s="83"/>
      <c r="G64" s="83"/>
      <c r="H64" s="13" t="s">
        <v>296</v>
      </c>
      <c r="I64" s="13"/>
      <c r="J64" s="16">
        <v>44102</v>
      </c>
      <c r="K64" s="83"/>
      <c r="L64" s="15"/>
      <c r="M64" s="83"/>
      <c r="N64" s="17"/>
    </row>
    <row r="65" spans="1:14" s="11" customFormat="1" ht="12.75">
      <c r="A65" s="88">
        <v>9</v>
      </c>
      <c r="B65" s="12" t="s">
        <v>274</v>
      </c>
      <c r="C65" s="13"/>
      <c r="D65" s="83"/>
      <c r="E65" s="83"/>
      <c r="F65" s="83"/>
      <c r="G65" s="83"/>
      <c r="H65" s="35"/>
      <c r="I65" s="13"/>
      <c r="J65" s="14"/>
      <c r="K65" s="83"/>
      <c r="L65" s="15"/>
      <c r="M65" s="83"/>
      <c r="N65" s="13"/>
    </row>
    <row r="66" spans="1:14" s="11" customFormat="1">
      <c r="A66" s="89"/>
      <c r="B66" s="13" t="s">
        <v>77</v>
      </c>
      <c r="C66" s="13" t="s">
        <v>27</v>
      </c>
      <c r="D66" s="83"/>
      <c r="E66" s="83"/>
      <c r="F66" s="83">
        <v>1</v>
      </c>
      <c r="G66" s="83"/>
      <c r="H66" s="56">
        <v>1015</v>
      </c>
      <c r="I66" s="13"/>
      <c r="J66" s="16">
        <v>44119</v>
      </c>
      <c r="K66" s="83"/>
      <c r="L66" s="83"/>
      <c r="M66" s="83"/>
      <c r="N66" s="13"/>
    </row>
    <row r="67" spans="1:14" s="11" customFormat="1">
      <c r="A67" s="89"/>
      <c r="B67" s="13" t="s">
        <v>78</v>
      </c>
      <c r="C67" s="13" t="s">
        <v>27</v>
      </c>
      <c r="D67" s="83"/>
      <c r="E67" s="83"/>
      <c r="F67" s="83">
        <v>1</v>
      </c>
      <c r="G67" s="83"/>
      <c r="H67" s="56">
        <v>1022</v>
      </c>
      <c r="I67" s="13"/>
      <c r="J67" s="16">
        <v>44119</v>
      </c>
      <c r="K67" s="83"/>
      <c r="L67" s="83"/>
      <c r="M67" s="83"/>
      <c r="N67" s="13"/>
    </row>
    <row r="68" spans="1:14" s="11" customFormat="1">
      <c r="A68" s="89"/>
      <c r="B68" s="13" t="s">
        <v>28</v>
      </c>
      <c r="C68" s="13" t="s">
        <v>29</v>
      </c>
      <c r="D68" s="83">
        <v>1</v>
      </c>
      <c r="E68" s="83"/>
      <c r="F68" s="83"/>
      <c r="G68" s="83"/>
      <c r="H68" s="13"/>
      <c r="I68" s="13"/>
      <c r="J68" s="16">
        <v>44119</v>
      </c>
      <c r="K68" s="37">
        <v>29</v>
      </c>
      <c r="L68" s="15"/>
      <c r="M68" s="83">
        <v>30</v>
      </c>
      <c r="N68" s="13"/>
    </row>
    <row r="69" spans="1:14" s="11" customFormat="1">
      <c r="A69" s="89"/>
      <c r="B69" s="13" t="s">
        <v>30</v>
      </c>
      <c r="C69" s="13" t="s">
        <v>29</v>
      </c>
      <c r="D69" s="83">
        <v>1</v>
      </c>
      <c r="E69" s="83"/>
      <c r="F69" s="83"/>
      <c r="G69" s="83"/>
      <c r="H69" s="13" t="s">
        <v>297</v>
      </c>
      <c r="I69" s="13"/>
      <c r="J69" s="16">
        <v>44119</v>
      </c>
      <c r="K69" s="37">
        <f>K68</f>
        <v>29</v>
      </c>
      <c r="L69" s="15"/>
      <c r="M69" s="83">
        <v>30</v>
      </c>
      <c r="N69" s="17"/>
    </row>
    <row r="70" spans="1:14" s="11" customFormat="1">
      <c r="A70" s="89"/>
      <c r="B70" s="13" t="s">
        <v>32</v>
      </c>
      <c r="C70" s="13" t="s">
        <v>27</v>
      </c>
      <c r="D70" s="83">
        <v>1</v>
      </c>
      <c r="E70" s="83"/>
      <c r="F70" s="83"/>
      <c r="G70" s="83"/>
      <c r="H70" s="13"/>
      <c r="I70" s="13"/>
      <c r="J70" s="16">
        <v>44102</v>
      </c>
      <c r="K70" s="83"/>
      <c r="L70" s="15"/>
      <c r="M70" s="83"/>
      <c r="N70" s="17"/>
    </row>
    <row r="71" spans="1:14" s="11" customFormat="1">
      <c r="A71" s="89"/>
      <c r="B71" s="13" t="s">
        <v>72</v>
      </c>
      <c r="C71" s="13" t="s">
        <v>27</v>
      </c>
      <c r="D71" s="83">
        <v>1</v>
      </c>
      <c r="E71" s="83"/>
      <c r="F71" s="83"/>
      <c r="G71" s="83"/>
      <c r="H71" s="13" t="s">
        <v>298</v>
      </c>
      <c r="I71" s="13"/>
      <c r="J71" s="16">
        <v>44102</v>
      </c>
      <c r="K71" s="83"/>
      <c r="L71" s="15"/>
      <c r="M71" s="83"/>
      <c r="N71" s="17"/>
    </row>
    <row r="72" spans="1:14" s="11" customFormat="1" ht="12.75">
      <c r="A72" s="88">
        <v>10</v>
      </c>
      <c r="B72" s="12" t="s">
        <v>170</v>
      </c>
      <c r="C72" s="13"/>
      <c r="D72" s="83"/>
      <c r="E72" s="83"/>
      <c r="F72" s="83"/>
      <c r="G72" s="83"/>
      <c r="H72" s="35"/>
      <c r="I72" s="13"/>
      <c r="J72" s="14"/>
      <c r="K72" s="83"/>
      <c r="L72" s="15"/>
      <c r="M72" s="83"/>
      <c r="N72" s="13"/>
    </row>
    <row r="73" spans="1:14" s="11" customFormat="1">
      <c r="A73" s="89"/>
      <c r="B73" s="13" t="s">
        <v>77</v>
      </c>
      <c r="C73" s="13" t="s">
        <v>27</v>
      </c>
      <c r="D73" s="83"/>
      <c r="E73" s="83"/>
      <c r="F73" s="83">
        <v>1</v>
      </c>
      <c r="G73" s="83"/>
      <c r="H73" s="56">
        <v>996</v>
      </c>
      <c r="I73" s="13"/>
      <c r="J73" s="16">
        <v>44118</v>
      </c>
      <c r="K73" s="83"/>
      <c r="L73" s="83"/>
      <c r="M73" s="83"/>
      <c r="N73" s="13"/>
    </row>
    <row r="74" spans="1:14" s="11" customFormat="1">
      <c r="A74" s="89"/>
      <c r="B74" s="13" t="s">
        <v>78</v>
      </c>
      <c r="C74" s="13" t="s">
        <v>27</v>
      </c>
      <c r="D74" s="83"/>
      <c r="E74" s="83"/>
      <c r="F74" s="83">
        <v>1</v>
      </c>
      <c r="G74" s="83"/>
      <c r="H74" s="56">
        <v>1006</v>
      </c>
      <c r="I74" s="13"/>
      <c r="J74" s="16">
        <v>44118</v>
      </c>
      <c r="K74" s="83"/>
      <c r="L74" s="83"/>
      <c r="M74" s="83"/>
      <c r="N74" s="13"/>
    </row>
    <row r="75" spans="1:14" s="11" customFormat="1">
      <c r="A75" s="89"/>
      <c r="B75" s="13" t="s">
        <v>28</v>
      </c>
      <c r="C75" s="13" t="s">
        <v>29</v>
      </c>
      <c r="D75" s="83">
        <v>1</v>
      </c>
      <c r="E75" s="83"/>
      <c r="F75" s="83"/>
      <c r="G75" s="83"/>
      <c r="H75" s="13"/>
      <c r="I75" s="13"/>
      <c r="J75" s="16">
        <v>44118</v>
      </c>
      <c r="K75" s="37">
        <v>28</v>
      </c>
      <c r="L75" s="15"/>
      <c r="M75" s="83">
        <v>30</v>
      </c>
      <c r="N75" s="13"/>
    </row>
    <row r="76" spans="1:14" s="11" customFormat="1">
      <c r="A76" s="89"/>
      <c r="B76" s="13" t="s">
        <v>30</v>
      </c>
      <c r="C76" s="13" t="s">
        <v>29</v>
      </c>
      <c r="D76" s="83">
        <v>1</v>
      </c>
      <c r="E76" s="83"/>
      <c r="F76" s="83"/>
      <c r="G76" s="83"/>
      <c r="H76" s="13" t="s">
        <v>299</v>
      </c>
      <c r="I76" s="13"/>
      <c r="J76" s="16">
        <v>44118</v>
      </c>
      <c r="K76" s="37">
        <f>K75</f>
        <v>28</v>
      </c>
      <c r="L76" s="15"/>
      <c r="M76" s="83">
        <v>30</v>
      </c>
      <c r="N76" s="17"/>
    </row>
    <row r="77" spans="1:14" s="11" customFormat="1">
      <c r="A77" s="89"/>
      <c r="B77" s="13" t="s">
        <v>32</v>
      </c>
      <c r="C77" s="13" t="s">
        <v>27</v>
      </c>
      <c r="D77" s="83">
        <v>1</v>
      </c>
      <c r="E77" s="83"/>
      <c r="F77" s="83"/>
      <c r="G77" s="83"/>
      <c r="H77" s="13"/>
      <c r="I77" s="13"/>
      <c r="J77" s="16">
        <v>44102</v>
      </c>
      <c r="K77" s="83"/>
      <c r="L77" s="15"/>
      <c r="M77" s="83"/>
      <c r="N77" s="17"/>
    </row>
    <row r="78" spans="1:14" s="11" customFormat="1">
      <c r="A78" s="89"/>
      <c r="B78" s="13" t="s">
        <v>72</v>
      </c>
      <c r="C78" s="13" t="s">
        <v>27</v>
      </c>
      <c r="D78" s="83">
        <v>1</v>
      </c>
      <c r="E78" s="83"/>
      <c r="F78" s="83"/>
      <c r="G78" s="83"/>
      <c r="H78" s="13" t="s">
        <v>300</v>
      </c>
      <c r="I78" s="13"/>
      <c r="J78" s="16">
        <v>44102</v>
      </c>
      <c r="K78" s="83"/>
      <c r="L78" s="15"/>
      <c r="M78" s="83"/>
      <c r="N78" s="17"/>
    </row>
    <row r="79" spans="1:14" s="11" customFormat="1" ht="12.75">
      <c r="A79" s="88">
        <v>11</v>
      </c>
      <c r="B79" s="12" t="s">
        <v>95</v>
      </c>
      <c r="C79" s="13"/>
      <c r="D79" s="83"/>
      <c r="E79" s="83"/>
      <c r="F79" s="83"/>
      <c r="G79" s="83"/>
      <c r="H79" s="35"/>
      <c r="I79" s="13"/>
      <c r="J79" s="14"/>
      <c r="K79" s="83"/>
      <c r="L79" s="15"/>
      <c r="M79" s="83"/>
      <c r="N79" s="13"/>
    </row>
    <row r="80" spans="1:14" s="11" customFormat="1">
      <c r="A80" s="89"/>
      <c r="B80" s="13" t="s">
        <v>77</v>
      </c>
      <c r="C80" s="13" t="s">
        <v>27</v>
      </c>
      <c r="D80" s="83"/>
      <c r="E80" s="83"/>
      <c r="F80" s="83">
        <v>1</v>
      </c>
      <c r="G80" s="83"/>
      <c r="H80" s="56">
        <v>1021</v>
      </c>
      <c r="I80" s="13"/>
      <c r="J80" s="16">
        <v>44119</v>
      </c>
      <c r="K80" s="83"/>
      <c r="L80" s="83"/>
      <c r="M80" s="83"/>
      <c r="N80" s="13"/>
    </row>
    <row r="81" spans="1:14" s="11" customFormat="1">
      <c r="A81" s="89"/>
      <c r="B81" s="13" t="s">
        <v>78</v>
      </c>
      <c r="C81" s="13" t="s">
        <v>27</v>
      </c>
      <c r="D81" s="83"/>
      <c r="E81" s="83"/>
      <c r="F81" s="83">
        <v>1</v>
      </c>
      <c r="G81" s="83"/>
      <c r="H81" s="56">
        <v>1028</v>
      </c>
      <c r="I81" s="13"/>
      <c r="J81" s="16">
        <v>44119</v>
      </c>
      <c r="K81" s="83"/>
      <c r="L81" s="83"/>
      <c r="M81" s="83"/>
      <c r="N81" s="13"/>
    </row>
    <row r="82" spans="1:14" s="11" customFormat="1">
      <c r="A82" s="89"/>
      <c r="B82" s="13" t="s">
        <v>28</v>
      </c>
      <c r="C82" s="13" t="s">
        <v>29</v>
      </c>
      <c r="D82" s="83">
        <v>1</v>
      </c>
      <c r="E82" s="83"/>
      <c r="F82" s="83"/>
      <c r="G82" s="83"/>
      <c r="H82" s="13"/>
      <c r="I82" s="13"/>
      <c r="J82" s="16">
        <v>44119</v>
      </c>
      <c r="K82" s="37">
        <v>29</v>
      </c>
      <c r="L82" s="15"/>
      <c r="M82" s="83">
        <v>30</v>
      </c>
      <c r="N82" s="13"/>
    </row>
    <row r="83" spans="1:14" s="11" customFormat="1">
      <c r="A83" s="89"/>
      <c r="B83" s="13" t="s">
        <v>30</v>
      </c>
      <c r="C83" s="13" t="s">
        <v>29</v>
      </c>
      <c r="D83" s="83">
        <v>1</v>
      </c>
      <c r="E83" s="83"/>
      <c r="F83" s="83"/>
      <c r="G83" s="83"/>
      <c r="H83" s="13" t="s">
        <v>301</v>
      </c>
      <c r="I83" s="13"/>
      <c r="J83" s="16">
        <v>44119</v>
      </c>
      <c r="K83" s="37">
        <f>K82</f>
        <v>29</v>
      </c>
      <c r="L83" s="15"/>
      <c r="M83" s="83">
        <v>30</v>
      </c>
      <c r="N83" s="17"/>
    </row>
    <row r="84" spans="1:14" s="11" customFormat="1">
      <c r="A84" s="89"/>
      <c r="B84" s="13" t="s">
        <v>32</v>
      </c>
      <c r="C84" s="13" t="s">
        <v>27</v>
      </c>
      <c r="D84" s="83">
        <v>1</v>
      </c>
      <c r="E84" s="83"/>
      <c r="F84" s="83"/>
      <c r="G84" s="83"/>
      <c r="H84" s="13"/>
      <c r="I84" s="13"/>
      <c r="J84" s="16">
        <v>44102</v>
      </c>
      <c r="K84" s="83"/>
      <c r="L84" s="15"/>
      <c r="M84" s="83"/>
      <c r="N84" s="17"/>
    </row>
    <row r="85" spans="1:14" s="11" customFormat="1">
      <c r="A85" s="89"/>
      <c r="B85" s="13" t="s">
        <v>72</v>
      </c>
      <c r="C85" s="13" t="s">
        <v>27</v>
      </c>
      <c r="D85" s="83">
        <v>1</v>
      </c>
      <c r="E85" s="83"/>
      <c r="F85" s="83"/>
      <c r="G85" s="83"/>
      <c r="H85" s="13" t="s">
        <v>302</v>
      </c>
      <c r="I85" s="13"/>
      <c r="J85" s="16">
        <v>44102</v>
      </c>
      <c r="K85" s="83"/>
      <c r="L85" s="15"/>
      <c r="M85" s="83"/>
      <c r="N85" s="17"/>
    </row>
    <row r="86" spans="1:14" s="11" customFormat="1" ht="12.75">
      <c r="A86" s="88">
        <v>12</v>
      </c>
      <c r="B86" s="12" t="s">
        <v>87</v>
      </c>
      <c r="C86" s="13"/>
      <c r="D86" s="83"/>
      <c r="E86" s="83"/>
      <c r="F86" s="83"/>
      <c r="G86" s="83"/>
      <c r="H86" s="35"/>
      <c r="I86" s="13"/>
      <c r="J86" s="14"/>
      <c r="K86" s="83"/>
      <c r="L86" s="15"/>
      <c r="M86" s="83"/>
      <c r="N86" s="13"/>
    </row>
    <row r="87" spans="1:14" s="11" customFormat="1">
      <c r="A87" s="89"/>
      <c r="B87" s="13" t="s">
        <v>77</v>
      </c>
      <c r="C87" s="13" t="s">
        <v>27</v>
      </c>
      <c r="D87" s="83"/>
      <c r="E87" s="83"/>
      <c r="F87" s="83">
        <v>1</v>
      </c>
      <c r="G87" s="83"/>
      <c r="H87" s="56">
        <v>995</v>
      </c>
      <c r="I87" s="13"/>
      <c r="J87" s="16">
        <v>44118</v>
      </c>
      <c r="K87" s="83"/>
      <c r="L87" s="83"/>
      <c r="M87" s="83"/>
      <c r="N87" s="13"/>
    </row>
    <row r="88" spans="1:14" s="11" customFormat="1">
      <c r="A88" s="89"/>
      <c r="B88" s="13" t="s">
        <v>78</v>
      </c>
      <c r="C88" s="13" t="s">
        <v>27</v>
      </c>
      <c r="D88" s="83"/>
      <c r="E88" s="83"/>
      <c r="F88" s="83">
        <v>1</v>
      </c>
      <c r="G88" s="83"/>
      <c r="H88" s="56">
        <v>1005</v>
      </c>
      <c r="I88" s="13"/>
      <c r="J88" s="16">
        <v>44118</v>
      </c>
      <c r="K88" s="83"/>
      <c r="L88" s="83"/>
      <c r="M88" s="83"/>
      <c r="N88" s="13"/>
    </row>
    <row r="89" spans="1:14" s="11" customFormat="1">
      <c r="A89" s="89"/>
      <c r="B89" s="13" t="s">
        <v>28</v>
      </c>
      <c r="C89" s="13" t="s">
        <v>29</v>
      </c>
      <c r="D89" s="83">
        <v>1</v>
      </c>
      <c r="E89" s="83"/>
      <c r="F89" s="83"/>
      <c r="G89" s="83"/>
      <c r="H89" s="13"/>
      <c r="I89" s="13"/>
      <c r="J89" s="16">
        <v>44118</v>
      </c>
      <c r="K89" s="37">
        <v>28</v>
      </c>
      <c r="L89" s="15"/>
      <c r="M89" s="83">
        <v>30</v>
      </c>
      <c r="N89" s="13"/>
    </row>
    <row r="90" spans="1:14" s="11" customFormat="1">
      <c r="A90" s="89"/>
      <c r="B90" s="13" t="s">
        <v>30</v>
      </c>
      <c r="C90" s="13" t="s">
        <v>29</v>
      </c>
      <c r="D90" s="83">
        <v>1</v>
      </c>
      <c r="E90" s="83"/>
      <c r="F90" s="83"/>
      <c r="G90" s="83"/>
      <c r="H90" s="13" t="s">
        <v>303</v>
      </c>
      <c r="I90" s="13"/>
      <c r="J90" s="16">
        <v>44118</v>
      </c>
      <c r="K90" s="37">
        <f>K89</f>
        <v>28</v>
      </c>
      <c r="L90" s="15"/>
      <c r="M90" s="83">
        <v>30</v>
      </c>
      <c r="N90" s="17"/>
    </row>
    <row r="91" spans="1:14" s="11" customFormat="1">
      <c r="A91" s="89"/>
      <c r="B91" s="13" t="s">
        <v>32</v>
      </c>
      <c r="C91" s="13" t="s">
        <v>27</v>
      </c>
      <c r="D91" s="83">
        <v>1</v>
      </c>
      <c r="E91" s="83"/>
      <c r="F91" s="83"/>
      <c r="G91" s="83"/>
      <c r="H91" s="13"/>
      <c r="I91" s="13"/>
      <c r="J91" s="16">
        <v>44102</v>
      </c>
      <c r="K91" s="83"/>
      <c r="L91" s="15"/>
      <c r="M91" s="83"/>
      <c r="N91" s="17"/>
    </row>
    <row r="92" spans="1:14" s="11" customFormat="1">
      <c r="A92" s="89"/>
      <c r="B92" s="13" t="s">
        <v>72</v>
      </c>
      <c r="C92" s="13" t="s">
        <v>27</v>
      </c>
      <c r="D92" s="83">
        <v>1</v>
      </c>
      <c r="E92" s="83"/>
      <c r="F92" s="83"/>
      <c r="G92" s="83"/>
      <c r="H92" s="13" t="s">
        <v>304</v>
      </c>
      <c r="I92" s="13"/>
      <c r="J92" s="16">
        <v>44102</v>
      </c>
      <c r="K92" s="83"/>
      <c r="L92" s="15"/>
      <c r="M92" s="83"/>
      <c r="N92" s="17"/>
    </row>
    <row r="93" spans="1:14" s="11" customFormat="1" ht="12.75">
      <c r="A93" s="88">
        <v>13</v>
      </c>
      <c r="B93" s="12" t="s">
        <v>94</v>
      </c>
      <c r="C93" s="13"/>
      <c r="D93" s="83"/>
      <c r="E93" s="83"/>
      <c r="F93" s="83"/>
      <c r="G93" s="83"/>
      <c r="H93" s="35"/>
      <c r="I93" s="13"/>
      <c r="J93" s="14"/>
      <c r="K93" s="83"/>
      <c r="L93" s="15"/>
      <c r="M93" s="83"/>
      <c r="N93" s="13"/>
    </row>
    <row r="94" spans="1:14" s="11" customFormat="1">
      <c r="A94" s="89"/>
      <c r="B94" s="13" t="s">
        <v>77</v>
      </c>
      <c r="C94" s="13" t="s">
        <v>27</v>
      </c>
      <c r="D94" s="83"/>
      <c r="E94" s="83"/>
      <c r="F94" s="83">
        <v>1</v>
      </c>
      <c r="G94" s="83"/>
      <c r="H94" s="56">
        <v>1004</v>
      </c>
      <c r="I94" s="13"/>
      <c r="J94" s="16">
        <v>44118</v>
      </c>
      <c r="K94" s="83"/>
      <c r="L94" s="83"/>
      <c r="M94" s="83"/>
      <c r="N94" s="13"/>
    </row>
    <row r="95" spans="1:14" s="11" customFormat="1">
      <c r="A95" s="89"/>
      <c r="B95" s="13" t="s">
        <v>78</v>
      </c>
      <c r="C95" s="13" t="s">
        <v>27</v>
      </c>
      <c r="D95" s="83"/>
      <c r="E95" s="83"/>
      <c r="F95" s="83">
        <v>1</v>
      </c>
      <c r="G95" s="83"/>
      <c r="H95" s="56">
        <v>1014</v>
      </c>
      <c r="I95" s="13"/>
      <c r="J95" s="16">
        <v>44118</v>
      </c>
      <c r="K95" s="83"/>
      <c r="L95" s="83"/>
      <c r="M95" s="83"/>
      <c r="N95" s="13"/>
    </row>
    <row r="96" spans="1:14" s="11" customFormat="1">
      <c r="A96" s="89"/>
      <c r="B96" s="13" t="s">
        <v>28</v>
      </c>
      <c r="C96" s="13" t="s">
        <v>29</v>
      </c>
      <c r="D96" s="83">
        <v>1</v>
      </c>
      <c r="E96" s="83"/>
      <c r="F96" s="83"/>
      <c r="G96" s="83"/>
      <c r="H96" s="13"/>
      <c r="I96" s="13"/>
      <c r="J96" s="16">
        <v>44118</v>
      </c>
      <c r="K96" s="37">
        <v>28</v>
      </c>
      <c r="L96" s="15"/>
      <c r="M96" s="83">
        <v>30</v>
      </c>
      <c r="N96" s="13"/>
    </row>
    <row r="97" spans="1:14" s="11" customFormat="1">
      <c r="A97" s="89"/>
      <c r="B97" s="13" t="s">
        <v>30</v>
      </c>
      <c r="C97" s="13" t="s">
        <v>29</v>
      </c>
      <c r="D97" s="83">
        <v>1</v>
      </c>
      <c r="E97" s="83"/>
      <c r="F97" s="83"/>
      <c r="G97" s="83"/>
      <c r="H97" s="13" t="s">
        <v>305</v>
      </c>
      <c r="I97" s="13"/>
      <c r="J97" s="16">
        <v>44118</v>
      </c>
      <c r="K97" s="37">
        <f>K96</f>
        <v>28</v>
      </c>
      <c r="L97" s="15"/>
      <c r="M97" s="83">
        <v>30</v>
      </c>
      <c r="N97" s="17"/>
    </row>
    <row r="98" spans="1:14" s="11" customFormat="1">
      <c r="A98" s="89"/>
      <c r="B98" s="13" t="s">
        <v>32</v>
      </c>
      <c r="C98" s="13" t="s">
        <v>27</v>
      </c>
      <c r="D98" s="83">
        <v>1</v>
      </c>
      <c r="E98" s="83"/>
      <c r="F98" s="83"/>
      <c r="G98" s="83"/>
      <c r="H98" s="13"/>
      <c r="I98" s="13"/>
      <c r="J98" s="16">
        <v>44102</v>
      </c>
      <c r="K98" s="83"/>
      <c r="L98" s="15"/>
      <c r="M98" s="83"/>
      <c r="N98" s="17"/>
    </row>
    <row r="99" spans="1:14" s="11" customFormat="1">
      <c r="A99" s="89"/>
      <c r="B99" s="13" t="s">
        <v>72</v>
      </c>
      <c r="C99" s="13" t="s">
        <v>27</v>
      </c>
      <c r="D99" s="83">
        <v>1</v>
      </c>
      <c r="E99" s="83"/>
      <c r="F99" s="83"/>
      <c r="G99" s="83"/>
      <c r="H99" s="13" t="s">
        <v>306</v>
      </c>
      <c r="I99" s="13"/>
      <c r="J99" s="16">
        <v>44102</v>
      </c>
      <c r="K99" s="83"/>
      <c r="L99" s="15"/>
      <c r="M99" s="83"/>
      <c r="N99" s="17"/>
    </row>
    <row r="100" spans="1:14" s="11" customFormat="1" ht="12.75">
      <c r="A100" s="88">
        <v>14</v>
      </c>
      <c r="B100" s="12" t="s">
        <v>180</v>
      </c>
      <c r="C100" s="13"/>
      <c r="D100" s="83"/>
      <c r="E100" s="83"/>
      <c r="F100" s="83"/>
      <c r="G100" s="83"/>
      <c r="H100" s="35"/>
      <c r="I100" s="13"/>
      <c r="J100" s="14"/>
      <c r="K100" s="83"/>
      <c r="L100" s="15"/>
      <c r="M100" s="83"/>
      <c r="N100" s="13"/>
    </row>
    <row r="101" spans="1:14" s="11" customFormat="1">
      <c r="A101" s="89"/>
      <c r="B101" s="13" t="s">
        <v>77</v>
      </c>
      <c r="C101" s="13" t="s">
        <v>27</v>
      </c>
      <c r="D101" s="83"/>
      <c r="E101" s="83"/>
      <c r="F101" s="83">
        <v>1</v>
      </c>
      <c r="G101" s="83"/>
      <c r="H101" s="56">
        <v>815</v>
      </c>
      <c r="I101" s="13"/>
      <c r="J101" s="16">
        <v>44116</v>
      </c>
      <c r="K101" s="83"/>
      <c r="L101" s="83"/>
      <c r="M101" s="83"/>
      <c r="N101" s="13"/>
    </row>
    <row r="102" spans="1:14" s="11" customFormat="1">
      <c r="A102" s="89"/>
      <c r="B102" s="13" t="s">
        <v>78</v>
      </c>
      <c r="C102" s="13" t="s">
        <v>27</v>
      </c>
      <c r="D102" s="83"/>
      <c r="E102" s="83"/>
      <c r="F102" s="83">
        <v>1</v>
      </c>
      <c r="G102" s="83"/>
      <c r="H102" s="56">
        <v>829</v>
      </c>
      <c r="I102" s="13"/>
      <c r="J102" s="16">
        <v>44116</v>
      </c>
      <c r="K102" s="83"/>
      <c r="L102" s="83"/>
      <c r="M102" s="83"/>
      <c r="N102" s="13"/>
    </row>
    <row r="103" spans="1:14" s="11" customFormat="1">
      <c r="A103" s="89"/>
      <c r="B103" s="13" t="s">
        <v>28</v>
      </c>
      <c r="C103" s="13" t="s">
        <v>29</v>
      </c>
      <c r="D103" s="83">
        <v>1</v>
      </c>
      <c r="E103" s="83"/>
      <c r="F103" s="83"/>
      <c r="G103" s="83"/>
      <c r="H103" s="13"/>
      <c r="I103" s="13"/>
      <c r="J103" s="16">
        <v>44116</v>
      </c>
      <c r="K103" s="37">
        <v>26</v>
      </c>
      <c r="L103" s="15"/>
      <c r="M103" s="83">
        <v>30</v>
      </c>
      <c r="N103" s="13"/>
    </row>
    <row r="104" spans="1:14" s="11" customFormat="1">
      <c r="A104" s="89"/>
      <c r="B104" s="13" t="s">
        <v>30</v>
      </c>
      <c r="C104" s="13" t="s">
        <v>29</v>
      </c>
      <c r="D104" s="83">
        <v>1</v>
      </c>
      <c r="E104" s="83"/>
      <c r="F104" s="83"/>
      <c r="G104" s="83"/>
      <c r="H104" s="13" t="s">
        <v>307</v>
      </c>
      <c r="I104" s="13"/>
      <c r="J104" s="16">
        <v>44116</v>
      </c>
      <c r="K104" s="37">
        <f>K103</f>
        <v>26</v>
      </c>
      <c r="L104" s="15"/>
      <c r="M104" s="83">
        <v>30</v>
      </c>
      <c r="N104" s="17"/>
    </row>
    <row r="105" spans="1:14" s="11" customFormat="1">
      <c r="A105" s="89"/>
      <c r="B105" s="13" t="s">
        <v>32</v>
      </c>
      <c r="C105" s="13" t="s">
        <v>27</v>
      </c>
      <c r="D105" s="83">
        <v>1</v>
      </c>
      <c r="E105" s="83"/>
      <c r="F105" s="83"/>
      <c r="G105" s="83"/>
      <c r="H105" s="13"/>
      <c r="I105" s="13"/>
      <c r="J105" s="16">
        <v>44102</v>
      </c>
      <c r="K105" s="83"/>
      <c r="L105" s="15"/>
      <c r="M105" s="83"/>
      <c r="N105" s="17"/>
    </row>
    <row r="106" spans="1:14" s="11" customFormat="1">
      <c r="A106" s="89"/>
      <c r="B106" s="13" t="s">
        <v>72</v>
      </c>
      <c r="C106" s="13" t="s">
        <v>27</v>
      </c>
      <c r="D106" s="83">
        <v>1</v>
      </c>
      <c r="E106" s="83"/>
      <c r="F106" s="83"/>
      <c r="G106" s="83"/>
      <c r="H106" s="13" t="s">
        <v>308</v>
      </c>
      <c r="I106" s="13"/>
      <c r="J106" s="16">
        <v>44102</v>
      </c>
      <c r="K106" s="83"/>
      <c r="L106" s="15"/>
      <c r="M106" s="83"/>
      <c r="N106" s="17"/>
    </row>
    <row r="107" spans="1:14" s="11" customFormat="1" ht="12.75">
      <c r="A107" s="88">
        <v>15</v>
      </c>
      <c r="B107" s="12" t="s">
        <v>86</v>
      </c>
      <c r="C107" s="13"/>
      <c r="D107" s="83"/>
      <c r="E107" s="83"/>
      <c r="F107" s="83"/>
      <c r="G107" s="83"/>
      <c r="H107" s="35"/>
      <c r="I107" s="13"/>
      <c r="J107" s="14"/>
      <c r="K107" s="83"/>
      <c r="L107" s="15"/>
      <c r="M107" s="83"/>
      <c r="N107" s="13"/>
    </row>
    <row r="108" spans="1:14" s="11" customFormat="1">
      <c r="A108" s="89"/>
      <c r="B108" s="13" t="s">
        <v>77</v>
      </c>
      <c r="C108" s="13" t="s">
        <v>27</v>
      </c>
      <c r="D108" s="83"/>
      <c r="E108" s="83"/>
      <c r="F108" s="83">
        <v>1</v>
      </c>
      <c r="G108" s="83"/>
      <c r="H108" s="56">
        <v>808</v>
      </c>
      <c r="I108" s="13"/>
      <c r="J108" s="16">
        <v>44116</v>
      </c>
      <c r="K108" s="83"/>
      <c r="L108" s="83"/>
      <c r="M108" s="83"/>
      <c r="N108" s="13"/>
    </row>
    <row r="109" spans="1:14" s="11" customFormat="1">
      <c r="A109" s="89"/>
      <c r="B109" s="13" t="s">
        <v>78</v>
      </c>
      <c r="C109" s="13" t="s">
        <v>27</v>
      </c>
      <c r="D109" s="83"/>
      <c r="E109" s="83"/>
      <c r="F109" s="83">
        <v>1</v>
      </c>
      <c r="G109" s="83"/>
      <c r="H109" s="56">
        <v>822</v>
      </c>
      <c r="I109" s="13"/>
      <c r="J109" s="16">
        <v>44116</v>
      </c>
      <c r="K109" s="83"/>
      <c r="L109" s="83"/>
      <c r="M109" s="83"/>
      <c r="N109" s="13"/>
    </row>
    <row r="110" spans="1:14" s="11" customFormat="1">
      <c r="A110" s="89"/>
      <c r="B110" s="13" t="s">
        <v>28</v>
      </c>
      <c r="C110" s="13" t="s">
        <v>29</v>
      </c>
      <c r="D110" s="83">
        <v>1</v>
      </c>
      <c r="E110" s="83"/>
      <c r="F110" s="83"/>
      <c r="G110" s="83"/>
      <c r="H110" s="13"/>
      <c r="I110" s="13"/>
      <c r="J110" s="16">
        <v>44116</v>
      </c>
      <c r="K110" s="37">
        <v>26</v>
      </c>
      <c r="L110" s="15"/>
      <c r="M110" s="83">
        <v>30</v>
      </c>
      <c r="N110" s="13"/>
    </row>
    <row r="111" spans="1:14" s="11" customFormat="1">
      <c r="A111" s="89"/>
      <c r="B111" s="13" t="s">
        <v>30</v>
      </c>
      <c r="C111" s="13" t="s">
        <v>29</v>
      </c>
      <c r="D111" s="83">
        <v>1</v>
      </c>
      <c r="E111" s="83"/>
      <c r="F111" s="83"/>
      <c r="G111" s="83"/>
      <c r="H111" s="13" t="s">
        <v>309</v>
      </c>
      <c r="I111" s="13"/>
      <c r="J111" s="16">
        <v>44116</v>
      </c>
      <c r="K111" s="37">
        <f>K110</f>
        <v>26</v>
      </c>
      <c r="L111" s="15"/>
      <c r="M111" s="83">
        <v>30</v>
      </c>
      <c r="N111" s="17"/>
    </row>
    <row r="112" spans="1:14" s="11" customFormat="1">
      <c r="A112" s="89"/>
      <c r="B112" s="13" t="s">
        <v>32</v>
      </c>
      <c r="C112" s="13" t="s">
        <v>27</v>
      </c>
      <c r="D112" s="83">
        <v>1</v>
      </c>
      <c r="E112" s="83"/>
      <c r="F112" s="83"/>
      <c r="G112" s="83"/>
      <c r="H112" s="13"/>
      <c r="I112" s="13"/>
      <c r="J112" s="16">
        <v>44102</v>
      </c>
      <c r="K112" s="83"/>
      <c r="L112" s="15"/>
      <c r="M112" s="83"/>
      <c r="N112" s="17"/>
    </row>
    <row r="113" spans="1:14" s="11" customFormat="1">
      <c r="A113" s="89"/>
      <c r="B113" s="13" t="s">
        <v>72</v>
      </c>
      <c r="C113" s="13" t="s">
        <v>27</v>
      </c>
      <c r="D113" s="83">
        <v>1</v>
      </c>
      <c r="E113" s="83"/>
      <c r="F113" s="83"/>
      <c r="G113" s="83"/>
      <c r="H113" s="13" t="s">
        <v>310</v>
      </c>
      <c r="I113" s="13"/>
      <c r="J113" s="16">
        <v>44102</v>
      </c>
      <c r="K113" s="83"/>
      <c r="L113" s="15"/>
      <c r="M113" s="83"/>
      <c r="N113" s="17"/>
    </row>
    <row r="114" spans="1:14" s="11" customFormat="1" ht="12.75">
      <c r="A114" s="88">
        <v>16</v>
      </c>
      <c r="B114" s="12" t="s">
        <v>93</v>
      </c>
      <c r="C114" s="13"/>
      <c r="D114" s="83"/>
      <c r="E114" s="83"/>
      <c r="F114" s="83"/>
      <c r="G114" s="83"/>
      <c r="H114" s="35"/>
      <c r="I114" s="13"/>
      <c r="J114" s="14"/>
      <c r="K114" s="83"/>
      <c r="L114" s="15"/>
      <c r="M114" s="83"/>
      <c r="N114" s="13"/>
    </row>
    <row r="115" spans="1:14" s="11" customFormat="1">
      <c r="A115" s="89"/>
      <c r="B115" s="13" t="s">
        <v>77</v>
      </c>
      <c r="C115" s="13" t="s">
        <v>27</v>
      </c>
      <c r="D115" s="83"/>
      <c r="E115" s="83"/>
      <c r="F115" s="83">
        <v>1</v>
      </c>
      <c r="G115" s="83"/>
      <c r="H115" s="56">
        <v>1002</v>
      </c>
      <c r="I115" s="13"/>
      <c r="J115" s="16">
        <v>44118</v>
      </c>
      <c r="K115" s="83"/>
      <c r="L115" s="83"/>
      <c r="M115" s="83"/>
      <c r="N115" s="13"/>
    </row>
    <row r="116" spans="1:14" s="11" customFormat="1">
      <c r="A116" s="89"/>
      <c r="B116" s="13" t="s">
        <v>78</v>
      </c>
      <c r="C116" s="13" t="s">
        <v>27</v>
      </c>
      <c r="D116" s="83"/>
      <c r="E116" s="83"/>
      <c r="F116" s="83">
        <v>1</v>
      </c>
      <c r="G116" s="83"/>
      <c r="H116" s="56">
        <v>1012</v>
      </c>
      <c r="I116" s="13"/>
      <c r="J116" s="16">
        <v>44118</v>
      </c>
      <c r="K116" s="83"/>
      <c r="L116" s="83"/>
      <c r="M116" s="83"/>
      <c r="N116" s="13"/>
    </row>
    <row r="117" spans="1:14" s="11" customFormat="1">
      <c r="A117" s="89"/>
      <c r="B117" s="13" t="s">
        <v>28</v>
      </c>
      <c r="C117" s="13" t="s">
        <v>29</v>
      </c>
      <c r="D117" s="83">
        <v>1</v>
      </c>
      <c r="E117" s="83"/>
      <c r="F117" s="83"/>
      <c r="G117" s="83"/>
      <c r="H117" s="13"/>
      <c r="I117" s="13"/>
      <c r="J117" s="16">
        <v>44118</v>
      </c>
      <c r="K117" s="37">
        <v>28</v>
      </c>
      <c r="L117" s="15"/>
      <c r="M117" s="83">
        <v>30</v>
      </c>
      <c r="N117" s="13"/>
    </row>
    <row r="118" spans="1:14" s="11" customFormat="1">
      <c r="A118" s="89"/>
      <c r="B118" s="13" t="s">
        <v>30</v>
      </c>
      <c r="C118" s="13" t="s">
        <v>29</v>
      </c>
      <c r="D118" s="83">
        <v>1</v>
      </c>
      <c r="E118" s="83"/>
      <c r="F118" s="83"/>
      <c r="G118" s="83"/>
      <c r="H118" s="13" t="s">
        <v>311</v>
      </c>
      <c r="I118" s="13"/>
      <c r="J118" s="16">
        <v>44118</v>
      </c>
      <c r="K118" s="37">
        <f>K117</f>
        <v>28</v>
      </c>
      <c r="L118" s="15"/>
      <c r="M118" s="83">
        <v>30</v>
      </c>
      <c r="N118" s="17"/>
    </row>
    <row r="119" spans="1:14" s="11" customFormat="1">
      <c r="A119" s="89"/>
      <c r="B119" s="13" t="s">
        <v>32</v>
      </c>
      <c r="C119" s="13" t="s">
        <v>27</v>
      </c>
      <c r="D119" s="83">
        <v>1</v>
      </c>
      <c r="E119" s="83"/>
      <c r="F119" s="83"/>
      <c r="G119" s="83"/>
      <c r="H119" s="13"/>
      <c r="I119" s="13"/>
      <c r="J119" s="16">
        <v>44102</v>
      </c>
      <c r="K119" s="83"/>
      <c r="L119" s="15"/>
      <c r="M119" s="83"/>
      <c r="N119" s="17"/>
    </row>
    <row r="120" spans="1:14" s="11" customFormat="1">
      <c r="A120" s="89"/>
      <c r="B120" s="13" t="s">
        <v>72</v>
      </c>
      <c r="C120" s="13" t="s">
        <v>27</v>
      </c>
      <c r="D120" s="83">
        <v>1</v>
      </c>
      <c r="E120" s="83"/>
      <c r="F120" s="83"/>
      <c r="G120" s="83"/>
      <c r="H120" s="13" t="s">
        <v>312</v>
      </c>
      <c r="I120" s="13"/>
      <c r="J120" s="16">
        <v>44102</v>
      </c>
      <c r="K120" s="83"/>
      <c r="L120" s="15"/>
      <c r="M120" s="83"/>
      <c r="N120" s="17"/>
    </row>
    <row r="121" spans="1:14" s="11" customFormat="1" ht="12.75">
      <c r="A121" s="88">
        <v>17</v>
      </c>
      <c r="B121" s="12" t="s">
        <v>187</v>
      </c>
      <c r="C121" s="13"/>
      <c r="D121" s="83"/>
      <c r="E121" s="83"/>
      <c r="F121" s="83"/>
      <c r="G121" s="83"/>
      <c r="H121" s="35"/>
      <c r="I121" s="13"/>
      <c r="J121" s="14"/>
      <c r="K121" s="83"/>
      <c r="L121" s="15"/>
      <c r="M121" s="83"/>
      <c r="N121" s="13"/>
    </row>
    <row r="122" spans="1:14" s="11" customFormat="1">
      <c r="A122" s="89"/>
      <c r="B122" s="13" t="s">
        <v>77</v>
      </c>
      <c r="C122" s="13" t="s">
        <v>27</v>
      </c>
      <c r="D122" s="83"/>
      <c r="E122" s="83"/>
      <c r="F122" s="83">
        <v>1</v>
      </c>
      <c r="G122" s="83"/>
      <c r="H122" s="56">
        <v>959</v>
      </c>
      <c r="I122" s="13"/>
      <c r="J122" s="16">
        <v>44117</v>
      </c>
      <c r="K122" s="83"/>
      <c r="L122" s="83"/>
      <c r="M122" s="83"/>
      <c r="N122" s="13"/>
    </row>
    <row r="123" spans="1:14" s="11" customFormat="1">
      <c r="A123" s="89"/>
      <c r="B123" s="13" t="s">
        <v>78</v>
      </c>
      <c r="C123" s="13" t="s">
        <v>27</v>
      </c>
      <c r="D123" s="83"/>
      <c r="E123" s="83"/>
      <c r="F123" s="83">
        <v>1</v>
      </c>
      <c r="G123" s="83"/>
      <c r="H123" s="56">
        <v>962</v>
      </c>
      <c r="I123" s="13"/>
      <c r="J123" s="16">
        <v>44117</v>
      </c>
      <c r="K123" s="83"/>
      <c r="L123" s="83"/>
      <c r="M123" s="83"/>
      <c r="N123" s="13"/>
    </row>
    <row r="124" spans="1:14" s="11" customFormat="1">
      <c r="A124" s="89"/>
      <c r="B124" s="13" t="s">
        <v>28</v>
      </c>
      <c r="C124" s="13" t="s">
        <v>29</v>
      </c>
      <c r="D124" s="83">
        <v>1</v>
      </c>
      <c r="E124" s="83"/>
      <c r="F124" s="83"/>
      <c r="G124" s="83"/>
      <c r="H124" s="13"/>
      <c r="I124" s="13"/>
      <c r="J124" s="16">
        <v>44117</v>
      </c>
      <c r="K124" s="37">
        <v>27</v>
      </c>
      <c r="L124" s="15"/>
      <c r="M124" s="83">
        <v>30</v>
      </c>
      <c r="N124" s="13"/>
    </row>
    <row r="125" spans="1:14" s="11" customFormat="1">
      <c r="A125" s="89"/>
      <c r="B125" s="13" t="s">
        <v>30</v>
      </c>
      <c r="C125" s="13" t="s">
        <v>29</v>
      </c>
      <c r="D125" s="83">
        <v>1</v>
      </c>
      <c r="E125" s="83"/>
      <c r="F125" s="83"/>
      <c r="G125" s="83"/>
      <c r="H125" s="13" t="s">
        <v>313</v>
      </c>
      <c r="I125" s="13"/>
      <c r="J125" s="16">
        <v>44117</v>
      </c>
      <c r="K125" s="37">
        <f>K124</f>
        <v>27</v>
      </c>
      <c r="L125" s="15"/>
      <c r="M125" s="83">
        <v>30</v>
      </c>
      <c r="N125" s="17"/>
    </row>
    <row r="126" spans="1:14" s="11" customFormat="1">
      <c r="A126" s="89"/>
      <c r="B126" s="13" t="s">
        <v>32</v>
      </c>
      <c r="C126" s="13" t="s">
        <v>27</v>
      </c>
      <c r="D126" s="83">
        <v>1</v>
      </c>
      <c r="E126" s="83"/>
      <c r="F126" s="83"/>
      <c r="G126" s="83"/>
      <c r="H126" s="13"/>
      <c r="I126" s="13"/>
      <c r="J126" s="16">
        <v>44102</v>
      </c>
      <c r="K126" s="83"/>
      <c r="L126" s="15"/>
      <c r="M126" s="83"/>
      <c r="N126" s="17"/>
    </row>
    <row r="127" spans="1:14" s="11" customFormat="1">
      <c r="A127" s="89"/>
      <c r="B127" s="13" t="s">
        <v>72</v>
      </c>
      <c r="C127" s="13" t="s">
        <v>27</v>
      </c>
      <c r="D127" s="83">
        <v>1</v>
      </c>
      <c r="E127" s="83"/>
      <c r="F127" s="83"/>
      <c r="G127" s="83"/>
      <c r="H127" s="13" t="s">
        <v>314</v>
      </c>
      <c r="I127" s="13"/>
      <c r="J127" s="16">
        <v>44102</v>
      </c>
      <c r="K127" s="83"/>
      <c r="L127" s="15"/>
      <c r="M127" s="83"/>
      <c r="N127" s="17"/>
    </row>
    <row r="128" spans="1:14" s="11" customFormat="1" ht="12.75">
      <c r="A128" s="88">
        <v>18</v>
      </c>
      <c r="B128" s="12" t="s">
        <v>190</v>
      </c>
      <c r="C128" s="13"/>
      <c r="D128" s="83"/>
      <c r="E128" s="83"/>
      <c r="F128" s="83"/>
      <c r="G128" s="83"/>
      <c r="H128" s="35"/>
      <c r="I128" s="13"/>
      <c r="J128" s="14"/>
      <c r="K128" s="83"/>
      <c r="L128" s="15"/>
      <c r="M128" s="83"/>
      <c r="N128" s="13"/>
    </row>
    <row r="129" spans="1:14" s="11" customFormat="1">
      <c r="A129" s="89"/>
      <c r="B129" s="13" t="s">
        <v>77</v>
      </c>
      <c r="C129" s="13" t="s">
        <v>27</v>
      </c>
      <c r="D129" s="83"/>
      <c r="E129" s="83"/>
      <c r="F129" s="83">
        <v>1</v>
      </c>
      <c r="G129" s="83"/>
      <c r="H129" s="56">
        <v>812</v>
      </c>
      <c r="I129" s="13"/>
      <c r="J129" s="16">
        <v>44116</v>
      </c>
      <c r="K129" s="83"/>
      <c r="L129" s="83"/>
      <c r="M129" s="83"/>
      <c r="N129" s="13"/>
    </row>
    <row r="130" spans="1:14" s="11" customFormat="1">
      <c r="A130" s="89"/>
      <c r="B130" s="13" t="s">
        <v>78</v>
      </c>
      <c r="C130" s="13" t="s">
        <v>27</v>
      </c>
      <c r="D130" s="83"/>
      <c r="E130" s="83"/>
      <c r="F130" s="83">
        <v>1</v>
      </c>
      <c r="G130" s="83"/>
      <c r="H130" s="56">
        <v>826</v>
      </c>
      <c r="I130" s="13"/>
      <c r="J130" s="16">
        <v>44116</v>
      </c>
      <c r="K130" s="83"/>
      <c r="L130" s="83"/>
      <c r="M130" s="83"/>
      <c r="N130" s="13"/>
    </row>
    <row r="131" spans="1:14" s="11" customFormat="1">
      <c r="A131" s="89"/>
      <c r="B131" s="13" t="s">
        <v>28</v>
      </c>
      <c r="C131" s="13" t="s">
        <v>29</v>
      </c>
      <c r="D131" s="83">
        <v>1</v>
      </c>
      <c r="E131" s="83"/>
      <c r="F131" s="83"/>
      <c r="G131" s="83"/>
      <c r="H131" s="13"/>
      <c r="I131" s="13"/>
      <c r="J131" s="16">
        <v>44116</v>
      </c>
      <c r="K131" s="37">
        <v>26</v>
      </c>
      <c r="L131" s="15"/>
      <c r="M131" s="83">
        <v>30</v>
      </c>
      <c r="N131" s="13"/>
    </row>
    <row r="132" spans="1:14" s="11" customFormat="1">
      <c r="A132" s="89"/>
      <c r="B132" s="13" t="s">
        <v>30</v>
      </c>
      <c r="C132" s="13" t="s">
        <v>29</v>
      </c>
      <c r="D132" s="83">
        <v>1</v>
      </c>
      <c r="E132" s="83"/>
      <c r="F132" s="83"/>
      <c r="G132" s="83"/>
      <c r="H132" s="13" t="s">
        <v>315</v>
      </c>
      <c r="I132" s="13"/>
      <c r="J132" s="16">
        <v>44116</v>
      </c>
      <c r="K132" s="37">
        <f>K131</f>
        <v>26</v>
      </c>
      <c r="L132" s="15"/>
      <c r="M132" s="83">
        <v>30</v>
      </c>
      <c r="N132" s="17"/>
    </row>
    <row r="133" spans="1:14" s="11" customFormat="1">
      <c r="A133" s="89"/>
      <c r="B133" s="13" t="s">
        <v>32</v>
      </c>
      <c r="C133" s="13" t="s">
        <v>27</v>
      </c>
      <c r="D133" s="83">
        <v>1</v>
      </c>
      <c r="E133" s="83"/>
      <c r="F133" s="83"/>
      <c r="G133" s="83"/>
      <c r="H133" s="13"/>
      <c r="I133" s="13"/>
      <c r="J133" s="16">
        <v>44102</v>
      </c>
      <c r="K133" s="83"/>
      <c r="L133" s="15"/>
      <c r="M133" s="83"/>
      <c r="N133" s="17"/>
    </row>
    <row r="134" spans="1:14" s="11" customFormat="1">
      <c r="A134" s="89"/>
      <c r="B134" s="13" t="s">
        <v>72</v>
      </c>
      <c r="C134" s="13" t="s">
        <v>27</v>
      </c>
      <c r="D134" s="83">
        <v>1</v>
      </c>
      <c r="E134" s="83"/>
      <c r="F134" s="83"/>
      <c r="G134" s="83"/>
      <c r="H134" s="13" t="s">
        <v>316</v>
      </c>
      <c r="I134" s="13"/>
      <c r="J134" s="16">
        <v>44102</v>
      </c>
      <c r="K134" s="83"/>
      <c r="L134" s="15"/>
      <c r="M134" s="83"/>
      <c r="N134" s="17"/>
    </row>
    <row r="135" spans="1:14" s="11" customFormat="1" ht="12.75">
      <c r="A135" s="88">
        <v>19</v>
      </c>
      <c r="B135" s="12" t="s">
        <v>199</v>
      </c>
      <c r="C135" s="13"/>
      <c r="D135" s="83"/>
      <c r="E135" s="83"/>
      <c r="F135" s="83"/>
      <c r="G135" s="83"/>
      <c r="H135" s="35"/>
      <c r="I135" s="13"/>
      <c r="J135" s="14"/>
      <c r="K135" s="83"/>
      <c r="L135" s="15"/>
      <c r="M135" s="83"/>
      <c r="N135" s="13"/>
    </row>
    <row r="136" spans="1:14" s="11" customFormat="1">
      <c r="A136" s="89"/>
      <c r="B136" s="13" t="s">
        <v>77</v>
      </c>
      <c r="C136" s="13" t="s">
        <v>27</v>
      </c>
      <c r="D136" s="83"/>
      <c r="E136" s="83"/>
      <c r="F136" s="83">
        <v>1</v>
      </c>
      <c r="G136" s="83"/>
      <c r="H136" s="56">
        <v>809</v>
      </c>
      <c r="I136" s="13"/>
      <c r="J136" s="16">
        <v>44116</v>
      </c>
      <c r="K136" s="83"/>
      <c r="L136" s="83"/>
      <c r="M136" s="83"/>
      <c r="N136" s="13"/>
    </row>
    <row r="137" spans="1:14" s="11" customFormat="1">
      <c r="A137" s="89"/>
      <c r="B137" s="13" t="s">
        <v>78</v>
      </c>
      <c r="C137" s="13" t="s">
        <v>27</v>
      </c>
      <c r="D137" s="83"/>
      <c r="E137" s="83"/>
      <c r="F137" s="83">
        <v>1</v>
      </c>
      <c r="G137" s="83"/>
      <c r="H137" s="56">
        <v>823</v>
      </c>
      <c r="I137" s="13"/>
      <c r="J137" s="16">
        <v>44116</v>
      </c>
      <c r="K137" s="83"/>
      <c r="L137" s="83"/>
      <c r="M137" s="83"/>
      <c r="N137" s="13"/>
    </row>
    <row r="138" spans="1:14" s="11" customFormat="1">
      <c r="A138" s="89"/>
      <c r="B138" s="13" t="s">
        <v>28</v>
      </c>
      <c r="C138" s="13" t="s">
        <v>29</v>
      </c>
      <c r="D138" s="83">
        <v>1</v>
      </c>
      <c r="E138" s="83"/>
      <c r="F138" s="83"/>
      <c r="G138" s="83"/>
      <c r="H138" s="13"/>
      <c r="I138" s="13"/>
      <c r="J138" s="16">
        <v>44116</v>
      </c>
      <c r="K138" s="37">
        <v>26</v>
      </c>
      <c r="L138" s="15"/>
      <c r="M138" s="83">
        <v>30</v>
      </c>
      <c r="N138" s="13"/>
    </row>
    <row r="139" spans="1:14" s="11" customFormat="1">
      <c r="A139" s="89"/>
      <c r="B139" s="13" t="s">
        <v>30</v>
      </c>
      <c r="C139" s="13" t="s">
        <v>29</v>
      </c>
      <c r="D139" s="83">
        <v>1</v>
      </c>
      <c r="E139" s="83"/>
      <c r="F139" s="83"/>
      <c r="G139" s="83"/>
      <c r="H139" s="13" t="s">
        <v>317</v>
      </c>
      <c r="I139" s="13"/>
      <c r="J139" s="16">
        <v>44116</v>
      </c>
      <c r="K139" s="37">
        <f>K138</f>
        <v>26</v>
      </c>
      <c r="L139" s="15"/>
      <c r="M139" s="83">
        <v>30</v>
      </c>
      <c r="N139" s="17"/>
    </row>
    <row r="140" spans="1:14" s="11" customFormat="1">
      <c r="A140" s="89"/>
      <c r="B140" s="13" t="s">
        <v>32</v>
      </c>
      <c r="C140" s="13" t="s">
        <v>27</v>
      </c>
      <c r="D140" s="83">
        <v>1</v>
      </c>
      <c r="E140" s="83"/>
      <c r="F140" s="83"/>
      <c r="G140" s="83"/>
      <c r="H140" s="13"/>
      <c r="I140" s="13"/>
      <c r="J140" s="16">
        <v>44102</v>
      </c>
      <c r="K140" s="83"/>
      <c r="L140" s="15"/>
      <c r="M140" s="83"/>
      <c r="N140" s="17"/>
    </row>
    <row r="141" spans="1:14" s="11" customFormat="1">
      <c r="A141" s="89"/>
      <c r="B141" s="13" t="s">
        <v>72</v>
      </c>
      <c r="C141" s="13" t="s">
        <v>27</v>
      </c>
      <c r="D141" s="83">
        <v>1</v>
      </c>
      <c r="E141" s="83"/>
      <c r="F141" s="83"/>
      <c r="G141" s="83"/>
      <c r="H141" s="13" t="s">
        <v>318</v>
      </c>
      <c r="I141" s="13"/>
      <c r="J141" s="16">
        <v>44102</v>
      </c>
      <c r="K141" s="83"/>
      <c r="L141" s="15"/>
      <c r="M141" s="83"/>
      <c r="N141" s="17"/>
    </row>
    <row r="142" spans="1:14" s="11" customFormat="1" ht="12.75">
      <c r="A142" s="88">
        <v>20</v>
      </c>
      <c r="B142" s="12" t="s">
        <v>193</v>
      </c>
      <c r="C142" s="13"/>
      <c r="D142" s="83"/>
      <c r="E142" s="83"/>
      <c r="F142" s="83"/>
      <c r="G142" s="83"/>
      <c r="H142" s="35"/>
      <c r="I142" s="13"/>
      <c r="J142" s="14"/>
      <c r="K142" s="83"/>
      <c r="L142" s="15"/>
      <c r="M142" s="83"/>
      <c r="N142" s="13"/>
    </row>
    <row r="143" spans="1:14" s="11" customFormat="1">
      <c r="A143" s="89"/>
      <c r="B143" s="13" t="s">
        <v>77</v>
      </c>
      <c r="C143" s="13" t="s">
        <v>27</v>
      </c>
      <c r="D143" s="83"/>
      <c r="E143" s="83"/>
      <c r="F143" s="83">
        <v>1</v>
      </c>
      <c r="G143" s="83"/>
      <c r="H143" s="56">
        <v>810</v>
      </c>
      <c r="I143" s="13"/>
      <c r="J143" s="16">
        <v>44116</v>
      </c>
      <c r="K143" s="83"/>
      <c r="L143" s="83"/>
      <c r="M143" s="83"/>
      <c r="N143" s="13"/>
    </row>
    <row r="144" spans="1:14" s="11" customFormat="1">
      <c r="A144" s="89"/>
      <c r="B144" s="13" t="s">
        <v>78</v>
      </c>
      <c r="C144" s="13" t="s">
        <v>27</v>
      </c>
      <c r="D144" s="83"/>
      <c r="E144" s="83"/>
      <c r="F144" s="83">
        <v>1</v>
      </c>
      <c r="G144" s="83"/>
      <c r="H144" s="56">
        <v>824</v>
      </c>
      <c r="I144" s="13"/>
      <c r="J144" s="16">
        <v>44116</v>
      </c>
      <c r="K144" s="83"/>
      <c r="L144" s="83"/>
      <c r="M144" s="83"/>
      <c r="N144" s="13"/>
    </row>
    <row r="145" spans="1:15" s="11" customFormat="1">
      <c r="A145" s="89"/>
      <c r="B145" s="13" t="s">
        <v>28</v>
      </c>
      <c r="C145" s="13" t="s">
        <v>29</v>
      </c>
      <c r="D145" s="83">
        <v>1</v>
      </c>
      <c r="E145" s="83"/>
      <c r="F145" s="83"/>
      <c r="G145" s="83"/>
      <c r="H145" s="13"/>
      <c r="I145" s="13"/>
      <c r="J145" s="16">
        <v>44116</v>
      </c>
      <c r="K145" s="37">
        <v>26</v>
      </c>
      <c r="L145" s="15"/>
      <c r="M145" s="83">
        <v>30</v>
      </c>
      <c r="N145" s="13"/>
    </row>
    <row r="146" spans="1:15" s="11" customFormat="1">
      <c r="A146" s="89"/>
      <c r="B146" s="13" t="s">
        <v>30</v>
      </c>
      <c r="C146" s="13" t="s">
        <v>29</v>
      </c>
      <c r="D146" s="83">
        <v>1</v>
      </c>
      <c r="E146" s="83"/>
      <c r="F146" s="83"/>
      <c r="G146" s="83"/>
      <c r="H146" s="13" t="s">
        <v>319</v>
      </c>
      <c r="I146" s="13"/>
      <c r="J146" s="16">
        <v>44116</v>
      </c>
      <c r="K146" s="37">
        <f>K145</f>
        <v>26</v>
      </c>
      <c r="L146" s="15"/>
      <c r="M146" s="83">
        <v>30</v>
      </c>
      <c r="N146" s="17"/>
    </row>
    <row r="147" spans="1:15" s="11" customFormat="1">
      <c r="A147" s="89"/>
      <c r="B147" s="13" t="s">
        <v>32</v>
      </c>
      <c r="C147" s="13" t="s">
        <v>27</v>
      </c>
      <c r="D147" s="83">
        <v>1</v>
      </c>
      <c r="E147" s="83"/>
      <c r="F147" s="83"/>
      <c r="G147" s="83"/>
      <c r="H147" s="13"/>
      <c r="I147" s="13"/>
      <c r="J147" s="16">
        <v>44102</v>
      </c>
      <c r="K147" s="83"/>
      <c r="L147" s="15"/>
      <c r="M147" s="83"/>
      <c r="N147" s="17"/>
    </row>
    <row r="148" spans="1:15" s="11" customFormat="1">
      <c r="A148" s="89"/>
      <c r="B148" s="13" t="s">
        <v>72</v>
      </c>
      <c r="C148" s="13" t="s">
        <v>27</v>
      </c>
      <c r="D148" s="83">
        <v>1</v>
      </c>
      <c r="E148" s="83"/>
      <c r="F148" s="83"/>
      <c r="G148" s="83"/>
      <c r="H148" s="13" t="s">
        <v>320</v>
      </c>
      <c r="I148" s="13"/>
      <c r="J148" s="16">
        <v>44102</v>
      </c>
      <c r="K148" s="83"/>
      <c r="L148" s="15"/>
      <c r="M148" s="83"/>
      <c r="N148" s="17"/>
    </row>
    <row r="149" spans="1:15" s="11" customFormat="1" ht="12.75">
      <c r="A149" s="88">
        <v>21</v>
      </c>
      <c r="B149" s="12" t="s">
        <v>207</v>
      </c>
      <c r="C149" s="13"/>
      <c r="D149" s="83"/>
      <c r="E149" s="83"/>
      <c r="F149" s="83"/>
      <c r="G149" s="83"/>
      <c r="H149" s="35"/>
      <c r="I149" s="13"/>
      <c r="J149" s="14"/>
      <c r="K149" s="83"/>
      <c r="L149" s="15"/>
      <c r="M149" s="83"/>
      <c r="N149" s="13"/>
      <c r="O149" s="36" t="s">
        <v>73</v>
      </c>
    </row>
    <row r="150" spans="1:15" s="11" customFormat="1">
      <c r="A150" s="89"/>
      <c r="B150" s="13" t="s">
        <v>77</v>
      </c>
      <c r="C150" s="13" t="s">
        <v>27</v>
      </c>
      <c r="D150" s="83"/>
      <c r="E150" s="83"/>
      <c r="F150" s="83">
        <v>1</v>
      </c>
      <c r="G150" s="83"/>
      <c r="H150" s="56">
        <v>820</v>
      </c>
      <c r="I150" s="13"/>
      <c r="J150" s="16">
        <v>44116</v>
      </c>
      <c r="K150" s="83"/>
      <c r="L150" s="83"/>
      <c r="M150" s="83"/>
      <c r="N150" s="13"/>
    </row>
    <row r="151" spans="1:15" s="11" customFormat="1">
      <c r="A151" s="89"/>
      <c r="B151" s="13" t="s">
        <v>78</v>
      </c>
      <c r="C151" s="13" t="s">
        <v>27</v>
      </c>
      <c r="D151" s="83"/>
      <c r="E151" s="83"/>
      <c r="F151" s="83">
        <v>1</v>
      </c>
      <c r="G151" s="83"/>
      <c r="H151" s="56">
        <v>834</v>
      </c>
      <c r="I151" s="13"/>
      <c r="J151" s="16">
        <v>44116</v>
      </c>
      <c r="K151" s="83"/>
      <c r="L151" s="83"/>
      <c r="M151" s="83"/>
      <c r="N151" s="13"/>
    </row>
    <row r="152" spans="1:15" s="11" customFormat="1">
      <c r="A152" s="89"/>
      <c r="B152" s="13" t="s">
        <v>28</v>
      </c>
      <c r="C152" s="13" t="s">
        <v>29</v>
      </c>
      <c r="D152" s="83">
        <v>1</v>
      </c>
      <c r="E152" s="83"/>
      <c r="F152" s="83"/>
      <c r="G152" s="83"/>
      <c r="H152" s="13"/>
      <c r="I152" s="13"/>
      <c r="J152" s="16">
        <v>44116</v>
      </c>
      <c r="K152" s="37">
        <v>26</v>
      </c>
      <c r="L152" s="15"/>
      <c r="M152" s="83">
        <v>30</v>
      </c>
      <c r="N152" s="13"/>
    </row>
    <row r="153" spans="1:15" s="11" customFormat="1">
      <c r="A153" s="89"/>
      <c r="B153" s="13" t="s">
        <v>30</v>
      </c>
      <c r="C153" s="13" t="s">
        <v>29</v>
      </c>
      <c r="D153" s="83">
        <v>1</v>
      </c>
      <c r="E153" s="83"/>
      <c r="F153" s="83"/>
      <c r="G153" s="83"/>
      <c r="H153" s="13" t="s">
        <v>321</v>
      </c>
      <c r="I153" s="13"/>
      <c r="J153" s="16">
        <v>44116</v>
      </c>
      <c r="K153" s="37">
        <f>K152</f>
        <v>26</v>
      </c>
      <c r="L153" s="15"/>
      <c r="M153" s="83">
        <v>30</v>
      </c>
      <c r="N153" s="17"/>
    </row>
    <row r="154" spans="1:15" s="11" customFormat="1">
      <c r="A154" s="89"/>
      <c r="B154" s="13" t="s">
        <v>32</v>
      </c>
      <c r="C154" s="13" t="s">
        <v>27</v>
      </c>
      <c r="D154" s="83">
        <v>1</v>
      </c>
      <c r="E154" s="83"/>
      <c r="F154" s="83"/>
      <c r="G154" s="83"/>
      <c r="H154" s="13"/>
      <c r="I154" s="13"/>
      <c r="J154" s="16">
        <v>44102</v>
      </c>
      <c r="K154" s="83"/>
      <c r="L154" s="15"/>
      <c r="M154" s="83"/>
      <c r="N154" s="17"/>
    </row>
    <row r="155" spans="1:15" s="11" customFormat="1">
      <c r="A155" s="89"/>
      <c r="B155" s="13" t="s">
        <v>72</v>
      </c>
      <c r="C155" s="13" t="s">
        <v>27</v>
      </c>
      <c r="D155" s="83">
        <v>1</v>
      </c>
      <c r="E155" s="83"/>
      <c r="F155" s="83"/>
      <c r="G155" s="83"/>
      <c r="H155" s="13" t="s">
        <v>322</v>
      </c>
      <c r="I155" s="13"/>
      <c r="J155" s="16">
        <v>44102</v>
      </c>
      <c r="K155" s="83"/>
      <c r="L155" s="15"/>
      <c r="M155" s="83"/>
      <c r="N155" s="17"/>
    </row>
    <row r="156" spans="1:15" s="11" customFormat="1" ht="12.75">
      <c r="A156" s="88">
        <v>22</v>
      </c>
      <c r="B156" s="12" t="s">
        <v>213</v>
      </c>
      <c r="C156" s="13"/>
      <c r="D156" s="83"/>
      <c r="E156" s="83"/>
      <c r="F156" s="83"/>
      <c r="G156" s="83"/>
      <c r="H156" s="35"/>
      <c r="I156" s="13"/>
      <c r="J156" s="14"/>
      <c r="K156" s="83"/>
      <c r="L156" s="15"/>
      <c r="M156" s="83"/>
      <c r="N156" s="13"/>
    </row>
    <row r="157" spans="1:15" s="11" customFormat="1">
      <c r="A157" s="89"/>
      <c r="B157" s="13" t="s">
        <v>77</v>
      </c>
      <c r="C157" s="13" t="s">
        <v>27</v>
      </c>
      <c r="D157" s="83"/>
      <c r="E157" s="83"/>
      <c r="F157" s="83">
        <v>1</v>
      </c>
      <c r="G157" s="83"/>
      <c r="H157" s="56">
        <v>818</v>
      </c>
      <c r="I157" s="13"/>
      <c r="J157" s="16">
        <v>44116</v>
      </c>
      <c r="K157" s="83"/>
      <c r="L157" s="83"/>
      <c r="M157" s="83"/>
      <c r="N157" s="13"/>
    </row>
    <row r="158" spans="1:15" s="11" customFormat="1">
      <c r="A158" s="89"/>
      <c r="B158" s="13" t="s">
        <v>78</v>
      </c>
      <c r="C158" s="13" t="s">
        <v>27</v>
      </c>
      <c r="D158" s="83"/>
      <c r="E158" s="83"/>
      <c r="F158" s="83">
        <v>1</v>
      </c>
      <c r="G158" s="83"/>
      <c r="H158" s="56">
        <v>832</v>
      </c>
      <c r="I158" s="13"/>
      <c r="J158" s="16">
        <v>44116</v>
      </c>
      <c r="K158" s="83"/>
      <c r="L158" s="83"/>
      <c r="M158" s="83"/>
      <c r="N158" s="13"/>
    </row>
    <row r="159" spans="1:15" s="11" customFormat="1">
      <c r="A159" s="89"/>
      <c r="B159" s="13" t="s">
        <v>28</v>
      </c>
      <c r="C159" s="13" t="s">
        <v>29</v>
      </c>
      <c r="D159" s="83">
        <v>1</v>
      </c>
      <c r="E159" s="83"/>
      <c r="F159" s="83"/>
      <c r="G159" s="83"/>
      <c r="H159" s="13"/>
      <c r="I159" s="13"/>
      <c r="J159" s="16">
        <v>44116</v>
      </c>
      <c r="K159" s="37">
        <v>26</v>
      </c>
      <c r="L159" s="15"/>
      <c r="M159" s="83">
        <v>30</v>
      </c>
      <c r="N159" s="13"/>
    </row>
    <row r="160" spans="1:15" s="11" customFormat="1">
      <c r="A160" s="89"/>
      <c r="B160" s="13" t="s">
        <v>30</v>
      </c>
      <c r="C160" s="13" t="s">
        <v>29</v>
      </c>
      <c r="D160" s="83">
        <v>1</v>
      </c>
      <c r="E160" s="83"/>
      <c r="F160" s="83"/>
      <c r="G160" s="83"/>
      <c r="H160" s="13" t="s">
        <v>323</v>
      </c>
      <c r="I160" s="13"/>
      <c r="J160" s="16">
        <v>44116</v>
      </c>
      <c r="K160" s="37">
        <f>K159</f>
        <v>26</v>
      </c>
      <c r="L160" s="15"/>
      <c r="M160" s="83">
        <v>30</v>
      </c>
      <c r="N160" s="17"/>
    </row>
    <row r="161" spans="1:14" s="11" customFormat="1">
      <c r="A161" s="89"/>
      <c r="B161" s="13" t="s">
        <v>32</v>
      </c>
      <c r="C161" s="13" t="s">
        <v>27</v>
      </c>
      <c r="D161" s="83">
        <v>1</v>
      </c>
      <c r="E161" s="83"/>
      <c r="F161" s="83"/>
      <c r="G161" s="83"/>
      <c r="H161" s="13"/>
      <c r="I161" s="13"/>
      <c r="J161" s="16">
        <v>44102</v>
      </c>
      <c r="K161" s="83"/>
      <c r="L161" s="15"/>
      <c r="M161" s="83"/>
      <c r="N161" s="17"/>
    </row>
    <row r="162" spans="1:14" s="11" customFormat="1">
      <c r="A162" s="89"/>
      <c r="B162" s="13" t="s">
        <v>72</v>
      </c>
      <c r="C162" s="13" t="s">
        <v>27</v>
      </c>
      <c r="D162" s="83">
        <v>1</v>
      </c>
      <c r="E162" s="83"/>
      <c r="F162" s="83"/>
      <c r="G162" s="83"/>
      <c r="H162" s="13" t="s">
        <v>324</v>
      </c>
      <c r="I162" s="13"/>
      <c r="J162" s="16">
        <v>44102</v>
      </c>
      <c r="K162" s="83"/>
      <c r="L162" s="15"/>
      <c r="M162" s="83"/>
      <c r="N162" s="17"/>
    </row>
    <row r="163" spans="1:14" s="11" customFormat="1" ht="12.75">
      <c r="A163" s="88">
        <v>23</v>
      </c>
      <c r="B163" s="12" t="s">
        <v>210</v>
      </c>
      <c r="C163" s="13"/>
      <c r="D163" s="83"/>
      <c r="E163" s="83"/>
      <c r="F163" s="83"/>
      <c r="G163" s="83"/>
      <c r="H163" s="35"/>
      <c r="I163" s="13"/>
      <c r="J163" s="14"/>
      <c r="K163" s="83"/>
      <c r="L163" s="15"/>
      <c r="M163" s="83"/>
      <c r="N163" s="13"/>
    </row>
    <row r="164" spans="1:14" s="11" customFormat="1">
      <c r="A164" s="89"/>
      <c r="B164" s="13" t="s">
        <v>77</v>
      </c>
      <c r="C164" s="13" t="s">
        <v>27</v>
      </c>
      <c r="D164" s="83"/>
      <c r="E164" s="83"/>
      <c r="F164" s="83">
        <v>1</v>
      </c>
      <c r="G164" s="83"/>
      <c r="H164" s="56">
        <v>819</v>
      </c>
      <c r="I164" s="13"/>
      <c r="J164" s="16">
        <v>44116</v>
      </c>
      <c r="K164" s="83"/>
      <c r="L164" s="83"/>
      <c r="M164" s="83"/>
      <c r="N164" s="13"/>
    </row>
    <row r="165" spans="1:14" s="11" customFormat="1">
      <c r="A165" s="89"/>
      <c r="B165" s="13" t="s">
        <v>78</v>
      </c>
      <c r="C165" s="13" t="s">
        <v>27</v>
      </c>
      <c r="D165" s="83"/>
      <c r="E165" s="83"/>
      <c r="F165" s="83">
        <v>1</v>
      </c>
      <c r="G165" s="83"/>
      <c r="H165" s="56">
        <v>833</v>
      </c>
      <c r="I165" s="13"/>
      <c r="J165" s="16">
        <v>44116</v>
      </c>
      <c r="K165" s="83"/>
      <c r="L165" s="83"/>
      <c r="M165" s="83"/>
      <c r="N165" s="13"/>
    </row>
    <row r="166" spans="1:14" s="11" customFormat="1">
      <c r="A166" s="89"/>
      <c r="B166" s="13" t="s">
        <v>28</v>
      </c>
      <c r="C166" s="13" t="s">
        <v>29</v>
      </c>
      <c r="D166" s="83">
        <v>1</v>
      </c>
      <c r="E166" s="83"/>
      <c r="F166" s="83"/>
      <c r="G166" s="83"/>
      <c r="H166" s="13"/>
      <c r="I166" s="13"/>
      <c r="J166" s="16">
        <v>44116</v>
      </c>
      <c r="K166" s="37">
        <v>26</v>
      </c>
      <c r="L166" s="15"/>
      <c r="M166" s="83">
        <v>30</v>
      </c>
      <c r="N166" s="13"/>
    </row>
    <row r="167" spans="1:14" s="11" customFormat="1">
      <c r="A167" s="89"/>
      <c r="B167" s="13" t="s">
        <v>30</v>
      </c>
      <c r="C167" s="13" t="s">
        <v>29</v>
      </c>
      <c r="D167" s="83">
        <v>1</v>
      </c>
      <c r="E167" s="83"/>
      <c r="F167" s="83"/>
      <c r="G167" s="83"/>
      <c r="H167" s="13" t="s">
        <v>325</v>
      </c>
      <c r="I167" s="13"/>
      <c r="J167" s="16">
        <v>44116</v>
      </c>
      <c r="K167" s="37">
        <f>K166</f>
        <v>26</v>
      </c>
      <c r="L167" s="15"/>
      <c r="M167" s="83">
        <v>30</v>
      </c>
      <c r="N167" s="17"/>
    </row>
    <row r="168" spans="1:14" s="11" customFormat="1">
      <c r="A168" s="89"/>
      <c r="B168" s="13" t="s">
        <v>32</v>
      </c>
      <c r="C168" s="13" t="s">
        <v>27</v>
      </c>
      <c r="D168" s="83">
        <v>1</v>
      </c>
      <c r="E168" s="83"/>
      <c r="F168" s="83"/>
      <c r="G168" s="83"/>
      <c r="H168" s="13"/>
      <c r="I168" s="13"/>
      <c r="J168" s="16">
        <v>44102</v>
      </c>
      <c r="K168" s="83"/>
      <c r="L168" s="15"/>
      <c r="M168" s="83"/>
      <c r="N168" s="17"/>
    </row>
    <row r="169" spans="1:14" s="11" customFormat="1">
      <c r="A169" s="89"/>
      <c r="B169" s="13" t="s">
        <v>72</v>
      </c>
      <c r="C169" s="13" t="s">
        <v>27</v>
      </c>
      <c r="D169" s="83">
        <v>1</v>
      </c>
      <c r="E169" s="83"/>
      <c r="F169" s="83"/>
      <c r="G169" s="83"/>
      <c r="H169" s="13" t="s">
        <v>326</v>
      </c>
      <c r="I169" s="13"/>
      <c r="J169" s="16">
        <v>44102</v>
      </c>
      <c r="K169" s="83"/>
      <c r="L169" s="15"/>
      <c r="M169" s="83"/>
      <c r="N169" s="17"/>
    </row>
    <row r="170" spans="1:14" s="11" customFormat="1" ht="12.75">
      <c r="A170" s="88">
        <v>24</v>
      </c>
      <c r="B170" s="12" t="s">
        <v>100</v>
      </c>
      <c r="C170" s="13"/>
      <c r="D170" s="83"/>
      <c r="E170" s="83"/>
      <c r="F170" s="83"/>
      <c r="G170" s="83"/>
      <c r="H170" s="35"/>
      <c r="I170" s="13"/>
      <c r="J170" s="14"/>
      <c r="K170" s="83"/>
      <c r="L170" s="15"/>
      <c r="M170" s="83"/>
      <c r="N170" s="13"/>
    </row>
    <row r="171" spans="1:14" s="11" customFormat="1">
      <c r="A171" s="89"/>
      <c r="B171" s="13" t="s">
        <v>77</v>
      </c>
      <c r="C171" s="13" t="s">
        <v>27</v>
      </c>
      <c r="D171" s="83"/>
      <c r="E171" s="83"/>
      <c r="F171" s="83">
        <v>1</v>
      </c>
      <c r="G171" s="83"/>
      <c r="H171" s="56">
        <v>813</v>
      </c>
      <c r="I171" s="13"/>
      <c r="J171" s="16">
        <v>44116</v>
      </c>
      <c r="K171" s="83"/>
      <c r="L171" s="83"/>
      <c r="M171" s="83"/>
      <c r="N171" s="13"/>
    </row>
    <row r="172" spans="1:14" s="11" customFormat="1">
      <c r="A172" s="89"/>
      <c r="B172" s="13" t="s">
        <v>78</v>
      </c>
      <c r="C172" s="13" t="s">
        <v>27</v>
      </c>
      <c r="D172" s="83"/>
      <c r="E172" s="83"/>
      <c r="F172" s="83">
        <v>1</v>
      </c>
      <c r="G172" s="83"/>
      <c r="H172" s="56">
        <v>827</v>
      </c>
      <c r="I172" s="13"/>
      <c r="J172" s="16">
        <v>44116</v>
      </c>
      <c r="K172" s="83"/>
      <c r="L172" s="83"/>
      <c r="M172" s="83"/>
      <c r="N172" s="13"/>
    </row>
    <row r="173" spans="1:14" s="11" customFormat="1">
      <c r="A173" s="89"/>
      <c r="B173" s="13" t="s">
        <v>28</v>
      </c>
      <c r="C173" s="13" t="s">
        <v>29</v>
      </c>
      <c r="D173" s="83">
        <v>1</v>
      </c>
      <c r="E173" s="83"/>
      <c r="F173" s="83"/>
      <c r="G173" s="83"/>
      <c r="H173" s="13"/>
      <c r="I173" s="13"/>
      <c r="J173" s="16">
        <v>44116</v>
      </c>
      <c r="K173" s="37">
        <v>26</v>
      </c>
      <c r="L173" s="15"/>
      <c r="M173" s="83">
        <v>30</v>
      </c>
      <c r="N173" s="13"/>
    </row>
    <row r="174" spans="1:14" s="11" customFormat="1">
      <c r="A174" s="89"/>
      <c r="B174" s="13" t="s">
        <v>30</v>
      </c>
      <c r="C174" s="13" t="s">
        <v>29</v>
      </c>
      <c r="D174" s="83">
        <v>1</v>
      </c>
      <c r="E174" s="83"/>
      <c r="F174" s="83"/>
      <c r="G174" s="83"/>
      <c r="H174" s="13" t="s">
        <v>327</v>
      </c>
      <c r="I174" s="13"/>
      <c r="J174" s="16">
        <v>44116</v>
      </c>
      <c r="K174" s="37">
        <f>K173</f>
        <v>26</v>
      </c>
      <c r="L174" s="15"/>
      <c r="M174" s="83">
        <v>30</v>
      </c>
      <c r="N174" s="17"/>
    </row>
    <row r="175" spans="1:14" s="11" customFormat="1">
      <c r="A175" s="89"/>
      <c r="B175" s="13" t="s">
        <v>32</v>
      </c>
      <c r="C175" s="13" t="s">
        <v>27</v>
      </c>
      <c r="D175" s="83">
        <v>1</v>
      </c>
      <c r="E175" s="83"/>
      <c r="F175" s="83"/>
      <c r="G175" s="83"/>
      <c r="H175" s="13"/>
      <c r="I175" s="13"/>
      <c r="J175" s="16">
        <v>44102</v>
      </c>
      <c r="K175" s="83"/>
      <c r="L175" s="15"/>
      <c r="M175" s="83"/>
      <c r="N175" s="17"/>
    </row>
    <row r="176" spans="1:14" s="11" customFormat="1">
      <c r="A176" s="89"/>
      <c r="B176" s="13" t="s">
        <v>72</v>
      </c>
      <c r="C176" s="13" t="s">
        <v>27</v>
      </c>
      <c r="D176" s="83">
        <v>1</v>
      </c>
      <c r="E176" s="83"/>
      <c r="F176" s="83"/>
      <c r="G176" s="83"/>
      <c r="H176" s="13" t="s">
        <v>328</v>
      </c>
      <c r="I176" s="13"/>
      <c r="J176" s="16">
        <v>44102</v>
      </c>
      <c r="K176" s="83"/>
      <c r="L176" s="15"/>
      <c r="M176" s="83"/>
      <c r="N176" s="17"/>
    </row>
    <row r="177" spans="1:14" s="11" customFormat="1" ht="12.75">
      <c r="A177" s="88">
        <v>25</v>
      </c>
      <c r="B177" s="12" t="s">
        <v>218</v>
      </c>
      <c r="C177" s="13"/>
      <c r="D177" s="83"/>
      <c r="E177" s="83"/>
      <c r="F177" s="83"/>
      <c r="G177" s="83"/>
      <c r="H177" s="35"/>
      <c r="I177" s="13"/>
      <c r="J177" s="14"/>
      <c r="K177" s="83"/>
      <c r="L177" s="15"/>
      <c r="M177" s="83"/>
      <c r="N177" s="13"/>
    </row>
    <row r="178" spans="1:14" s="11" customFormat="1">
      <c r="A178" s="89"/>
      <c r="B178" s="13" t="s">
        <v>77</v>
      </c>
      <c r="C178" s="13" t="s">
        <v>27</v>
      </c>
      <c r="D178" s="83"/>
      <c r="E178" s="83"/>
      <c r="F178" s="83">
        <v>1</v>
      </c>
      <c r="G178" s="83"/>
      <c r="H178" s="56">
        <v>997</v>
      </c>
      <c r="I178" s="13"/>
      <c r="J178" s="16">
        <v>44118</v>
      </c>
      <c r="K178" s="83"/>
      <c r="L178" s="83"/>
      <c r="M178" s="83"/>
      <c r="N178" s="13"/>
    </row>
    <row r="179" spans="1:14" s="11" customFormat="1">
      <c r="A179" s="89"/>
      <c r="B179" s="13" t="s">
        <v>78</v>
      </c>
      <c r="C179" s="13" t="s">
        <v>27</v>
      </c>
      <c r="D179" s="83"/>
      <c r="E179" s="83"/>
      <c r="F179" s="83">
        <v>1</v>
      </c>
      <c r="G179" s="83"/>
      <c r="H179" s="56">
        <v>1007</v>
      </c>
      <c r="I179" s="13"/>
      <c r="J179" s="16">
        <v>44118</v>
      </c>
      <c r="K179" s="83"/>
      <c r="L179" s="83"/>
      <c r="M179" s="83"/>
      <c r="N179" s="13"/>
    </row>
    <row r="180" spans="1:14" s="11" customFormat="1">
      <c r="A180" s="89"/>
      <c r="B180" s="13" t="s">
        <v>28</v>
      </c>
      <c r="C180" s="13" t="s">
        <v>29</v>
      </c>
      <c r="D180" s="83">
        <v>1</v>
      </c>
      <c r="E180" s="83"/>
      <c r="F180" s="83"/>
      <c r="G180" s="83"/>
      <c r="H180" s="13"/>
      <c r="I180" s="13"/>
      <c r="J180" s="16">
        <v>44118</v>
      </c>
      <c r="K180" s="37">
        <v>28</v>
      </c>
      <c r="L180" s="15"/>
      <c r="M180" s="83">
        <v>30</v>
      </c>
      <c r="N180" s="13"/>
    </row>
    <row r="181" spans="1:14" s="11" customFormat="1">
      <c r="A181" s="89"/>
      <c r="B181" s="13" t="s">
        <v>30</v>
      </c>
      <c r="C181" s="13" t="s">
        <v>29</v>
      </c>
      <c r="D181" s="83">
        <v>1</v>
      </c>
      <c r="E181" s="83"/>
      <c r="F181" s="83"/>
      <c r="G181" s="83"/>
      <c r="H181" s="13" t="s">
        <v>329</v>
      </c>
      <c r="I181" s="13"/>
      <c r="J181" s="16">
        <v>44118</v>
      </c>
      <c r="K181" s="37">
        <f>K180</f>
        <v>28</v>
      </c>
      <c r="L181" s="15"/>
      <c r="M181" s="83">
        <v>30</v>
      </c>
      <c r="N181" s="17"/>
    </row>
    <row r="182" spans="1:14" s="11" customFormat="1">
      <c r="A182" s="89"/>
      <c r="B182" s="13" t="s">
        <v>32</v>
      </c>
      <c r="C182" s="13" t="s">
        <v>27</v>
      </c>
      <c r="D182" s="83">
        <v>1</v>
      </c>
      <c r="E182" s="83"/>
      <c r="F182" s="83"/>
      <c r="G182" s="83"/>
      <c r="H182" s="13"/>
      <c r="I182" s="13"/>
      <c r="J182" s="16">
        <v>44102</v>
      </c>
      <c r="K182" s="83"/>
      <c r="L182" s="15"/>
      <c r="M182" s="83"/>
      <c r="N182" s="17"/>
    </row>
    <row r="183" spans="1:14" s="11" customFormat="1">
      <c r="A183" s="89"/>
      <c r="B183" s="13" t="s">
        <v>72</v>
      </c>
      <c r="C183" s="13" t="s">
        <v>27</v>
      </c>
      <c r="D183" s="83">
        <v>1</v>
      </c>
      <c r="E183" s="83"/>
      <c r="F183" s="83"/>
      <c r="G183" s="83"/>
      <c r="H183" s="13" t="s">
        <v>330</v>
      </c>
      <c r="I183" s="13"/>
      <c r="J183" s="16">
        <v>44102</v>
      </c>
      <c r="K183" s="83"/>
      <c r="L183" s="15"/>
      <c r="M183" s="83"/>
      <c r="N183" s="17"/>
    </row>
    <row r="184" spans="1:14" s="11" customFormat="1" ht="12.75">
      <c r="A184" s="88">
        <v>26</v>
      </c>
      <c r="B184" s="12" t="s">
        <v>89</v>
      </c>
      <c r="C184" s="13"/>
      <c r="D184" s="83"/>
      <c r="E184" s="83"/>
      <c r="F184" s="83"/>
      <c r="G184" s="83"/>
      <c r="H184" s="35"/>
      <c r="I184" s="13"/>
      <c r="J184" s="14"/>
      <c r="K184" s="83"/>
      <c r="L184" s="15"/>
      <c r="M184" s="83"/>
      <c r="N184" s="13"/>
    </row>
    <row r="185" spans="1:14" s="11" customFormat="1">
      <c r="A185" s="89"/>
      <c r="B185" s="13" t="s">
        <v>77</v>
      </c>
      <c r="C185" s="13" t="s">
        <v>27</v>
      </c>
      <c r="D185" s="83"/>
      <c r="E185" s="83"/>
      <c r="F185" s="83">
        <v>1</v>
      </c>
      <c r="G185" s="83"/>
      <c r="H185" s="56">
        <v>814</v>
      </c>
      <c r="I185" s="13"/>
      <c r="J185" s="16">
        <v>44116</v>
      </c>
      <c r="K185" s="83"/>
      <c r="L185" s="83"/>
      <c r="M185" s="83"/>
      <c r="N185" s="13"/>
    </row>
    <row r="186" spans="1:14" s="11" customFormat="1">
      <c r="A186" s="89"/>
      <c r="B186" s="13" t="s">
        <v>78</v>
      </c>
      <c r="C186" s="13" t="s">
        <v>27</v>
      </c>
      <c r="D186" s="83"/>
      <c r="E186" s="83"/>
      <c r="F186" s="83">
        <v>1</v>
      </c>
      <c r="G186" s="83"/>
      <c r="H186" s="56">
        <v>828</v>
      </c>
      <c r="I186" s="13"/>
      <c r="J186" s="16">
        <v>44116</v>
      </c>
      <c r="K186" s="83"/>
      <c r="L186" s="83"/>
      <c r="M186" s="83"/>
      <c r="N186" s="13"/>
    </row>
    <row r="187" spans="1:14" s="11" customFormat="1">
      <c r="A187" s="89"/>
      <c r="B187" s="13" t="s">
        <v>28</v>
      </c>
      <c r="C187" s="13" t="s">
        <v>29</v>
      </c>
      <c r="D187" s="83">
        <v>1</v>
      </c>
      <c r="E187" s="83"/>
      <c r="F187" s="83"/>
      <c r="G187" s="83"/>
      <c r="H187" s="13"/>
      <c r="I187" s="13"/>
      <c r="J187" s="16">
        <v>44116</v>
      </c>
      <c r="K187" s="37">
        <v>26</v>
      </c>
      <c r="L187" s="15"/>
      <c r="M187" s="83">
        <v>30</v>
      </c>
      <c r="N187" s="13"/>
    </row>
    <row r="188" spans="1:14" s="11" customFormat="1">
      <c r="A188" s="89"/>
      <c r="B188" s="13" t="s">
        <v>30</v>
      </c>
      <c r="C188" s="13" t="s">
        <v>29</v>
      </c>
      <c r="D188" s="83">
        <v>1</v>
      </c>
      <c r="E188" s="83"/>
      <c r="F188" s="83"/>
      <c r="G188" s="83"/>
      <c r="H188" s="13" t="s">
        <v>331</v>
      </c>
      <c r="I188" s="13"/>
      <c r="J188" s="16">
        <v>44116</v>
      </c>
      <c r="K188" s="37">
        <f>K187</f>
        <v>26</v>
      </c>
      <c r="L188" s="15"/>
      <c r="M188" s="83">
        <v>30</v>
      </c>
      <c r="N188" s="17"/>
    </row>
    <row r="189" spans="1:14" s="11" customFormat="1">
      <c r="A189" s="89"/>
      <c r="B189" s="13" t="s">
        <v>32</v>
      </c>
      <c r="C189" s="13" t="s">
        <v>27</v>
      </c>
      <c r="D189" s="83">
        <v>1</v>
      </c>
      <c r="E189" s="83"/>
      <c r="F189" s="83"/>
      <c r="G189" s="83"/>
      <c r="H189" s="13"/>
      <c r="I189" s="13"/>
      <c r="J189" s="16">
        <v>44102</v>
      </c>
      <c r="K189" s="83"/>
      <c r="L189" s="15"/>
      <c r="M189" s="83"/>
      <c r="N189" s="17"/>
    </row>
    <row r="190" spans="1:14" s="11" customFormat="1">
      <c r="A190" s="89"/>
      <c r="B190" s="13" t="s">
        <v>72</v>
      </c>
      <c r="C190" s="13" t="s">
        <v>27</v>
      </c>
      <c r="D190" s="83">
        <v>1</v>
      </c>
      <c r="E190" s="83"/>
      <c r="F190" s="83"/>
      <c r="G190" s="83"/>
      <c r="H190" s="13" t="s">
        <v>332</v>
      </c>
      <c r="I190" s="13"/>
      <c r="J190" s="16">
        <v>44102</v>
      </c>
      <c r="K190" s="83"/>
      <c r="L190" s="15"/>
      <c r="M190" s="83"/>
      <c r="N190" s="17"/>
    </row>
    <row r="191" spans="1:14" s="11" customFormat="1" ht="12.75">
      <c r="A191" s="88">
        <v>27</v>
      </c>
      <c r="B191" s="12" t="s">
        <v>231</v>
      </c>
      <c r="C191" s="13"/>
      <c r="D191" s="83"/>
      <c r="E191" s="83"/>
      <c r="F191" s="83"/>
      <c r="G191" s="83"/>
      <c r="H191" s="35"/>
      <c r="I191" s="13"/>
      <c r="J191" s="14"/>
      <c r="K191" s="83"/>
      <c r="L191" s="15"/>
      <c r="M191" s="83"/>
      <c r="N191" s="13"/>
    </row>
    <row r="192" spans="1:14" s="11" customFormat="1">
      <c r="A192" s="89"/>
      <c r="B192" s="13" t="s">
        <v>77</v>
      </c>
      <c r="C192" s="13" t="s">
        <v>27</v>
      </c>
      <c r="D192" s="83"/>
      <c r="E192" s="83"/>
      <c r="F192" s="83">
        <v>1</v>
      </c>
      <c r="G192" s="83"/>
      <c r="H192" s="56">
        <v>1016</v>
      </c>
      <c r="I192" s="13"/>
      <c r="J192" s="16">
        <v>44119</v>
      </c>
      <c r="K192" s="83"/>
      <c r="L192" s="83"/>
      <c r="M192" s="83"/>
      <c r="N192" s="13"/>
    </row>
    <row r="193" spans="1:14" s="11" customFormat="1">
      <c r="A193" s="89"/>
      <c r="B193" s="13" t="s">
        <v>78</v>
      </c>
      <c r="C193" s="13" t="s">
        <v>27</v>
      </c>
      <c r="D193" s="83"/>
      <c r="E193" s="83"/>
      <c r="F193" s="83">
        <v>1</v>
      </c>
      <c r="G193" s="83"/>
      <c r="H193" s="56">
        <v>1023</v>
      </c>
      <c r="I193" s="13"/>
      <c r="J193" s="16">
        <v>44119</v>
      </c>
      <c r="K193" s="83"/>
      <c r="L193" s="83"/>
      <c r="M193" s="83"/>
      <c r="N193" s="13"/>
    </row>
    <row r="194" spans="1:14" s="11" customFormat="1">
      <c r="A194" s="89"/>
      <c r="B194" s="13" t="s">
        <v>28</v>
      </c>
      <c r="C194" s="13" t="s">
        <v>29</v>
      </c>
      <c r="D194" s="83">
        <v>1</v>
      </c>
      <c r="E194" s="83"/>
      <c r="F194" s="83"/>
      <c r="G194" s="83"/>
      <c r="H194" s="13"/>
      <c r="I194" s="13"/>
      <c r="J194" s="16">
        <v>44119</v>
      </c>
      <c r="K194" s="37">
        <v>29</v>
      </c>
      <c r="L194" s="15"/>
      <c r="M194" s="83">
        <v>30</v>
      </c>
      <c r="N194" s="13"/>
    </row>
    <row r="195" spans="1:14" s="11" customFormat="1">
      <c r="A195" s="89"/>
      <c r="B195" s="13" t="s">
        <v>30</v>
      </c>
      <c r="C195" s="13" t="s">
        <v>29</v>
      </c>
      <c r="D195" s="83">
        <v>1</v>
      </c>
      <c r="E195" s="83"/>
      <c r="F195" s="83"/>
      <c r="G195" s="83"/>
      <c r="H195" s="13" t="s">
        <v>333</v>
      </c>
      <c r="I195" s="13"/>
      <c r="J195" s="16">
        <v>44119</v>
      </c>
      <c r="K195" s="37">
        <f>K194</f>
        <v>29</v>
      </c>
      <c r="L195" s="15"/>
      <c r="M195" s="83">
        <v>30</v>
      </c>
      <c r="N195" s="17"/>
    </row>
    <row r="196" spans="1:14" s="11" customFormat="1">
      <c r="A196" s="89"/>
      <c r="B196" s="13" t="s">
        <v>32</v>
      </c>
      <c r="C196" s="13" t="s">
        <v>27</v>
      </c>
      <c r="D196" s="83">
        <v>1</v>
      </c>
      <c r="E196" s="83"/>
      <c r="F196" s="83"/>
      <c r="G196" s="83"/>
      <c r="H196" s="13"/>
      <c r="I196" s="13"/>
      <c r="J196" s="16">
        <v>44102</v>
      </c>
      <c r="K196" s="83"/>
      <c r="L196" s="15"/>
      <c r="M196" s="83"/>
      <c r="N196" s="17"/>
    </row>
    <row r="197" spans="1:14" s="11" customFormat="1">
      <c r="A197" s="89"/>
      <c r="B197" s="13" t="s">
        <v>72</v>
      </c>
      <c r="C197" s="13" t="s">
        <v>27</v>
      </c>
      <c r="D197" s="83">
        <v>1</v>
      </c>
      <c r="E197" s="83"/>
      <c r="F197" s="83"/>
      <c r="G197" s="83"/>
      <c r="H197" s="13" t="s">
        <v>334</v>
      </c>
      <c r="I197" s="13"/>
      <c r="J197" s="16">
        <v>44102</v>
      </c>
      <c r="K197" s="83"/>
      <c r="L197" s="15"/>
      <c r="M197" s="83"/>
      <c r="N197" s="17"/>
    </row>
    <row r="198" spans="1:14" s="11" customFormat="1" ht="12.75">
      <c r="A198" s="88">
        <v>28</v>
      </c>
      <c r="B198" s="12" t="s">
        <v>234</v>
      </c>
      <c r="C198" s="13"/>
      <c r="D198" s="83"/>
      <c r="E198" s="83"/>
      <c r="F198" s="83"/>
      <c r="G198" s="83"/>
      <c r="H198" s="35"/>
      <c r="I198" s="13"/>
      <c r="J198" s="14"/>
      <c r="K198" s="83"/>
      <c r="L198" s="15"/>
      <c r="M198" s="83"/>
      <c r="N198" s="13"/>
    </row>
    <row r="199" spans="1:14" s="11" customFormat="1">
      <c r="A199" s="89"/>
      <c r="B199" s="13" t="s">
        <v>77</v>
      </c>
      <c r="C199" s="13" t="s">
        <v>27</v>
      </c>
      <c r="D199" s="83"/>
      <c r="E199" s="83"/>
      <c r="F199" s="83">
        <v>1</v>
      </c>
      <c r="G199" s="83"/>
      <c r="H199" s="56">
        <v>1003</v>
      </c>
      <c r="I199" s="13"/>
      <c r="J199" s="16">
        <v>44118</v>
      </c>
      <c r="K199" s="83"/>
      <c r="L199" s="83"/>
      <c r="M199" s="83"/>
      <c r="N199" s="13"/>
    </row>
    <row r="200" spans="1:14" s="11" customFormat="1">
      <c r="A200" s="89"/>
      <c r="B200" s="13" t="s">
        <v>78</v>
      </c>
      <c r="C200" s="13" t="s">
        <v>27</v>
      </c>
      <c r="D200" s="83"/>
      <c r="E200" s="83"/>
      <c r="F200" s="83">
        <v>1</v>
      </c>
      <c r="G200" s="83"/>
      <c r="H200" s="56">
        <v>1013</v>
      </c>
      <c r="I200" s="13"/>
      <c r="J200" s="16">
        <v>44118</v>
      </c>
      <c r="K200" s="83"/>
      <c r="L200" s="83"/>
      <c r="M200" s="83"/>
      <c r="N200" s="13"/>
    </row>
    <row r="201" spans="1:14" s="11" customFormat="1">
      <c r="A201" s="89"/>
      <c r="B201" s="13" t="s">
        <v>28</v>
      </c>
      <c r="C201" s="13" t="s">
        <v>29</v>
      </c>
      <c r="D201" s="83">
        <v>1</v>
      </c>
      <c r="E201" s="83"/>
      <c r="F201" s="83"/>
      <c r="G201" s="83"/>
      <c r="H201" s="13"/>
      <c r="I201" s="13"/>
      <c r="J201" s="16">
        <v>44118</v>
      </c>
      <c r="K201" s="37">
        <v>28</v>
      </c>
      <c r="L201" s="15"/>
      <c r="M201" s="83">
        <v>30</v>
      </c>
      <c r="N201" s="13"/>
    </row>
    <row r="202" spans="1:14" s="11" customFormat="1">
      <c r="A202" s="89"/>
      <c r="B202" s="13" t="s">
        <v>30</v>
      </c>
      <c r="C202" s="13" t="s">
        <v>29</v>
      </c>
      <c r="D202" s="83">
        <v>1</v>
      </c>
      <c r="E202" s="83"/>
      <c r="F202" s="83"/>
      <c r="G202" s="83"/>
      <c r="H202" s="13" t="s">
        <v>335</v>
      </c>
      <c r="I202" s="13"/>
      <c r="J202" s="16">
        <v>44118</v>
      </c>
      <c r="K202" s="37">
        <f>K201</f>
        <v>28</v>
      </c>
      <c r="L202" s="15"/>
      <c r="M202" s="83">
        <v>30</v>
      </c>
      <c r="N202" s="17"/>
    </row>
    <row r="203" spans="1:14" s="11" customFormat="1">
      <c r="A203" s="89"/>
      <c r="B203" s="13" t="s">
        <v>32</v>
      </c>
      <c r="C203" s="13" t="s">
        <v>27</v>
      </c>
      <c r="D203" s="83">
        <v>1</v>
      </c>
      <c r="E203" s="83"/>
      <c r="F203" s="83"/>
      <c r="G203" s="83"/>
      <c r="H203" s="13"/>
      <c r="I203" s="13"/>
      <c r="J203" s="16">
        <v>44102</v>
      </c>
      <c r="K203" s="83"/>
      <c r="L203" s="15"/>
      <c r="M203" s="83"/>
      <c r="N203" s="17"/>
    </row>
    <row r="204" spans="1:14" s="11" customFormat="1">
      <c r="A204" s="89"/>
      <c r="B204" s="13" t="s">
        <v>72</v>
      </c>
      <c r="C204" s="13" t="s">
        <v>27</v>
      </c>
      <c r="D204" s="83">
        <v>1</v>
      </c>
      <c r="E204" s="83"/>
      <c r="F204" s="83"/>
      <c r="G204" s="83"/>
      <c r="H204" s="13" t="s">
        <v>336</v>
      </c>
      <c r="I204" s="13"/>
      <c r="J204" s="16">
        <v>44102</v>
      </c>
      <c r="K204" s="83"/>
      <c r="L204" s="15"/>
      <c r="M204" s="83"/>
      <c r="N204" s="17"/>
    </row>
    <row r="205" spans="1:14" s="11" customFormat="1" ht="12.75">
      <c r="A205" s="88">
        <v>29</v>
      </c>
      <c r="B205" s="12" t="s">
        <v>92</v>
      </c>
      <c r="C205" s="13"/>
      <c r="D205" s="83"/>
      <c r="E205" s="83"/>
      <c r="F205" s="83"/>
      <c r="G205" s="83"/>
      <c r="H205" s="35"/>
      <c r="I205" s="13"/>
      <c r="J205" s="14"/>
      <c r="K205" s="83"/>
      <c r="L205" s="15"/>
      <c r="M205" s="83"/>
      <c r="N205" s="13"/>
    </row>
    <row r="206" spans="1:14" s="11" customFormat="1">
      <c r="A206" s="89"/>
      <c r="B206" s="13" t="s">
        <v>77</v>
      </c>
      <c r="C206" s="13" t="s">
        <v>27</v>
      </c>
      <c r="D206" s="83"/>
      <c r="E206" s="83"/>
      <c r="F206" s="83">
        <v>1</v>
      </c>
      <c r="G206" s="83"/>
      <c r="H206" s="56">
        <v>961</v>
      </c>
      <c r="I206" s="13"/>
      <c r="J206" s="16">
        <v>44117</v>
      </c>
      <c r="K206" s="83"/>
      <c r="L206" s="83"/>
      <c r="M206" s="83"/>
      <c r="N206" s="13"/>
    </row>
    <row r="207" spans="1:14" s="11" customFormat="1">
      <c r="A207" s="89"/>
      <c r="B207" s="13" t="s">
        <v>78</v>
      </c>
      <c r="C207" s="13" t="s">
        <v>27</v>
      </c>
      <c r="D207" s="83"/>
      <c r="E207" s="83"/>
      <c r="F207" s="83">
        <v>1</v>
      </c>
      <c r="G207" s="83"/>
      <c r="H207" s="56">
        <v>964</v>
      </c>
      <c r="I207" s="13"/>
      <c r="J207" s="16">
        <v>44117</v>
      </c>
      <c r="K207" s="83"/>
      <c r="L207" s="83"/>
      <c r="M207" s="83"/>
      <c r="N207" s="13"/>
    </row>
    <row r="208" spans="1:14" s="11" customFormat="1">
      <c r="A208" s="89"/>
      <c r="B208" s="13" t="s">
        <v>28</v>
      </c>
      <c r="C208" s="13" t="s">
        <v>29</v>
      </c>
      <c r="D208" s="83">
        <v>1</v>
      </c>
      <c r="E208" s="83"/>
      <c r="F208" s="83"/>
      <c r="G208" s="83"/>
      <c r="H208" s="13"/>
      <c r="I208" s="13"/>
      <c r="J208" s="16">
        <v>44117</v>
      </c>
      <c r="K208" s="37">
        <v>27</v>
      </c>
      <c r="L208" s="15"/>
      <c r="M208" s="83">
        <v>30</v>
      </c>
      <c r="N208" s="13"/>
    </row>
    <row r="209" spans="1:14" s="11" customFormat="1">
      <c r="A209" s="89"/>
      <c r="B209" s="13" t="s">
        <v>30</v>
      </c>
      <c r="C209" s="13" t="s">
        <v>29</v>
      </c>
      <c r="D209" s="83">
        <v>1</v>
      </c>
      <c r="E209" s="83"/>
      <c r="F209" s="83"/>
      <c r="G209" s="83"/>
      <c r="H209" s="13" t="s">
        <v>337</v>
      </c>
      <c r="I209" s="13"/>
      <c r="J209" s="16">
        <v>44117</v>
      </c>
      <c r="K209" s="37">
        <f>K208</f>
        <v>27</v>
      </c>
      <c r="L209" s="15"/>
      <c r="M209" s="83">
        <v>30</v>
      </c>
      <c r="N209" s="17"/>
    </row>
    <row r="210" spans="1:14" s="11" customFormat="1">
      <c r="A210" s="89"/>
      <c r="B210" s="13" t="s">
        <v>32</v>
      </c>
      <c r="C210" s="13" t="s">
        <v>27</v>
      </c>
      <c r="D210" s="83">
        <v>1</v>
      </c>
      <c r="E210" s="83"/>
      <c r="F210" s="83"/>
      <c r="G210" s="83"/>
      <c r="H210" s="13"/>
      <c r="I210" s="13"/>
      <c r="J210" s="16">
        <v>44102</v>
      </c>
      <c r="K210" s="83"/>
      <c r="L210" s="15"/>
      <c r="M210" s="83"/>
      <c r="N210" s="17"/>
    </row>
    <row r="211" spans="1:14" s="11" customFormat="1">
      <c r="A211" s="89"/>
      <c r="B211" s="13" t="s">
        <v>72</v>
      </c>
      <c r="C211" s="13" t="s">
        <v>27</v>
      </c>
      <c r="D211" s="83">
        <v>1</v>
      </c>
      <c r="E211" s="83"/>
      <c r="F211" s="83"/>
      <c r="G211" s="83"/>
      <c r="H211" s="13" t="s">
        <v>338</v>
      </c>
      <c r="I211" s="13"/>
      <c r="J211" s="16">
        <v>44102</v>
      </c>
      <c r="K211" s="83"/>
      <c r="L211" s="15"/>
      <c r="M211" s="83"/>
      <c r="N211" s="17"/>
    </row>
    <row r="212" spans="1:14" s="11" customFormat="1" ht="12.75">
      <c r="A212" s="88">
        <v>30</v>
      </c>
      <c r="B212" s="12" t="s">
        <v>101</v>
      </c>
      <c r="C212" s="13"/>
      <c r="D212" s="83"/>
      <c r="E212" s="83"/>
      <c r="F212" s="83"/>
      <c r="G212" s="83"/>
      <c r="H212" s="35"/>
      <c r="I212" s="13"/>
      <c r="J212" s="14"/>
      <c r="K212" s="83"/>
      <c r="L212" s="15"/>
      <c r="M212" s="83"/>
      <c r="N212" s="13"/>
    </row>
    <row r="213" spans="1:14" s="11" customFormat="1">
      <c r="A213" s="89"/>
      <c r="B213" s="13" t="s">
        <v>77</v>
      </c>
      <c r="C213" s="13" t="s">
        <v>27</v>
      </c>
      <c r="D213" s="83"/>
      <c r="E213" s="83"/>
      <c r="F213" s="83">
        <v>1</v>
      </c>
      <c r="G213" s="83"/>
      <c r="H213" s="56">
        <v>1000</v>
      </c>
      <c r="I213" s="13"/>
      <c r="J213" s="16">
        <v>44118</v>
      </c>
      <c r="K213" s="83"/>
      <c r="L213" s="83"/>
      <c r="M213" s="83"/>
      <c r="N213" s="13"/>
    </row>
    <row r="214" spans="1:14" s="11" customFormat="1">
      <c r="A214" s="89"/>
      <c r="B214" s="13" t="s">
        <v>78</v>
      </c>
      <c r="C214" s="13" t="s">
        <v>27</v>
      </c>
      <c r="D214" s="83"/>
      <c r="E214" s="83"/>
      <c r="F214" s="83">
        <v>1</v>
      </c>
      <c r="G214" s="83"/>
      <c r="H214" s="56">
        <v>1010</v>
      </c>
      <c r="I214" s="13"/>
      <c r="J214" s="16">
        <v>44118</v>
      </c>
      <c r="K214" s="83"/>
      <c r="L214" s="83"/>
      <c r="M214" s="83"/>
      <c r="N214" s="13"/>
    </row>
    <row r="215" spans="1:14" s="11" customFormat="1">
      <c r="A215" s="89"/>
      <c r="B215" s="13" t="s">
        <v>28</v>
      </c>
      <c r="C215" s="13" t="s">
        <v>29</v>
      </c>
      <c r="D215" s="83">
        <v>1</v>
      </c>
      <c r="E215" s="83"/>
      <c r="F215" s="83"/>
      <c r="G215" s="83"/>
      <c r="H215" s="13"/>
      <c r="I215" s="13"/>
      <c r="J215" s="16">
        <v>44118</v>
      </c>
      <c r="K215" s="37">
        <v>28</v>
      </c>
      <c r="L215" s="15"/>
      <c r="M215" s="83">
        <v>30</v>
      </c>
      <c r="N215" s="13"/>
    </row>
    <row r="216" spans="1:14" s="11" customFormat="1">
      <c r="A216" s="89"/>
      <c r="B216" s="13" t="s">
        <v>30</v>
      </c>
      <c r="C216" s="13" t="s">
        <v>29</v>
      </c>
      <c r="D216" s="83">
        <v>1</v>
      </c>
      <c r="E216" s="83"/>
      <c r="F216" s="83"/>
      <c r="G216" s="83"/>
      <c r="H216" s="13" t="s">
        <v>339</v>
      </c>
      <c r="I216" s="13"/>
      <c r="J216" s="16">
        <v>44118</v>
      </c>
      <c r="K216" s="37">
        <f>K215</f>
        <v>28</v>
      </c>
      <c r="L216" s="15"/>
      <c r="M216" s="83">
        <v>30</v>
      </c>
      <c r="N216" s="17"/>
    </row>
    <row r="217" spans="1:14" s="11" customFormat="1">
      <c r="A217" s="89"/>
      <c r="B217" s="13" t="s">
        <v>32</v>
      </c>
      <c r="C217" s="13" t="s">
        <v>27</v>
      </c>
      <c r="D217" s="83">
        <v>1</v>
      </c>
      <c r="E217" s="83"/>
      <c r="F217" s="83"/>
      <c r="G217" s="83"/>
      <c r="H217" s="13"/>
      <c r="I217" s="13"/>
      <c r="J217" s="16">
        <v>44102</v>
      </c>
      <c r="K217" s="83"/>
      <c r="L217" s="15"/>
      <c r="M217" s="83"/>
      <c r="N217" s="17"/>
    </row>
    <row r="218" spans="1:14" s="11" customFormat="1">
      <c r="A218" s="89"/>
      <c r="B218" s="13" t="s">
        <v>72</v>
      </c>
      <c r="C218" s="13" t="s">
        <v>27</v>
      </c>
      <c r="D218" s="83">
        <v>1</v>
      </c>
      <c r="E218" s="83"/>
      <c r="F218" s="83"/>
      <c r="G218" s="83"/>
      <c r="H218" s="13" t="s">
        <v>340</v>
      </c>
      <c r="I218" s="13"/>
      <c r="J218" s="16">
        <v>44102</v>
      </c>
      <c r="K218" s="83"/>
      <c r="L218" s="15"/>
      <c r="M218" s="83"/>
      <c r="N218" s="17"/>
    </row>
    <row r="219" spans="1:14" s="11" customFormat="1" ht="12.75">
      <c r="A219" s="88">
        <v>31</v>
      </c>
      <c r="B219" s="12" t="s">
        <v>244</v>
      </c>
      <c r="C219" s="13"/>
      <c r="D219" s="83"/>
      <c r="E219" s="83"/>
      <c r="F219" s="83"/>
      <c r="G219" s="83"/>
      <c r="H219" s="35"/>
      <c r="I219" s="13"/>
      <c r="J219" s="14"/>
      <c r="K219" s="83"/>
      <c r="L219" s="15"/>
      <c r="M219" s="83"/>
      <c r="N219" s="13"/>
    </row>
    <row r="220" spans="1:14" s="11" customFormat="1">
      <c r="A220" s="89"/>
      <c r="B220" s="13" t="s">
        <v>77</v>
      </c>
      <c r="C220" s="13" t="s">
        <v>27</v>
      </c>
      <c r="D220" s="83"/>
      <c r="E220" s="83"/>
      <c r="F220" s="83">
        <v>1</v>
      </c>
      <c r="G220" s="83"/>
      <c r="H220" s="56">
        <v>816</v>
      </c>
      <c r="I220" s="13"/>
      <c r="J220" s="16">
        <v>44116</v>
      </c>
      <c r="K220" s="83"/>
      <c r="L220" s="83"/>
      <c r="M220" s="83"/>
      <c r="N220" s="13"/>
    </row>
    <row r="221" spans="1:14" s="11" customFormat="1">
      <c r="A221" s="89"/>
      <c r="B221" s="13" t="s">
        <v>78</v>
      </c>
      <c r="C221" s="13" t="s">
        <v>27</v>
      </c>
      <c r="D221" s="83"/>
      <c r="E221" s="83"/>
      <c r="F221" s="83">
        <v>1</v>
      </c>
      <c r="G221" s="83"/>
      <c r="H221" s="56">
        <v>830</v>
      </c>
      <c r="I221" s="13"/>
      <c r="J221" s="16">
        <v>44116</v>
      </c>
      <c r="K221" s="83"/>
      <c r="L221" s="83"/>
      <c r="M221" s="83"/>
      <c r="N221" s="13"/>
    </row>
    <row r="222" spans="1:14" s="11" customFormat="1">
      <c r="A222" s="89"/>
      <c r="B222" s="13" t="s">
        <v>28</v>
      </c>
      <c r="C222" s="13" t="s">
        <v>29</v>
      </c>
      <c r="D222" s="83">
        <v>1</v>
      </c>
      <c r="E222" s="83"/>
      <c r="F222" s="83"/>
      <c r="G222" s="83"/>
      <c r="H222" s="13"/>
      <c r="I222" s="13"/>
      <c r="J222" s="16">
        <v>44116</v>
      </c>
      <c r="K222" s="37">
        <v>26</v>
      </c>
      <c r="L222" s="15"/>
      <c r="M222" s="83">
        <v>30</v>
      </c>
      <c r="N222" s="13"/>
    </row>
    <row r="223" spans="1:14" s="11" customFormat="1">
      <c r="A223" s="89"/>
      <c r="B223" s="13" t="s">
        <v>30</v>
      </c>
      <c r="C223" s="13" t="s">
        <v>29</v>
      </c>
      <c r="D223" s="83">
        <v>1</v>
      </c>
      <c r="E223" s="83"/>
      <c r="F223" s="83"/>
      <c r="G223" s="83"/>
      <c r="H223" s="13" t="s">
        <v>341</v>
      </c>
      <c r="I223" s="13"/>
      <c r="J223" s="16">
        <v>44116</v>
      </c>
      <c r="K223" s="37">
        <f>K222</f>
        <v>26</v>
      </c>
      <c r="L223" s="15"/>
      <c r="M223" s="83">
        <v>30</v>
      </c>
      <c r="N223" s="17"/>
    </row>
    <row r="224" spans="1:14" s="11" customFormat="1">
      <c r="A224" s="89"/>
      <c r="B224" s="13" t="s">
        <v>32</v>
      </c>
      <c r="C224" s="13" t="s">
        <v>27</v>
      </c>
      <c r="D224" s="83">
        <v>1</v>
      </c>
      <c r="E224" s="83"/>
      <c r="F224" s="83"/>
      <c r="G224" s="83"/>
      <c r="H224" s="13"/>
      <c r="I224" s="13"/>
      <c r="J224" s="16">
        <v>44102</v>
      </c>
      <c r="K224" s="83"/>
      <c r="L224" s="15"/>
      <c r="M224" s="83"/>
      <c r="N224" s="17"/>
    </row>
    <row r="225" spans="1:14" s="11" customFormat="1">
      <c r="A225" s="89"/>
      <c r="B225" s="13" t="s">
        <v>72</v>
      </c>
      <c r="C225" s="13" t="s">
        <v>27</v>
      </c>
      <c r="D225" s="83">
        <v>1</v>
      </c>
      <c r="E225" s="83"/>
      <c r="F225" s="83"/>
      <c r="G225" s="83"/>
      <c r="H225" s="13" t="s">
        <v>342</v>
      </c>
      <c r="I225" s="13"/>
      <c r="J225" s="16">
        <v>44102</v>
      </c>
      <c r="K225" s="83"/>
      <c r="L225" s="15"/>
      <c r="M225" s="83"/>
      <c r="N225" s="17"/>
    </row>
    <row r="226" spans="1:14" s="11" customFormat="1" ht="12.75">
      <c r="A226" s="88">
        <v>32</v>
      </c>
      <c r="B226" s="12" t="s">
        <v>260</v>
      </c>
      <c r="C226" s="13"/>
      <c r="D226" s="83"/>
      <c r="E226" s="83"/>
      <c r="F226" s="83"/>
      <c r="G226" s="83"/>
      <c r="H226" s="35"/>
      <c r="I226" s="13"/>
      <c r="J226" s="14"/>
      <c r="K226" s="83"/>
      <c r="L226" s="15"/>
      <c r="M226" s="83"/>
      <c r="N226" s="13"/>
    </row>
    <row r="227" spans="1:14" s="11" customFormat="1">
      <c r="A227" s="89"/>
      <c r="B227" s="13" t="s">
        <v>77</v>
      </c>
      <c r="C227" s="13" t="s">
        <v>27</v>
      </c>
      <c r="D227" s="83"/>
      <c r="E227" s="83"/>
      <c r="F227" s="83">
        <v>1</v>
      </c>
      <c r="G227" s="83"/>
      <c r="H227" s="56">
        <v>999</v>
      </c>
      <c r="I227" s="13"/>
      <c r="J227" s="16">
        <v>44118</v>
      </c>
      <c r="K227" s="83"/>
      <c r="L227" s="83"/>
      <c r="M227" s="83"/>
      <c r="N227" s="13"/>
    </row>
    <row r="228" spans="1:14" s="11" customFormat="1">
      <c r="A228" s="89"/>
      <c r="B228" s="13" t="s">
        <v>78</v>
      </c>
      <c r="C228" s="13" t="s">
        <v>27</v>
      </c>
      <c r="D228" s="83"/>
      <c r="E228" s="83"/>
      <c r="F228" s="83">
        <v>1</v>
      </c>
      <c r="G228" s="83"/>
      <c r="H228" s="56">
        <v>1009</v>
      </c>
      <c r="I228" s="13"/>
      <c r="J228" s="16">
        <v>44118</v>
      </c>
      <c r="K228" s="83"/>
      <c r="L228" s="83"/>
      <c r="M228" s="83"/>
      <c r="N228" s="13"/>
    </row>
    <row r="229" spans="1:14" s="11" customFormat="1">
      <c r="A229" s="89"/>
      <c r="B229" s="13" t="s">
        <v>28</v>
      </c>
      <c r="C229" s="13" t="s">
        <v>29</v>
      </c>
      <c r="D229" s="83">
        <v>1</v>
      </c>
      <c r="E229" s="83"/>
      <c r="F229" s="83"/>
      <c r="G229" s="83"/>
      <c r="H229" s="13"/>
      <c r="I229" s="13"/>
      <c r="J229" s="16">
        <v>44118</v>
      </c>
      <c r="K229" s="37">
        <v>28</v>
      </c>
      <c r="L229" s="15"/>
      <c r="M229" s="83">
        <v>30</v>
      </c>
      <c r="N229" s="13"/>
    </row>
    <row r="230" spans="1:14" s="11" customFormat="1">
      <c r="A230" s="89"/>
      <c r="B230" s="13" t="s">
        <v>30</v>
      </c>
      <c r="C230" s="13" t="s">
        <v>29</v>
      </c>
      <c r="D230" s="83">
        <v>1</v>
      </c>
      <c r="E230" s="83"/>
      <c r="F230" s="83"/>
      <c r="G230" s="83"/>
      <c r="H230" s="13" t="s">
        <v>343</v>
      </c>
      <c r="I230" s="13"/>
      <c r="J230" s="16">
        <v>44118</v>
      </c>
      <c r="K230" s="37">
        <f>K229</f>
        <v>28</v>
      </c>
      <c r="L230" s="15"/>
      <c r="M230" s="83">
        <v>30</v>
      </c>
      <c r="N230" s="17"/>
    </row>
    <row r="231" spans="1:14" s="11" customFormat="1">
      <c r="A231" s="89"/>
      <c r="B231" s="13" t="s">
        <v>32</v>
      </c>
      <c r="C231" s="13" t="s">
        <v>27</v>
      </c>
      <c r="D231" s="83">
        <v>1</v>
      </c>
      <c r="E231" s="83"/>
      <c r="F231" s="83"/>
      <c r="G231" s="83"/>
      <c r="H231" s="13"/>
      <c r="I231" s="13"/>
      <c r="J231" s="16">
        <v>44102</v>
      </c>
      <c r="K231" s="83"/>
      <c r="L231" s="15"/>
      <c r="M231" s="83"/>
      <c r="N231" s="17"/>
    </row>
    <row r="232" spans="1:14" s="11" customFormat="1">
      <c r="A232" s="89"/>
      <c r="B232" s="13" t="s">
        <v>72</v>
      </c>
      <c r="C232" s="13" t="s">
        <v>27</v>
      </c>
      <c r="D232" s="83">
        <v>1</v>
      </c>
      <c r="E232" s="83"/>
      <c r="F232" s="83"/>
      <c r="G232" s="83"/>
      <c r="H232" s="13" t="s">
        <v>344</v>
      </c>
      <c r="I232" s="13"/>
      <c r="J232" s="16">
        <v>44102</v>
      </c>
      <c r="K232" s="83"/>
      <c r="L232" s="15"/>
      <c r="M232" s="83"/>
      <c r="N232" s="17"/>
    </row>
    <row r="233" spans="1:14" s="11" customFormat="1" ht="12.75">
      <c r="A233" s="88">
        <v>33</v>
      </c>
      <c r="B233" s="12" t="s">
        <v>97</v>
      </c>
      <c r="C233" s="13"/>
      <c r="D233" s="83"/>
      <c r="E233" s="83"/>
      <c r="F233" s="83"/>
      <c r="G233" s="83"/>
      <c r="H233" s="35"/>
      <c r="I233" s="13"/>
      <c r="J233" s="14"/>
      <c r="K233" s="83"/>
      <c r="L233" s="15"/>
      <c r="M233" s="83"/>
      <c r="N233" s="13"/>
    </row>
    <row r="234" spans="1:14" s="11" customFormat="1">
      <c r="A234" s="89"/>
      <c r="B234" s="13" t="s">
        <v>77</v>
      </c>
      <c r="C234" s="13" t="s">
        <v>27</v>
      </c>
      <c r="D234" s="83"/>
      <c r="E234" s="83"/>
      <c r="F234" s="83">
        <v>1</v>
      </c>
      <c r="G234" s="83"/>
      <c r="H234" s="56">
        <v>817</v>
      </c>
      <c r="I234" s="13"/>
      <c r="J234" s="16">
        <v>44116</v>
      </c>
      <c r="K234" s="83"/>
      <c r="L234" s="83"/>
      <c r="M234" s="83"/>
      <c r="N234" s="13"/>
    </row>
    <row r="235" spans="1:14" s="11" customFormat="1">
      <c r="A235" s="89"/>
      <c r="B235" s="13" t="s">
        <v>78</v>
      </c>
      <c r="C235" s="13" t="s">
        <v>27</v>
      </c>
      <c r="D235" s="83"/>
      <c r="E235" s="83"/>
      <c r="F235" s="83">
        <v>1</v>
      </c>
      <c r="G235" s="83"/>
      <c r="H235" s="56">
        <v>831</v>
      </c>
      <c r="I235" s="13"/>
      <c r="J235" s="16">
        <v>44116</v>
      </c>
      <c r="K235" s="83"/>
      <c r="L235" s="83"/>
      <c r="M235" s="83"/>
      <c r="N235" s="13"/>
    </row>
    <row r="236" spans="1:14" s="11" customFormat="1">
      <c r="A236" s="89"/>
      <c r="B236" s="13" t="s">
        <v>28</v>
      </c>
      <c r="C236" s="13" t="s">
        <v>29</v>
      </c>
      <c r="D236" s="83">
        <v>1</v>
      </c>
      <c r="E236" s="83"/>
      <c r="F236" s="83"/>
      <c r="G236" s="83"/>
      <c r="H236" s="13"/>
      <c r="I236" s="13"/>
      <c r="J236" s="16">
        <v>44116</v>
      </c>
      <c r="K236" s="37">
        <v>26</v>
      </c>
      <c r="L236" s="15"/>
      <c r="M236" s="83">
        <v>30</v>
      </c>
      <c r="N236" s="13"/>
    </row>
    <row r="237" spans="1:14" s="11" customFormat="1">
      <c r="A237" s="89"/>
      <c r="B237" s="13" t="s">
        <v>30</v>
      </c>
      <c r="C237" s="13" t="s">
        <v>29</v>
      </c>
      <c r="D237" s="83">
        <v>1</v>
      </c>
      <c r="E237" s="83"/>
      <c r="F237" s="83"/>
      <c r="G237" s="83"/>
      <c r="H237" s="13" t="s">
        <v>345</v>
      </c>
      <c r="I237" s="13"/>
      <c r="J237" s="16">
        <v>44116</v>
      </c>
      <c r="K237" s="37">
        <f>K236</f>
        <v>26</v>
      </c>
      <c r="L237" s="15"/>
      <c r="M237" s="83">
        <v>30</v>
      </c>
      <c r="N237" s="17"/>
    </row>
    <row r="238" spans="1:14" s="11" customFormat="1">
      <c r="A238" s="89"/>
      <c r="B238" s="13" t="s">
        <v>32</v>
      </c>
      <c r="C238" s="13" t="s">
        <v>27</v>
      </c>
      <c r="D238" s="83">
        <v>1</v>
      </c>
      <c r="E238" s="83"/>
      <c r="F238" s="83"/>
      <c r="G238" s="83"/>
      <c r="H238" s="13"/>
      <c r="I238" s="13"/>
      <c r="J238" s="16">
        <v>44102</v>
      </c>
      <c r="K238" s="83"/>
      <c r="L238" s="15"/>
      <c r="M238" s="83"/>
      <c r="N238" s="17"/>
    </row>
    <row r="239" spans="1:14" s="11" customFormat="1">
      <c r="A239" s="89"/>
      <c r="B239" s="13" t="s">
        <v>72</v>
      </c>
      <c r="C239" s="13" t="s">
        <v>27</v>
      </c>
      <c r="D239" s="83">
        <v>1</v>
      </c>
      <c r="E239" s="83"/>
      <c r="F239" s="83"/>
      <c r="G239" s="83"/>
      <c r="H239" s="13" t="s">
        <v>346</v>
      </c>
      <c r="I239" s="13"/>
      <c r="J239" s="16">
        <v>44102</v>
      </c>
      <c r="K239" s="83"/>
      <c r="L239" s="15"/>
      <c r="M239" s="83"/>
      <c r="N239" s="17"/>
    </row>
    <row r="240" spans="1:14" s="11" customFormat="1" ht="12.75">
      <c r="A240" s="88">
        <v>34</v>
      </c>
      <c r="B240" s="12" t="s">
        <v>265</v>
      </c>
      <c r="C240" s="13"/>
      <c r="D240" s="83"/>
      <c r="E240" s="83"/>
      <c r="F240" s="83"/>
      <c r="G240" s="83"/>
      <c r="H240" s="35"/>
      <c r="I240" s="13"/>
      <c r="J240" s="14"/>
      <c r="K240" s="83"/>
      <c r="L240" s="15"/>
      <c r="M240" s="83"/>
      <c r="N240" s="13"/>
    </row>
    <row r="241" spans="1:14" s="11" customFormat="1">
      <c r="A241" s="89"/>
      <c r="B241" s="13" t="s">
        <v>77</v>
      </c>
      <c r="C241" s="13" t="s">
        <v>27</v>
      </c>
      <c r="D241" s="83"/>
      <c r="E241" s="83"/>
      <c r="F241" s="83">
        <v>1</v>
      </c>
      <c r="G241" s="83"/>
      <c r="H241" s="56">
        <v>1017</v>
      </c>
      <c r="I241" s="13"/>
      <c r="J241" s="16">
        <v>44119</v>
      </c>
      <c r="K241" s="83"/>
      <c r="L241" s="83"/>
      <c r="M241" s="83"/>
      <c r="N241" s="13"/>
    </row>
    <row r="242" spans="1:14" s="11" customFormat="1">
      <c r="A242" s="89"/>
      <c r="B242" s="13" t="s">
        <v>78</v>
      </c>
      <c r="C242" s="13" t="s">
        <v>27</v>
      </c>
      <c r="D242" s="83"/>
      <c r="E242" s="83"/>
      <c r="F242" s="83">
        <v>1</v>
      </c>
      <c r="G242" s="83"/>
      <c r="H242" s="56">
        <v>1024</v>
      </c>
      <c r="I242" s="13"/>
      <c r="J242" s="16">
        <v>44119</v>
      </c>
      <c r="K242" s="83"/>
      <c r="L242" s="83"/>
      <c r="M242" s="83"/>
      <c r="N242" s="13"/>
    </row>
    <row r="243" spans="1:14" s="11" customFormat="1">
      <c r="A243" s="89"/>
      <c r="B243" s="13" t="s">
        <v>28</v>
      </c>
      <c r="C243" s="13" t="s">
        <v>29</v>
      </c>
      <c r="D243" s="83">
        <v>1</v>
      </c>
      <c r="E243" s="83"/>
      <c r="F243" s="83"/>
      <c r="G243" s="83"/>
      <c r="H243" s="13"/>
      <c r="I243" s="13"/>
      <c r="J243" s="16">
        <v>44119</v>
      </c>
      <c r="K243" s="37">
        <v>29</v>
      </c>
      <c r="L243" s="15"/>
      <c r="M243" s="83">
        <v>30</v>
      </c>
      <c r="N243" s="13"/>
    </row>
    <row r="244" spans="1:14" s="11" customFormat="1">
      <c r="A244" s="89"/>
      <c r="B244" s="13" t="s">
        <v>30</v>
      </c>
      <c r="C244" s="13" t="s">
        <v>29</v>
      </c>
      <c r="D244" s="83">
        <v>1</v>
      </c>
      <c r="E244" s="83"/>
      <c r="F244" s="83"/>
      <c r="G244" s="83"/>
      <c r="H244" s="13" t="s">
        <v>347</v>
      </c>
      <c r="I244" s="13"/>
      <c r="J244" s="16">
        <v>44119</v>
      </c>
      <c r="K244" s="37">
        <f>K243</f>
        <v>29</v>
      </c>
      <c r="L244" s="15"/>
      <c r="M244" s="83">
        <v>30</v>
      </c>
      <c r="N244" s="17"/>
    </row>
    <row r="245" spans="1:14" s="11" customFormat="1">
      <c r="A245" s="89"/>
      <c r="B245" s="13" t="s">
        <v>32</v>
      </c>
      <c r="C245" s="13" t="s">
        <v>27</v>
      </c>
      <c r="D245" s="83">
        <v>1</v>
      </c>
      <c r="E245" s="83"/>
      <c r="F245" s="83"/>
      <c r="G245" s="83"/>
      <c r="H245" s="13"/>
      <c r="I245" s="13"/>
      <c r="J245" s="16">
        <v>44102</v>
      </c>
      <c r="K245" s="83"/>
      <c r="L245" s="15"/>
      <c r="M245" s="83"/>
      <c r="N245" s="17"/>
    </row>
    <row r="246" spans="1:14" s="11" customFormat="1">
      <c r="A246" s="89"/>
      <c r="B246" s="13" t="s">
        <v>72</v>
      </c>
      <c r="C246" s="13" t="s">
        <v>27</v>
      </c>
      <c r="D246" s="83">
        <v>1</v>
      </c>
      <c r="E246" s="83"/>
      <c r="F246" s="83"/>
      <c r="G246" s="83"/>
      <c r="H246" s="13" t="s">
        <v>348</v>
      </c>
      <c r="I246" s="13"/>
      <c r="J246" s="16">
        <v>44102</v>
      </c>
      <c r="K246" s="83"/>
      <c r="L246" s="15"/>
      <c r="M246" s="83"/>
      <c r="N246" s="17"/>
    </row>
    <row r="247" spans="1:14" s="11" customFormat="1" ht="15.75" customHeight="1">
      <c r="A247" s="31">
        <v>35</v>
      </c>
      <c r="B247" s="41" t="s">
        <v>46</v>
      </c>
      <c r="C247" s="40"/>
      <c r="D247" s="42"/>
      <c r="E247" s="31"/>
      <c r="F247" s="31"/>
      <c r="G247" s="31"/>
      <c r="H247" s="15"/>
      <c r="I247" s="31"/>
      <c r="J247" s="41"/>
      <c r="K247" s="40"/>
      <c r="L247" s="40"/>
      <c r="M247" s="42"/>
      <c r="N247" s="40"/>
    </row>
    <row r="248" spans="1:14" ht="24">
      <c r="A248" s="28" t="s">
        <v>126</v>
      </c>
      <c r="B248" s="21" t="s">
        <v>79</v>
      </c>
      <c r="C248" s="13" t="s">
        <v>80</v>
      </c>
      <c r="D248" s="83"/>
      <c r="E248" s="19"/>
      <c r="F248" s="83">
        <v>1</v>
      </c>
      <c r="G248" s="19"/>
      <c r="H248" s="85"/>
      <c r="I248" s="81"/>
      <c r="J248" s="86"/>
      <c r="K248" s="83"/>
      <c r="L248" s="19"/>
      <c r="M248" s="19"/>
      <c r="N248" s="19"/>
    </row>
    <row r="249" spans="1:14" s="22" customFormat="1" ht="16.5" customHeight="1">
      <c r="A249" s="28" t="s">
        <v>127</v>
      </c>
      <c r="B249" s="74" t="s">
        <v>96</v>
      </c>
      <c r="C249" s="13" t="s">
        <v>47</v>
      </c>
      <c r="D249" s="83">
        <v>1</v>
      </c>
      <c r="E249" s="19"/>
      <c r="F249" s="83"/>
      <c r="G249" s="19"/>
      <c r="H249" s="76"/>
      <c r="I249" s="20"/>
      <c r="J249" s="45">
        <v>44089</v>
      </c>
      <c r="K249" s="83"/>
      <c r="L249" s="19"/>
      <c r="M249" s="19"/>
      <c r="N249" s="19"/>
    </row>
    <row r="250" spans="1:14" ht="23.25" customHeight="1">
      <c r="A250" s="28" t="s">
        <v>128</v>
      </c>
      <c r="B250" s="75" t="s">
        <v>43</v>
      </c>
      <c r="C250" s="19" t="s">
        <v>27</v>
      </c>
      <c r="D250" s="19"/>
      <c r="E250" s="19"/>
      <c r="F250" s="83">
        <v>1</v>
      </c>
      <c r="G250" s="19"/>
      <c r="H250" s="54"/>
      <c r="I250" s="19"/>
      <c r="J250" s="47"/>
      <c r="K250" s="83"/>
      <c r="L250" s="19"/>
      <c r="M250" s="19"/>
      <c r="N250" s="19"/>
    </row>
    <row r="251" spans="1:14" ht="16.5" customHeight="1">
      <c r="A251" s="28" t="s">
        <v>129</v>
      </c>
      <c r="B251" s="75" t="s">
        <v>48</v>
      </c>
      <c r="C251" s="13" t="s">
        <v>49</v>
      </c>
      <c r="D251" s="83">
        <v>1</v>
      </c>
      <c r="E251" s="19"/>
      <c r="F251" s="83"/>
      <c r="G251" s="19"/>
      <c r="H251" s="52"/>
      <c r="I251" s="20"/>
      <c r="J251" s="47"/>
      <c r="K251" s="83"/>
      <c r="L251" s="19"/>
      <c r="M251" s="19"/>
      <c r="N251" s="19"/>
    </row>
    <row r="252" spans="1:14" ht="23.25" customHeight="1">
      <c r="A252" s="28" t="s">
        <v>130</v>
      </c>
      <c r="B252" s="75" t="s">
        <v>59</v>
      </c>
      <c r="C252" s="13" t="s">
        <v>49</v>
      </c>
      <c r="D252" s="83">
        <v>1</v>
      </c>
      <c r="E252" s="19"/>
      <c r="F252" s="83"/>
      <c r="G252" s="19"/>
      <c r="H252" s="52"/>
      <c r="I252" s="20"/>
      <c r="J252" s="47"/>
      <c r="K252" s="83"/>
      <c r="L252" s="19"/>
      <c r="M252" s="19"/>
      <c r="N252" s="19"/>
    </row>
    <row r="253" spans="1:14" ht="23.25" customHeight="1">
      <c r="A253" s="28" t="s">
        <v>131</v>
      </c>
      <c r="B253" s="75" t="s">
        <v>33</v>
      </c>
      <c r="C253" s="13" t="s">
        <v>49</v>
      </c>
      <c r="D253" s="83">
        <v>1</v>
      </c>
      <c r="E253" s="19"/>
      <c r="F253" s="83"/>
      <c r="G253" s="19"/>
      <c r="H253" s="52"/>
      <c r="I253" s="20"/>
      <c r="J253" s="47"/>
      <c r="K253" s="83"/>
      <c r="L253" s="19"/>
      <c r="M253" s="19"/>
      <c r="N253" s="19"/>
    </row>
    <row r="254" spans="1:14" ht="23.25" customHeight="1">
      <c r="A254" s="28" t="s">
        <v>132</v>
      </c>
      <c r="B254" s="75" t="s">
        <v>39</v>
      </c>
      <c r="C254" s="13" t="s">
        <v>29</v>
      </c>
      <c r="D254" s="83">
        <v>1</v>
      </c>
      <c r="E254" s="19"/>
      <c r="F254" s="19"/>
      <c r="G254" s="19"/>
      <c r="H254" s="52"/>
      <c r="I254" s="20"/>
      <c r="J254" s="47"/>
      <c r="K254" s="83"/>
      <c r="L254" s="19"/>
      <c r="M254" s="19"/>
      <c r="N254" s="19"/>
    </row>
    <row r="255" spans="1:14" s="22" customFormat="1" ht="16.5" customHeight="1">
      <c r="A255" s="28" t="s">
        <v>133</v>
      </c>
      <c r="B255" s="75" t="s">
        <v>38</v>
      </c>
      <c r="C255" s="13" t="s">
        <v>29</v>
      </c>
      <c r="D255" s="83">
        <v>1</v>
      </c>
      <c r="E255" s="19"/>
      <c r="F255" s="19"/>
      <c r="G255" s="19"/>
      <c r="H255" s="52"/>
      <c r="I255" s="20"/>
      <c r="J255" s="47"/>
      <c r="K255" s="83"/>
      <c r="L255" s="19"/>
      <c r="M255" s="19"/>
      <c r="N255" s="19"/>
    </row>
    <row r="256" spans="1:14" ht="16.5" customHeight="1">
      <c r="A256" s="28" t="s">
        <v>134</v>
      </c>
      <c r="B256" s="75" t="s">
        <v>37</v>
      </c>
      <c r="C256" s="13" t="s">
        <v>29</v>
      </c>
      <c r="D256" s="83">
        <v>1</v>
      </c>
      <c r="E256" s="19"/>
      <c r="F256" s="19"/>
      <c r="G256" s="23"/>
      <c r="H256" s="76"/>
      <c r="I256" s="77"/>
      <c r="J256" s="43">
        <v>44111</v>
      </c>
      <c r="K256" s="83"/>
      <c r="L256" s="19"/>
      <c r="M256" s="19"/>
      <c r="N256" s="19"/>
    </row>
    <row r="257" spans="1:15" s="22" customFormat="1" ht="27.75" customHeight="1">
      <c r="A257" s="28" t="s">
        <v>135</v>
      </c>
      <c r="B257" s="75" t="s">
        <v>61</v>
      </c>
      <c r="C257" s="13" t="s">
        <v>62</v>
      </c>
      <c r="D257" s="83">
        <v>1</v>
      </c>
      <c r="E257" s="23"/>
      <c r="F257" s="78"/>
      <c r="G257" s="19"/>
      <c r="H257" s="53"/>
      <c r="I257" s="19"/>
      <c r="J257" s="47"/>
      <c r="K257" s="83"/>
      <c r="L257" s="19"/>
      <c r="M257" s="19"/>
      <c r="N257" s="19"/>
      <c r="O257" s="1"/>
    </row>
    <row r="258" spans="1:15" ht="21" customHeight="1">
      <c r="A258" s="28" t="s">
        <v>136</v>
      </c>
      <c r="B258" s="75" t="s">
        <v>55</v>
      </c>
      <c r="C258" s="13" t="s">
        <v>29</v>
      </c>
      <c r="D258" s="83">
        <v>1</v>
      </c>
      <c r="E258" s="19"/>
      <c r="F258" s="19"/>
      <c r="G258" s="19"/>
      <c r="H258" s="53"/>
      <c r="I258" s="19"/>
      <c r="J258" s="47"/>
      <c r="K258" s="83"/>
      <c r="L258" s="19"/>
      <c r="M258" s="19"/>
      <c r="N258" s="19"/>
    </row>
    <row r="259" spans="1:15" s="22" customFormat="1" ht="19.5" customHeight="1">
      <c r="A259" s="28" t="s">
        <v>137</v>
      </c>
      <c r="B259" s="75" t="s">
        <v>40</v>
      </c>
      <c r="C259" s="13" t="s">
        <v>29</v>
      </c>
      <c r="D259" s="83">
        <v>1</v>
      </c>
      <c r="E259" s="19"/>
      <c r="F259" s="19"/>
      <c r="G259" s="19"/>
      <c r="H259" s="53"/>
      <c r="I259" s="19"/>
      <c r="J259" s="47"/>
      <c r="K259" s="83"/>
      <c r="L259" s="19"/>
      <c r="M259" s="19"/>
      <c r="N259" s="19"/>
    </row>
    <row r="260" spans="1:15" ht="16.5" customHeight="1">
      <c r="A260" s="28" t="s">
        <v>138</v>
      </c>
      <c r="B260" s="75" t="s">
        <v>45</v>
      </c>
      <c r="C260" s="23" t="s">
        <v>50</v>
      </c>
      <c r="D260" s="26">
        <v>1</v>
      </c>
      <c r="E260" s="57"/>
      <c r="F260" s="26"/>
      <c r="G260" s="19"/>
      <c r="H260" s="54"/>
      <c r="I260" s="23"/>
      <c r="J260" s="47"/>
      <c r="K260" s="83"/>
      <c r="L260" s="19"/>
      <c r="M260" s="19"/>
      <c r="N260" s="19"/>
    </row>
    <row r="261" spans="1:15" ht="16.5" customHeight="1">
      <c r="A261" s="28" t="s">
        <v>139</v>
      </c>
      <c r="B261" s="75" t="s">
        <v>54</v>
      </c>
      <c r="C261" s="19" t="s">
        <v>27</v>
      </c>
      <c r="D261" s="83">
        <v>1</v>
      </c>
      <c r="E261" s="57"/>
      <c r="F261" s="83"/>
      <c r="G261" s="20"/>
      <c r="H261" s="79"/>
      <c r="I261" s="19"/>
      <c r="J261" s="80"/>
      <c r="K261" s="83"/>
      <c r="L261" s="19"/>
      <c r="M261" s="19"/>
      <c r="N261" s="19"/>
    </row>
    <row r="262" spans="1:15" ht="16.5" customHeight="1">
      <c r="A262" s="28" t="s">
        <v>140</v>
      </c>
      <c r="B262" s="75" t="s">
        <v>44</v>
      </c>
      <c r="C262" s="19" t="s">
        <v>27</v>
      </c>
      <c r="D262" s="83">
        <v>1</v>
      </c>
      <c r="E262" s="19"/>
      <c r="F262" s="83"/>
      <c r="G262" s="19"/>
      <c r="H262" s="59"/>
      <c r="I262" s="23"/>
      <c r="J262" s="46"/>
      <c r="K262" s="27"/>
      <c r="L262" s="27"/>
      <c r="M262" s="26"/>
      <c r="N262" s="27"/>
    </row>
    <row r="264" spans="1:15" s="11" customFormat="1" ht="15.95" customHeight="1">
      <c r="B264" s="33" t="s">
        <v>51</v>
      </c>
      <c r="D264" s="33"/>
      <c r="E264" s="34"/>
      <c r="F264" s="34"/>
      <c r="G264" s="34"/>
      <c r="H264" s="55"/>
      <c r="I264" s="34" t="s">
        <v>52</v>
      </c>
      <c r="J264" s="33"/>
      <c r="M264" s="33"/>
    </row>
    <row r="265" spans="1:15" s="11" customFormat="1" ht="15.95" customHeight="1">
      <c r="B265" s="32"/>
      <c r="D265" s="33"/>
      <c r="E265" s="34"/>
      <c r="F265" s="34"/>
      <c r="G265" s="34"/>
      <c r="H265" s="55"/>
      <c r="I265" s="34"/>
      <c r="J265" s="33"/>
      <c r="M265" s="33"/>
    </row>
    <row r="266" spans="1:15" s="11" customFormat="1" ht="15.95" customHeight="1">
      <c r="B266" s="32"/>
      <c r="D266" s="33"/>
      <c r="E266" s="34"/>
      <c r="F266" s="34"/>
      <c r="G266" s="34"/>
      <c r="H266" s="55"/>
      <c r="I266" s="34"/>
      <c r="J266" s="33"/>
      <c r="M266" s="33"/>
    </row>
    <row r="267" spans="1:15" s="11" customFormat="1" ht="15.95" customHeight="1">
      <c r="B267" s="32"/>
      <c r="D267" s="33"/>
      <c r="E267" s="34"/>
      <c r="F267" s="34"/>
      <c r="G267" s="34"/>
      <c r="H267" s="55"/>
      <c r="I267" s="34"/>
      <c r="J267" s="33"/>
      <c r="M267" s="33"/>
    </row>
    <row r="268" spans="1:15" s="11" customFormat="1" ht="34.5" customHeight="1">
      <c r="B268" s="32"/>
      <c r="D268" s="33"/>
      <c r="E268" s="34"/>
      <c r="F268" s="34"/>
      <c r="G268" s="34"/>
      <c r="H268" s="55"/>
      <c r="I268" s="34"/>
      <c r="J268" s="33"/>
      <c r="M268" s="33"/>
    </row>
    <row r="269" spans="1:15" s="11" customFormat="1" ht="15.95" customHeight="1">
      <c r="B269" s="32"/>
      <c r="D269" s="33"/>
      <c r="E269" s="34"/>
      <c r="F269" s="34"/>
      <c r="G269" s="34"/>
      <c r="H269" s="55"/>
      <c r="I269" s="34"/>
      <c r="J269" s="33"/>
      <c r="M269" s="33"/>
    </row>
    <row r="270" spans="1:15" s="11" customFormat="1">
      <c r="B270" s="33"/>
      <c r="D270" s="33"/>
      <c r="E270" s="34"/>
      <c r="F270" s="34"/>
      <c r="G270" s="34"/>
      <c r="H270" s="55"/>
      <c r="I270" s="34" t="s">
        <v>57</v>
      </c>
      <c r="J270" s="33"/>
      <c r="M270" s="33"/>
    </row>
  </sheetData>
  <mergeCells count="39">
    <mergeCell ref="A226:A232"/>
    <mergeCell ref="A233:A239"/>
    <mergeCell ref="A240:A246"/>
    <mergeCell ref="A184:A190"/>
    <mergeCell ref="A191:A197"/>
    <mergeCell ref="A198:A204"/>
    <mergeCell ref="A205:A211"/>
    <mergeCell ref="A212:A218"/>
    <mergeCell ref="A219:A225"/>
    <mergeCell ref="A7:A8"/>
    <mergeCell ref="B7:B8"/>
    <mergeCell ref="A177:A183"/>
    <mergeCell ref="A100:A106"/>
    <mergeCell ref="A107:A113"/>
    <mergeCell ref="A114:A120"/>
    <mergeCell ref="A121:A127"/>
    <mergeCell ref="A128:A134"/>
    <mergeCell ref="A135:A141"/>
    <mergeCell ref="A142:A148"/>
    <mergeCell ref="A149:A155"/>
    <mergeCell ref="A156:A162"/>
    <mergeCell ref="A163:A169"/>
    <mergeCell ref="A170:A176"/>
    <mergeCell ref="C7:C8"/>
    <mergeCell ref="D7:G7"/>
    <mergeCell ref="N7:N8"/>
    <mergeCell ref="A93:A99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A9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Normal="100" workbookViewId="0">
      <selection activeCell="C3" sqref="C3"/>
    </sheetView>
  </sheetViews>
  <sheetFormatPr defaultColWidth="9.140625" defaultRowHeight="12"/>
  <cols>
    <col min="1" max="1" width="6.85546875" style="1" customWidth="1"/>
    <col min="2" max="2" width="31.28515625" style="4" customWidth="1"/>
    <col min="3" max="3" width="14.85546875" style="1" customWidth="1"/>
    <col min="4" max="4" width="5.140625" style="7" customWidth="1"/>
    <col min="5" max="6" width="4.7109375" style="10" customWidth="1"/>
    <col min="7" max="7" width="5.140625" style="10" customWidth="1"/>
    <col min="8" max="8" width="34.85546875" style="51" customWidth="1"/>
    <col min="9" max="9" width="6.42578125" style="10" customWidth="1"/>
    <col min="10" max="10" width="9.28515625" style="7" customWidth="1"/>
    <col min="11" max="11" width="8.85546875" style="1" customWidth="1"/>
    <col min="12" max="12" width="13.42578125" style="1" hidden="1" customWidth="1"/>
    <col min="13" max="13" width="9.140625" style="7" customWidth="1"/>
    <col min="14" max="14" width="17.85546875" style="1" customWidth="1"/>
    <col min="15" max="16384" width="9.140625" style="1"/>
  </cols>
  <sheetData>
    <row r="1" spans="1:15" ht="24" customHeight="1">
      <c r="B1" s="2"/>
      <c r="C1" s="2" t="s">
        <v>3</v>
      </c>
      <c r="D1" s="2"/>
      <c r="E1" s="2"/>
      <c r="F1" s="2"/>
      <c r="G1" s="2"/>
      <c r="H1" s="5"/>
      <c r="I1" s="2"/>
      <c r="J1" s="2"/>
      <c r="K1" s="2"/>
      <c r="L1" s="2"/>
      <c r="M1" s="2"/>
      <c r="N1" s="2"/>
    </row>
    <row r="2" spans="1:15" ht="18" customHeight="1">
      <c r="B2" s="3"/>
      <c r="D2" s="3"/>
      <c r="E2" s="3"/>
      <c r="F2" s="3"/>
      <c r="G2" s="3" t="s">
        <v>4</v>
      </c>
      <c r="H2" s="50"/>
      <c r="I2" s="3"/>
      <c r="J2" s="3"/>
      <c r="K2" s="3"/>
      <c r="L2" s="3"/>
      <c r="M2" s="3"/>
      <c r="N2" s="3"/>
    </row>
    <row r="3" spans="1:15" ht="23.25" customHeight="1">
      <c r="A3" s="2" t="s">
        <v>5</v>
      </c>
      <c r="C3" s="2" t="s">
        <v>349</v>
      </c>
      <c r="D3" s="5"/>
      <c r="E3" s="5"/>
      <c r="F3" s="5"/>
      <c r="G3" s="5"/>
      <c r="H3" s="5"/>
      <c r="I3" s="5"/>
      <c r="J3" s="5"/>
      <c r="K3" s="5"/>
      <c r="L3" s="6" t="s">
        <v>0</v>
      </c>
      <c r="M3" s="3"/>
      <c r="N3" s="7"/>
    </row>
    <row r="4" spans="1:15" ht="17.25" customHeight="1">
      <c r="A4" s="6" t="s">
        <v>6</v>
      </c>
      <c r="C4" s="4"/>
      <c r="D4" s="8"/>
      <c r="E4" s="8"/>
      <c r="F4" s="8"/>
      <c r="G4" s="8"/>
      <c r="H4" s="8"/>
      <c r="I4" s="8"/>
      <c r="J4" s="8"/>
      <c r="K4" s="8"/>
      <c r="L4" s="6" t="s">
        <v>7</v>
      </c>
      <c r="M4" s="9"/>
    </row>
    <row r="5" spans="1:15" ht="20.25" customHeight="1">
      <c r="A5" s="6" t="s">
        <v>8</v>
      </c>
      <c r="C5" s="4" t="s">
        <v>9</v>
      </c>
      <c r="K5" s="7"/>
      <c r="L5" s="7"/>
    </row>
    <row r="6" spans="1:15" ht="17.25" customHeight="1">
      <c r="A6" s="6" t="s">
        <v>10</v>
      </c>
      <c r="K6" s="7"/>
      <c r="L6" s="7"/>
      <c r="N6" s="7"/>
    </row>
    <row r="7" spans="1:15" s="11" customFormat="1" ht="18" customHeight="1">
      <c r="A7" s="91" t="s">
        <v>2</v>
      </c>
      <c r="B7" s="91" t="s">
        <v>11</v>
      </c>
      <c r="C7" s="91" t="s">
        <v>12</v>
      </c>
      <c r="D7" s="91" t="s">
        <v>13</v>
      </c>
      <c r="E7" s="91"/>
      <c r="F7" s="91"/>
      <c r="G7" s="91"/>
      <c r="H7" s="73" t="s">
        <v>14</v>
      </c>
      <c r="I7" s="73"/>
      <c r="J7" s="73"/>
      <c r="K7" s="73"/>
      <c r="L7" s="73"/>
      <c r="M7" s="73" t="s">
        <v>15</v>
      </c>
      <c r="N7" s="90" t="s">
        <v>16</v>
      </c>
    </row>
    <row r="8" spans="1:15" s="11" customFormat="1" ht="75.75" customHeight="1">
      <c r="A8" s="91"/>
      <c r="B8" s="91"/>
      <c r="C8" s="91"/>
      <c r="D8" s="73" t="s">
        <v>17</v>
      </c>
      <c r="E8" s="73" t="s">
        <v>18</v>
      </c>
      <c r="F8" s="73" t="s">
        <v>19</v>
      </c>
      <c r="G8" s="73" t="s">
        <v>20</v>
      </c>
      <c r="H8" s="73" t="s">
        <v>21</v>
      </c>
      <c r="I8" s="73" t="s">
        <v>22</v>
      </c>
      <c r="J8" s="73" t="s">
        <v>23</v>
      </c>
      <c r="K8" s="73" t="s">
        <v>24</v>
      </c>
      <c r="L8" s="73" t="s">
        <v>25</v>
      </c>
      <c r="M8" s="73" t="s">
        <v>26</v>
      </c>
      <c r="N8" s="90"/>
    </row>
    <row r="9" spans="1:15" s="11" customFormat="1" ht="12.75">
      <c r="A9" s="88">
        <v>1</v>
      </c>
      <c r="B9" s="12" t="s">
        <v>81</v>
      </c>
      <c r="C9" s="13"/>
      <c r="D9" s="73"/>
      <c r="E9" s="73"/>
      <c r="F9" s="73"/>
      <c r="G9" s="73"/>
      <c r="H9" s="35"/>
      <c r="I9" s="13"/>
      <c r="J9" s="14"/>
      <c r="K9" s="73"/>
      <c r="L9" s="15"/>
      <c r="M9" s="73"/>
      <c r="N9" s="13"/>
      <c r="O9" s="36" t="s">
        <v>73</v>
      </c>
    </row>
    <row r="10" spans="1:15" s="11" customFormat="1">
      <c r="A10" s="89"/>
      <c r="B10" s="13" t="s">
        <v>77</v>
      </c>
      <c r="C10" s="13" t="s">
        <v>27</v>
      </c>
      <c r="D10" s="73"/>
      <c r="E10" s="73"/>
      <c r="F10" s="73">
        <v>1</v>
      </c>
      <c r="G10" s="73"/>
      <c r="H10" s="56">
        <v>749</v>
      </c>
      <c r="I10" s="13"/>
      <c r="J10" s="16">
        <v>44109</v>
      </c>
      <c r="K10" s="73"/>
      <c r="L10" s="73"/>
      <c r="M10" s="73"/>
      <c r="N10" s="13"/>
    </row>
    <row r="11" spans="1:15" s="11" customFormat="1">
      <c r="A11" s="89"/>
      <c r="B11" s="13" t="s">
        <v>78</v>
      </c>
      <c r="C11" s="13" t="s">
        <v>27</v>
      </c>
      <c r="D11" s="73"/>
      <c r="E11" s="73"/>
      <c r="F11" s="73">
        <v>1</v>
      </c>
      <c r="G11" s="73"/>
      <c r="H11" s="56">
        <v>754</v>
      </c>
      <c r="I11" s="13"/>
      <c r="J11" s="16">
        <v>44109</v>
      </c>
      <c r="K11" s="73"/>
      <c r="L11" s="73"/>
      <c r="M11" s="73"/>
      <c r="N11" s="13"/>
    </row>
    <row r="12" spans="1:15" s="11" customFormat="1">
      <c r="A12" s="89"/>
      <c r="B12" s="13" t="s">
        <v>28</v>
      </c>
      <c r="C12" s="13" t="s">
        <v>29</v>
      </c>
      <c r="D12" s="73">
        <v>1</v>
      </c>
      <c r="E12" s="73"/>
      <c r="F12" s="73"/>
      <c r="G12" s="73"/>
      <c r="H12" s="13"/>
      <c r="I12" s="13"/>
      <c r="J12" s="16">
        <v>44109</v>
      </c>
      <c r="K12" s="37">
        <v>42</v>
      </c>
      <c r="L12" s="15"/>
      <c r="M12" s="73">
        <v>45</v>
      </c>
      <c r="N12" s="13"/>
    </row>
    <row r="13" spans="1:15" s="11" customFormat="1">
      <c r="A13" s="89"/>
      <c r="B13" s="13" t="s">
        <v>30</v>
      </c>
      <c r="C13" s="13" t="s">
        <v>29</v>
      </c>
      <c r="D13" s="73">
        <v>1</v>
      </c>
      <c r="E13" s="73"/>
      <c r="F13" s="73"/>
      <c r="G13" s="73"/>
      <c r="H13" s="13" t="s">
        <v>141</v>
      </c>
      <c r="I13" s="13"/>
      <c r="J13" s="16">
        <v>44109</v>
      </c>
      <c r="K13" s="37">
        <v>42</v>
      </c>
      <c r="L13" s="15"/>
      <c r="M13" s="73">
        <v>45</v>
      </c>
      <c r="N13" s="17"/>
    </row>
    <row r="14" spans="1:15" s="11" customFormat="1">
      <c r="A14" s="89"/>
      <c r="B14" s="13" t="s">
        <v>32</v>
      </c>
      <c r="C14" s="13" t="s">
        <v>27</v>
      </c>
      <c r="D14" s="73">
        <v>1</v>
      </c>
      <c r="E14" s="73"/>
      <c r="F14" s="73"/>
      <c r="G14" s="73"/>
      <c r="H14" s="13"/>
      <c r="I14" s="13"/>
      <c r="J14" s="16">
        <v>44088</v>
      </c>
      <c r="K14" s="73"/>
      <c r="L14" s="15"/>
      <c r="M14" s="73"/>
      <c r="N14" s="17"/>
    </row>
    <row r="15" spans="1:15" s="11" customFormat="1">
      <c r="A15" s="89"/>
      <c r="B15" s="13" t="s">
        <v>72</v>
      </c>
      <c r="C15" s="13" t="s">
        <v>27</v>
      </c>
      <c r="D15" s="73">
        <v>1</v>
      </c>
      <c r="E15" s="73"/>
      <c r="F15" s="73"/>
      <c r="G15" s="73"/>
      <c r="H15" s="13" t="s">
        <v>142</v>
      </c>
      <c r="I15" s="13"/>
      <c r="J15" s="16">
        <v>44088</v>
      </c>
      <c r="K15" s="73"/>
      <c r="L15" s="15"/>
      <c r="M15" s="73"/>
      <c r="N15" s="17"/>
    </row>
    <row r="16" spans="1:15" s="11" customFormat="1" ht="12.75">
      <c r="A16" s="88">
        <v>2</v>
      </c>
      <c r="B16" s="12" t="s">
        <v>143</v>
      </c>
      <c r="C16" s="13"/>
      <c r="D16" s="82"/>
      <c r="E16" s="82"/>
      <c r="F16" s="82"/>
      <c r="G16" s="82"/>
      <c r="H16" s="35"/>
      <c r="I16" s="13"/>
      <c r="J16" s="14"/>
      <c r="K16" s="83"/>
      <c r="L16" s="15"/>
      <c r="M16" s="82"/>
      <c r="N16" s="13"/>
    </row>
    <row r="17" spans="1:14" s="11" customFormat="1">
      <c r="A17" s="89"/>
      <c r="B17" s="13" t="s">
        <v>77</v>
      </c>
      <c r="C17" s="13" t="s">
        <v>27</v>
      </c>
      <c r="D17" s="82"/>
      <c r="E17" s="82"/>
      <c r="F17" s="82">
        <v>1</v>
      </c>
      <c r="G17" s="82"/>
      <c r="H17" s="56">
        <v>771</v>
      </c>
      <c r="I17" s="13"/>
      <c r="J17" s="16">
        <v>44112</v>
      </c>
      <c r="K17" s="83"/>
      <c r="L17" s="82"/>
      <c r="M17" s="82"/>
      <c r="N17" s="13"/>
    </row>
    <row r="18" spans="1:14" s="11" customFormat="1">
      <c r="A18" s="89"/>
      <c r="B18" s="13" t="s">
        <v>78</v>
      </c>
      <c r="C18" s="13" t="s">
        <v>27</v>
      </c>
      <c r="D18" s="82"/>
      <c r="E18" s="82"/>
      <c r="F18" s="82">
        <v>1</v>
      </c>
      <c r="G18" s="82"/>
      <c r="H18" s="56">
        <v>787</v>
      </c>
      <c r="I18" s="13"/>
      <c r="J18" s="16">
        <v>44112</v>
      </c>
      <c r="K18" s="83"/>
      <c r="L18" s="82"/>
      <c r="M18" s="82"/>
      <c r="N18" s="13"/>
    </row>
    <row r="19" spans="1:14" s="11" customFormat="1">
      <c r="A19" s="89"/>
      <c r="B19" s="13" t="s">
        <v>28</v>
      </c>
      <c r="C19" s="13" t="s">
        <v>29</v>
      </c>
      <c r="D19" s="82">
        <v>1</v>
      </c>
      <c r="E19" s="82"/>
      <c r="F19" s="82"/>
      <c r="G19" s="82"/>
      <c r="H19" s="13"/>
      <c r="I19" s="13"/>
      <c r="J19" s="16">
        <v>44112</v>
      </c>
      <c r="K19" s="37">
        <v>45</v>
      </c>
      <c r="L19" s="15"/>
      <c r="M19" s="82">
        <v>45</v>
      </c>
      <c r="N19" s="13"/>
    </row>
    <row r="20" spans="1:14" s="11" customFormat="1">
      <c r="A20" s="89"/>
      <c r="B20" s="13" t="s">
        <v>30</v>
      </c>
      <c r="C20" s="13" t="s">
        <v>29</v>
      </c>
      <c r="D20" s="82">
        <v>1</v>
      </c>
      <c r="E20" s="82"/>
      <c r="F20" s="82"/>
      <c r="G20" s="82"/>
      <c r="H20" s="13" t="s">
        <v>144</v>
      </c>
      <c r="I20" s="13"/>
      <c r="J20" s="16">
        <v>44112</v>
      </c>
      <c r="K20" s="37">
        <v>45</v>
      </c>
      <c r="L20" s="15"/>
      <c r="M20" s="82">
        <v>45</v>
      </c>
      <c r="N20" s="17"/>
    </row>
    <row r="21" spans="1:14" s="11" customFormat="1">
      <c r="A21" s="89"/>
      <c r="B21" s="13" t="s">
        <v>32</v>
      </c>
      <c r="C21" s="13" t="s">
        <v>27</v>
      </c>
      <c r="D21" s="82">
        <v>1</v>
      </c>
      <c r="E21" s="82"/>
      <c r="F21" s="82"/>
      <c r="G21" s="82"/>
      <c r="H21" s="13"/>
      <c r="I21" s="13"/>
      <c r="J21" s="16">
        <v>44088</v>
      </c>
      <c r="K21" s="83"/>
      <c r="L21" s="15"/>
      <c r="M21" s="82"/>
      <c r="N21" s="17"/>
    </row>
    <row r="22" spans="1:14" s="11" customFormat="1">
      <c r="A22" s="89"/>
      <c r="B22" s="13" t="s">
        <v>72</v>
      </c>
      <c r="C22" s="13" t="s">
        <v>27</v>
      </c>
      <c r="D22" s="82">
        <v>1</v>
      </c>
      <c r="E22" s="82"/>
      <c r="F22" s="82"/>
      <c r="G22" s="82"/>
      <c r="H22" s="13" t="s">
        <v>145</v>
      </c>
      <c r="I22" s="13"/>
      <c r="J22" s="16">
        <v>44088</v>
      </c>
      <c r="K22" s="83"/>
      <c r="L22" s="15"/>
      <c r="M22" s="82"/>
      <c r="N22" s="17"/>
    </row>
    <row r="23" spans="1:14" s="11" customFormat="1" ht="12.75">
      <c r="A23" s="88">
        <v>3</v>
      </c>
      <c r="B23" s="12" t="s">
        <v>82</v>
      </c>
      <c r="C23" s="13"/>
      <c r="D23" s="82"/>
      <c r="E23" s="82"/>
      <c r="F23" s="82"/>
      <c r="G23" s="82"/>
      <c r="H23" s="35"/>
      <c r="I23" s="13"/>
      <c r="J23" s="14"/>
      <c r="K23" s="83"/>
      <c r="L23" s="15"/>
      <c r="M23" s="82"/>
      <c r="N23" s="13"/>
    </row>
    <row r="24" spans="1:14" s="11" customFormat="1">
      <c r="A24" s="89"/>
      <c r="B24" s="13" t="s">
        <v>77</v>
      </c>
      <c r="C24" s="13" t="s">
        <v>27</v>
      </c>
      <c r="D24" s="82"/>
      <c r="E24" s="82"/>
      <c r="F24" s="82">
        <v>1</v>
      </c>
      <c r="G24" s="82"/>
      <c r="H24" s="56">
        <v>770</v>
      </c>
      <c r="I24" s="13"/>
      <c r="J24" s="16">
        <v>44112</v>
      </c>
      <c r="K24" s="83"/>
      <c r="L24" s="82"/>
      <c r="M24" s="82"/>
      <c r="N24" s="13"/>
    </row>
    <row r="25" spans="1:14" s="11" customFormat="1">
      <c r="A25" s="89"/>
      <c r="B25" s="13" t="s">
        <v>78</v>
      </c>
      <c r="C25" s="13" t="s">
        <v>27</v>
      </c>
      <c r="D25" s="82"/>
      <c r="E25" s="82"/>
      <c r="F25" s="82">
        <v>1</v>
      </c>
      <c r="G25" s="82"/>
      <c r="H25" s="56">
        <v>786</v>
      </c>
      <c r="I25" s="13"/>
      <c r="J25" s="16">
        <v>44112</v>
      </c>
      <c r="K25" s="83"/>
      <c r="L25" s="82"/>
      <c r="M25" s="82"/>
      <c r="N25" s="13"/>
    </row>
    <row r="26" spans="1:14" s="11" customFormat="1">
      <c r="A26" s="89"/>
      <c r="B26" s="13" t="s">
        <v>28</v>
      </c>
      <c r="C26" s="13" t="s">
        <v>29</v>
      </c>
      <c r="D26" s="82">
        <v>1</v>
      </c>
      <c r="E26" s="82"/>
      <c r="F26" s="82"/>
      <c r="G26" s="82"/>
      <c r="H26" s="13"/>
      <c r="I26" s="13"/>
      <c r="J26" s="16">
        <v>44112</v>
      </c>
      <c r="K26" s="37">
        <v>45</v>
      </c>
      <c r="L26" s="15"/>
      <c r="M26" s="82">
        <v>45</v>
      </c>
      <c r="N26" s="13"/>
    </row>
    <row r="27" spans="1:14" s="11" customFormat="1">
      <c r="A27" s="89"/>
      <c r="B27" s="13" t="s">
        <v>30</v>
      </c>
      <c r="C27" s="13" t="s">
        <v>29</v>
      </c>
      <c r="D27" s="82">
        <v>1</v>
      </c>
      <c r="E27" s="82"/>
      <c r="F27" s="82"/>
      <c r="G27" s="82"/>
      <c r="H27" s="13" t="s">
        <v>146</v>
      </c>
      <c r="I27" s="13"/>
      <c r="J27" s="16">
        <v>44112</v>
      </c>
      <c r="K27" s="37">
        <v>45</v>
      </c>
      <c r="L27" s="15"/>
      <c r="M27" s="82">
        <v>45</v>
      </c>
      <c r="N27" s="17"/>
    </row>
    <row r="28" spans="1:14" s="11" customFormat="1">
      <c r="A28" s="89"/>
      <c r="B28" s="13" t="s">
        <v>32</v>
      </c>
      <c r="C28" s="13" t="s">
        <v>27</v>
      </c>
      <c r="D28" s="82">
        <v>1</v>
      </c>
      <c r="E28" s="82"/>
      <c r="F28" s="82"/>
      <c r="G28" s="82"/>
      <c r="H28" s="13"/>
      <c r="I28" s="13"/>
      <c r="J28" s="16">
        <v>44088</v>
      </c>
      <c r="K28" s="83"/>
      <c r="L28" s="15"/>
      <c r="M28" s="82"/>
      <c r="N28" s="17"/>
    </row>
    <row r="29" spans="1:14" s="11" customFormat="1">
      <c r="A29" s="89"/>
      <c r="B29" s="13" t="s">
        <v>72</v>
      </c>
      <c r="C29" s="13" t="s">
        <v>27</v>
      </c>
      <c r="D29" s="82">
        <v>1</v>
      </c>
      <c r="E29" s="82"/>
      <c r="F29" s="82"/>
      <c r="G29" s="82"/>
      <c r="H29" s="13" t="s">
        <v>147</v>
      </c>
      <c r="I29" s="13"/>
      <c r="J29" s="16">
        <v>44088</v>
      </c>
      <c r="K29" s="83"/>
      <c r="L29" s="15"/>
      <c r="M29" s="82"/>
      <c r="N29" s="17"/>
    </row>
    <row r="30" spans="1:14" s="11" customFormat="1" ht="12.75">
      <c r="A30" s="88">
        <v>4</v>
      </c>
      <c r="B30" s="12" t="s">
        <v>148</v>
      </c>
      <c r="C30" s="13"/>
      <c r="D30" s="82"/>
      <c r="E30" s="82"/>
      <c r="F30" s="82"/>
      <c r="G30" s="82"/>
      <c r="H30" s="35"/>
      <c r="I30" s="13"/>
      <c r="J30" s="14"/>
      <c r="K30" s="83"/>
      <c r="L30" s="15"/>
      <c r="M30" s="82"/>
      <c r="N30" s="13"/>
    </row>
    <row r="31" spans="1:14" s="11" customFormat="1">
      <c r="A31" s="89"/>
      <c r="B31" s="13" t="s">
        <v>77</v>
      </c>
      <c r="C31" s="13" t="s">
        <v>27</v>
      </c>
      <c r="D31" s="82"/>
      <c r="E31" s="82"/>
      <c r="F31" s="82">
        <v>1</v>
      </c>
      <c r="G31" s="82"/>
      <c r="H31" s="56">
        <v>723</v>
      </c>
      <c r="I31" s="13"/>
      <c r="J31" s="16">
        <v>44105</v>
      </c>
      <c r="K31" s="83"/>
      <c r="L31" s="82"/>
      <c r="M31" s="82"/>
      <c r="N31" s="13"/>
    </row>
    <row r="32" spans="1:14" s="11" customFormat="1">
      <c r="A32" s="89"/>
      <c r="B32" s="13" t="s">
        <v>78</v>
      </c>
      <c r="C32" s="13" t="s">
        <v>27</v>
      </c>
      <c r="D32" s="82"/>
      <c r="E32" s="82"/>
      <c r="F32" s="82">
        <v>1</v>
      </c>
      <c r="G32" s="82"/>
      <c r="H32" s="56">
        <v>731</v>
      </c>
      <c r="I32" s="13"/>
      <c r="J32" s="16">
        <v>44105</v>
      </c>
      <c r="K32" s="83"/>
      <c r="L32" s="82"/>
      <c r="M32" s="82"/>
      <c r="N32" s="13"/>
    </row>
    <row r="33" spans="1:14" s="11" customFormat="1">
      <c r="A33" s="89"/>
      <c r="B33" s="13" t="s">
        <v>28</v>
      </c>
      <c r="C33" s="13" t="s">
        <v>29</v>
      </c>
      <c r="D33" s="82">
        <v>1</v>
      </c>
      <c r="E33" s="82"/>
      <c r="F33" s="82"/>
      <c r="G33" s="82"/>
      <c r="H33" s="13"/>
      <c r="I33" s="13"/>
      <c r="J33" s="16">
        <v>44105</v>
      </c>
      <c r="K33" s="37">
        <v>38</v>
      </c>
      <c r="L33" s="15"/>
      <c r="M33" s="82">
        <v>45</v>
      </c>
      <c r="N33" s="13"/>
    </row>
    <row r="34" spans="1:14" s="11" customFormat="1">
      <c r="A34" s="89"/>
      <c r="B34" s="13" t="s">
        <v>30</v>
      </c>
      <c r="C34" s="13" t="s">
        <v>29</v>
      </c>
      <c r="D34" s="82">
        <v>1</v>
      </c>
      <c r="E34" s="82"/>
      <c r="F34" s="82"/>
      <c r="G34" s="82"/>
      <c r="H34" s="13" t="s">
        <v>149</v>
      </c>
      <c r="I34" s="13"/>
      <c r="J34" s="16">
        <v>44105</v>
      </c>
      <c r="K34" s="37">
        <v>38</v>
      </c>
      <c r="L34" s="15"/>
      <c r="M34" s="82">
        <v>45</v>
      </c>
      <c r="N34" s="17"/>
    </row>
    <row r="35" spans="1:14" s="11" customFormat="1">
      <c r="A35" s="89"/>
      <c r="B35" s="13" t="s">
        <v>32</v>
      </c>
      <c r="C35" s="13" t="s">
        <v>27</v>
      </c>
      <c r="D35" s="82">
        <v>1</v>
      </c>
      <c r="E35" s="82"/>
      <c r="F35" s="82"/>
      <c r="G35" s="82"/>
      <c r="H35" s="13"/>
      <c r="I35" s="13"/>
      <c r="J35" s="16">
        <v>44088</v>
      </c>
      <c r="K35" s="83"/>
      <c r="L35" s="15"/>
      <c r="M35" s="82"/>
      <c r="N35" s="17"/>
    </row>
    <row r="36" spans="1:14" s="11" customFormat="1">
      <c r="A36" s="89"/>
      <c r="B36" s="13" t="s">
        <v>72</v>
      </c>
      <c r="C36" s="13" t="s">
        <v>27</v>
      </c>
      <c r="D36" s="82">
        <v>1</v>
      </c>
      <c r="E36" s="82"/>
      <c r="F36" s="82"/>
      <c r="G36" s="82"/>
      <c r="H36" s="13" t="s">
        <v>150</v>
      </c>
      <c r="I36" s="13"/>
      <c r="J36" s="16">
        <v>44088</v>
      </c>
      <c r="K36" s="83"/>
      <c r="L36" s="15"/>
      <c r="M36" s="82"/>
      <c r="N36" s="17"/>
    </row>
    <row r="37" spans="1:14" s="11" customFormat="1" ht="12.75">
      <c r="A37" s="88">
        <v>5</v>
      </c>
      <c r="B37" s="12" t="s">
        <v>151</v>
      </c>
      <c r="C37" s="13"/>
      <c r="D37" s="82"/>
      <c r="E37" s="82"/>
      <c r="F37" s="82"/>
      <c r="G37" s="82"/>
      <c r="H37" s="35"/>
      <c r="I37" s="13"/>
      <c r="J37" s="14"/>
      <c r="K37" s="83"/>
      <c r="L37" s="15"/>
      <c r="M37" s="82"/>
      <c r="N37" s="13"/>
    </row>
    <row r="38" spans="1:14" s="11" customFormat="1">
      <c r="A38" s="89"/>
      <c r="B38" s="13" t="s">
        <v>77</v>
      </c>
      <c r="C38" s="13" t="s">
        <v>27</v>
      </c>
      <c r="D38" s="82"/>
      <c r="E38" s="82"/>
      <c r="F38" s="82">
        <v>1</v>
      </c>
      <c r="G38" s="82"/>
      <c r="H38" s="56">
        <v>689</v>
      </c>
      <c r="I38" s="13"/>
      <c r="J38" s="16">
        <v>44103</v>
      </c>
      <c r="K38" s="83"/>
      <c r="L38" s="82"/>
      <c r="M38" s="82"/>
      <c r="N38" s="13"/>
    </row>
    <row r="39" spans="1:14" s="11" customFormat="1">
      <c r="A39" s="89"/>
      <c r="B39" s="13" t="s">
        <v>78</v>
      </c>
      <c r="C39" s="13" t="s">
        <v>27</v>
      </c>
      <c r="D39" s="82"/>
      <c r="E39" s="82"/>
      <c r="F39" s="82">
        <v>1</v>
      </c>
      <c r="G39" s="82"/>
      <c r="H39" s="56">
        <v>700</v>
      </c>
      <c r="I39" s="13"/>
      <c r="J39" s="16">
        <v>44103</v>
      </c>
      <c r="K39" s="83"/>
      <c r="L39" s="82"/>
      <c r="M39" s="82"/>
      <c r="N39" s="13"/>
    </row>
    <row r="40" spans="1:14" s="11" customFormat="1">
      <c r="A40" s="89"/>
      <c r="B40" s="13" t="s">
        <v>28</v>
      </c>
      <c r="C40" s="13" t="s">
        <v>29</v>
      </c>
      <c r="D40" s="82">
        <v>1</v>
      </c>
      <c r="E40" s="82"/>
      <c r="F40" s="82"/>
      <c r="G40" s="82"/>
      <c r="H40" s="13"/>
      <c r="I40" s="13"/>
      <c r="J40" s="16">
        <v>44103</v>
      </c>
      <c r="K40" s="37">
        <v>36</v>
      </c>
      <c r="L40" s="15"/>
      <c r="M40" s="82">
        <v>45</v>
      </c>
      <c r="N40" s="13"/>
    </row>
    <row r="41" spans="1:14" s="11" customFormat="1">
      <c r="A41" s="89"/>
      <c r="B41" s="13" t="s">
        <v>30</v>
      </c>
      <c r="C41" s="13" t="s">
        <v>29</v>
      </c>
      <c r="D41" s="82">
        <v>1</v>
      </c>
      <c r="E41" s="82"/>
      <c r="F41" s="82"/>
      <c r="G41" s="82"/>
      <c r="H41" s="13" t="s">
        <v>152</v>
      </c>
      <c r="I41" s="13"/>
      <c r="J41" s="16">
        <v>44103</v>
      </c>
      <c r="K41" s="37">
        <v>36</v>
      </c>
      <c r="L41" s="15"/>
      <c r="M41" s="82">
        <v>45</v>
      </c>
      <c r="N41" s="17"/>
    </row>
    <row r="42" spans="1:14" s="11" customFormat="1">
      <c r="A42" s="89"/>
      <c r="B42" s="13" t="s">
        <v>32</v>
      </c>
      <c r="C42" s="13" t="s">
        <v>27</v>
      </c>
      <c r="D42" s="82">
        <v>1</v>
      </c>
      <c r="E42" s="82"/>
      <c r="F42" s="82"/>
      <c r="G42" s="82"/>
      <c r="H42" s="13"/>
      <c r="I42" s="13"/>
      <c r="J42" s="16">
        <v>44088</v>
      </c>
      <c r="K42" s="83"/>
      <c r="L42" s="15"/>
      <c r="M42" s="82"/>
      <c r="N42" s="17"/>
    </row>
    <row r="43" spans="1:14" s="11" customFormat="1">
      <c r="A43" s="89"/>
      <c r="B43" s="13" t="s">
        <v>72</v>
      </c>
      <c r="C43" s="13" t="s">
        <v>27</v>
      </c>
      <c r="D43" s="82">
        <v>1</v>
      </c>
      <c r="E43" s="82"/>
      <c r="F43" s="82"/>
      <c r="G43" s="82"/>
      <c r="H43" s="13" t="s">
        <v>153</v>
      </c>
      <c r="I43" s="13"/>
      <c r="J43" s="16">
        <v>44088</v>
      </c>
      <c r="K43" s="83"/>
      <c r="L43" s="15"/>
      <c r="M43" s="82"/>
      <c r="N43" s="17"/>
    </row>
    <row r="44" spans="1:14" s="11" customFormat="1" ht="12.75">
      <c r="A44" s="88">
        <v>6</v>
      </c>
      <c r="B44" s="12" t="s">
        <v>154</v>
      </c>
      <c r="C44" s="13"/>
      <c r="D44" s="82"/>
      <c r="E44" s="82"/>
      <c r="F44" s="82"/>
      <c r="G44" s="82"/>
      <c r="H44" s="35"/>
      <c r="I44" s="13"/>
      <c r="J44" s="14"/>
      <c r="K44" s="83"/>
      <c r="L44" s="15"/>
      <c r="M44" s="82"/>
      <c r="N44" s="13"/>
    </row>
    <row r="45" spans="1:14" s="11" customFormat="1">
      <c r="A45" s="89"/>
      <c r="B45" s="13" t="s">
        <v>77</v>
      </c>
      <c r="C45" s="13" t="s">
        <v>27</v>
      </c>
      <c r="D45" s="82"/>
      <c r="E45" s="82"/>
      <c r="F45" s="82">
        <v>1</v>
      </c>
      <c r="G45" s="82"/>
      <c r="H45" s="56">
        <v>724</v>
      </c>
      <c r="I45" s="13"/>
      <c r="J45" s="16">
        <v>44105</v>
      </c>
      <c r="K45" s="83"/>
      <c r="L45" s="82"/>
      <c r="M45" s="82"/>
      <c r="N45" s="13"/>
    </row>
    <row r="46" spans="1:14" s="11" customFormat="1">
      <c r="A46" s="89"/>
      <c r="B46" s="13" t="s">
        <v>78</v>
      </c>
      <c r="C46" s="13" t="s">
        <v>27</v>
      </c>
      <c r="D46" s="82"/>
      <c r="E46" s="82"/>
      <c r="F46" s="82">
        <v>1</v>
      </c>
      <c r="G46" s="82"/>
      <c r="H46" s="56">
        <v>732</v>
      </c>
      <c r="I46" s="13"/>
      <c r="J46" s="16">
        <v>44105</v>
      </c>
      <c r="K46" s="83"/>
      <c r="L46" s="82"/>
      <c r="M46" s="82"/>
      <c r="N46" s="13"/>
    </row>
    <row r="47" spans="1:14" s="11" customFormat="1">
      <c r="A47" s="89"/>
      <c r="B47" s="13" t="s">
        <v>28</v>
      </c>
      <c r="C47" s="13" t="s">
        <v>29</v>
      </c>
      <c r="D47" s="82">
        <v>1</v>
      </c>
      <c r="E47" s="82"/>
      <c r="F47" s="82"/>
      <c r="G47" s="82"/>
      <c r="H47" s="13"/>
      <c r="I47" s="13"/>
      <c r="J47" s="16">
        <v>44105</v>
      </c>
      <c r="K47" s="37">
        <v>38</v>
      </c>
      <c r="L47" s="15"/>
      <c r="M47" s="82">
        <v>45</v>
      </c>
      <c r="N47" s="13"/>
    </row>
    <row r="48" spans="1:14" s="11" customFormat="1">
      <c r="A48" s="89"/>
      <c r="B48" s="13" t="s">
        <v>30</v>
      </c>
      <c r="C48" s="13" t="s">
        <v>29</v>
      </c>
      <c r="D48" s="82">
        <v>1</v>
      </c>
      <c r="E48" s="82"/>
      <c r="F48" s="82"/>
      <c r="G48" s="82"/>
      <c r="H48" s="13" t="s">
        <v>155</v>
      </c>
      <c r="I48" s="13"/>
      <c r="J48" s="16">
        <v>44105</v>
      </c>
      <c r="K48" s="37">
        <v>38</v>
      </c>
      <c r="L48" s="15"/>
      <c r="M48" s="82">
        <v>45</v>
      </c>
      <c r="N48" s="17"/>
    </row>
    <row r="49" spans="1:14" s="11" customFormat="1">
      <c r="A49" s="89"/>
      <c r="B49" s="13" t="s">
        <v>32</v>
      </c>
      <c r="C49" s="13" t="s">
        <v>27</v>
      </c>
      <c r="D49" s="82">
        <v>1</v>
      </c>
      <c r="E49" s="82"/>
      <c r="F49" s="82"/>
      <c r="G49" s="82"/>
      <c r="H49" s="13"/>
      <c r="I49" s="13"/>
      <c r="J49" s="16">
        <v>44088</v>
      </c>
      <c r="K49" s="83"/>
      <c r="L49" s="15"/>
      <c r="M49" s="82"/>
      <c r="N49" s="17"/>
    </row>
    <row r="50" spans="1:14" s="11" customFormat="1">
      <c r="A50" s="89"/>
      <c r="B50" s="13" t="s">
        <v>72</v>
      </c>
      <c r="C50" s="13" t="s">
        <v>27</v>
      </c>
      <c r="D50" s="82">
        <v>1</v>
      </c>
      <c r="E50" s="82"/>
      <c r="F50" s="82"/>
      <c r="G50" s="82"/>
      <c r="H50" s="13" t="s">
        <v>156</v>
      </c>
      <c r="I50" s="13"/>
      <c r="J50" s="16">
        <v>44088</v>
      </c>
      <c r="K50" s="83"/>
      <c r="L50" s="15"/>
      <c r="M50" s="82"/>
      <c r="N50" s="17"/>
    </row>
    <row r="51" spans="1:14" s="11" customFormat="1" ht="12.75">
      <c r="A51" s="88">
        <v>7</v>
      </c>
      <c r="B51" s="12" t="s">
        <v>83</v>
      </c>
      <c r="C51" s="13"/>
      <c r="D51" s="82"/>
      <c r="E51" s="82"/>
      <c r="F51" s="82"/>
      <c r="G51" s="82"/>
      <c r="H51" s="35"/>
      <c r="I51" s="13"/>
      <c r="J51" s="14"/>
      <c r="K51" s="83"/>
      <c r="L51" s="15"/>
      <c r="M51" s="82"/>
      <c r="N51" s="13"/>
    </row>
    <row r="52" spans="1:14" s="11" customFormat="1">
      <c r="A52" s="89"/>
      <c r="B52" s="13" t="s">
        <v>77</v>
      </c>
      <c r="C52" s="13" t="s">
        <v>27</v>
      </c>
      <c r="D52" s="82"/>
      <c r="E52" s="82"/>
      <c r="F52" s="82">
        <v>1</v>
      </c>
      <c r="G52" s="82"/>
      <c r="H52" s="56">
        <v>746</v>
      </c>
      <c r="I52" s="13"/>
      <c r="J52" s="16">
        <v>44109</v>
      </c>
      <c r="K52" s="83"/>
      <c r="L52" s="82"/>
      <c r="M52" s="82"/>
      <c r="N52" s="13"/>
    </row>
    <row r="53" spans="1:14" s="11" customFormat="1">
      <c r="A53" s="89"/>
      <c r="B53" s="13" t="s">
        <v>78</v>
      </c>
      <c r="C53" s="13" t="s">
        <v>27</v>
      </c>
      <c r="D53" s="82"/>
      <c r="E53" s="82"/>
      <c r="F53" s="82">
        <v>1</v>
      </c>
      <c r="G53" s="82"/>
      <c r="H53" s="56">
        <v>751</v>
      </c>
      <c r="I53" s="13"/>
      <c r="J53" s="16">
        <v>44109</v>
      </c>
      <c r="K53" s="83"/>
      <c r="L53" s="82"/>
      <c r="M53" s="82"/>
      <c r="N53" s="13"/>
    </row>
    <row r="54" spans="1:14" s="11" customFormat="1">
      <c r="A54" s="89"/>
      <c r="B54" s="13" t="s">
        <v>28</v>
      </c>
      <c r="C54" s="13" t="s">
        <v>29</v>
      </c>
      <c r="D54" s="82">
        <v>1</v>
      </c>
      <c r="E54" s="82"/>
      <c r="F54" s="82"/>
      <c r="G54" s="82"/>
      <c r="H54" s="13"/>
      <c r="I54" s="13"/>
      <c r="J54" s="16">
        <v>44109</v>
      </c>
      <c r="K54" s="37">
        <v>42</v>
      </c>
      <c r="L54" s="15"/>
      <c r="M54" s="82">
        <v>45</v>
      </c>
      <c r="N54" s="13"/>
    </row>
    <row r="55" spans="1:14" s="11" customFormat="1">
      <c r="A55" s="89"/>
      <c r="B55" s="13" t="s">
        <v>30</v>
      </c>
      <c r="C55" s="13" t="s">
        <v>29</v>
      </c>
      <c r="D55" s="82">
        <v>1</v>
      </c>
      <c r="E55" s="82"/>
      <c r="F55" s="82"/>
      <c r="G55" s="82"/>
      <c r="H55" s="13" t="s">
        <v>157</v>
      </c>
      <c r="I55" s="13"/>
      <c r="J55" s="16">
        <v>44109</v>
      </c>
      <c r="K55" s="37">
        <v>42</v>
      </c>
      <c r="L55" s="15"/>
      <c r="M55" s="82">
        <v>45</v>
      </c>
      <c r="N55" s="17"/>
    </row>
    <row r="56" spans="1:14" s="11" customFormat="1">
      <c r="A56" s="89"/>
      <c r="B56" s="13" t="s">
        <v>32</v>
      </c>
      <c r="C56" s="13" t="s">
        <v>27</v>
      </c>
      <c r="D56" s="82">
        <v>1</v>
      </c>
      <c r="E56" s="82"/>
      <c r="F56" s="82"/>
      <c r="G56" s="82"/>
      <c r="H56" s="13"/>
      <c r="I56" s="13"/>
      <c r="J56" s="16">
        <v>44088</v>
      </c>
      <c r="K56" s="83"/>
      <c r="L56" s="15"/>
      <c r="M56" s="82"/>
      <c r="N56" s="17"/>
    </row>
    <row r="57" spans="1:14" s="11" customFormat="1">
      <c r="A57" s="89"/>
      <c r="B57" s="13" t="s">
        <v>72</v>
      </c>
      <c r="C57" s="13" t="s">
        <v>27</v>
      </c>
      <c r="D57" s="82">
        <v>1</v>
      </c>
      <c r="E57" s="82"/>
      <c r="F57" s="82"/>
      <c r="G57" s="82"/>
      <c r="H57" s="13" t="s">
        <v>158</v>
      </c>
      <c r="I57" s="13"/>
      <c r="J57" s="16">
        <v>44088</v>
      </c>
      <c r="K57" s="83"/>
      <c r="L57" s="15"/>
      <c r="M57" s="82"/>
      <c r="N57" s="17"/>
    </row>
    <row r="58" spans="1:14" s="11" customFormat="1" ht="12.75">
      <c r="A58" s="88">
        <v>8</v>
      </c>
      <c r="B58" s="12" t="s">
        <v>159</v>
      </c>
      <c r="C58" s="13"/>
      <c r="D58" s="82"/>
      <c r="E58" s="82"/>
      <c r="F58" s="82"/>
      <c r="G58" s="82"/>
      <c r="H58" s="35"/>
      <c r="I58" s="13"/>
      <c r="J58" s="14"/>
      <c r="K58" s="83"/>
      <c r="L58" s="15"/>
      <c r="M58" s="82"/>
      <c r="N58" s="13"/>
    </row>
    <row r="59" spans="1:14" s="11" customFormat="1">
      <c r="A59" s="89"/>
      <c r="B59" s="13" t="s">
        <v>77</v>
      </c>
      <c r="C59" s="13" t="s">
        <v>27</v>
      </c>
      <c r="D59" s="82"/>
      <c r="E59" s="82"/>
      <c r="F59" s="82">
        <v>1</v>
      </c>
      <c r="G59" s="82"/>
      <c r="H59" s="56">
        <v>699</v>
      </c>
      <c r="I59" s="13"/>
      <c r="J59" s="16">
        <v>44103</v>
      </c>
      <c r="K59" s="83"/>
      <c r="L59" s="82"/>
      <c r="M59" s="82"/>
      <c r="N59" s="13"/>
    </row>
    <row r="60" spans="1:14" s="11" customFormat="1">
      <c r="A60" s="89"/>
      <c r="B60" s="13" t="s">
        <v>78</v>
      </c>
      <c r="C60" s="13" t="s">
        <v>27</v>
      </c>
      <c r="D60" s="82"/>
      <c r="E60" s="82"/>
      <c r="F60" s="82">
        <v>1</v>
      </c>
      <c r="G60" s="82"/>
      <c r="H60" s="56">
        <v>710</v>
      </c>
      <c r="I60" s="13"/>
      <c r="J60" s="16">
        <v>44103</v>
      </c>
      <c r="K60" s="83"/>
      <c r="L60" s="82"/>
      <c r="M60" s="82"/>
      <c r="N60" s="13"/>
    </row>
    <row r="61" spans="1:14" s="11" customFormat="1">
      <c r="A61" s="89"/>
      <c r="B61" s="13" t="s">
        <v>28</v>
      </c>
      <c r="C61" s="13" t="s">
        <v>29</v>
      </c>
      <c r="D61" s="82">
        <v>1</v>
      </c>
      <c r="E61" s="82"/>
      <c r="F61" s="82"/>
      <c r="G61" s="82"/>
      <c r="H61" s="13"/>
      <c r="I61" s="13"/>
      <c r="J61" s="16">
        <v>44103</v>
      </c>
      <c r="K61" s="37">
        <v>36</v>
      </c>
      <c r="L61" s="15"/>
      <c r="M61" s="82">
        <v>45</v>
      </c>
      <c r="N61" s="13"/>
    </row>
    <row r="62" spans="1:14" s="11" customFormat="1">
      <c r="A62" s="89"/>
      <c r="B62" s="13" t="s">
        <v>30</v>
      </c>
      <c r="C62" s="13" t="s">
        <v>29</v>
      </c>
      <c r="D62" s="82">
        <v>1</v>
      </c>
      <c r="E62" s="82"/>
      <c r="F62" s="82"/>
      <c r="G62" s="82"/>
      <c r="H62" s="13" t="s">
        <v>160</v>
      </c>
      <c r="I62" s="13"/>
      <c r="J62" s="16">
        <v>44103</v>
      </c>
      <c r="K62" s="37">
        <v>36</v>
      </c>
      <c r="L62" s="15"/>
      <c r="M62" s="82">
        <v>45</v>
      </c>
      <c r="N62" s="17"/>
    </row>
    <row r="63" spans="1:14" s="11" customFormat="1">
      <c r="A63" s="89"/>
      <c r="B63" s="13" t="s">
        <v>32</v>
      </c>
      <c r="C63" s="13" t="s">
        <v>27</v>
      </c>
      <c r="D63" s="82">
        <v>1</v>
      </c>
      <c r="E63" s="82"/>
      <c r="F63" s="82"/>
      <c r="G63" s="82"/>
      <c r="H63" s="13"/>
      <c r="I63" s="13"/>
      <c r="J63" s="16">
        <v>44088</v>
      </c>
      <c r="K63" s="83"/>
      <c r="L63" s="15"/>
      <c r="M63" s="82"/>
      <c r="N63" s="17"/>
    </row>
    <row r="64" spans="1:14" s="11" customFormat="1">
      <c r="A64" s="89"/>
      <c r="B64" s="13" t="s">
        <v>72</v>
      </c>
      <c r="C64" s="13" t="s">
        <v>27</v>
      </c>
      <c r="D64" s="82">
        <v>1</v>
      </c>
      <c r="E64" s="82"/>
      <c r="F64" s="82"/>
      <c r="G64" s="82"/>
      <c r="H64" s="13" t="s">
        <v>161</v>
      </c>
      <c r="I64" s="13"/>
      <c r="J64" s="16">
        <v>44088</v>
      </c>
      <c r="K64" s="83"/>
      <c r="L64" s="15"/>
      <c r="M64" s="82"/>
      <c r="N64" s="17"/>
    </row>
    <row r="65" spans="1:14" s="11" customFormat="1" ht="12.75">
      <c r="A65" s="88">
        <v>9</v>
      </c>
      <c r="B65" s="12" t="s">
        <v>98</v>
      </c>
      <c r="C65" s="13"/>
      <c r="D65" s="82"/>
      <c r="E65" s="82"/>
      <c r="F65" s="82"/>
      <c r="G65" s="82"/>
      <c r="H65" s="35"/>
      <c r="I65" s="13"/>
      <c r="J65" s="14"/>
      <c r="K65" s="83"/>
      <c r="L65" s="15"/>
      <c r="M65" s="82"/>
      <c r="N65" s="13"/>
    </row>
    <row r="66" spans="1:14" s="11" customFormat="1">
      <c r="A66" s="89"/>
      <c r="B66" s="13" t="s">
        <v>77</v>
      </c>
      <c r="C66" s="13" t="s">
        <v>27</v>
      </c>
      <c r="D66" s="82"/>
      <c r="E66" s="82"/>
      <c r="F66" s="82">
        <v>1</v>
      </c>
      <c r="G66" s="82"/>
      <c r="H66" s="56">
        <v>735</v>
      </c>
      <c r="I66" s="13"/>
      <c r="J66" s="16">
        <v>44106</v>
      </c>
      <c r="K66" s="83"/>
      <c r="L66" s="82"/>
      <c r="M66" s="82"/>
      <c r="N66" s="13"/>
    </row>
    <row r="67" spans="1:14" s="11" customFormat="1">
      <c r="A67" s="89"/>
      <c r="B67" s="13" t="s">
        <v>78</v>
      </c>
      <c r="C67" s="13" t="s">
        <v>27</v>
      </c>
      <c r="D67" s="82"/>
      <c r="E67" s="82"/>
      <c r="F67" s="82">
        <v>1</v>
      </c>
      <c r="G67" s="82"/>
      <c r="H67" s="56">
        <v>740</v>
      </c>
      <c r="I67" s="13"/>
      <c r="J67" s="16">
        <v>44106</v>
      </c>
      <c r="K67" s="83"/>
      <c r="L67" s="82"/>
      <c r="M67" s="82"/>
      <c r="N67" s="13"/>
    </row>
    <row r="68" spans="1:14" s="11" customFormat="1">
      <c r="A68" s="89"/>
      <c r="B68" s="13" t="s">
        <v>28</v>
      </c>
      <c r="C68" s="13" t="s">
        <v>29</v>
      </c>
      <c r="D68" s="82">
        <v>1</v>
      </c>
      <c r="E68" s="82"/>
      <c r="F68" s="82"/>
      <c r="G68" s="82"/>
      <c r="H68" s="13"/>
      <c r="I68" s="13"/>
      <c r="J68" s="16">
        <v>44106</v>
      </c>
      <c r="K68" s="37">
        <v>39</v>
      </c>
      <c r="L68" s="15"/>
      <c r="M68" s="82">
        <v>45</v>
      </c>
      <c r="N68" s="13"/>
    </row>
    <row r="69" spans="1:14" s="11" customFormat="1">
      <c r="A69" s="89"/>
      <c r="B69" s="13" t="s">
        <v>30</v>
      </c>
      <c r="C69" s="13" t="s">
        <v>29</v>
      </c>
      <c r="D69" s="82">
        <v>1</v>
      </c>
      <c r="E69" s="82"/>
      <c r="F69" s="82"/>
      <c r="G69" s="82"/>
      <c r="H69" s="13" t="s">
        <v>162</v>
      </c>
      <c r="I69" s="13"/>
      <c r="J69" s="16">
        <v>44106</v>
      </c>
      <c r="K69" s="37">
        <v>39</v>
      </c>
      <c r="L69" s="15"/>
      <c r="M69" s="82">
        <v>45</v>
      </c>
      <c r="N69" s="17"/>
    </row>
    <row r="70" spans="1:14" s="11" customFormat="1">
      <c r="A70" s="89"/>
      <c r="B70" s="13" t="s">
        <v>32</v>
      </c>
      <c r="C70" s="13" t="s">
        <v>27</v>
      </c>
      <c r="D70" s="82">
        <v>1</v>
      </c>
      <c r="E70" s="82"/>
      <c r="F70" s="82"/>
      <c r="G70" s="82"/>
      <c r="H70" s="13"/>
      <c r="I70" s="13"/>
      <c r="J70" s="16">
        <v>44088</v>
      </c>
      <c r="K70" s="83"/>
      <c r="L70" s="15"/>
      <c r="M70" s="82"/>
      <c r="N70" s="17"/>
    </row>
    <row r="71" spans="1:14" s="11" customFormat="1">
      <c r="A71" s="89"/>
      <c r="B71" s="13" t="s">
        <v>72</v>
      </c>
      <c r="C71" s="13" t="s">
        <v>27</v>
      </c>
      <c r="D71" s="82">
        <v>1</v>
      </c>
      <c r="E71" s="82"/>
      <c r="F71" s="82"/>
      <c r="G71" s="82"/>
      <c r="H71" s="13" t="s">
        <v>163</v>
      </c>
      <c r="I71" s="13"/>
      <c r="J71" s="16">
        <v>44088</v>
      </c>
      <c r="K71" s="83"/>
      <c r="L71" s="15"/>
      <c r="M71" s="82"/>
      <c r="N71" s="17"/>
    </row>
    <row r="72" spans="1:14" s="11" customFormat="1" ht="12.75">
      <c r="A72" s="88">
        <v>10</v>
      </c>
      <c r="B72" s="12" t="s">
        <v>164</v>
      </c>
      <c r="C72" s="13"/>
      <c r="D72" s="82"/>
      <c r="E72" s="82"/>
      <c r="F72" s="82"/>
      <c r="G72" s="82"/>
      <c r="H72" s="35"/>
      <c r="I72" s="13"/>
      <c r="J72" s="14"/>
      <c r="K72" s="83"/>
      <c r="L72" s="15"/>
      <c r="M72" s="82"/>
      <c r="N72" s="13"/>
    </row>
    <row r="73" spans="1:14" s="11" customFormat="1">
      <c r="A73" s="89"/>
      <c r="B73" s="13" t="s">
        <v>77</v>
      </c>
      <c r="C73" s="13" t="s">
        <v>27</v>
      </c>
      <c r="D73" s="82"/>
      <c r="E73" s="82"/>
      <c r="F73" s="82">
        <v>1</v>
      </c>
      <c r="G73" s="82"/>
      <c r="H73" s="56">
        <v>747</v>
      </c>
      <c r="I73" s="13"/>
      <c r="J73" s="16">
        <v>44109</v>
      </c>
      <c r="K73" s="83"/>
      <c r="L73" s="82"/>
      <c r="M73" s="82"/>
      <c r="N73" s="13"/>
    </row>
    <row r="74" spans="1:14" s="11" customFormat="1">
      <c r="A74" s="89"/>
      <c r="B74" s="13" t="s">
        <v>78</v>
      </c>
      <c r="C74" s="13" t="s">
        <v>27</v>
      </c>
      <c r="D74" s="82"/>
      <c r="E74" s="82"/>
      <c r="F74" s="82">
        <v>1</v>
      </c>
      <c r="G74" s="82"/>
      <c r="H74" s="56">
        <v>752</v>
      </c>
      <c r="I74" s="13"/>
      <c r="J74" s="16">
        <v>44109</v>
      </c>
      <c r="K74" s="83"/>
      <c r="L74" s="82"/>
      <c r="M74" s="82"/>
      <c r="N74" s="13"/>
    </row>
    <row r="75" spans="1:14" s="11" customFormat="1">
      <c r="A75" s="89"/>
      <c r="B75" s="13" t="s">
        <v>28</v>
      </c>
      <c r="C75" s="13" t="s">
        <v>29</v>
      </c>
      <c r="D75" s="82">
        <v>1</v>
      </c>
      <c r="E75" s="82"/>
      <c r="F75" s="82"/>
      <c r="G75" s="82"/>
      <c r="H75" s="13"/>
      <c r="I75" s="13"/>
      <c r="J75" s="16">
        <v>44109</v>
      </c>
      <c r="K75" s="37">
        <v>42</v>
      </c>
      <c r="L75" s="15"/>
      <c r="M75" s="82">
        <v>45</v>
      </c>
      <c r="N75" s="13"/>
    </row>
    <row r="76" spans="1:14" s="11" customFormat="1">
      <c r="A76" s="89"/>
      <c r="B76" s="13" t="s">
        <v>30</v>
      </c>
      <c r="C76" s="13" t="s">
        <v>29</v>
      </c>
      <c r="D76" s="82">
        <v>1</v>
      </c>
      <c r="E76" s="82"/>
      <c r="F76" s="82"/>
      <c r="G76" s="82"/>
      <c r="H76" s="13" t="s">
        <v>165</v>
      </c>
      <c r="I76" s="13"/>
      <c r="J76" s="16">
        <v>44109</v>
      </c>
      <c r="K76" s="37">
        <v>42</v>
      </c>
      <c r="L76" s="15"/>
      <c r="M76" s="82">
        <v>45</v>
      </c>
      <c r="N76" s="17"/>
    </row>
    <row r="77" spans="1:14" s="11" customFormat="1">
      <c r="A77" s="89"/>
      <c r="B77" s="13" t="s">
        <v>32</v>
      </c>
      <c r="C77" s="13" t="s">
        <v>27</v>
      </c>
      <c r="D77" s="82">
        <v>1</v>
      </c>
      <c r="E77" s="82"/>
      <c r="F77" s="82"/>
      <c r="G77" s="82"/>
      <c r="H77" s="13"/>
      <c r="I77" s="13"/>
      <c r="J77" s="16">
        <v>44088</v>
      </c>
      <c r="K77" s="83"/>
      <c r="L77" s="15"/>
      <c r="M77" s="82"/>
      <c r="N77" s="17"/>
    </row>
    <row r="78" spans="1:14" s="11" customFormat="1">
      <c r="A78" s="89"/>
      <c r="B78" s="13" t="s">
        <v>72</v>
      </c>
      <c r="C78" s="13" t="s">
        <v>27</v>
      </c>
      <c r="D78" s="82">
        <v>1</v>
      </c>
      <c r="E78" s="82"/>
      <c r="F78" s="82"/>
      <c r="G78" s="82"/>
      <c r="H78" s="13" t="s">
        <v>166</v>
      </c>
      <c r="I78" s="13"/>
      <c r="J78" s="16">
        <v>44088</v>
      </c>
      <c r="K78" s="83"/>
      <c r="L78" s="15"/>
      <c r="M78" s="82"/>
      <c r="N78" s="17"/>
    </row>
    <row r="79" spans="1:14" s="11" customFormat="1" ht="12.75">
      <c r="A79" s="88">
        <v>11</v>
      </c>
      <c r="B79" s="12" t="s">
        <v>167</v>
      </c>
      <c r="C79" s="13"/>
      <c r="D79" s="82"/>
      <c r="E79" s="82"/>
      <c r="F79" s="82"/>
      <c r="G79" s="82"/>
      <c r="H79" s="35"/>
      <c r="I79" s="13"/>
      <c r="J79" s="14"/>
      <c r="K79" s="83"/>
      <c r="L79" s="15"/>
      <c r="M79" s="82"/>
      <c r="N79" s="13"/>
    </row>
    <row r="80" spans="1:14" s="11" customFormat="1">
      <c r="A80" s="89"/>
      <c r="B80" s="13" t="s">
        <v>77</v>
      </c>
      <c r="C80" s="13" t="s">
        <v>27</v>
      </c>
      <c r="D80" s="82"/>
      <c r="E80" s="82"/>
      <c r="F80" s="82">
        <v>1</v>
      </c>
      <c r="G80" s="82"/>
      <c r="H80" s="56">
        <v>696</v>
      </c>
      <c r="I80" s="13"/>
      <c r="J80" s="16">
        <v>44103</v>
      </c>
      <c r="K80" s="83"/>
      <c r="L80" s="82"/>
      <c r="M80" s="82"/>
      <c r="N80" s="13"/>
    </row>
    <row r="81" spans="1:14" s="11" customFormat="1">
      <c r="A81" s="89"/>
      <c r="B81" s="13" t="s">
        <v>78</v>
      </c>
      <c r="C81" s="13" t="s">
        <v>27</v>
      </c>
      <c r="D81" s="82"/>
      <c r="E81" s="82"/>
      <c r="F81" s="82">
        <v>1</v>
      </c>
      <c r="G81" s="82"/>
      <c r="H81" s="56">
        <v>707</v>
      </c>
      <c r="I81" s="13"/>
      <c r="J81" s="16">
        <v>44103</v>
      </c>
      <c r="K81" s="83"/>
      <c r="L81" s="82"/>
      <c r="M81" s="82"/>
      <c r="N81" s="13"/>
    </row>
    <row r="82" spans="1:14" s="11" customFormat="1">
      <c r="A82" s="89"/>
      <c r="B82" s="13" t="s">
        <v>28</v>
      </c>
      <c r="C82" s="13" t="s">
        <v>29</v>
      </c>
      <c r="D82" s="82">
        <v>1</v>
      </c>
      <c r="E82" s="82"/>
      <c r="F82" s="82"/>
      <c r="G82" s="82"/>
      <c r="H82" s="13"/>
      <c r="I82" s="13"/>
      <c r="J82" s="16">
        <v>44103</v>
      </c>
      <c r="K82" s="37">
        <v>36</v>
      </c>
      <c r="L82" s="15"/>
      <c r="M82" s="82">
        <v>45</v>
      </c>
      <c r="N82" s="13"/>
    </row>
    <row r="83" spans="1:14" s="11" customFormat="1">
      <c r="A83" s="89"/>
      <c r="B83" s="13" t="s">
        <v>30</v>
      </c>
      <c r="C83" s="13" t="s">
        <v>29</v>
      </c>
      <c r="D83" s="82">
        <v>1</v>
      </c>
      <c r="E83" s="82"/>
      <c r="F83" s="82"/>
      <c r="G83" s="82"/>
      <c r="H83" s="13" t="s">
        <v>168</v>
      </c>
      <c r="I83" s="13"/>
      <c r="J83" s="16">
        <v>44103</v>
      </c>
      <c r="K83" s="37">
        <v>36</v>
      </c>
      <c r="L83" s="15"/>
      <c r="M83" s="82">
        <v>45</v>
      </c>
      <c r="N83" s="17"/>
    </row>
    <row r="84" spans="1:14" s="11" customFormat="1">
      <c r="A84" s="89"/>
      <c r="B84" s="13" t="s">
        <v>32</v>
      </c>
      <c r="C84" s="13" t="s">
        <v>27</v>
      </c>
      <c r="D84" s="82">
        <v>1</v>
      </c>
      <c r="E84" s="82"/>
      <c r="F84" s="82"/>
      <c r="G84" s="82"/>
      <c r="H84" s="13"/>
      <c r="I84" s="13"/>
      <c r="J84" s="16">
        <v>44088</v>
      </c>
      <c r="K84" s="83"/>
      <c r="L84" s="15"/>
      <c r="M84" s="82"/>
      <c r="N84" s="17"/>
    </row>
    <row r="85" spans="1:14" s="11" customFormat="1">
      <c r="A85" s="89"/>
      <c r="B85" s="13" t="s">
        <v>72</v>
      </c>
      <c r="C85" s="13" t="s">
        <v>27</v>
      </c>
      <c r="D85" s="82">
        <v>1</v>
      </c>
      <c r="E85" s="82"/>
      <c r="F85" s="82"/>
      <c r="G85" s="82"/>
      <c r="H85" s="13" t="s">
        <v>169</v>
      </c>
      <c r="I85" s="13"/>
      <c r="J85" s="16">
        <v>44088</v>
      </c>
      <c r="K85" s="83"/>
      <c r="L85" s="15"/>
      <c r="M85" s="82"/>
      <c r="N85" s="17"/>
    </row>
    <row r="86" spans="1:14" s="11" customFormat="1" ht="12.75">
      <c r="A86" s="88">
        <v>12</v>
      </c>
      <c r="B86" s="12" t="s">
        <v>170</v>
      </c>
      <c r="C86" s="13"/>
      <c r="D86" s="82"/>
      <c r="E86" s="82"/>
      <c r="F86" s="82"/>
      <c r="G86" s="82"/>
      <c r="H86" s="35"/>
      <c r="I86" s="13"/>
      <c r="J86" s="14"/>
      <c r="K86" s="83"/>
      <c r="L86" s="15"/>
      <c r="M86" s="82"/>
      <c r="N86" s="13"/>
    </row>
    <row r="87" spans="1:14" s="11" customFormat="1">
      <c r="A87" s="89"/>
      <c r="B87" s="13" t="s">
        <v>77</v>
      </c>
      <c r="C87" s="13" t="s">
        <v>27</v>
      </c>
      <c r="D87" s="82"/>
      <c r="E87" s="82"/>
      <c r="F87" s="82">
        <v>1</v>
      </c>
      <c r="G87" s="82"/>
      <c r="H87" s="56">
        <v>695</v>
      </c>
      <c r="I87" s="13"/>
      <c r="J87" s="16">
        <v>44103</v>
      </c>
      <c r="K87" s="83"/>
      <c r="L87" s="82"/>
      <c r="M87" s="82"/>
      <c r="N87" s="13"/>
    </row>
    <row r="88" spans="1:14" s="11" customFormat="1">
      <c r="A88" s="89"/>
      <c r="B88" s="13" t="s">
        <v>78</v>
      </c>
      <c r="C88" s="13" t="s">
        <v>27</v>
      </c>
      <c r="D88" s="82"/>
      <c r="E88" s="82"/>
      <c r="F88" s="82">
        <v>1</v>
      </c>
      <c r="G88" s="82"/>
      <c r="H88" s="56">
        <v>706</v>
      </c>
      <c r="I88" s="13"/>
      <c r="J88" s="16">
        <v>44103</v>
      </c>
      <c r="K88" s="83"/>
      <c r="L88" s="82"/>
      <c r="M88" s="82"/>
      <c r="N88" s="13"/>
    </row>
    <row r="89" spans="1:14" s="11" customFormat="1">
      <c r="A89" s="89"/>
      <c r="B89" s="13" t="s">
        <v>28</v>
      </c>
      <c r="C89" s="13" t="s">
        <v>29</v>
      </c>
      <c r="D89" s="82">
        <v>1</v>
      </c>
      <c r="E89" s="82"/>
      <c r="F89" s="82"/>
      <c r="G89" s="82"/>
      <c r="H89" s="13"/>
      <c r="I89" s="13"/>
      <c r="J89" s="16">
        <v>44103</v>
      </c>
      <c r="K89" s="37">
        <v>36</v>
      </c>
      <c r="L89" s="15"/>
      <c r="M89" s="82">
        <v>45</v>
      </c>
      <c r="N89" s="13"/>
    </row>
    <row r="90" spans="1:14" s="11" customFormat="1">
      <c r="A90" s="89"/>
      <c r="B90" s="13" t="s">
        <v>30</v>
      </c>
      <c r="C90" s="13" t="s">
        <v>29</v>
      </c>
      <c r="D90" s="82">
        <v>1</v>
      </c>
      <c r="E90" s="82"/>
      <c r="F90" s="82"/>
      <c r="G90" s="82"/>
      <c r="H90" s="13" t="s">
        <v>171</v>
      </c>
      <c r="I90" s="13"/>
      <c r="J90" s="16">
        <v>44103</v>
      </c>
      <c r="K90" s="37">
        <v>36</v>
      </c>
      <c r="L90" s="15"/>
      <c r="M90" s="82">
        <v>45</v>
      </c>
      <c r="N90" s="17"/>
    </row>
    <row r="91" spans="1:14" s="11" customFormat="1">
      <c r="A91" s="89"/>
      <c r="B91" s="13" t="s">
        <v>32</v>
      </c>
      <c r="C91" s="13" t="s">
        <v>27</v>
      </c>
      <c r="D91" s="82">
        <v>1</v>
      </c>
      <c r="E91" s="82"/>
      <c r="F91" s="82"/>
      <c r="G91" s="82"/>
      <c r="H91" s="13"/>
      <c r="I91" s="13"/>
      <c r="J91" s="16">
        <v>44088</v>
      </c>
      <c r="K91" s="83"/>
      <c r="L91" s="15"/>
      <c r="M91" s="82"/>
      <c r="N91" s="17"/>
    </row>
    <row r="92" spans="1:14" s="11" customFormat="1">
      <c r="A92" s="89"/>
      <c r="B92" s="13" t="s">
        <v>72</v>
      </c>
      <c r="C92" s="13" t="s">
        <v>27</v>
      </c>
      <c r="D92" s="82">
        <v>1</v>
      </c>
      <c r="E92" s="82"/>
      <c r="F92" s="82"/>
      <c r="G92" s="82"/>
      <c r="H92" s="13" t="s">
        <v>172</v>
      </c>
      <c r="I92" s="13"/>
      <c r="J92" s="16">
        <v>44088</v>
      </c>
      <c r="K92" s="83"/>
      <c r="L92" s="15"/>
      <c r="M92" s="82"/>
      <c r="N92" s="17"/>
    </row>
    <row r="93" spans="1:14" s="11" customFormat="1" ht="12.75">
      <c r="A93" s="88">
        <v>13</v>
      </c>
      <c r="B93" s="12" t="s">
        <v>85</v>
      </c>
      <c r="C93" s="13"/>
      <c r="D93" s="82"/>
      <c r="E93" s="82"/>
      <c r="F93" s="82"/>
      <c r="G93" s="82"/>
      <c r="H93" s="35"/>
      <c r="I93" s="13"/>
      <c r="J93" s="14"/>
      <c r="K93" s="83"/>
      <c r="L93" s="15"/>
      <c r="M93" s="82"/>
      <c r="N93" s="13"/>
    </row>
    <row r="94" spans="1:14" s="11" customFormat="1">
      <c r="A94" s="89"/>
      <c r="B94" s="13" t="s">
        <v>77</v>
      </c>
      <c r="C94" s="13" t="s">
        <v>27</v>
      </c>
      <c r="D94" s="82"/>
      <c r="E94" s="82"/>
      <c r="F94" s="82">
        <v>1</v>
      </c>
      <c r="G94" s="82"/>
      <c r="H94" s="56">
        <v>721</v>
      </c>
      <c r="I94" s="13"/>
      <c r="J94" s="16">
        <v>44105</v>
      </c>
      <c r="K94" s="83"/>
      <c r="L94" s="82"/>
      <c r="M94" s="82"/>
      <c r="N94" s="13"/>
    </row>
    <row r="95" spans="1:14" s="11" customFormat="1">
      <c r="A95" s="89"/>
      <c r="B95" s="13" t="s">
        <v>78</v>
      </c>
      <c r="C95" s="13" t="s">
        <v>27</v>
      </c>
      <c r="D95" s="82"/>
      <c r="E95" s="82"/>
      <c r="F95" s="82">
        <v>1</v>
      </c>
      <c r="G95" s="82"/>
      <c r="H95" s="56">
        <v>729</v>
      </c>
      <c r="I95" s="13"/>
      <c r="J95" s="16">
        <v>44105</v>
      </c>
      <c r="K95" s="83"/>
      <c r="L95" s="82"/>
      <c r="M95" s="82"/>
      <c r="N95" s="13"/>
    </row>
    <row r="96" spans="1:14" s="11" customFormat="1">
      <c r="A96" s="89"/>
      <c r="B96" s="13" t="s">
        <v>28</v>
      </c>
      <c r="C96" s="13" t="s">
        <v>29</v>
      </c>
      <c r="D96" s="82">
        <v>1</v>
      </c>
      <c r="E96" s="82"/>
      <c r="F96" s="82"/>
      <c r="G96" s="82"/>
      <c r="H96" s="13"/>
      <c r="I96" s="13"/>
      <c r="J96" s="16">
        <v>44105</v>
      </c>
      <c r="K96" s="37">
        <v>38</v>
      </c>
      <c r="L96" s="15"/>
      <c r="M96" s="82">
        <v>45</v>
      </c>
      <c r="N96" s="13"/>
    </row>
    <row r="97" spans="1:14" s="11" customFormat="1">
      <c r="A97" s="89"/>
      <c r="B97" s="13" t="s">
        <v>30</v>
      </c>
      <c r="C97" s="13" t="s">
        <v>29</v>
      </c>
      <c r="D97" s="82">
        <v>1</v>
      </c>
      <c r="E97" s="82"/>
      <c r="F97" s="82"/>
      <c r="G97" s="82"/>
      <c r="H97" s="13" t="s">
        <v>173</v>
      </c>
      <c r="I97" s="13"/>
      <c r="J97" s="16">
        <v>44105</v>
      </c>
      <c r="K97" s="37">
        <v>38</v>
      </c>
      <c r="L97" s="15"/>
      <c r="M97" s="82">
        <v>45</v>
      </c>
      <c r="N97" s="17"/>
    </row>
    <row r="98" spans="1:14" s="11" customFormat="1">
      <c r="A98" s="89"/>
      <c r="B98" s="13" t="s">
        <v>32</v>
      </c>
      <c r="C98" s="13" t="s">
        <v>27</v>
      </c>
      <c r="D98" s="82">
        <v>1</v>
      </c>
      <c r="E98" s="82"/>
      <c r="F98" s="82"/>
      <c r="G98" s="82"/>
      <c r="H98" s="13"/>
      <c r="I98" s="13"/>
      <c r="J98" s="16">
        <v>44088</v>
      </c>
      <c r="K98" s="83"/>
      <c r="L98" s="15"/>
      <c r="M98" s="82"/>
      <c r="N98" s="17"/>
    </row>
    <row r="99" spans="1:14" s="11" customFormat="1">
      <c r="A99" s="89"/>
      <c r="B99" s="13" t="s">
        <v>72</v>
      </c>
      <c r="C99" s="13" t="s">
        <v>27</v>
      </c>
      <c r="D99" s="82">
        <v>1</v>
      </c>
      <c r="E99" s="82"/>
      <c r="F99" s="82"/>
      <c r="G99" s="82"/>
      <c r="H99" s="13" t="s">
        <v>174</v>
      </c>
      <c r="I99" s="13"/>
      <c r="J99" s="16">
        <v>44088</v>
      </c>
      <c r="K99" s="83"/>
      <c r="L99" s="15"/>
      <c r="M99" s="82"/>
      <c r="N99" s="17"/>
    </row>
    <row r="100" spans="1:14" s="11" customFormat="1" ht="12.75">
      <c r="A100" s="88">
        <v>14</v>
      </c>
      <c r="B100" s="12" t="s">
        <v>86</v>
      </c>
      <c r="C100" s="13"/>
      <c r="D100" s="82"/>
      <c r="E100" s="82"/>
      <c r="F100" s="82"/>
      <c r="G100" s="82"/>
      <c r="H100" s="35"/>
      <c r="I100" s="13"/>
      <c r="J100" s="14"/>
      <c r="K100" s="83"/>
      <c r="L100" s="15"/>
      <c r="M100" s="82"/>
      <c r="N100" s="13"/>
    </row>
    <row r="101" spans="1:14" s="11" customFormat="1">
      <c r="A101" s="89"/>
      <c r="B101" s="13" t="s">
        <v>77</v>
      </c>
      <c r="C101" s="13" t="s">
        <v>27</v>
      </c>
      <c r="D101" s="82"/>
      <c r="E101" s="82"/>
      <c r="F101" s="82">
        <v>1</v>
      </c>
      <c r="G101" s="82"/>
      <c r="H101" s="56">
        <v>692</v>
      </c>
      <c r="I101" s="13"/>
      <c r="J101" s="16">
        <v>44103</v>
      </c>
      <c r="K101" s="83"/>
      <c r="L101" s="82"/>
      <c r="M101" s="82"/>
      <c r="N101" s="13"/>
    </row>
    <row r="102" spans="1:14" s="11" customFormat="1">
      <c r="A102" s="89"/>
      <c r="B102" s="13" t="s">
        <v>78</v>
      </c>
      <c r="C102" s="13" t="s">
        <v>27</v>
      </c>
      <c r="D102" s="82"/>
      <c r="E102" s="82"/>
      <c r="F102" s="82">
        <v>1</v>
      </c>
      <c r="G102" s="82"/>
      <c r="H102" s="56">
        <v>703</v>
      </c>
      <c r="I102" s="13"/>
      <c r="J102" s="16">
        <v>44103</v>
      </c>
      <c r="K102" s="83"/>
      <c r="L102" s="82"/>
      <c r="M102" s="82"/>
      <c r="N102" s="13"/>
    </row>
    <row r="103" spans="1:14" s="11" customFormat="1">
      <c r="A103" s="89"/>
      <c r="B103" s="13" t="s">
        <v>28</v>
      </c>
      <c r="C103" s="13" t="s">
        <v>29</v>
      </c>
      <c r="D103" s="82">
        <v>1</v>
      </c>
      <c r="E103" s="82"/>
      <c r="F103" s="82"/>
      <c r="G103" s="82"/>
      <c r="H103" s="13"/>
      <c r="I103" s="13"/>
      <c r="J103" s="16">
        <v>44103</v>
      </c>
      <c r="K103" s="37">
        <v>36</v>
      </c>
      <c r="L103" s="15"/>
      <c r="M103" s="82">
        <v>45</v>
      </c>
      <c r="N103" s="13"/>
    </row>
    <row r="104" spans="1:14" s="11" customFormat="1">
      <c r="A104" s="89"/>
      <c r="B104" s="13" t="s">
        <v>30</v>
      </c>
      <c r="C104" s="13" t="s">
        <v>29</v>
      </c>
      <c r="D104" s="82">
        <v>1</v>
      </c>
      <c r="E104" s="82"/>
      <c r="F104" s="82"/>
      <c r="G104" s="82"/>
      <c r="H104" s="13" t="s">
        <v>175</v>
      </c>
      <c r="I104" s="13"/>
      <c r="J104" s="16">
        <v>44103</v>
      </c>
      <c r="K104" s="37">
        <v>36</v>
      </c>
      <c r="L104" s="15"/>
      <c r="M104" s="82">
        <v>45</v>
      </c>
      <c r="N104" s="17"/>
    </row>
    <row r="105" spans="1:14" s="11" customFormat="1">
      <c r="A105" s="89"/>
      <c r="B105" s="13" t="s">
        <v>32</v>
      </c>
      <c r="C105" s="13" t="s">
        <v>27</v>
      </c>
      <c r="D105" s="82">
        <v>1</v>
      </c>
      <c r="E105" s="82"/>
      <c r="F105" s="82"/>
      <c r="G105" s="82"/>
      <c r="H105" s="13"/>
      <c r="I105" s="13"/>
      <c r="J105" s="16">
        <v>44088</v>
      </c>
      <c r="K105" s="83"/>
      <c r="L105" s="15"/>
      <c r="M105" s="82"/>
      <c r="N105" s="17"/>
    </row>
    <row r="106" spans="1:14" s="11" customFormat="1">
      <c r="A106" s="89"/>
      <c r="B106" s="13" t="s">
        <v>72</v>
      </c>
      <c r="C106" s="13" t="s">
        <v>27</v>
      </c>
      <c r="D106" s="82">
        <v>1</v>
      </c>
      <c r="E106" s="82"/>
      <c r="F106" s="82"/>
      <c r="G106" s="82"/>
      <c r="H106" s="13" t="s">
        <v>176</v>
      </c>
      <c r="I106" s="13"/>
      <c r="J106" s="16">
        <v>44088</v>
      </c>
      <c r="K106" s="83"/>
      <c r="L106" s="15"/>
      <c r="M106" s="82"/>
      <c r="N106" s="17"/>
    </row>
    <row r="107" spans="1:14" s="11" customFormat="1" ht="12.75">
      <c r="A107" s="88">
        <v>15</v>
      </c>
      <c r="B107" s="12" t="s">
        <v>177</v>
      </c>
      <c r="C107" s="13"/>
      <c r="D107" s="82"/>
      <c r="E107" s="82"/>
      <c r="F107" s="82"/>
      <c r="G107" s="82"/>
      <c r="H107" s="35"/>
      <c r="I107" s="13"/>
      <c r="J107" s="14"/>
      <c r="K107" s="83"/>
      <c r="L107" s="15"/>
      <c r="M107" s="82"/>
      <c r="N107" s="13"/>
    </row>
    <row r="108" spans="1:14" s="11" customFormat="1">
      <c r="A108" s="89"/>
      <c r="B108" s="13" t="s">
        <v>77</v>
      </c>
      <c r="C108" s="13" t="s">
        <v>27</v>
      </c>
      <c r="D108" s="82"/>
      <c r="E108" s="82"/>
      <c r="F108" s="82">
        <v>1</v>
      </c>
      <c r="G108" s="82"/>
      <c r="H108" s="56">
        <v>681</v>
      </c>
      <c r="I108" s="13"/>
      <c r="J108" s="16">
        <v>44102</v>
      </c>
      <c r="K108" s="83"/>
      <c r="L108" s="82"/>
      <c r="M108" s="82"/>
      <c r="N108" s="13"/>
    </row>
    <row r="109" spans="1:14" s="11" customFormat="1">
      <c r="A109" s="89"/>
      <c r="B109" s="13" t="s">
        <v>78</v>
      </c>
      <c r="C109" s="13" t="s">
        <v>27</v>
      </c>
      <c r="D109" s="82"/>
      <c r="E109" s="82"/>
      <c r="F109" s="82">
        <v>1</v>
      </c>
      <c r="G109" s="82"/>
      <c r="H109" s="56">
        <v>687</v>
      </c>
      <c r="I109" s="13"/>
      <c r="J109" s="16">
        <v>44102</v>
      </c>
      <c r="K109" s="83"/>
      <c r="L109" s="82"/>
      <c r="M109" s="82"/>
      <c r="N109" s="13"/>
    </row>
    <row r="110" spans="1:14" s="11" customFormat="1">
      <c r="A110" s="89"/>
      <c r="B110" s="13" t="s">
        <v>28</v>
      </c>
      <c r="C110" s="13" t="s">
        <v>29</v>
      </c>
      <c r="D110" s="82">
        <v>1</v>
      </c>
      <c r="E110" s="82"/>
      <c r="F110" s="82"/>
      <c r="G110" s="82"/>
      <c r="H110" s="13"/>
      <c r="I110" s="13"/>
      <c r="J110" s="16">
        <v>44102</v>
      </c>
      <c r="K110" s="37">
        <v>35</v>
      </c>
      <c r="L110" s="15"/>
      <c r="M110" s="82">
        <v>45</v>
      </c>
      <c r="N110" s="13"/>
    </row>
    <row r="111" spans="1:14" s="11" customFormat="1">
      <c r="A111" s="89"/>
      <c r="B111" s="13" t="s">
        <v>30</v>
      </c>
      <c r="C111" s="13" t="s">
        <v>29</v>
      </c>
      <c r="D111" s="82">
        <v>1</v>
      </c>
      <c r="E111" s="82"/>
      <c r="F111" s="82"/>
      <c r="G111" s="82"/>
      <c r="H111" s="13" t="s">
        <v>178</v>
      </c>
      <c r="I111" s="13"/>
      <c r="J111" s="16">
        <v>44102</v>
      </c>
      <c r="K111" s="37">
        <v>35</v>
      </c>
      <c r="L111" s="15"/>
      <c r="M111" s="82">
        <v>45</v>
      </c>
      <c r="N111" s="17"/>
    </row>
    <row r="112" spans="1:14" s="11" customFormat="1">
      <c r="A112" s="89"/>
      <c r="B112" s="13" t="s">
        <v>32</v>
      </c>
      <c r="C112" s="13" t="s">
        <v>27</v>
      </c>
      <c r="D112" s="82">
        <v>1</v>
      </c>
      <c r="E112" s="82"/>
      <c r="F112" s="82"/>
      <c r="G112" s="82"/>
      <c r="H112" s="13"/>
      <c r="I112" s="13"/>
      <c r="J112" s="16">
        <v>44088</v>
      </c>
      <c r="K112" s="83"/>
      <c r="L112" s="15"/>
      <c r="M112" s="82"/>
      <c r="N112" s="17"/>
    </row>
    <row r="113" spans="1:14" s="11" customFormat="1">
      <c r="A113" s="89"/>
      <c r="B113" s="13" t="s">
        <v>72</v>
      </c>
      <c r="C113" s="13" t="s">
        <v>27</v>
      </c>
      <c r="D113" s="82">
        <v>1</v>
      </c>
      <c r="E113" s="82"/>
      <c r="F113" s="82"/>
      <c r="G113" s="82"/>
      <c r="H113" s="13" t="s">
        <v>179</v>
      </c>
      <c r="I113" s="13"/>
      <c r="J113" s="16">
        <v>44088</v>
      </c>
      <c r="K113" s="83"/>
      <c r="L113" s="15"/>
      <c r="M113" s="82"/>
      <c r="N113" s="17"/>
    </row>
    <row r="114" spans="1:14" s="11" customFormat="1" ht="12.75">
      <c r="A114" s="88">
        <v>16</v>
      </c>
      <c r="B114" s="12" t="s">
        <v>180</v>
      </c>
      <c r="C114" s="13"/>
      <c r="D114" s="82"/>
      <c r="E114" s="82"/>
      <c r="F114" s="82"/>
      <c r="G114" s="82"/>
      <c r="H114" s="35"/>
      <c r="I114" s="13"/>
      <c r="J114" s="14"/>
      <c r="K114" s="83"/>
      <c r="L114" s="15"/>
      <c r="M114" s="82"/>
      <c r="N114" s="13"/>
    </row>
    <row r="115" spans="1:14" s="11" customFormat="1">
      <c r="A115" s="89"/>
      <c r="B115" s="13" t="s">
        <v>77</v>
      </c>
      <c r="C115" s="13" t="s">
        <v>27</v>
      </c>
      <c r="D115" s="82"/>
      <c r="E115" s="82"/>
      <c r="F115" s="82">
        <v>1</v>
      </c>
      <c r="G115" s="82"/>
      <c r="H115" s="56">
        <v>738</v>
      </c>
      <c r="I115" s="13"/>
      <c r="J115" s="16">
        <v>44106</v>
      </c>
      <c r="K115" s="83"/>
      <c r="L115" s="82"/>
      <c r="M115" s="82"/>
      <c r="N115" s="13"/>
    </row>
    <row r="116" spans="1:14" s="11" customFormat="1">
      <c r="A116" s="89"/>
      <c r="B116" s="13" t="s">
        <v>78</v>
      </c>
      <c r="C116" s="13" t="s">
        <v>27</v>
      </c>
      <c r="D116" s="82"/>
      <c r="E116" s="82"/>
      <c r="F116" s="82">
        <v>1</v>
      </c>
      <c r="G116" s="82"/>
      <c r="H116" s="56">
        <v>743</v>
      </c>
      <c r="I116" s="13"/>
      <c r="J116" s="16">
        <v>44106</v>
      </c>
      <c r="K116" s="83"/>
      <c r="L116" s="82"/>
      <c r="M116" s="82"/>
      <c r="N116" s="13"/>
    </row>
    <row r="117" spans="1:14" s="11" customFormat="1">
      <c r="A117" s="89"/>
      <c r="B117" s="13" t="s">
        <v>28</v>
      </c>
      <c r="C117" s="13" t="s">
        <v>29</v>
      </c>
      <c r="D117" s="82">
        <v>1</v>
      </c>
      <c r="E117" s="82"/>
      <c r="F117" s="82"/>
      <c r="G117" s="82"/>
      <c r="H117" s="13"/>
      <c r="I117" s="13"/>
      <c r="J117" s="16">
        <v>44106</v>
      </c>
      <c r="K117" s="37">
        <v>39</v>
      </c>
      <c r="L117" s="15"/>
      <c r="M117" s="82">
        <v>45</v>
      </c>
      <c r="N117" s="13"/>
    </row>
    <row r="118" spans="1:14" s="11" customFormat="1">
      <c r="A118" s="89"/>
      <c r="B118" s="13" t="s">
        <v>30</v>
      </c>
      <c r="C118" s="13" t="s">
        <v>29</v>
      </c>
      <c r="D118" s="82">
        <v>1</v>
      </c>
      <c r="E118" s="82"/>
      <c r="F118" s="82"/>
      <c r="G118" s="82"/>
      <c r="H118" s="13" t="s">
        <v>181</v>
      </c>
      <c r="I118" s="13"/>
      <c r="J118" s="16">
        <v>44106</v>
      </c>
      <c r="K118" s="37">
        <v>39</v>
      </c>
      <c r="L118" s="15"/>
      <c r="M118" s="82">
        <v>45</v>
      </c>
      <c r="N118" s="17"/>
    </row>
    <row r="119" spans="1:14" s="11" customFormat="1">
      <c r="A119" s="89"/>
      <c r="B119" s="13" t="s">
        <v>32</v>
      </c>
      <c r="C119" s="13" t="s">
        <v>27</v>
      </c>
      <c r="D119" s="82">
        <v>1</v>
      </c>
      <c r="E119" s="82"/>
      <c r="F119" s="82"/>
      <c r="G119" s="82"/>
      <c r="H119" s="13"/>
      <c r="I119" s="13"/>
      <c r="J119" s="16">
        <v>44088</v>
      </c>
      <c r="K119" s="83"/>
      <c r="L119" s="15"/>
      <c r="M119" s="82"/>
      <c r="N119" s="17"/>
    </row>
    <row r="120" spans="1:14" s="11" customFormat="1">
      <c r="A120" s="89"/>
      <c r="B120" s="13" t="s">
        <v>72</v>
      </c>
      <c r="C120" s="13" t="s">
        <v>27</v>
      </c>
      <c r="D120" s="82">
        <v>1</v>
      </c>
      <c r="E120" s="82"/>
      <c r="F120" s="82"/>
      <c r="G120" s="82"/>
      <c r="H120" s="13" t="s">
        <v>182</v>
      </c>
      <c r="I120" s="13"/>
      <c r="J120" s="16">
        <v>44088</v>
      </c>
      <c r="K120" s="83"/>
      <c r="L120" s="15"/>
      <c r="M120" s="82"/>
      <c r="N120" s="17"/>
    </row>
    <row r="121" spans="1:14" s="11" customFormat="1" ht="12.75">
      <c r="A121" s="88">
        <v>17</v>
      </c>
      <c r="B121" s="12" t="s">
        <v>87</v>
      </c>
      <c r="C121" s="13"/>
      <c r="D121" s="82"/>
      <c r="E121" s="82"/>
      <c r="F121" s="82"/>
      <c r="G121" s="82"/>
      <c r="H121" s="35"/>
      <c r="I121" s="13"/>
      <c r="J121" s="14"/>
      <c r="K121" s="83"/>
      <c r="L121" s="15"/>
      <c r="M121" s="82"/>
      <c r="N121" s="13"/>
    </row>
    <row r="122" spans="1:14" s="11" customFormat="1">
      <c r="A122" s="89"/>
      <c r="B122" s="13" t="s">
        <v>77</v>
      </c>
      <c r="C122" s="13" t="s">
        <v>27</v>
      </c>
      <c r="D122" s="82"/>
      <c r="E122" s="82"/>
      <c r="F122" s="82">
        <v>1</v>
      </c>
      <c r="G122" s="82"/>
      <c r="H122" s="56">
        <v>763</v>
      </c>
      <c r="I122" s="13"/>
      <c r="J122" s="16">
        <v>44112</v>
      </c>
      <c r="K122" s="83"/>
      <c r="L122" s="82"/>
      <c r="M122" s="82"/>
      <c r="N122" s="13"/>
    </row>
    <row r="123" spans="1:14" s="11" customFormat="1">
      <c r="A123" s="89"/>
      <c r="B123" s="13" t="s">
        <v>78</v>
      </c>
      <c r="C123" s="13" t="s">
        <v>27</v>
      </c>
      <c r="D123" s="82"/>
      <c r="E123" s="82"/>
      <c r="F123" s="82">
        <v>1</v>
      </c>
      <c r="G123" s="82"/>
      <c r="H123" s="56">
        <v>779</v>
      </c>
      <c r="I123" s="13"/>
      <c r="J123" s="16">
        <v>44112</v>
      </c>
      <c r="K123" s="83"/>
      <c r="L123" s="82"/>
      <c r="M123" s="82"/>
      <c r="N123" s="13"/>
    </row>
    <row r="124" spans="1:14" s="11" customFormat="1">
      <c r="A124" s="89"/>
      <c r="B124" s="13" t="s">
        <v>28</v>
      </c>
      <c r="C124" s="13" t="s">
        <v>29</v>
      </c>
      <c r="D124" s="82">
        <v>1</v>
      </c>
      <c r="E124" s="82"/>
      <c r="F124" s="82"/>
      <c r="G124" s="82"/>
      <c r="H124" s="13"/>
      <c r="I124" s="13"/>
      <c r="J124" s="16">
        <v>44112</v>
      </c>
      <c r="K124" s="37">
        <v>45</v>
      </c>
      <c r="L124" s="15"/>
      <c r="M124" s="82">
        <v>45</v>
      </c>
      <c r="N124" s="13"/>
    </row>
    <row r="125" spans="1:14" s="11" customFormat="1">
      <c r="A125" s="89"/>
      <c r="B125" s="13" t="s">
        <v>30</v>
      </c>
      <c r="C125" s="13" t="s">
        <v>29</v>
      </c>
      <c r="D125" s="82">
        <v>1</v>
      </c>
      <c r="E125" s="82"/>
      <c r="F125" s="82"/>
      <c r="G125" s="82"/>
      <c r="H125" s="13" t="s">
        <v>183</v>
      </c>
      <c r="I125" s="13"/>
      <c r="J125" s="16">
        <v>44112</v>
      </c>
      <c r="K125" s="37">
        <v>45</v>
      </c>
      <c r="L125" s="15"/>
      <c r="M125" s="82">
        <v>45</v>
      </c>
      <c r="N125" s="17"/>
    </row>
    <row r="126" spans="1:14" s="11" customFormat="1">
      <c r="A126" s="89"/>
      <c r="B126" s="13" t="s">
        <v>32</v>
      </c>
      <c r="C126" s="13" t="s">
        <v>27</v>
      </c>
      <c r="D126" s="82">
        <v>1</v>
      </c>
      <c r="E126" s="82"/>
      <c r="F126" s="82"/>
      <c r="G126" s="82"/>
      <c r="H126" s="13"/>
      <c r="I126" s="13"/>
      <c r="J126" s="16">
        <v>44088</v>
      </c>
      <c r="K126" s="83"/>
      <c r="L126" s="15"/>
      <c r="M126" s="82"/>
      <c r="N126" s="17"/>
    </row>
    <row r="127" spans="1:14" s="11" customFormat="1">
      <c r="A127" s="89"/>
      <c r="B127" s="13" t="s">
        <v>72</v>
      </c>
      <c r="C127" s="13" t="s">
        <v>27</v>
      </c>
      <c r="D127" s="82">
        <v>1</v>
      </c>
      <c r="E127" s="82"/>
      <c r="F127" s="82"/>
      <c r="G127" s="82"/>
      <c r="H127" s="13" t="s">
        <v>184</v>
      </c>
      <c r="I127" s="13"/>
      <c r="J127" s="16">
        <v>44088</v>
      </c>
      <c r="K127" s="83"/>
      <c r="L127" s="15"/>
      <c r="M127" s="82"/>
      <c r="N127" s="17"/>
    </row>
    <row r="128" spans="1:14" s="11" customFormat="1" ht="12.75">
      <c r="A128" s="88">
        <v>18</v>
      </c>
      <c r="B128" s="12" t="s">
        <v>88</v>
      </c>
      <c r="C128" s="13"/>
      <c r="D128" s="82"/>
      <c r="E128" s="82"/>
      <c r="F128" s="82"/>
      <c r="G128" s="82"/>
      <c r="H128" s="35"/>
      <c r="I128" s="13"/>
      <c r="J128" s="14"/>
      <c r="K128" s="83"/>
      <c r="L128" s="15"/>
      <c r="M128" s="82"/>
      <c r="N128" s="13"/>
    </row>
    <row r="129" spans="1:14" s="11" customFormat="1">
      <c r="A129" s="89"/>
      <c r="B129" s="13" t="s">
        <v>77</v>
      </c>
      <c r="C129" s="13" t="s">
        <v>27</v>
      </c>
      <c r="D129" s="82"/>
      <c r="E129" s="82"/>
      <c r="F129" s="82">
        <v>1</v>
      </c>
      <c r="G129" s="82"/>
      <c r="H129" s="56">
        <v>720</v>
      </c>
      <c r="I129" s="13"/>
      <c r="J129" s="16">
        <v>44105</v>
      </c>
      <c r="K129" s="83"/>
      <c r="L129" s="82"/>
      <c r="M129" s="82"/>
      <c r="N129" s="13"/>
    </row>
    <row r="130" spans="1:14" s="11" customFormat="1">
      <c r="A130" s="89"/>
      <c r="B130" s="13" t="s">
        <v>78</v>
      </c>
      <c r="C130" s="13" t="s">
        <v>27</v>
      </c>
      <c r="D130" s="82"/>
      <c r="E130" s="82"/>
      <c r="F130" s="82">
        <v>1</v>
      </c>
      <c r="G130" s="82"/>
      <c r="H130" s="56">
        <v>728</v>
      </c>
      <c r="I130" s="13"/>
      <c r="J130" s="16">
        <v>44105</v>
      </c>
      <c r="K130" s="83"/>
      <c r="L130" s="82"/>
      <c r="M130" s="82"/>
      <c r="N130" s="13"/>
    </row>
    <row r="131" spans="1:14" s="11" customFormat="1">
      <c r="A131" s="89"/>
      <c r="B131" s="13" t="s">
        <v>28</v>
      </c>
      <c r="C131" s="13" t="s">
        <v>29</v>
      </c>
      <c r="D131" s="82">
        <v>1</v>
      </c>
      <c r="E131" s="82"/>
      <c r="F131" s="82"/>
      <c r="G131" s="82"/>
      <c r="H131" s="13"/>
      <c r="I131" s="13"/>
      <c r="J131" s="16">
        <v>44105</v>
      </c>
      <c r="K131" s="37">
        <v>38</v>
      </c>
      <c r="L131" s="15"/>
      <c r="M131" s="82">
        <v>45</v>
      </c>
      <c r="N131" s="13"/>
    </row>
    <row r="132" spans="1:14" s="11" customFormat="1">
      <c r="A132" s="89"/>
      <c r="B132" s="13" t="s">
        <v>30</v>
      </c>
      <c r="C132" s="13" t="s">
        <v>29</v>
      </c>
      <c r="D132" s="82">
        <v>1</v>
      </c>
      <c r="E132" s="82"/>
      <c r="F132" s="82"/>
      <c r="G132" s="82"/>
      <c r="H132" s="13" t="s">
        <v>185</v>
      </c>
      <c r="I132" s="13"/>
      <c r="J132" s="16">
        <v>44105</v>
      </c>
      <c r="K132" s="37">
        <v>38</v>
      </c>
      <c r="L132" s="15"/>
      <c r="M132" s="82">
        <v>45</v>
      </c>
      <c r="N132" s="17"/>
    </row>
    <row r="133" spans="1:14" s="11" customFormat="1">
      <c r="A133" s="89"/>
      <c r="B133" s="13" t="s">
        <v>32</v>
      </c>
      <c r="C133" s="13" t="s">
        <v>27</v>
      </c>
      <c r="D133" s="82">
        <v>1</v>
      </c>
      <c r="E133" s="82"/>
      <c r="F133" s="82"/>
      <c r="G133" s="82"/>
      <c r="H133" s="13"/>
      <c r="I133" s="13"/>
      <c r="J133" s="16">
        <v>44088</v>
      </c>
      <c r="K133" s="83"/>
      <c r="L133" s="15"/>
      <c r="M133" s="82"/>
      <c r="N133" s="17"/>
    </row>
    <row r="134" spans="1:14" s="11" customFormat="1">
      <c r="A134" s="89"/>
      <c r="B134" s="13" t="s">
        <v>72</v>
      </c>
      <c r="C134" s="13" t="s">
        <v>27</v>
      </c>
      <c r="D134" s="82">
        <v>1</v>
      </c>
      <c r="E134" s="82"/>
      <c r="F134" s="82"/>
      <c r="G134" s="82"/>
      <c r="H134" s="13" t="s">
        <v>186</v>
      </c>
      <c r="I134" s="13"/>
      <c r="J134" s="16">
        <v>44088</v>
      </c>
      <c r="K134" s="83"/>
      <c r="L134" s="15"/>
      <c r="M134" s="82"/>
      <c r="N134" s="17"/>
    </row>
    <row r="135" spans="1:14" s="11" customFormat="1" ht="12.75">
      <c r="A135" s="88">
        <v>19</v>
      </c>
      <c r="B135" s="12" t="s">
        <v>187</v>
      </c>
      <c r="C135" s="13"/>
      <c r="D135" s="82"/>
      <c r="E135" s="82"/>
      <c r="F135" s="82"/>
      <c r="G135" s="82"/>
      <c r="H135" s="35"/>
      <c r="I135" s="13"/>
      <c r="J135" s="14"/>
      <c r="K135" s="83"/>
      <c r="L135" s="15"/>
      <c r="M135" s="82"/>
      <c r="N135" s="13"/>
    </row>
    <row r="136" spans="1:14" s="11" customFormat="1">
      <c r="A136" s="89"/>
      <c r="B136" s="13" t="s">
        <v>77</v>
      </c>
      <c r="C136" s="13" t="s">
        <v>27</v>
      </c>
      <c r="D136" s="82"/>
      <c r="E136" s="82"/>
      <c r="F136" s="82">
        <v>1</v>
      </c>
      <c r="G136" s="82"/>
      <c r="H136" s="56">
        <v>775</v>
      </c>
      <c r="I136" s="13"/>
      <c r="J136" s="16">
        <v>44112</v>
      </c>
      <c r="K136" s="83"/>
      <c r="L136" s="82"/>
      <c r="M136" s="82"/>
      <c r="N136" s="13"/>
    </row>
    <row r="137" spans="1:14" s="11" customFormat="1">
      <c r="A137" s="89"/>
      <c r="B137" s="13" t="s">
        <v>78</v>
      </c>
      <c r="C137" s="13" t="s">
        <v>27</v>
      </c>
      <c r="D137" s="82"/>
      <c r="E137" s="82"/>
      <c r="F137" s="82">
        <v>1</v>
      </c>
      <c r="G137" s="82"/>
      <c r="H137" s="56">
        <v>791</v>
      </c>
      <c r="I137" s="13"/>
      <c r="J137" s="16">
        <v>44112</v>
      </c>
      <c r="K137" s="83"/>
      <c r="L137" s="82"/>
      <c r="M137" s="82"/>
      <c r="N137" s="13"/>
    </row>
    <row r="138" spans="1:14" s="11" customFormat="1">
      <c r="A138" s="89"/>
      <c r="B138" s="13" t="s">
        <v>28</v>
      </c>
      <c r="C138" s="13" t="s">
        <v>29</v>
      </c>
      <c r="D138" s="82">
        <v>1</v>
      </c>
      <c r="E138" s="82"/>
      <c r="F138" s="82"/>
      <c r="G138" s="82"/>
      <c r="H138" s="13"/>
      <c r="I138" s="13"/>
      <c r="J138" s="16">
        <v>44112</v>
      </c>
      <c r="K138" s="37">
        <v>45</v>
      </c>
      <c r="L138" s="15"/>
      <c r="M138" s="82">
        <v>45</v>
      </c>
      <c r="N138" s="13"/>
    </row>
    <row r="139" spans="1:14" s="11" customFormat="1">
      <c r="A139" s="89"/>
      <c r="B139" s="13" t="s">
        <v>30</v>
      </c>
      <c r="C139" s="13" t="s">
        <v>29</v>
      </c>
      <c r="D139" s="82">
        <v>1</v>
      </c>
      <c r="E139" s="82"/>
      <c r="F139" s="82"/>
      <c r="G139" s="82"/>
      <c r="H139" s="13" t="s">
        <v>188</v>
      </c>
      <c r="I139" s="13"/>
      <c r="J139" s="16">
        <v>44112</v>
      </c>
      <c r="K139" s="37">
        <v>45</v>
      </c>
      <c r="L139" s="15"/>
      <c r="M139" s="82">
        <v>45</v>
      </c>
      <c r="N139" s="17"/>
    </row>
    <row r="140" spans="1:14" s="11" customFormat="1">
      <c r="A140" s="89"/>
      <c r="B140" s="13" t="s">
        <v>32</v>
      </c>
      <c r="C140" s="13" t="s">
        <v>27</v>
      </c>
      <c r="D140" s="82">
        <v>1</v>
      </c>
      <c r="E140" s="82"/>
      <c r="F140" s="82"/>
      <c r="G140" s="82"/>
      <c r="H140" s="13"/>
      <c r="I140" s="13"/>
      <c r="J140" s="16">
        <v>44088</v>
      </c>
      <c r="K140" s="83"/>
      <c r="L140" s="15"/>
      <c r="M140" s="82"/>
      <c r="N140" s="17"/>
    </row>
    <row r="141" spans="1:14" s="11" customFormat="1">
      <c r="A141" s="89"/>
      <c r="B141" s="13" t="s">
        <v>72</v>
      </c>
      <c r="C141" s="13" t="s">
        <v>27</v>
      </c>
      <c r="D141" s="82">
        <v>1</v>
      </c>
      <c r="E141" s="82"/>
      <c r="F141" s="82"/>
      <c r="G141" s="82"/>
      <c r="H141" s="13" t="s">
        <v>189</v>
      </c>
      <c r="I141" s="13"/>
      <c r="J141" s="16">
        <v>44088</v>
      </c>
      <c r="K141" s="83"/>
      <c r="L141" s="15"/>
      <c r="M141" s="82"/>
      <c r="N141" s="17"/>
    </row>
    <row r="142" spans="1:14" s="11" customFormat="1" ht="12.75">
      <c r="A142" s="88">
        <v>20</v>
      </c>
      <c r="B142" s="12" t="s">
        <v>190</v>
      </c>
      <c r="C142" s="13"/>
      <c r="D142" s="82"/>
      <c r="E142" s="82"/>
      <c r="F142" s="82"/>
      <c r="G142" s="82"/>
      <c r="H142" s="35"/>
      <c r="I142" s="13"/>
      <c r="J142" s="14"/>
      <c r="K142" s="83"/>
      <c r="L142" s="15"/>
      <c r="M142" s="82"/>
      <c r="N142" s="13"/>
    </row>
    <row r="143" spans="1:14" s="11" customFormat="1">
      <c r="A143" s="89"/>
      <c r="B143" s="13" t="s">
        <v>77</v>
      </c>
      <c r="C143" s="13" t="s">
        <v>27</v>
      </c>
      <c r="D143" s="82"/>
      <c r="E143" s="82"/>
      <c r="F143" s="82">
        <v>1</v>
      </c>
      <c r="G143" s="82"/>
      <c r="H143" s="56">
        <v>678</v>
      </c>
      <c r="I143" s="13"/>
      <c r="J143" s="16">
        <v>44102</v>
      </c>
      <c r="K143" s="83"/>
      <c r="L143" s="82"/>
      <c r="M143" s="82"/>
      <c r="N143" s="13"/>
    </row>
    <row r="144" spans="1:14" s="11" customFormat="1">
      <c r="A144" s="89"/>
      <c r="B144" s="13" t="s">
        <v>78</v>
      </c>
      <c r="C144" s="13" t="s">
        <v>27</v>
      </c>
      <c r="D144" s="82"/>
      <c r="E144" s="82"/>
      <c r="F144" s="82">
        <v>1</v>
      </c>
      <c r="G144" s="82"/>
      <c r="H144" s="56">
        <v>684</v>
      </c>
      <c r="I144" s="13"/>
      <c r="J144" s="16">
        <v>44102</v>
      </c>
      <c r="K144" s="83"/>
      <c r="L144" s="82"/>
      <c r="M144" s="82"/>
      <c r="N144" s="13"/>
    </row>
    <row r="145" spans="1:15" s="11" customFormat="1">
      <c r="A145" s="89"/>
      <c r="B145" s="13" t="s">
        <v>28</v>
      </c>
      <c r="C145" s="13" t="s">
        <v>29</v>
      </c>
      <c r="D145" s="82">
        <v>1</v>
      </c>
      <c r="E145" s="82"/>
      <c r="F145" s="82"/>
      <c r="G145" s="82"/>
      <c r="H145" s="13"/>
      <c r="I145" s="13"/>
      <c r="J145" s="16">
        <v>44102</v>
      </c>
      <c r="K145" s="37">
        <v>35</v>
      </c>
      <c r="L145" s="15"/>
      <c r="M145" s="82">
        <v>45</v>
      </c>
      <c r="N145" s="13"/>
    </row>
    <row r="146" spans="1:15" s="11" customFormat="1">
      <c r="A146" s="89"/>
      <c r="B146" s="13" t="s">
        <v>30</v>
      </c>
      <c r="C146" s="13" t="s">
        <v>29</v>
      </c>
      <c r="D146" s="82">
        <v>1</v>
      </c>
      <c r="E146" s="82"/>
      <c r="F146" s="82"/>
      <c r="G146" s="82"/>
      <c r="H146" s="13" t="s">
        <v>191</v>
      </c>
      <c r="I146" s="13"/>
      <c r="J146" s="16">
        <v>44102</v>
      </c>
      <c r="K146" s="37">
        <v>35</v>
      </c>
      <c r="L146" s="15"/>
      <c r="M146" s="82">
        <v>45</v>
      </c>
      <c r="N146" s="17"/>
    </row>
    <row r="147" spans="1:15" s="11" customFormat="1">
      <c r="A147" s="89"/>
      <c r="B147" s="13" t="s">
        <v>32</v>
      </c>
      <c r="C147" s="13" t="s">
        <v>27</v>
      </c>
      <c r="D147" s="82">
        <v>1</v>
      </c>
      <c r="E147" s="82"/>
      <c r="F147" s="82"/>
      <c r="G147" s="82"/>
      <c r="H147" s="13"/>
      <c r="I147" s="13"/>
      <c r="J147" s="16">
        <v>44088</v>
      </c>
      <c r="K147" s="83"/>
      <c r="L147" s="15"/>
      <c r="M147" s="82"/>
      <c r="N147" s="17"/>
    </row>
    <row r="148" spans="1:15" s="11" customFormat="1">
      <c r="A148" s="89"/>
      <c r="B148" s="13" t="s">
        <v>72</v>
      </c>
      <c r="C148" s="13" t="s">
        <v>27</v>
      </c>
      <c r="D148" s="82">
        <v>1</v>
      </c>
      <c r="E148" s="82"/>
      <c r="F148" s="82"/>
      <c r="G148" s="82"/>
      <c r="H148" s="13" t="s">
        <v>192</v>
      </c>
      <c r="I148" s="13"/>
      <c r="J148" s="16">
        <v>44088</v>
      </c>
      <c r="K148" s="83"/>
      <c r="L148" s="15"/>
      <c r="M148" s="82"/>
      <c r="N148" s="17"/>
    </row>
    <row r="149" spans="1:15" s="11" customFormat="1" ht="12.75">
      <c r="A149" s="88">
        <v>21</v>
      </c>
      <c r="B149" s="12" t="s">
        <v>193</v>
      </c>
      <c r="C149" s="13"/>
      <c r="D149" s="83"/>
      <c r="E149" s="83"/>
      <c r="F149" s="83"/>
      <c r="G149" s="83"/>
      <c r="H149" s="35"/>
      <c r="I149" s="13"/>
      <c r="J149" s="14"/>
      <c r="K149" s="83"/>
      <c r="L149" s="15"/>
      <c r="M149" s="83"/>
      <c r="N149" s="13"/>
      <c r="O149" s="36" t="s">
        <v>73</v>
      </c>
    </row>
    <row r="150" spans="1:15" s="11" customFormat="1">
      <c r="A150" s="89"/>
      <c r="B150" s="13" t="s">
        <v>77</v>
      </c>
      <c r="C150" s="13" t="s">
        <v>27</v>
      </c>
      <c r="D150" s="83"/>
      <c r="E150" s="83"/>
      <c r="F150" s="83">
        <v>1</v>
      </c>
      <c r="G150" s="83"/>
      <c r="H150" s="56">
        <v>668</v>
      </c>
      <c r="I150" s="13"/>
      <c r="J150" s="16">
        <v>44100</v>
      </c>
      <c r="K150" s="83"/>
      <c r="L150" s="83"/>
      <c r="M150" s="83"/>
      <c r="N150" s="13"/>
    </row>
    <row r="151" spans="1:15" s="11" customFormat="1">
      <c r="A151" s="89"/>
      <c r="B151" s="13" t="s">
        <v>78</v>
      </c>
      <c r="C151" s="13" t="s">
        <v>27</v>
      </c>
      <c r="D151" s="83"/>
      <c r="E151" s="83"/>
      <c r="F151" s="83">
        <v>1</v>
      </c>
      <c r="G151" s="83"/>
      <c r="H151" s="56">
        <v>669</v>
      </c>
      <c r="I151" s="13"/>
      <c r="J151" s="16">
        <v>44100</v>
      </c>
      <c r="K151" s="83"/>
      <c r="L151" s="83"/>
      <c r="M151" s="83"/>
      <c r="N151" s="13"/>
    </row>
    <row r="152" spans="1:15" s="11" customFormat="1">
      <c r="A152" s="89"/>
      <c r="B152" s="13" t="s">
        <v>28</v>
      </c>
      <c r="C152" s="13" t="s">
        <v>29</v>
      </c>
      <c r="D152" s="83">
        <v>1</v>
      </c>
      <c r="E152" s="83"/>
      <c r="F152" s="83"/>
      <c r="G152" s="83"/>
      <c r="H152" s="13"/>
      <c r="I152" s="13"/>
      <c r="J152" s="16">
        <v>44100</v>
      </c>
      <c r="K152" s="37">
        <v>33</v>
      </c>
      <c r="L152" s="15"/>
      <c r="M152" s="83">
        <v>45</v>
      </c>
      <c r="N152" s="13"/>
    </row>
    <row r="153" spans="1:15" s="11" customFormat="1">
      <c r="A153" s="89"/>
      <c r="B153" s="13" t="s">
        <v>30</v>
      </c>
      <c r="C153" s="13" t="s">
        <v>29</v>
      </c>
      <c r="D153" s="83">
        <v>1</v>
      </c>
      <c r="E153" s="83"/>
      <c r="F153" s="83"/>
      <c r="G153" s="83"/>
      <c r="H153" s="13" t="s">
        <v>194</v>
      </c>
      <c r="I153" s="13"/>
      <c r="J153" s="16">
        <v>44100</v>
      </c>
      <c r="K153" s="37">
        <v>33</v>
      </c>
      <c r="L153" s="15"/>
      <c r="M153" s="83">
        <v>45</v>
      </c>
      <c r="N153" s="17"/>
    </row>
    <row r="154" spans="1:15" s="11" customFormat="1">
      <c r="A154" s="89"/>
      <c r="B154" s="13" t="s">
        <v>32</v>
      </c>
      <c r="C154" s="13" t="s">
        <v>27</v>
      </c>
      <c r="D154" s="83">
        <v>1</v>
      </c>
      <c r="E154" s="83"/>
      <c r="F154" s="83"/>
      <c r="G154" s="83"/>
      <c r="H154" s="13"/>
      <c r="I154" s="13"/>
      <c r="J154" s="16">
        <v>44088</v>
      </c>
      <c r="K154" s="83"/>
      <c r="L154" s="15"/>
      <c r="M154" s="83"/>
      <c r="N154" s="17"/>
    </row>
    <row r="155" spans="1:15" s="11" customFormat="1">
      <c r="A155" s="89"/>
      <c r="B155" s="13" t="s">
        <v>72</v>
      </c>
      <c r="C155" s="13" t="s">
        <v>27</v>
      </c>
      <c r="D155" s="83">
        <v>1</v>
      </c>
      <c r="E155" s="83"/>
      <c r="F155" s="83"/>
      <c r="G155" s="83"/>
      <c r="H155" s="13" t="s">
        <v>195</v>
      </c>
      <c r="I155" s="13"/>
      <c r="J155" s="16">
        <v>44088</v>
      </c>
      <c r="K155" s="83"/>
      <c r="L155" s="15"/>
      <c r="M155" s="83"/>
      <c r="N155" s="17"/>
    </row>
    <row r="156" spans="1:15" s="11" customFormat="1" ht="12.75">
      <c r="A156" s="88">
        <v>22</v>
      </c>
      <c r="B156" s="12" t="s">
        <v>196</v>
      </c>
      <c r="C156" s="13"/>
      <c r="D156" s="83"/>
      <c r="E156" s="83"/>
      <c r="F156" s="83"/>
      <c r="G156" s="83"/>
      <c r="H156" s="35"/>
      <c r="I156" s="13"/>
      <c r="J156" s="14"/>
      <c r="K156" s="83"/>
      <c r="L156" s="15"/>
      <c r="M156" s="83"/>
      <c r="N156" s="13"/>
    </row>
    <row r="157" spans="1:15" s="11" customFormat="1">
      <c r="A157" s="89"/>
      <c r="B157" s="13" t="s">
        <v>77</v>
      </c>
      <c r="C157" s="13" t="s">
        <v>27</v>
      </c>
      <c r="D157" s="83"/>
      <c r="E157" s="83"/>
      <c r="F157" s="83">
        <v>1</v>
      </c>
      <c r="G157" s="83"/>
      <c r="H157" s="56">
        <v>776</v>
      </c>
      <c r="I157" s="13"/>
      <c r="J157" s="16">
        <v>44112</v>
      </c>
      <c r="K157" s="83"/>
      <c r="L157" s="83"/>
      <c r="M157" s="83"/>
      <c r="N157" s="13"/>
    </row>
    <row r="158" spans="1:15" s="11" customFormat="1">
      <c r="A158" s="89"/>
      <c r="B158" s="13" t="s">
        <v>78</v>
      </c>
      <c r="C158" s="13" t="s">
        <v>27</v>
      </c>
      <c r="D158" s="83"/>
      <c r="E158" s="83"/>
      <c r="F158" s="83">
        <v>1</v>
      </c>
      <c r="G158" s="83"/>
      <c r="H158" s="56">
        <v>792</v>
      </c>
      <c r="I158" s="13"/>
      <c r="J158" s="16">
        <v>44112</v>
      </c>
      <c r="K158" s="83"/>
      <c r="L158" s="83"/>
      <c r="M158" s="83"/>
      <c r="N158" s="13"/>
    </row>
    <row r="159" spans="1:15" s="11" customFormat="1">
      <c r="A159" s="89"/>
      <c r="B159" s="13" t="s">
        <v>28</v>
      </c>
      <c r="C159" s="13" t="s">
        <v>29</v>
      </c>
      <c r="D159" s="83">
        <v>1</v>
      </c>
      <c r="E159" s="83"/>
      <c r="F159" s="83"/>
      <c r="G159" s="83"/>
      <c r="H159" s="13"/>
      <c r="I159" s="13"/>
      <c r="J159" s="16">
        <v>44112</v>
      </c>
      <c r="K159" s="37">
        <v>45</v>
      </c>
      <c r="L159" s="15"/>
      <c r="M159" s="83">
        <v>45</v>
      </c>
      <c r="N159" s="13"/>
    </row>
    <row r="160" spans="1:15" s="11" customFormat="1">
      <c r="A160" s="89"/>
      <c r="B160" s="13" t="s">
        <v>30</v>
      </c>
      <c r="C160" s="13" t="s">
        <v>29</v>
      </c>
      <c r="D160" s="83">
        <v>1</v>
      </c>
      <c r="E160" s="83"/>
      <c r="F160" s="83"/>
      <c r="G160" s="83"/>
      <c r="H160" s="13" t="s">
        <v>197</v>
      </c>
      <c r="I160" s="13"/>
      <c r="J160" s="16">
        <v>44112</v>
      </c>
      <c r="K160" s="37">
        <v>45</v>
      </c>
      <c r="L160" s="15"/>
      <c r="M160" s="83">
        <v>45</v>
      </c>
      <c r="N160" s="17"/>
    </row>
    <row r="161" spans="1:14" s="11" customFormat="1">
      <c r="A161" s="89"/>
      <c r="B161" s="13" t="s">
        <v>32</v>
      </c>
      <c r="C161" s="13" t="s">
        <v>27</v>
      </c>
      <c r="D161" s="83">
        <v>1</v>
      </c>
      <c r="E161" s="83"/>
      <c r="F161" s="83"/>
      <c r="G161" s="83"/>
      <c r="H161" s="13"/>
      <c r="I161" s="13"/>
      <c r="J161" s="16">
        <v>44088</v>
      </c>
      <c r="K161" s="83"/>
      <c r="L161" s="15"/>
      <c r="M161" s="83"/>
      <c r="N161" s="17"/>
    </row>
    <row r="162" spans="1:14" s="11" customFormat="1">
      <c r="A162" s="89"/>
      <c r="B162" s="13" t="s">
        <v>72</v>
      </c>
      <c r="C162" s="13" t="s">
        <v>27</v>
      </c>
      <c r="D162" s="83">
        <v>1</v>
      </c>
      <c r="E162" s="83"/>
      <c r="F162" s="83"/>
      <c r="G162" s="83"/>
      <c r="H162" s="13" t="s">
        <v>198</v>
      </c>
      <c r="I162" s="13"/>
      <c r="J162" s="16">
        <v>44088</v>
      </c>
      <c r="K162" s="83"/>
      <c r="L162" s="15"/>
      <c r="M162" s="83"/>
      <c r="N162" s="17"/>
    </row>
    <row r="163" spans="1:14" s="11" customFormat="1" ht="12.75">
      <c r="A163" s="88">
        <v>23</v>
      </c>
      <c r="B163" s="12" t="s">
        <v>199</v>
      </c>
      <c r="C163" s="13"/>
      <c r="D163" s="83"/>
      <c r="E163" s="83"/>
      <c r="F163" s="83"/>
      <c r="G163" s="83"/>
      <c r="H163" s="35"/>
      <c r="I163" s="13"/>
      <c r="J163" s="14"/>
      <c r="K163" s="83"/>
      <c r="L163" s="15"/>
      <c r="M163" s="83"/>
      <c r="N163" s="13"/>
    </row>
    <row r="164" spans="1:14" s="11" customFormat="1">
      <c r="A164" s="89"/>
      <c r="B164" s="13" t="s">
        <v>77</v>
      </c>
      <c r="C164" s="13" t="s">
        <v>27</v>
      </c>
      <c r="D164" s="83"/>
      <c r="E164" s="83"/>
      <c r="F164" s="83">
        <v>1</v>
      </c>
      <c r="G164" s="83"/>
      <c r="H164" s="56">
        <v>737</v>
      </c>
      <c r="I164" s="13"/>
      <c r="J164" s="16">
        <v>44106</v>
      </c>
      <c r="K164" s="83"/>
      <c r="L164" s="83"/>
      <c r="M164" s="83"/>
      <c r="N164" s="13"/>
    </row>
    <row r="165" spans="1:14" s="11" customFormat="1">
      <c r="A165" s="89"/>
      <c r="B165" s="13" t="s">
        <v>78</v>
      </c>
      <c r="C165" s="13" t="s">
        <v>27</v>
      </c>
      <c r="D165" s="83"/>
      <c r="E165" s="83"/>
      <c r="F165" s="83">
        <v>1</v>
      </c>
      <c r="G165" s="83"/>
      <c r="H165" s="56">
        <v>742</v>
      </c>
      <c r="I165" s="13"/>
      <c r="J165" s="16">
        <v>44106</v>
      </c>
      <c r="K165" s="83"/>
      <c r="L165" s="83"/>
      <c r="M165" s="83"/>
      <c r="N165" s="13"/>
    </row>
    <row r="166" spans="1:14" s="11" customFormat="1">
      <c r="A166" s="89"/>
      <c r="B166" s="13" t="s">
        <v>28</v>
      </c>
      <c r="C166" s="13" t="s">
        <v>29</v>
      </c>
      <c r="D166" s="83">
        <v>1</v>
      </c>
      <c r="E166" s="83"/>
      <c r="F166" s="83"/>
      <c r="G166" s="83"/>
      <c r="H166" s="13"/>
      <c r="I166" s="13"/>
      <c r="J166" s="16">
        <v>44106</v>
      </c>
      <c r="K166" s="37">
        <v>39</v>
      </c>
      <c r="L166" s="15"/>
      <c r="M166" s="83">
        <v>45</v>
      </c>
      <c r="N166" s="13"/>
    </row>
    <row r="167" spans="1:14" s="11" customFormat="1">
      <c r="A167" s="89"/>
      <c r="B167" s="13" t="s">
        <v>30</v>
      </c>
      <c r="C167" s="13" t="s">
        <v>29</v>
      </c>
      <c r="D167" s="83">
        <v>1</v>
      </c>
      <c r="E167" s="83"/>
      <c r="F167" s="83"/>
      <c r="G167" s="83"/>
      <c r="H167" s="13" t="s">
        <v>200</v>
      </c>
      <c r="I167" s="13"/>
      <c r="J167" s="16">
        <v>44106</v>
      </c>
      <c r="K167" s="37">
        <v>39</v>
      </c>
      <c r="L167" s="15"/>
      <c r="M167" s="83">
        <v>45</v>
      </c>
      <c r="N167" s="17"/>
    </row>
    <row r="168" spans="1:14" s="11" customFormat="1">
      <c r="A168" s="89"/>
      <c r="B168" s="13" t="s">
        <v>32</v>
      </c>
      <c r="C168" s="13" t="s">
        <v>27</v>
      </c>
      <c r="D168" s="83">
        <v>1</v>
      </c>
      <c r="E168" s="83"/>
      <c r="F168" s="83"/>
      <c r="G168" s="83"/>
      <c r="H168" s="13"/>
      <c r="I168" s="13"/>
      <c r="J168" s="16">
        <v>44088</v>
      </c>
      <c r="K168" s="83"/>
      <c r="L168" s="15"/>
      <c r="M168" s="83"/>
      <c r="N168" s="17"/>
    </row>
    <row r="169" spans="1:14" s="11" customFormat="1">
      <c r="A169" s="89"/>
      <c r="B169" s="13" t="s">
        <v>72</v>
      </c>
      <c r="C169" s="13" t="s">
        <v>27</v>
      </c>
      <c r="D169" s="83">
        <v>1</v>
      </c>
      <c r="E169" s="83"/>
      <c r="F169" s="83"/>
      <c r="G169" s="83"/>
      <c r="H169" s="13" t="s">
        <v>201</v>
      </c>
      <c r="I169" s="13"/>
      <c r="J169" s="16">
        <v>44088</v>
      </c>
      <c r="K169" s="83"/>
      <c r="L169" s="15"/>
      <c r="M169" s="83"/>
      <c r="N169" s="17"/>
    </row>
    <row r="170" spans="1:14" s="11" customFormat="1" ht="12.75">
      <c r="A170" s="88">
        <v>24</v>
      </c>
      <c r="B170" s="12" t="s">
        <v>202</v>
      </c>
      <c r="C170" s="13"/>
      <c r="D170" s="83"/>
      <c r="E170" s="83"/>
      <c r="F170" s="83"/>
      <c r="G170" s="83"/>
      <c r="H170" s="35"/>
      <c r="I170" s="13"/>
      <c r="J170" s="14"/>
      <c r="K170" s="83"/>
      <c r="L170" s="15"/>
      <c r="M170" s="83"/>
      <c r="N170" s="13"/>
    </row>
    <row r="171" spans="1:14" s="11" customFormat="1">
      <c r="A171" s="89"/>
      <c r="B171" s="13" t="s">
        <v>77</v>
      </c>
      <c r="C171" s="13" t="s">
        <v>27</v>
      </c>
      <c r="D171" s="83"/>
      <c r="E171" s="83"/>
      <c r="F171" s="83">
        <v>1</v>
      </c>
      <c r="G171" s="83"/>
      <c r="H171" s="56">
        <v>719</v>
      </c>
      <c r="I171" s="13"/>
      <c r="J171" s="16">
        <v>44105</v>
      </c>
      <c r="K171" s="83"/>
      <c r="L171" s="83"/>
      <c r="M171" s="83"/>
      <c r="N171" s="13"/>
    </row>
    <row r="172" spans="1:14" s="11" customFormat="1">
      <c r="A172" s="89"/>
      <c r="B172" s="13" t="s">
        <v>78</v>
      </c>
      <c r="C172" s="13" t="s">
        <v>27</v>
      </c>
      <c r="D172" s="83"/>
      <c r="E172" s="83"/>
      <c r="F172" s="83">
        <v>1</v>
      </c>
      <c r="G172" s="83"/>
      <c r="H172" s="56">
        <v>727</v>
      </c>
      <c r="I172" s="13"/>
      <c r="J172" s="16">
        <v>44105</v>
      </c>
      <c r="K172" s="83"/>
      <c r="L172" s="83"/>
      <c r="M172" s="83"/>
      <c r="N172" s="13"/>
    </row>
    <row r="173" spans="1:14" s="11" customFormat="1">
      <c r="A173" s="89"/>
      <c r="B173" s="13" t="s">
        <v>28</v>
      </c>
      <c r="C173" s="13" t="s">
        <v>29</v>
      </c>
      <c r="D173" s="83">
        <v>1</v>
      </c>
      <c r="E173" s="83"/>
      <c r="F173" s="83"/>
      <c r="G173" s="83"/>
      <c r="H173" s="13"/>
      <c r="I173" s="13"/>
      <c r="J173" s="16">
        <v>44105</v>
      </c>
      <c r="K173" s="37">
        <v>38</v>
      </c>
      <c r="L173" s="15"/>
      <c r="M173" s="83">
        <v>45</v>
      </c>
      <c r="N173" s="13"/>
    </row>
    <row r="174" spans="1:14" s="11" customFormat="1">
      <c r="A174" s="89"/>
      <c r="B174" s="13" t="s">
        <v>30</v>
      </c>
      <c r="C174" s="13" t="s">
        <v>29</v>
      </c>
      <c r="D174" s="83">
        <v>1</v>
      </c>
      <c r="E174" s="83"/>
      <c r="F174" s="83"/>
      <c r="G174" s="83"/>
      <c r="H174" s="13" t="s">
        <v>203</v>
      </c>
      <c r="I174" s="13"/>
      <c r="J174" s="16">
        <v>44105</v>
      </c>
      <c r="K174" s="37">
        <v>38</v>
      </c>
      <c r="L174" s="15"/>
      <c r="M174" s="83">
        <v>45</v>
      </c>
      <c r="N174" s="17"/>
    </row>
    <row r="175" spans="1:14" s="11" customFormat="1">
      <c r="A175" s="89"/>
      <c r="B175" s="13" t="s">
        <v>32</v>
      </c>
      <c r="C175" s="13" t="s">
        <v>27</v>
      </c>
      <c r="D175" s="83">
        <v>1</v>
      </c>
      <c r="E175" s="83"/>
      <c r="F175" s="83"/>
      <c r="G175" s="83"/>
      <c r="H175" s="13"/>
      <c r="I175" s="13"/>
      <c r="J175" s="16">
        <v>44088</v>
      </c>
      <c r="K175" s="83"/>
      <c r="L175" s="15"/>
      <c r="M175" s="83"/>
      <c r="N175" s="17"/>
    </row>
    <row r="176" spans="1:14" s="11" customFormat="1">
      <c r="A176" s="89"/>
      <c r="B176" s="13" t="s">
        <v>72</v>
      </c>
      <c r="C176" s="13" t="s">
        <v>27</v>
      </c>
      <c r="D176" s="83">
        <v>1</v>
      </c>
      <c r="E176" s="83"/>
      <c r="F176" s="83"/>
      <c r="G176" s="83"/>
      <c r="H176" s="13" t="s">
        <v>204</v>
      </c>
      <c r="I176" s="13"/>
      <c r="J176" s="16">
        <v>44088</v>
      </c>
      <c r="K176" s="83"/>
      <c r="L176" s="15"/>
      <c r="M176" s="83"/>
      <c r="N176" s="17"/>
    </row>
    <row r="177" spans="1:14" s="11" customFormat="1" ht="12.75">
      <c r="A177" s="88">
        <v>25</v>
      </c>
      <c r="B177" s="12" t="s">
        <v>99</v>
      </c>
      <c r="C177" s="13"/>
      <c r="D177" s="83"/>
      <c r="E177" s="83"/>
      <c r="F177" s="83"/>
      <c r="G177" s="83"/>
      <c r="H177" s="35"/>
      <c r="I177" s="13"/>
      <c r="J177" s="14"/>
      <c r="K177" s="83"/>
      <c r="L177" s="15"/>
      <c r="M177" s="83"/>
      <c r="N177" s="13"/>
    </row>
    <row r="178" spans="1:14" s="11" customFormat="1">
      <c r="A178" s="89"/>
      <c r="B178" s="13" t="s">
        <v>77</v>
      </c>
      <c r="C178" s="13" t="s">
        <v>27</v>
      </c>
      <c r="D178" s="83"/>
      <c r="E178" s="83"/>
      <c r="F178" s="83">
        <v>1</v>
      </c>
      <c r="G178" s="83"/>
      <c r="H178" s="56">
        <v>694</v>
      </c>
      <c r="I178" s="13"/>
      <c r="J178" s="16">
        <v>44103</v>
      </c>
      <c r="K178" s="83"/>
      <c r="L178" s="83"/>
      <c r="M178" s="83"/>
      <c r="N178" s="13"/>
    </row>
    <row r="179" spans="1:14" s="11" customFormat="1">
      <c r="A179" s="89"/>
      <c r="B179" s="13" t="s">
        <v>78</v>
      </c>
      <c r="C179" s="13" t="s">
        <v>27</v>
      </c>
      <c r="D179" s="83"/>
      <c r="E179" s="83"/>
      <c r="F179" s="83">
        <v>1</v>
      </c>
      <c r="G179" s="83"/>
      <c r="H179" s="56">
        <v>705</v>
      </c>
      <c r="I179" s="13"/>
      <c r="J179" s="16">
        <v>44103</v>
      </c>
      <c r="K179" s="83"/>
      <c r="L179" s="83"/>
      <c r="M179" s="83"/>
      <c r="N179" s="13"/>
    </row>
    <row r="180" spans="1:14" s="11" customFormat="1">
      <c r="A180" s="89"/>
      <c r="B180" s="13" t="s">
        <v>28</v>
      </c>
      <c r="C180" s="13" t="s">
        <v>29</v>
      </c>
      <c r="D180" s="83">
        <v>1</v>
      </c>
      <c r="E180" s="83"/>
      <c r="F180" s="83"/>
      <c r="G180" s="83"/>
      <c r="H180" s="13"/>
      <c r="I180" s="13"/>
      <c r="J180" s="16">
        <v>44103</v>
      </c>
      <c r="K180" s="37">
        <v>36</v>
      </c>
      <c r="L180" s="15"/>
      <c r="M180" s="83">
        <v>45</v>
      </c>
      <c r="N180" s="13"/>
    </row>
    <row r="181" spans="1:14" s="11" customFormat="1">
      <c r="A181" s="89"/>
      <c r="B181" s="13" t="s">
        <v>30</v>
      </c>
      <c r="C181" s="13" t="s">
        <v>29</v>
      </c>
      <c r="D181" s="83">
        <v>1</v>
      </c>
      <c r="E181" s="83"/>
      <c r="F181" s="83"/>
      <c r="G181" s="83"/>
      <c r="H181" s="13" t="s">
        <v>205</v>
      </c>
      <c r="I181" s="13"/>
      <c r="J181" s="16">
        <v>44103</v>
      </c>
      <c r="K181" s="37">
        <v>36</v>
      </c>
      <c r="L181" s="15"/>
      <c r="M181" s="83">
        <v>45</v>
      </c>
      <c r="N181" s="17"/>
    </row>
    <row r="182" spans="1:14" s="11" customFormat="1">
      <c r="A182" s="89"/>
      <c r="B182" s="13" t="s">
        <v>32</v>
      </c>
      <c r="C182" s="13" t="s">
        <v>27</v>
      </c>
      <c r="D182" s="83">
        <v>1</v>
      </c>
      <c r="E182" s="83"/>
      <c r="F182" s="83"/>
      <c r="G182" s="83"/>
      <c r="H182" s="13"/>
      <c r="I182" s="13"/>
      <c r="J182" s="16">
        <v>44088</v>
      </c>
      <c r="K182" s="83"/>
      <c r="L182" s="15"/>
      <c r="M182" s="83"/>
      <c r="N182" s="17"/>
    </row>
    <row r="183" spans="1:14" s="11" customFormat="1">
      <c r="A183" s="89"/>
      <c r="B183" s="13" t="s">
        <v>72</v>
      </c>
      <c r="C183" s="13" t="s">
        <v>27</v>
      </c>
      <c r="D183" s="83">
        <v>1</v>
      </c>
      <c r="E183" s="83"/>
      <c r="F183" s="83"/>
      <c r="G183" s="83"/>
      <c r="H183" s="13" t="s">
        <v>206</v>
      </c>
      <c r="I183" s="13"/>
      <c r="J183" s="16">
        <v>44088</v>
      </c>
      <c r="K183" s="83"/>
      <c r="L183" s="15"/>
      <c r="M183" s="83"/>
      <c r="N183" s="17"/>
    </row>
    <row r="184" spans="1:14" s="11" customFormat="1" ht="12.75">
      <c r="A184" s="88">
        <v>26</v>
      </c>
      <c r="B184" s="12" t="s">
        <v>207</v>
      </c>
      <c r="C184" s="13"/>
      <c r="D184" s="83"/>
      <c r="E184" s="83"/>
      <c r="F184" s="83"/>
      <c r="G184" s="83"/>
      <c r="H184" s="35"/>
      <c r="I184" s="13"/>
      <c r="J184" s="14"/>
      <c r="K184" s="83"/>
      <c r="L184" s="15"/>
      <c r="M184" s="83"/>
      <c r="N184" s="13"/>
    </row>
    <row r="185" spans="1:14" s="11" customFormat="1">
      <c r="A185" s="89"/>
      <c r="B185" s="13" t="s">
        <v>77</v>
      </c>
      <c r="C185" s="13" t="s">
        <v>27</v>
      </c>
      <c r="D185" s="83"/>
      <c r="E185" s="83"/>
      <c r="F185" s="83">
        <v>1</v>
      </c>
      <c r="G185" s="83"/>
      <c r="H185" s="56">
        <v>748</v>
      </c>
      <c r="I185" s="13"/>
      <c r="J185" s="16">
        <v>44109</v>
      </c>
      <c r="K185" s="83"/>
      <c r="L185" s="83"/>
      <c r="M185" s="83"/>
      <c r="N185" s="13"/>
    </row>
    <row r="186" spans="1:14" s="11" customFormat="1">
      <c r="A186" s="89"/>
      <c r="B186" s="13" t="s">
        <v>78</v>
      </c>
      <c r="C186" s="13" t="s">
        <v>27</v>
      </c>
      <c r="D186" s="83"/>
      <c r="E186" s="83"/>
      <c r="F186" s="83">
        <v>1</v>
      </c>
      <c r="G186" s="83"/>
      <c r="H186" s="56">
        <v>753</v>
      </c>
      <c r="I186" s="13"/>
      <c r="J186" s="16">
        <v>44109</v>
      </c>
      <c r="K186" s="83"/>
      <c r="L186" s="83"/>
      <c r="M186" s="83"/>
      <c r="N186" s="13"/>
    </row>
    <row r="187" spans="1:14" s="11" customFormat="1">
      <c r="A187" s="89"/>
      <c r="B187" s="13" t="s">
        <v>28</v>
      </c>
      <c r="C187" s="13" t="s">
        <v>29</v>
      </c>
      <c r="D187" s="83">
        <v>1</v>
      </c>
      <c r="E187" s="83"/>
      <c r="F187" s="83"/>
      <c r="G187" s="83"/>
      <c r="H187" s="13"/>
      <c r="I187" s="13"/>
      <c r="J187" s="16">
        <v>44109</v>
      </c>
      <c r="K187" s="37">
        <v>42</v>
      </c>
      <c r="L187" s="15"/>
      <c r="M187" s="83">
        <v>45</v>
      </c>
      <c r="N187" s="13"/>
    </row>
    <row r="188" spans="1:14" s="11" customFormat="1">
      <c r="A188" s="89"/>
      <c r="B188" s="13" t="s">
        <v>30</v>
      </c>
      <c r="C188" s="13" t="s">
        <v>29</v>
      </c>
      <c r="D188" s="83">
        <v>1</v>
      </c>
      <c r="E188" s="83"/>
      <c r="F188" s="83"/>
      <c r="G188" s="83"/>
      <c r="H188" s="13" t="s">
        <v>208</v>
      </c>
      <c r="I188" s="13"/>
      <c r="J188" s="16">
        <v>44109</v>
      </c>
      <c r="K188" s="37">
        <v>42</v>
      </c>
      <c r="L188" s="15"/>
      <c r="M188" s="83">
        <v>45</v>
      </c>
      <c r="N188" s="17"/>
    </row>
    <row r="189" spans="1:14" s="11" customFormat="1">
      <c r="A189" s="89"/>
      <c r="B189" s="13" t="s">
        <v>32</v>
      </c>
      <c r="C189" s="13" t="s">
        <v>27</v>
      </c>
      <c r="D189" s="83">
        <v>1</v>
      </c>
      <c r="E189" s="83"/>
      <c r="F189" s="83"/>
      <c r="G189" s="83"/>
      <c r="H189" s="13"/>
      <c r="I189" s="13"/>
      <c r="J189" s="16">
        <v>44088</v>
      </c>
      <c r="K189" s="83"/>
      <c r="L189" s="15"/>
      <c r="M189" s="83"/>
      <c r="N189" s="17"/>
    </row>
    <row r="190" spans="1:14" s="11" customFormat="1">
      <c r="A190" s="89"/>
      <c r="B190" s="13" t="s">
        <v>72</v>
      </c>
      <c r="C190" s="13" t="s">
        <v>27</v>
      </c>
      <c r="D190" s="83">
        <v>1</v>
      </c>
      <c r="E190" s="83"/>
      <c r="F190" s="83"/>
      <c r="G190" s="83"/>
      <c r="H190" s="13" t="s">
        <v>209</v>
      </c>
      <c r="I190" s="13"/>
      <c r="J190" s="16">
        <v>44088</v>
      </c>
      <c r="K190" s="83"/>
      <c r="L190" s="15"/>
      <c r="M190" s="83"/>
      <c r="N190" s="17"/>
    </row>
    <row r="191" spans="1:14" s="11" customFormat="1" ht="12.75">
      <c r="A191" s="88">
        <v>27</v>
      </c>
      <c r="B191" s="12" t="s">
        <v>210</v>
      </c>
      <c r="C191" s="13"/>
      <c r="D191" s="83"/>
      <c r="E191" s="83"/>
      <c r="F191" s="83"/>
      <c r="G191" s="83"/>
      <c r="H191" s="35"/>
      <c r="I191" s="13"/>
      <c r="J191" s="14"/>
      <c r="K191" s="83"/>
      <c r="L191" s="15"/>
      <c r="M191" s="83"/>
      <c r="N191" s="13"/>
    </row>
    <row r="192" spans="1:14" s="11" customFormat="1">
      <c r="A192" s="89"/>
      <c r="B192" s="13" t="s">
        <v>77</v>
      </c>
      <c r="C192" s="13" t="s">
        <v>27</v>
      </c>
      <c r="D192" s="83"/>
      <c r="E192" s="83"/>
      <c r="F192" s="83">
        <v>1</v>
      </c>
      <c r="G192" s="83"/>
      <c r="H192" s="56">
        <v>679</v>
      </c>
      <c r="I192" s="13"/>
      <c r="J192" s="16">
        <v>44102</v>
      </c>
      <c r="K192" s="83"/>
      <c r="L192" s="83"/>
      <c r="M192" s="83"/>
      <c r="N192" s="13"/>
    </row>
    <row r="193" spans="1:14" s="11" customFormat="1">
      <c r="A193" s="89"/>
      <c r="B193" s="13" t="s">
        <v>78</v>
      </c>
      <c r="C193" s="13" t="s">
        <v>27</v>
      </c>
      <c r="D193" s="83"/>
      <c r="E193" s="83"/>
      <c r="F193" s="83">
        <v>1</v>
      </c>
      <c r="G193" s="83"/>
      <c r="H193" s="56">
        <v>685</v>
      </c>
      <c r="I193" s="13"/>
      <c r="J193" s="16">
        <v>44102</v>
      </c>
      <c r="K193" s="83"/>
      <c r="L193" s="83"/>
      <c r="M193" s="83"/>
      <c r="N193" s="13"/>
    </row>
    <row r="194" spans="1:14" s="11" customFormat="1">
      <c r="A194" s="89"/>
      <c r="B194" s="13" t="s">
        <v>28</v>
      </c>
      <c r="C194" s="13" t="s">
        <v>29</v>
      </c>
      <c r="D194" s="83">
        <v>1</v>
      </c>
      <c r="E194" s="83"/>
      <c r="F194" s="83"/>
      <c r="G194" s="83"/>
      <c r="H194" s="13"/>
      <c r="I194" s="13"/>
      <c r="J194" s="16">
        <v>44102</v>
      </c>
      <c r="K194" s="37">
        <v>35</v>
      </c>
      <c r="L194" s="15"/>
      <c r="M194" s="83">
        <v>45</v>
      </c>
      <c r="N194" s="13"/>
    </row>
    <row r="195" spans="1:14" s="11" customFormat="1">
      <c r="A195" s="89"/>
      <c r="B195" s="13" t="s">
        <v>30</v>
      </c>
      <c r="C195" s="13" t="s">
        <v>29</v>
      </c>
      <c r="D195" s="83">
        <v>1</v>
      </c>
      <c r="E195" s="83"/>
      <c r="F195" s="83"/>
      <c r="G195" s="83"/>
      <c r="H195" s="13" t="s">
        <v>211</v>
      </c>
      <c r="I195" s="13"/>
      <c r="J195" s="16">
        <v>44102</v>
      </c>
      <c r="K195" s="37">
        <v>35</v>
      </c>
      <c r="L195" s="15"/>
      <c r="M195" s="83">
        <v>45</v>
      </c>
      <c r="N195" s="17"/>
    </row>
    <row r="196" spans="1:14" s="11" customFormat="1">
      <c r="A196" s="89"/>
      <c r="B196" s="13" t="s">
        <v>32</v>
      </c>
      <c r="C196" s="13" t="s">
        <v>27</v>
      </c>
      <c r="D196" s="83">
        <v>1</v>
      </c>
      <c r="E196" s="83"/>
      <c r="F196" s="83"/>
      <c r="G196" s="83"/>
      <c r="H196" s="13"/>
      <c r="I196" s="13"/>
      <c r="J196" s="16">
        <v>44088</v>
      </c>
      <c r="K196" s="83"/>
      <c r="L196" s="15"/>
      <c r="M196" s="83"/>
      <c r="N196" s="17"/>
    </row>
    <row r="197" spans="1:14" s="11" customFormat="1">
      <c r="A197" s="89"/>
      <c r="B197" s="13" t="s">
        <v>72</v>
      </c>
      <c r="C197" s="13" t="s">
        <v>27</v>
      </c>
      <c r="D197" s="83">
        <v>1</v>
      </c>
      <c r="E197" s="83"/>
      <c r="F197" s="83"/>
      <c r="G197" s="83"/>
      <c r="H197" s="13" t="s">
        <v>212</v>
      </c>
      <c r="I197" s="13"/>
      <c r="J197" s="16">
        <v>44088</v>
      </c>
      <c r="K197" s="83"/>
      <c r="L197" s="15"/>
      <c r="M197" s="83"/>
      <c r="N197" s="17"/>
    </row>
    <row r="198" spans="1:14" s="11" customFormat="1" ht="12.75">
      <c r="A198" s="88">
        <v>28</v>
      </c>
      <c r="B198" s="12" t="s">
        <v>213</v>
      </c>
      <c r="C198" s="13"/>
      <c r="D198" s="83"/>
      <c r="E198" s="83"/>
      <c r="F198" s="83"/>
      <c r="G198" s="83"/>
      <c r="H198" s="35"/>
      <c r="I198" s="13"/>
      <c r="J198" s="14"/>
      <c r="K198" s="83"/>
      <c r="L198" s="15"/>
      <c r="M198" s="83"/>
      <c r="N198" s="13"/>
    </row>
    <row r="199" spans="1:14" s="11" customFormat="1">
      <c r="A199" s="89"/>
      <c r="B199" s="13" t="s">
        <v>77</v>
      </c>
      <c r="C199" s="13" t="s">
        <v>27</v>
      </c>
      <c r="D199" s="83"/>
      <c r="E199" s="83"/>
      <c r="F199" s="83">
        <v>1</v>
      </c>
      <c r="G199" s="83"/>
      <c r="H199" s="56">
        <v>680</v>
      </c>
      <c r="I199" s="13"/>
      <c r="J199" s="16">
        <v>44102</v>
      </c>
      <c r="K199" s="83"/>
      <c r="L199" s="83"/>
      <c r="M199" s="83"/>
      <c r="N199" s="13"/>
    </row>
    <row r="200" spans="1:14" s="11" customFormat="1">
      <c r="A200" s="89"/>
      <c r="B200" s="13" t="s">
        <v>78</v>
      </c>
      <c r="C200" s="13" t="s">
        <v>27</v>
      </c>
      <c r="D200" s="83"/>
      <c r="E200" s="83"/>
      <c r="F200" s="83">
        <v>1</v>
      </c>
      <c r="G200" s="83"/>
      <c r="H200" s="56">
        <v>686</v>
      </c>
      <c r="I200" s="13"/>
      <c r="J200" s="16">
        <v>44102</v>
      </c>
      <c r="K200" s="83"/>
      <c r="L200" s="83"/>
      <c r="M200" s="83"/>
      <c r="N200" s="13"/>
    </row>
    <row r="201" spans="1:14" s="11" customFormat="1">
      <c r="A201" s="89"/>
      <c r="B201" s="13" t="s">
        <v>28</v>
      </c>
      <c r="C201" s="13" t="s">
        <v>29</v>
      </c>
      <c r="D201" s="83">
        <v>1</v>
      </c>
      <c r="E201" s="83"/>
      <c r="F201" s="83"/>
      <c r="G201" s="83"/>
      <c r="H201" s="13"/>
      <c r="I201" s="13"/>
      <c r="J201" s="16">
        <v>44102</v>
      </c>
      <c r="K201" s="37">
        <v>35</v>
      </c>
      <c r="L201" s="15"/>
      <c r="M201" s="83">
        <v>45</v>
      </c>
      <c r="N201" s="13"/>
    </row>
    <row r="202" spans="1:14" s="11" customFormat="1">
      <c r="A202" s="89"/>
      <c r="B202" s="13" t="s">
        <v>30</v>
      </c>
      <c r="C202" s="13" t="s">
        <v>29</v>
      </c>
      <c r="D202" s="83">
        <v>1</v>
      </c>
      <c r="E202" s="83"/>
      <c r="F202" s="83"/>
      <c r="G202" s="83"/>
      <c r="H202" s="13" t="s">
        <v>214</v>
      </c>
      <c r="I202" s="13"/>
      <c r="J202" s="16">
        <v>44102</v>
      </c>
      <c r="K202" s="37">
        <v>35</v>
      </c>
      <c r="L202" s="15"/>
      <c r="M202" s="83">
        <v>45</v>
      </c>
      <c r="N202" s="17"/>
    </row>
    <row r="203" spans="1:14" s="11" customFormat="1">
      <c r="A203" s="89"/>
      <c r="B203" s="13" t="s">
        <v>32</v>
      </c>
      <c r="C203" s="13" t="s">
        <v>27</v>
      </c>
      <c r="D203" s="83">
        <v>1</v>
      </c>
      <c r="E203" s="83"/>
      <c r="F203" s="83"/>
      <c r="G203" s="83"/>
      <c r="H203" s="13"/>
      <c r="I203" s="13"/>
      <c r="J203" s="16">
        <v>44088</v>
      </c>
      <c r="K203" s="83"/>
      <c r="L203" s="15"/>
      <c r="M203" s="83"/>
      <c r="N203" s="17"/>
    </row>
    <row r="204" spans="1:14" s="11" customFormat="1">
      <c r="A204" s="89"/>
      <c r="B204" s="13" t="s">
        <v>72</v>
      </c>
      <c r="C204" s="13" t="s">
        <v>27</v>
      </c>
      <c r="D204" s="83">
        <v>1</v>
      </c>
      <c r="E204" s="83"/>
      <c r="F204" s="83"/>
      <c r="G204" s="83"/>
      <c r="H204" s="13" t="s">
        <v>215</v>
      </c>
      <c r="I204" s="13"/>
      <c r="J204" s="16">
        <v>44088</v>
      </c>
      <c r="K204" s="83"/>
      <c r="L204" s="15"/>
      <c r="M204" s="83"/>
      <c r="N204" s="17"/>
    </row>
    <row r="205" spans="1:14" s="11" customFormat="1" ht="12.75">
      <c r="A205" s="88">
        <v>29</v>
      </c>
      <c r="B205" s="12" t="s">
        <v>100</v>
      </c>
      <c r="C205" s="13"/>
      <c r="D205" s="83"/>
      <c r="E205" s="83"/>
      <c r="F205" s="83"/>
      <c r="G205" s="83"/>
      <c r="H205" s="35"/>
      <c r="I205" s="13"/>
      <c r="J205" s="14"/>
      <c r="K205" s="83"/>
      <c r="L205" s="15"/>
      <c r="M205" s="83"/>
      <c r="N205" s="13"/>
    </row>
    <row r="206" spans="1:14" s="11" customFormat="1">
      <c r="A206" s="89"/>
      <c r="B206" s="13" t="s">
        <v>77</v>
      </c>
      <c r="C206" s="13" t="s">
        <v>27</v>
      </c>
      <c r="D206" s="83"/>
      <c r="E206" s="83"/>
      <c r="F206" s="83">
        <v>1</v>
      </c>
      <c r="G206" s="83"/>
      <c r="H206" s="56">
        <v>691</v>
      </c>
      <c r="I206" s="13"/>
      <c r="J206" s="16">
        <v>44103</v>
      </c>
      <c r="K206" s="83"/>
      <c r="L206" s="83"/>
      <c r="M206" s="83"/>
      <c r="N206" s="13"/>
    </row>
    <row r="207" spans="1:14" s="11" customFormat="1">
      <c r="A207" s="89"/>
      <c r="B207" s="13" t="s">
        <v>78</v>
      </c>
      <c r="C207" s="13" t="s">
        <v>27</v>
      </c>
      <c r="D207" s="83"/>
      <c r="E207" s="83"/>
      <c r="F207" s="83">
        <v>1</v>
      </c>
      <c r="G207" s="83"/>
      <c r="H207" s="56">
        <v>702</v>
      </c>
      <c r="I207" s="13"/>
      <c r="J207" s="16">
        <v>44103</v>
      </c>
      <c r="K207" s="83"/>
      <c r="L207" s="83"/>
      <c r="M207" s="83"/>
      <c r="N207" s="13"/>
    </row>
    <row r="208" spans="1:14" s="11" customFormat="1">
      <c r="A208" s="89"/>
      <c r="B208" s="13" t="s">
        <v>28</v>
      </c>
      <c r="C208" s="13" t="s">
        <v>29</v>
      </c>
      <c r="D208" s="83">
        <v>1</v>
      </c>
      <c r="E208" s="83"/>
      <c r="F208" s="83"/>
      <c r="G208" s="83"/>
      <c r="H208" s="13"/>
      <c r="I208" s="13"/>
      <c r="J208" s="16">
        <v>44103</v>
      </c>
      <c r="K208" s="37">
        <v>36</v>
      </c>
      <c r="L208" s="15"/>
      <c r="M208" s="83">
        <v>45</v>
      </c>
      <c r="N208" s="13"/>
    </row>
    <row r="209" spans="1:14" s="11" customFormat="1">
      <c r="A209" s="89"/>
      <c r="B209" s="13" t="s">
        <v>30</v>
      </c>
      <c r="C209" s="13" t="s">
        <v>29</v>
      </c>
      <c r="D209" s="83">
        <v>1</v>
      </c>
      <c r="E209" s="83"/>
      <c r="F209" s="83"/>
      <c r="G209" s="83"/>
      <c r="H209" s="13" t="s">
        <v>216</v>
      </c>
      <c r="I209" s="13"/>
      <c r="J209" s="16">
        <v>44103</v>
      </c>
      <c r="K209" s="37">
        <v>36</v>
      </c>
      <c r="L209" s="15"/>
      <c r="M209" s="83">
        <v>45</v>
      </c>
      <c r="N209" s="17"/>
    </row>
    <row r="210" spans="1:14" s="11" customFormat="1">
      <c r="A210" s="89"/>
      <c r="B210" s="13" t="s">
        <v>32</v>
      </c>
      <c r="C210" s="13" t="s">
        <v>27</v>
      </c>
      <c r="D210" s="83">
        <v>1</v>
      </c>
      <c r="E210" s="83"/>
      <c r="F210" s="83"/>
      <c r="G210" s="83"/>
      <c r="H210" s="13"/>
      <c r="I210" s="13"/>
      <c r="J210" s="16">
        <v>44088</v>
      </c>
      <c r="K210" s="83"/>
      <c r="L210" s="15"/>
      <c r="M210" s="83"/>
      <c r="N210" s="17"/>
    </row>
    <row r="211" spans="1:14" s="11" customFormat="1">
      <c r="A211" s="89"/>
      <c r="B211" s="13" t="s">
        <v>72</v>
      </c>
      <c r="C211" s="13" t="s">
        <v>27</v>
      </c>
      <c r="D211" s="83">
        <v>1</v>
      </c>
      <c r="E211" s="83"/>
      <c r="F211" s="83"/>
      <c r="G211" s="83"/>
      <c r="H211" s="13" t="s">
        <v>217</v>
      </c>
      <c r="I211" s="13"/>
      <c r="J211" s="16">
        <v>44088</v>
      </c>
      <c r="K211" s="83"/>
      <c r="L211" s="15"/>
      <c r="M211" s="83"/>
      <c r="N211" s="17"/>
    </row>
    <row r="212" spans="1:14" s="11" customFormat="1" ht="12.75">
      <c r="A212" s="88">
        <v>30</v>
      </c>
      <c r="B212" s="12" t="s">
        <v>218</v>
      </c>
      <c r="C212" s="13"/>
      <c r="D212" s="83"/>
      <c r="E212" s="83"/>
      <c r="F212" s="83"/>
      <c r="G212" s="83"/>
      <c r="H212" s="35"/>
      <c r="I212" s="13"/>
      <c r="J212" s="14"/>
      <c r="K212" s="83"/>
      <c r="L212" s="15"/>
      <c r="M212" s="83"/>
      <c r="N212" s="13"/>
    </row>
    <row r="213" spans="1:14" s="11" customFormat="1">
      <c r="A213" s="89"/>
      <c r="B213" s="13" t="s">
        <v>77</v>
      </c>
      <c r="C213" s="13" t="s">
        <v>27</v>
      </c>
      <c r="D213" s="83"/>
      <c r="E213" s="83"/>
      <c r="F213" s="83">
        <v>1</v>
      </c>
      <c r="G213" s="83"/>
      <c r="H213" s="56">
        <v>764</v>
      </c>
      <c r="I213" s="13"/>
      <c r="J213" s="16">
        <v>44112</v>
      </c>
      <c r="K213" s="83"/>
      <c r="L213" s="83"/>
      <c r="M213" s="83"/>
      <c r="N213" s="13"/>
    </row>
    <row r="214" spans="1:14" s="11" customFormat="1">
      <c r="A214" s="89"/>
      <c r="B214" s="13" t="s">
        <v>78</v>
      </c>
      <c r="C214" s="13" t="s">
        <v>27</v>
      </c>
      <c r="D214" s="83"/>
      <c r="E214" s="83"/>
      <c r="F214" s="83">
        <v>1</v>
      </c>
      <c r="G214" s="83"/>
      <c r="H214" s="56">
        <v>780</v>
      </c>
      <c r="I214" s="13"/>
      <c r="J214" s="16">
        <v>44112</v>
      </c>
      <c r="K214" s="83"/>
      <c r="L214" s="83"/>
      <c r="M214" s="83"/>
      <c r="N214" s="13"/>
    </row>
    <row r="215" spans="1:14" s="11" customFormat="1">
      <c r="A215" s="89"/>
      <c r="B215" s="13" t="s">
        <v>28</v>
      </c>
      <c r="C215" s="13" t="s">
        <v>29</v>
      </c>
      <c r="D215" s="83">
        <v>1</v>
      </c>
      <c r="E215" s="83"/>
      <c r="F215" s="83"/>
      <c r="G215" s="83"/>
      <c r="H215" s="13"/>
      <c r="I215" s="13"/>
      <c r="J215" s="16">
        <v>44112</v>
      </c>
      <c r="K215" s="37">
        <v>45</v>
      </c>
      <c r="L215" s="15"/>
      <c r="M215" s="83">
        <v>45</v>
      </c>
      <c r="N215" s="13"/>
    </row>
    <row r="216" spans="1:14" s="11" customFormat="1">
      <c r="A216" s="89"/>
      <c r="B216" s="13" t="s">
        <v>30</v>
      </c>
      <c r="C216" s="13" t="s">
        <v>29</v>
      </c>
      <c r="D216" s="83">
        <v>1</v>
      </c>
      <c r="E216" s="83"/>
      <c r="F216" s="83"/>
      <c r="G216" s="83"/>
      <c r="H216" s="13" t="s">
        <v>219</v>
      </c>
      <c r="I216" s="13"/>
      <c r="J216" s="16">
        <v>44112</v>
      </c>
      <c r="K216" s="37">
        <v>45</v>
      </c>
      <c r="L216" s="15"/>
      <c r="M216" s="83">
        <v>45</v>
      </c>
      <c r="N216" s="17"/>
    </row>
    <row r="217" spans="1:14" s="11" customFormat="1">
      <c r="A217" s="89"/>
      <c r="B217" s="13" t="s">
        <v>32</v>
      </c>
      <c r="C217" s="13" t="s">
        <v>27</v>
      </c>
      <c r="D217" s="83">
        <v>1</v>
      </c>
      <c r="E217" s="83"/>
      <c r="F217" s="83"/>
      <c r="G217" s="83"/>
      <c r="H217" s="13"/>
      <c r="I217" s="13"/>
      <c r="J217" s="16">
        <v>44088</v>
      </c>
      <c r="K217" s="83"/>
      <c r="L217" s="15"/>
      <c r="M217" s="83"/>
      <c r="N217" s="17"/>
    </row>
    <row r="218" spans="1:14" s="11" customFormat="1">
      <c r="A218" s="89"/>
      <c r="B218" s="13" t="s">
        <v>72</v>
      </c>
      <c r="C218" s="13" t="s">
        <v>27</v>
      </c>
      <c r="D218" s="83">
        <v>1</v>
      </c>
      <c r="E218" s="83"/>
      <c r="F218" s="83"/>
      <c r="G218" s="83"/>
      <c r="H218" s="13" t="s">
        <v>220</v>
      </c>
      <c r="I218" s="13"/>
      <c r="J218" s="16">
        <v>44088</v>
      </c>
      <c r="K218" s="83"/>
      <c r="L218" s="15"/>
      <c r="M218" s="83"/>
      <c r="N218" s="17"/>
    </row>
    <row r="219" spans="1:14" s="11" customFormat="1" ht="12.75">
      <c r="A219" s="88">
        <v>31</v>
      </c>
      <c r="B219" s="12" t="s">
        <v>89</v>
      </c>
      <c r="C219" s="13"/>
      <c r="D219" s="83"/>
      <c r="E219" s="83"/>
      <c r="F219" s="83"/>
      <c r="G219" s="83"/>
      <c r="H219" s="35"/>
      <c r="I219" s="13"/>
      <c r="J219" s="14"/>
      <c r="K219" s="83"/>
      <c r="L219" s="15"/>
      <c r="M219" s="83"/>
      <c r="N219" s="13"/>
    </row>
    <row r="220" spans="1:14" s="11" customFormat="1">
      <c r="A220" s="89"/>
      <c r="B220" s="13" t="s">
        <v>77</v>
      </c>
      <c r="C220" s="13" t="s">
        <v>27</v>
      </c>
      <c r="D220" s="83"/>
      <c r="E220" s="83"/>
      <c r="F220" s="83">
        <v>1</v>
      </c>
      <c r="G220" s="83"/>
      <c r="H220" s="56">
        <v>762</v>
      </c>
      <c r="I220" s="13"/>
      <c r="J220" s="16">
        <v>44112</v>
      </c>
      <c r="K220" s="83"/>
      <c r="L220" s="83"/>
      <c r="M220" s="83"/>
      <c r="N220" s="13"/>
    </row>
    <row r="221" spans="1:14" s="11" customFormat="1">
      <c r="A221" s="89"/>
      <c r="B221" s="13" t="s">
        <v>78</v>
      </c>
      <c r="C221" s="13" t="s">
        <v>27</v>
      </c>
      <c r="D221" s="83"/>
      <c r="E221" s="83"/>
      <c r="F221" s="83">
        <v>1</v>
      </c>
      <c r="G221" s="83"/>
      <c r="H221" s="56">
        <v>778</v>
      </c>
      <c r="I221" s="13"/>
      <c r="J221" s="16">
        <v>44112</v>
      </c>
      <c r="K221" s="83"/>
      <c r="L221" s="83"/>
      <c r="M221" s="83"/>
      <c r="N221" s="13"/>
    </row>
    <row r="222" spans="1:14" s="11" customFormat="1">
      <c r="A222" s="89"/>
      <c r="B222" s="13" t="s">
        <v>28</v>
      </c>
      <c r="C222" s="13" t="s">
        <v>29</v>
      </c>
      <c r="D222" s="83">
        <v>1</v>
      </c>
      <c r="E222" s="83"/>
      <c r="F222" s="83"/>
      <c r="G222" s="83"/>
      <c r="H222" s="13"/>
      <c r="I222" s="13"/>
      <c r="J222" s="16">
        <v>44112</v>
      </c>
      <c r="K222" s="37">
        <v>45</v>
      </c>
      <c r="L222" s="15"/>
      <c r="M222" s="83">
        <v>45</v>
      </c>
      <c r="N222" s="13"/>
    </row>
    <row r="223" spans="1:14" s="11" customFormat="1">
      <c r="A223" s="89"/>
      <c r="B223" s="13" t="s">
        <v>30</v>
      </c>
      <c r="C223" s="13" t="s">
        <v>29</v>
      </c>
      <c r="D223" s="83">
        <v>1</v>
      </c>
      <c r="E223" s="83"/>
      <c r="F223" s="83"/>
      <c r="G223" s="83"/>
      <c r="H223" s="13" t="s">
        <v>221</v>
      </c>
      <c r="I223" s="13"/>
      <c r="J223" s="16">
        <v>44112</v>
      </c>
      <c r="K223" s="37">
        <v>45</v>
      </c>
      <c r="L223" s="15"/>
      <c r="M223" s="83">
        <v>45</v>
      </c>
      <c r="N223" s="17"/>
    </row>
    <row r="224" spans="1:14" s="11" customFormat="1">
      <c r="A224" s="89"/>
      <c r="B224" s="13" t="s">
        <v>32</v>
      </c>
      <c r="C224" s="13" t="s">
        <v>27</v>
      </c>
      <c r="D224" s="83">
        <v>1</v>
      </c>
      <c r="E224" s="83"/>
      <c r="F224" s="83"/>
      <c r="G224" s="83"/>
      <c r="H224" s="13"/>
      <c r="I224" s="13"/>
      <c r="J224" s="16">
        <v>44088</v>
      </c>
      <c r="K224" s="83"/>
      <c r="L224" s="15"/>
      <c r="M224" s="83"/>
      <c r="N224" s="17"/>
    </row>
    <row r="225" spans="1:14" s="11" customFormat="1">
      <c r="A225" s="89"/>
      <c r="B225" s="13" t="s">
        <v>72</v>
      </c>
      <c r="C225" s="13" t="s">
        <v>27</v>
      </c>
      <c r="D225" s="83">
        <v>1</v>
      </c>
      <c r="E225" s="83"/>
      <c r="F225" s="83"/>
      <c r="G225" s="83"/>
      <c r="H225" s="13" t="s">
        <v>222</v>
      </c>
      <c r="I225" s="13"/>
      <c r="J225" s="16">
        <v>44088</v>
      </c>
      <c r="K225" s="83"/>
      <c r="L225" s="15"/>
      <c r="M225" s="83"/>
      <c r="N225" s="17"/>
    </row>
    <row r="226" spans="1:14" s="11" customFormat="1" ht="12.75">
      <c r="A226" s="88">
        <v>32</v>
      </c>
      <c r="B226" s="12" t="s">
        <v>90</v>
      </c>
      <c r="C226" s="13"/>
      <c r="D226" s="83"/>
      <c r="E226" s="83"/>
      <c r="F226" s="83"/>
      <c r="G226" s="83"/>
      <c r="H226" s="35"/>
      <c r="I226" s="13"/>
      <c r="J226" s="14"/>
      <c r="K226" s="83"/>
      <c r="L226" s="15"/>
      <c r="M226" s="83"/>
      <c r="N226" s="13"/>
    </row>
    <row r="227" spans="1:14" s="11" customFormat="1">
      <c r="A227" s="89"/>
      <c r="B227" s="13" t="s">
        <v>77</v>
      </c>
      <c r="C227" s="13" t="s">
        <v>27</v>
      </c>
      <c r="D227" s="83"/>
      <c r="E227" s="83"/>
      <c r="F227" s="83">
        <v>1</v>
      </c>
      <c r="G227" s="83"/>
      <c r="H227" s="56">
        <v>717</v>
      </c>
      <c r="I227" s="13"/>
      <c r="J227" s="16">
        <v>44105</v>
      </c>
      <c r="K227" s="83"/>
      <c r="L227" s="83"/>
      <c r="M227" s="83"/>
      <c r="N227" s="13"/>
    </row>
    <row r="228" spans="1:14" s="11" customFormat="1">
      <c r="A228" s="89"/>
      <c r="B228" s="13" t="s">
        <v>78</v>
      </c>
      <c r="C228" s="13" t="s">
        <v>27</v>
      </c>
      <c r="D228" s="83"/>
      <c r="E228" s="83"/>
      <c r="F228" s="83">
        <v>1</v>
      </c>
      <c r="G228" s="83"/>
      <c r="H228" s="56">
        <v>725</v>
      </c>
      <c r="I228" s="13"/>
      <c r="J228" s="16">
        <v>44105</v>
      </c>
      <c r="K228" s="83"/>
      <c r="L228" s="83"/>
      <c r="M228" s="83"/>
      <c r="N228" s="13"/>
    </row>
    <row r="229" spans="1:14" s="11" customFormat="1">
      <c r="A229" s="89"/>
      <c r="B229" s="13" t="s">
        <v>28</v>
      </c>
      <c r="C229" s="13" t="s">
        <v>29</v>
      </c>
      <c r="D229" s="83">
        <v>1</v>
      </c>
      <c r="E229" s="83"/>
      <c r="F229" s="83"/>
      <c r="G229" s="83"/>
      <c r="H229" s="13"/>
      <c r="I229" s="13"/>
      <c r="J229" s="16">
        <v>44105</v>
      </c>
      <c r="K229" s="37">
        <v>38</v>
      </c>
      <c r="L229" s="15"/>
      <c r="M229" s="83">
        <v>45</v>
      </c>
      <c r="N229" s="13"/>
    </row>
    <row r="230" spans="1:14" s="11" customFormat="1">
      <c r="A230" s="89"/>
      <c r="B230" s="13" t="s">
        <v>30</v>
      </c>
      <c r="C230" s="13" t="s">
        <v>29</v>
      </c>
      <c r="D230" s="83">
        <v>1</v>
      </c>
      <c r="E230" s="83"/>
      <c r="F230" s="83"/>
      <c r="G230" s="83"/>
      <c r="H230" s="13" t="s">
        <v>223</v>
      </c>
      <c r="I230" s="13"/>
      <c r="J230" s="16">
        <v>44105</v>
      </c>
      <c r="K230" s="37">
        <v>38</v>
      </c>
      <c r="L230" s="15"/>
      <c r="M230" s="83">
        <v>45</v>
      </c>
      <c r="N230" s="17"/>
    </row>
    <row r="231" spans="1:14" s="11" customFormat="1">
      <c r="A231" s="89"/>
      <c r="B231" s="13" t="s">
        <v>32</v>
      </c>
      <c r="C231" s="13" t="s">
        <v>27</v>
      </c>
      <c r="D231" s="83">
        <v>1</v>
      </c>
      <c r="E231" s="83"/>
      <c r="F231" s="83"/>
      <c r="G231" s="83"/>
      <c r="H231" s="13"/>
      <c r="I231" s="13"/>
      <c r="J231" s="16">
        <v>44088</v>
      </c>
      <c r="K231" s="83"/>
      <c r="L231" s="15"/>
      <c r="M231" s="83"/>
      <c r="N231" s="17"/>
    </row>
    <row r="232" spans="1:14" s="11" customFormat="1">
      <c r="A232" s="89"/>
      <c r="B232" s="13" t="s">
        <v>72</v>
      </c>
      <c r="C232" s="13" t="s">
        <v>27</v>
      </c>
      <c r="D232" s="83">
        <v>1</v>
      </c>
      <c r="E232" s="83"/>
      <c r="F232" s="83"/>
      <c r="G232" s="83"/>
      <c r="H232" s="13" t="s">
        <v>224</v>
      </c>
      <c r="I232" s="13"/>
      <c r="J232" s="16">
        <v>44088</v>
      </c>
      <c r="K232" s="83"/>
      <c r="L232" s="15"/>
      <c r="M232" s="83"/>
      <c r="N232" s="17"/>
    </row>
    <row r="233" spans="1:14" s="11" customFormat="1" ht="12.75">
      <c r="A233" s="88">
        <v>33</v>
      </c>
      <c r="B233" s="12" t="s">
        <v>225</v>
      </c>
      <c r="C233" s="13"/>
      <c r="D233" s="83"/>
      <c r="E233" s="83"/>
      <c r="F233" s="83"/>
      <c r="G233" s="83"/>
      <c r="H233" s="35"/>
      <c r="I233" s="13"/>
      <c r="J233" s="14"/>
      <c r="K233" s="83"/>
      <c r="L233" s="15"/>
      <c r="M233" s="83"/>
      <c r="N233" s="13"/>
    </row>
    <row r="234" spans="1:14" s="11" customFormat="1" ht="36">
      <c r="A234" s="89"/>
      <c r="B234" s="13" t="s">
        <v>77</v>
      </c>
      <c r="C234" s="13" t="s">
        <v>27</v>
      </c>
      <c r="D234" s="83"/>
      <c r="E234" s="83"/>
      <c r="F234" s="83">
        <v>1</v>
      </c>
      <c r="G234" s="83"/>
      <c r="H234" s="56" t="s">
        <v>102</v>
      </c>
      <c r="I234" s="13"/>
      <c r="J234" s="16" t="s">
        <v>103</v>
      </c>
      <c r="K234" s="83"/>
      <c r="L234" s="83"/>
      <c r="M234" s="83"/>
      <c r="N234" s="13"/>
    </row>
    <row r="235" spans="1:14" s="11" customFormat="1" ht="36">
      <c r="A235" s="89"/>
      <c r="B235" s="13" t="s">
        <v>78</v>
      </c>
      <c r="C235" s="13" t="s">
        <v>27</v>
      </c>
      <c r="D235" s="83"/>
      <c r="E235" s="83"/>
      <c r="F235" s="83">
        <v>1</v>
      </c>
      <c r="G235" s="83"/>
      <c r="H235" s="56" t="s">
        <v>104</v>
      </c>
      <c r="I235" s="13"/>
      <c r="J235" s="16" t="s">
        <v>103</v>
      </c>
      <c r="K235" s="83"/>
      <c r="L235" s="83"/>
      <c r="M235" s="83"/>
      <c r="N235" s="13"/>
    </row>
    <row r="236" spans="1:14" s="11" customFormat="1">
      <c r="A236" s="89"/>
      <c r="B236" s="13" t="s">
        <v>28</v>
      </c>
      <c r="C236" s="13" t="s">
        <v>29</v>
      </c>
      <c r="D236" s="83">
        <v>1</v>
      </c>
      <c r="E236" s="83"/>
      <c r="F236" s="83"/>
      <c r="G236" s="83"/>
      <c r="H236" s="13"/>
      <c r="I236" s="13"/>
      <c r="J236" s="16">
        <v>44112</v>
      </c>
      <c r="K236" s="37">
        <v>45</v>
      </c>
      <c r="L236" s="15"/>
      <c r="M236" s="83">
        <v>45</v>
      </c>
      <c r="N236" s="13"/>
    </row>
    <row r="237" spans="1:14" s="11" customFormat="1" ht="36">
      <c r="A237" s="89"/>
      <c r="B237" s="13" t="s">
        <v>30</v>
      </c>
      <c r="C237" s="13" t="s">
        <v>29</v>
      </c>
      <c r="D237" s="83">
        <v>1</v>
      </c>
      <c r="E237" s="83"/>
      <c r="F237" s="83"/>
      <c r="G237" s="83"/>
      <c r="H237" s="13" t="s">
        <v>226</v>
      </c>
      <c r="I237" s="13"/>
      <c r="J237" s="16" t="s">
        <v>103</v>
      </c>
      <c r="K237" s="37">
        <v>45</v>
      </c>
      <c r="L237" s="15"/>
      <c r="M237" s="83">
        <v>45</v>
      </c>
      <c r="N237" s="17"/>
    </row>
    <row r="238" spans="1:14" s="11" customFormat="1">
      <c r="A238" s="89"/>
      <c r="B238" s="13" t="s">
        <v>32</v>
      </c>
      <c r="C238" s="13" t="s">
        <v>27</v>
      </c>
      <c r="D238" s="83">
        <v>1</v>
      </c>
      <c r="E238" s="83"/>
      <c r="F238" s="83"/>
      <c r="G238" s="83"/>
      <c r="H238" s="13"/>
      <c r="I238" s="13"/>
      <c r="J238" s="16">
        <v>44088</v>
      </c>
      <c r="K238" s="83"/>
      <c r="L238" s="15"/>
      <c r="M238" s="83"/>
      <c r="N238" s="17"/>
    </row>
    <row r="239" spans="1:14" s="11" customFormat="1">
      <c r="A239" s="89"/>
      <c r="B239" s="13" t="s">
        <v>72</v>
      </c>
      <c r="C239" s="13" t="s">
        <v>27</v>
      </c>
      <c r="D239" s="83">
        <v>1</v>
      </c>
      <c r="E239" s="83"/>
      <c r="F239" s="83"/>
      <c r="G239" s="83"/>
      <c r="H239" s="13" t="s">
        <v>227</v>
      </c>
      <c r="I239" s="13"/>
      <c r="J239" s="16">
        <v>44088</v>
      </c>
      <c r="K239" s="83"/>
      <c r="L239" s="15"/>
      <c r="M239" s="83"/>
      <c r="N239" s="17"/>
    </row>
    <row r="240" spans="1:14" s="11" customFormat="1" ht="12.75">
      <c r="A240" s="88">
        <v>34</v>
      </c>
      <c r="B240" s="12" t="s">
        <v>228</v>
      </c>
      <c r="C240" s="13"/>
      <c r="D240" s="83"/>
      <c r="E240" s="83"/>
      <c r="F240" s="83"/>
      <c r="G240" s="83"/>
      <c r="H240" s="35"/>
      <c r="I240" s="13"/>
      <c r="J240" s="14"/>
      <c r="K240" s="83"/>
      <c r="L240" s="15"/>
      <c r="M240" s="83"/>
      <c r="N240" s="13"/>
    </row>
    <row r="241" spans="1:14" s="11" customFormat="1">
      <c r="A241" s="89"/>
      <c r="B241" s="13" t="s">
        <v>77</v>
      </c>
      <c r="C241" s="13" t="s">
        <v>27</v>
      </c>
      <c r="D241" s="83"/>
      <c r="E241" s="83"/>
      <c r="F241" s="83">
        <v>1</v>
      </c>
      <c r="G241" s="83"/>
      <c r="H241" s="56">
        <v>768</v>
      </c>
      <c r="I241" s="13"/>
      <c r="J241" s="16">
        <v>44112</v>
      </c>
      <c r="K241" s="83"/>
      <c r="L241" s="83"/>
      <c r="M241" s="83"/>
      <c r="N241" s="13"/>
    </row>
    <row r="242" spans="1:14" s="11" customFormat="1">
      <c r="A242" s="89"/>
      <c r="B242" s="13" t="s">
        <v>78</v>
      </c>
      <c r="C242" s="13" t="s">
        <v>27</v>
      </c>
      <c r="D242" s="83"/>
      <c r="E242" s="83"/>
      <c r="F242" s="83">
        <v>1</v>
      </c>
      <c r="G242" s="83"/>
      <c r="H242" s="56">
        <v>784</v>
      </c>
      <c r="I242" s="13"/>
      <c r="J242" s="16">
        <v>44112</v>
      </c>
      <c r="K242" s="83"/>
      <c r="L242" s="83"/>
      <c r="M242" s="83"/>
      <c r="N242" s="13"/>
    </row>
    <row r="243" spans="1:14" s="11" customFormat="1">
      <c r="A243" s="89"/>
      <c r="B243" s="13" t="s">
        <v>28</v>
      </c>
      <c r="C243" s="13" t="s">
        <v>29</v>
      </c>
      <c r="D243" s="83">
        <v>1</v>
      </c>
      <c r="E243" s="83"/>
      <c r="F243" s="83"/>
      <c r="G243" s="83"/>
      <c r="H243" s="13"/>
      <c r="I243" s="13"/>
      <c r="J243" s="16">
        <v>44112</v>
      </c>
      <c r="K243" s="37">
        <v>45</v>
      </c>
      <c r="L243" s="15"/>
      <c r="M243" s="83">
        <v>45</v>
      </c>
      <c r="N243" s="13"/>
    </row>
    <row r="244" spans="1:14" s="11" customFormat="1">
      <c r="A244" s="89"/>
      <c r="B244" s="13" t="s">
        <v>30</v>
      </c>
      <c r="C244" s="13" t="s">
        <v>29</v>
      </c>
      <c r="D244" s="83">
        <v>1</v>
      </c>
      <c r="E244" s="83"/>
      <c r="F244" s="83"/>
      <c r="G244" s="83"/>
      <c r="H244" s="13" t="s">
        <v>229</v>
      </c>
      <c r="I244" s="13"/>
      <c r="J244" s="16">
        <v>44112</v>
      </c>
      <c r="K244" s="37">
        <v>45</v>
      </c>
      <c r="L244" s="15"/>
      <c r="M244" s="83">
        <v>45</v>
      </c>
      <c r="N244" s="17"/>
    </row>
    <row r="245" spans="1:14" s="11" customFormat="1">
      <c r="A245" s="89"/>
      <c r="B245" s="13" t="s">
        <v>32</v>
      </c>
      <c r="C245" s="13" t="s">
        <v>27</v>
      </c>
      <c r="D245" s="83">
        <v>1</v>
      </c>
      <c r="E245" s="83"/>
      <c r="F245" s="83"/>
      <c r="G245" s="83"/>
      <c r="H245" s="13"/>
      <c r="I245" s="13"/>
      <c r="J245" s="16">
        <v>44088</v>
      </c>
      <c r="K245" s="83"/>
      <c r="L245" s="15"/>
      <c r="M245" s="83"/>
      <c r="N245" s="17"/>
    </row>
    <row r="246" spans="1:14" s="11" customFormat="1">
      <c r="A246" s="89"/>
      <c r="B246" s="13" t="s">
        <v>72</v>
      </c>
      <c r="C246" s="13" t="s">
        <v>27</v>
      </c>
      <c r="D246" s="83">
        <v>1</v>
      </c>
      <c r="E246" s="83"/>
      <c r="F246" s="83"/>
      <c r="G246" s="83"/>
      <c r="H246" s="13" t="s">
        <v>230</v>
      </c>
      <c r="I246" s="13"/>
      <c r="J246" s="16">
        <v>44088</v>
      </c>
      <c r="K246" s="83"/>
      <c r="L246" s="15"/>
      <c r="M246" s="83"/>
      <c r="N246" s="17"/>
    </row>
    <row r="247" spans="1:14" s="11" customFormat="1" ht="12.75">
      <c r="A247" s="88">
        <v>35</v>
      </c>
      <c r="B247" s="12" t="s">
        <v>231</v>
      </c>
      <c r="C247" s="13"/>
      <c r="D247" s="83"/>
      <c r="E247" s="83"/>
      <c r="F247" s="83"/>
      <c r="G247" s="83"/>
      <c r="H247" s="35"/>
      <c r="I247" s="13"/>
      <c r="J247" s="14"/>
      <c r="K247" s="83"/>
      <c r="L247" s="15"/>
      <c r="M247" s="83"/>
      <c r="N247" s="13"/>
    </row>
    <row r="248" spans="1:14" s="11" customFormat="1">
      <c r="A248" s="89"/>
      <c r="B248" s="13" t="s">
        <v>77</v>
      </c>
      <c r="C248" s="13" t="s">
        <v>27</v>
      </c>
      <c r="D248" s="83"/>
      <c r="E248" s="83"/>
      <c r="F248" s="83">
        <v>1</v>
      </c>
      <c r="G248" s="83"/>
      <c r="H248" s="56">
        <v>769</v>
      </c>
      <c r="I248" s="13"/>
      <c r="J248" s="16">
        <v>44112</v>
      </c>
      <c r="K248" s="83"/>
      <c r="L248" s="83"/>
      <c r="M248" s="83"/>
      <c r="N248" s="13"/>
    </row>
    <row r="249" spans="1:14" s="11" customFormat="1">
      <c r="A249" s="89"/>
      <c r="B249" s="13" t="s">
        <v>78</v>
      </c>
      <c r="C249" s="13" t="s">
        <v>27</v>
      </c>
      <c r="D249" s="83"/>
      <c r="E249" s="83"/>
      <c r="F249" s="83">
        <v>1</v>
      </c>
      <c r="G249" s="83"/>
      <c r="H249" s="56">
        <v>785</v>
      </c>
      <c r="I249" s="13"/>
      <c r="J249" s="16">
        <v>44112</v>
      </c>
      <c r="K249" s="83"/>
      <c r="L249" s="83"/>
      <c r="M249" s="83"/>
      <c r="N249" s="13"/>
    </row>
    <row r="250" spans="1:14" s="11" customFormat="1">
      <c r="A250" s="89"/>
      <c r="B250" s="13" t="s">
        <v>28</v>
      </c>
      <c r="C250" s="13" t="s">
        <v>29</v>
      </c>
      <c r="D250" s="83">
        <v>1</v>
      </c>
      <c r="E250" s="83"/>
      <c r="F250" s="83"/>
      <c r="G250" s="83"/>
      <c r="H250" s="13"/>
      <c r="I250" s="13"/>
      <c r="J250" s="16">
        <v>44112</v>
      </c>
      <c r="K250" s="37">
        <v>45</v>
      </c>
      <c r="L250" s="15"/>
      <c r="M250" s="83">
        <v>45</v>
      </c>
      <c r="N250" s="13"/>
    </row>
    <row r="251" spans="1:14" s="11" customFormat="1">
      <c r="A251" s="89"/>
      <c r="B251" s="13" t="s">
        <v>30</v>
      </c>
      <c r="C251" s="13" t="s">
        <v>29</v>
      </c>
      <c r="D251" s="83">
        <v>1</v>
      </c>
      <c r="E251" s="83"/>
      <c r="F251" s="83"/>
      <c r="G251" s="83"/>
      <c r="H251" s="13" t="s">
        <v>232</v>
      </c>
      <c r="I251" s="13"/>
      <c r="J251" s="16">
        <v>44112</v>
      </c>
      <c r="K251" s="37">
        <v>45</v>
      </c>
      <c r="L251" s="15"/>
      <c r="M251" s="83">
        <v>45</v>
      </c>
      <c r="N251" s="17"/>
    </row>
    <row r="252" spans="1:14" s="11" customFormat="1">
      <c r="A252" s="89"/>
      <c r="B252" s="13" t="s">
        <v>32</v>
      </c>
      <c r="C252" s="13" t="s">
        <v>27</v>
      </c>
      <c r="D252" s="83">
        <v>1</v>
      </c>
      <c r="E252" s="83"/>
      <c r="F252" s="83"/>
      <c r="G252" s="83"/>
      <c r="H252" s="13"/>
      <c r="I252" s="13"/>
      <c r="J252" s="16">
        <v>44088</v>
      </c>
      <c r="K252" s="83"/>
      <c r="L252" s="15"/>
      <c r="M252" s="83"/>
      <c r="N252" s="17"/>
    </row>
    <row r="253" spans="1:14" s="11" customFormat="1">
      <c r="A253" s="89"/>
      <c r="B253" s="13" t="s">
        <v>72</v>
      </c>
      <c r="C253" s="13" t="s">
        <v>27</v>
      </c>
      <c r="D253" s="83">
        <v>1</v>
      </c>
      <c r="E253" s="83"/>
      <c r="F253" s="83"/>
      <c r="G253" s="83"/>
      <c r="H253" s="13" t="s">
        <v>233</v>
      </c>
      <c r="I253" s="13"/>
      <c r="J253" s="16">
        <v>44088</v>
      </c>
      <c r="K253" s="83"/>
      <c r="L253" s="15"/>
      <c r="M253" s="83"/>
      <c r="N253" s="17"/>
    </row>
    <row r="254" spans="1:14" s="11" customFormat="1" ht="12.75">
      <c r="A254" s="88">
        <v>36</v>
      </c>
      <c r="B254" s="12" t="s">
        <v>234</v>
      </c>
      <c r="C254" s="13"/>
      <c r="D254" s="83"/>
      <c r="E254" s="83"/>
      <c r="F254" s="83"/>
      <c r="G254" s="83"/>
      <c r="H254" s="35"/>
      <c r="I254" s="13"/>
      <c r="J254" s="14"/>
      <c r="K254" s="83"/>
      <c r="L254" s="15"/>
      <c r="M254" s="83"/>
      <c r="N254" s="13"/>
    </row>
    <row r="255" spans="1:14" s="11" customFormat="1">
      <c r="A255" s="89"/>
      <c r="B255" s="13" t="s">
        <v>77</v>
      </c>
      <c r="C255" s="13" t="s">
        <v>27</v>
      </c>
      <c r="D255" s="83"/>
      <c r="E255" s="83"/>
      <c r="F255" s="83">
        <v>1</v>
      </c>
      <c r="G255" s="83"/>
      <c r="H255" s="56">
        <v>697</v>
      </c>
      <c r="I255" s="13"/>
      <c r="J255" s="16">
        <v>44103</v>
      </c>
      <c r="K255" s="83"/>
      <c r="L255" s="83"/>
      <c r="M255" s="83"/>
      <c r="N255" s="13"/>
    </row>
    <row r="256" spans="1:14" s="11" customFormat="1">
      <c r="A256" s="89"/>
      <c r="B256" s="13" t="s">
        <v>78</v>
      </c>
      <c r="C256" s="13" t="s">
        <v>27</v>
      </c>
      <c r="D256" s="83"/>
      <c r="E256" s="83"/>
      <c r="F256" s="83">
        <v>1</v>
      </c>
      <c r="G256" s="83"/>
      <c r="H256" s="56">
        <v>708</v>
      </c>
      <c r="I256" s="13"/>
      <c r="J256" s="16">
        <v>44103</v>
      </c>
      <c r="K256" s="83"/>
      <c r="L256" s="83"/>
      <c r="M256" s="83"/>
      <c r="N256" s="13"/>
    </row>
    <row r="257" spans="1:14" s="11" customFormat="1">
      <c r="A257" s="89"/>
      <c r="B257" s="13" t="s">
        <v>28</v>
      </c>
      <c r="C257" s="13" t="s">
        <v>29</v>
      </c>
      <c r="D257" s="83">
        <v>1</v>
      </c>
      <c r="E257" s="83"/>
      <c r="F257" s="83"/>
      <c r="G257" s="83"/>
      <c r="H257" s="13"/>
      <c r="I257" s="13"/>
      <c r="J257" s="16">
        <v>44103</v>
      </c>
      <c r="K257" s="37">
        <v>36</v>
      </c>
      <c r="L257" s="15"/>
      <c r="M257" s="83">
        <v>45</v>
      </c>
      <c r="N257" s="13"/>
    </row>
    <row r="258" spans="1:14" s="11" customFormat="1">
      <c r="A258" s="89"/>
      <c r="B258" s="13" t="s">
        <v>30</v>
      </c>
      <c r="C258" s="13" t="s">
        <v>29</v>
      </c>
      <c r="D258" s="83">
        <v>1</v>
      </c>
      <c r="E258" s="83"/>
      <c r="F258" s="83"/>
      <c r="G258" s="83"/>
      <c r="H258" s="13" t="s">
        <v>235</v>
      </c>
      <c r="I258" s="13"/>
      <c r="J258" s="16">
        <v>44103</v>
      </c>
      <c r="K258" s="37">
        <v>36</v>
      </c>
      <c r="L258" s="15"/>
      <c r="M258" s="83">
        <v>45</v>
      </c>
      <c r="N258" s="17"/>
    </row>
    <row r="259" spans="1:14" s="11" customFormat="1">
      <c r="A259" s="89"/>
      <c r="B259" s="13" t="s">
        <v>32</v>
      </c>
      <c r="C259" s="13" t="s">
        <v>27</v>
      </c>
      <c r="D259" s="83">
        <v>1</v>
      </c>
      <c r="E259" s="83"/>
      <c r="F259" s="83"/>
      <c r="G259" s="83"/>
      <c r="H259" s="13"/>
      <c r="I259" s="13"/>
      <c r="J259" s="16">
        <v>44088</v>
      </c>
      <c r="K259" s="83"/>
      <c r="L259" s="15"/>
      <c r="M259" s="83"/>
      <c r="N259" s="17"/>
    </row>
    <row r="260" spans="1:14" s="11" customFormat="1">
      <c r="A260" s="89"/>
      <c r="B260" s="13" t="s">
        <v>72</v>
      </c>
      <c r="C260" s="13" t="s">
        <v>27</v>
      </c>
      <c r="D260" s="83">
        <v>1</v>
      </c>
      <c r="E260" s="83"/>
      <c r="F260" s="83"/>
      <c r="G260" s="83"/>
      <c r="H260" s="13" t="s">
        <v>236</v>
      </c>
      <c r="I260" s="13"/>
      <c r="J260" s="16">
        <v>44088</v>
      </c>
      <c r="K260" s="83"/>
      <c r="L260" s="15"/>
      <c r="M260" s="83"/>
      <c r="N260" s="17"/>
    </row>
    <row r="261" spans="1:14" s="11" customFormat="1" ht="12.75">
      <c r="A261" s="88">
        <v>37</v>
      </c>
      <c r="B261" s="12" t="s">
        <v>91</v>
      </c>
      <c r="C261" s="13"/>
      <c r="D261" s="83"/>
      <c r="E261" s="83"/>
      <c r="F261" s="83"/>
      <c r="G261" s="83"/>
      <c r="H261" s="35"/>
      <c r="I261" s="13"/>
      <c r="J261" s="14"/>
      <c r="K261" s="83"/>
      <c r="L261" s="15"/>
      <c r="M261" s="83"/>
      <c r="N261" s="13"/>
    </row>
    <row r="262" spans="1:14" s="11" customFormat="1">
      <c r="A262" s="89"/>
      <c r="B262" s="13" t="s">
        <v>77</v>
      </c>
      <c r="C262" s="13" t="s">
        <v>27</v>
      </c>
      <c r="D262" s="83"/>
      <c r="E262" s="83"/>
      <c r="F262" s="83">
        <v>1</v>
      </c>
      <c r="G262" s="83"/>
      <c r="H262" s="56">
        <v>722</v>
      </c>
      <c r="I262" s="13"/>
      <c r="J262" s="16">
        <v>44105</v>
      </c>
      <c r="K262" s="83"/>
      <c r="L262" s="83"/>
      <c r="M262" s="83"/>
      <c r="N262" s="13"/>
    </row>
    <row r="263" spans="1:14" s="11" customFormat="1">
      <c r="A263" s="89"/>
      <c r="B263" s="13" t="s">
        <v>78</v>
      </c>
      <c r="C263" s="13" t="s">
        <v>27</v>
      </c>
      <c r="D263" s="83"/>
      <c r="E263" s="83"/>
      <c r="F263" s="83">
        <v>1</v>
      </c>
      <c r="G263" s="83"/>
      <c r="H263" s="56">
        <v>730</v>
      </c>
      <c r="I263" s="13"/>
      <c r="J263" s="16">
        <v>44105</v>
      </c>
      <c r="K263" s="83"/>
      <c r="L263" s="83"/>
      <c r="M263" s="83"/>
      <c r="N263" s="13"/>
    </row>
    <row r="264" spans="1:14" s="11" customFormat="1">
      <c r="A264" s="89"/>
      <c r="B264" s="13" t="s">
        <v>28</v>
      </c>
      <c r="C264" s="13" t="s">
        <v>29</v>
      </c>
      <c r="D264" s="83">
        <v>1</v>
      </c>
      <c r="E264" s="83"/>
      <c r="F264" s="83"/>
      <c r="G264" s="83"/>
      <c r="H264" s="13"/>
      <c r="I264" s="13"/>
      <c r="J264" s="16">
        <v>44105</v>
      </c>
      <c r="K264" s="37">
        <v>38</v>
      </c>
      <c r="L264" s="15"/>
      <c r="M264" s="83">
        <v>45</v>
      </c>
      <c r="N264" s="13"/>
    </row>
    <row r="265" spans="1:14" s="11" customFormat="1">
      <c r="A265" s="89"/>
      <c r="B265" s="13" t="s">
        <v>30</v>
      </c>
      <c r="C265" s="13" t="s">
        <v>29</v>
      </c>
      <c r="D265" s="83">
        <v>1</v>
      </c>
      <c r="E265" s="83"/>
      <c r="F265" s="83"/>
      <c r="G265" s="83"/>
      <c r="H265" s="13" t="s">
        <v>237</v>
      </c>
      <c r="I265" s="13"/>
      <c r="J265" s="16">
        <v>44105</v>
      </c>
      <c r="K265" s="37">
        <v>38</v>
      </c>
      <c r="L265" s="15"/>
      <c r="M265" s="83">
        <v>45</v>
      </c>
      <c r="N265" s="17"/>
    </row>
    <row r="266" spans="1:14" s="11" customFormat="1">
      <c r="A266" s="89"/>
      <c r="B266" s="13" t="s">
        <v>32</v>
      </c>
      <c r="C266" s="13" t="s">
        <v>27</v>
      </c>
      <c r="D266" s="83">
        <v>1</v>
      </c>
      <c r="E266" s="83"/>
      <c r="F266" s="83"/>
      <c r="G266" s="83"/>
      <c r="H266" s="13"/>
      <c r="I266" s="13"/>
      <c r="J266" s="16">
        <v>44088</v>
      </c>
      <c r="K266" s="83"/>
      <c r="L266" s="15"/>
      <c r="M266" s="83"/>
      <c r="N266" s="17"/>
    </row>
    <row r="267" spans="1:14" s="11" customFormat="1">
      <c r="A267" s="89"/>
      <c r="B267" s="13" t="s">
        <v>72</v>
      </c>
      <c r="C267" s="13" t="s">
        <v>27</v>
      </c>
      <c r="D267" s="83">
        <v>1</v>
      </c>
      <c r="E267" s="83"/>
      <c r="F267" s="83"/>
      <c r="G267" s="83"/>
      <c r="H267" s="13" t="s">
        <v>238</v>
      </c>
      <c r="I267" s="13"/>
      <c r="J267" s="16">
        <v>44088</v>
      </c>
      <c r="K267" s="83"/>
      <c r="L267" s="15"/>
      <c r="M267" s="83"/>
      <c r="N267" s="17"/>
    </row>
    <row r="268" spans="1:14" s="11" customFormat="1" ht="12.75">
      <c r="A268" s="88">
        <v>38</v>
      </c>
      <c r="B268" s="12" t="s">
        <v>101</v>
      </c>
      <c r="C268" s="13"/>
      <c r="D268" s="83"/>
      <c r="E268" s="83"/>
      <c r="F268" s="83"/>
      <c r="G268" s="83"/>
      <c r="H268" s="35"/>
      <c r="I268" s="13"/>
      <c r="J268" s="14"/>
      <c r="K268" s="83"/>
      <c r="L268" s="15"/>
      <c r="M268" s="83"/>
      <c r="N268" s="13"/>
    </row>
    <row r="269" spans="1:14" s="11" customFormat="1">
      <c r="A269" s="89"/>
      <c r="B269" s="13" t="s">
        <v>77</v>
      </c>
      <c r="C269" s="13" t="s">
        <v>27</v>
      </c>
      <c r="D269" s="83"/>
      <c r="E269" s="83"/>
      <c r="F269" s="83">
        <v>1</v>
      </c>
      <c r="G269" s="83"/>
      <c r="H269" s="56">
        <v>745</v>
      </c>
      <c r="I269" s="13"/>
      <c r="J269" s="16">
        <v>44109</v>
      </c>
      <c r="K269" s="83"/>
      <c r="L269" s="83"/>
      <c r="M269" s="83"/>
      <c r="N269" s="13"/>
    </row>
    <row r="270" spans="1:14" s="11" customFormat="1">
      <c r="A270" s="89"/>
      <c r="B270" s="13" t="s">
        <v>78</v>
      </c>
      <c r="C270" s="13" t="s">
        <v>27</v>
      </c>
      <c r="D270" s="83"/>
      <c r="E270" s="83"/>
      <c r="F270" s="83">
        <v>1</v>
      </c>
      <c r="G270" s="83"/>
      <c r="H270" s="56">
        <v>750</v>
      </c>
      <c r="I270" s="13"/>
      <c r="J270" s="16">
        <v>44109</v>
      </c>
      <c r="K270" s="83"/>
      <c r="L270" s="83"/>
      <c r="M270" s="83"/>
      <c r="N270" s="13"/>
    </row>
    <row r="271" spans="1:14" s="11" customFormat="1">
      <c r="A271" s="89"/>
      <c r="B271" s="13" t="s">
        <v>28</v>
      </c>
      <c r="C271" s="13" t="s">
        <v>29</v>
      </c>
      <c r="D271" s="83">
        <v>1</v>
      </c>
      <c r="E271" s="83"/>
      <c r="F271" s="83"/>
      <c r="G271" s="83"/>
      <c r="H271" s="13"/>
      <c r="I271" s="13"/>
      <c r="J271" s="16">
        <v>44109</v>
      </c>
      <c r="K271" s="37">
        <v>42</v>
      </c>
      <c r="L271" s="15"/>
      <c r="M271" s="83">
        <v>45</v>
      </c>
      <c r="N271" s="13"/>
    </row>
    <row r="272" spans="1:14" s="11" customFormat="1">
      <c r="A272" s="89"/>
      <c r="B272" s="13" t="s">
        <v>30</v>
      </c>
      <c r="C272" s="13" t="s">
        <v>29</v>
      </c>
      <c r="D272" s="83">
        <v>1</v>
      </c>
      <c r="E272" s="83"/>
      <c r="F272" s="83"/>
      <c r="G272" s="83"/>
      <c r="H272" s="13" t="s">
        <v>239</v>
      </c>
      <c r="I272" s="13"/>
      <c r="J272" s="16">
        <v>44109</v>
      </c>
      <c r="K272" s="37">
        <v>42</v>
      </c>
      <c r="L272" s="15"/>
      <c r="M272" s="83">
        <v>45</v>
      </c>
      <c r="N272" s="17"/>
    </row>
    <row r="273" spans="1:14" s="11" customFormat="1">
      <c r="A273" s="89"/>
      <c r="B273" s="13" t="s">
        <v>32</v>
      </c>
      <c r="C273" s="13" t="s">
        <v>27</v>
      </c>
      <c r="D273" s="83">
        <v>1</v>
      </c>
      <c r="E273" s="83"/>
      <c r="F273" s="83"/>
      <c r="G273" s="83"/>
      <c r="H273" s="13"/>
      <c r="I273" s="13"/>
      <c r="J273" s="16">
        <v>44088</v>
      </c>
      <c r="K273" s="83"/>
      <c r="L273" s="15"/>
      <c r="M273" s="83"/>
      <c r="N273" s="17"/>
    </row>
    <row r="274" spans="1:14" s="11" customFormat="1">
      <c r="A274" s="89"/>
      <c r="B274" s="13" t="s">
        <v>72</v>
      </c>
      <c r="C274" s="13" t="s">
        <v>27</v>
      </c>
      <c r="D274" s="83">
        <v>1</v>
      </c>
      <c r="E274" s="83"/>
      <c r="F274" s="83"/>
      <c r="G274" s="83"/>
      <c r="H274" s="13" t="s">
        <v>240</v>
      </c>
      <c r="I274" s="13"/>
      <c r="J274" s="16">
        <v>44088</v>
      </c>
      <c r="K274" s="83"/>
      <c r="L274" s="15"/>
      <c r="M274" s="83"/>
      <c r="N274" s="17"/>
    </row>
    <row r="275" spans="1:14" s="11" customFormat="1" ht="12.75">
      <c r="A275" s="88">
        <v>39</v>
      </c>
      <c r="B275" s="12" t="s">
        <v>241</v>
      </c>
      <c r="C275" s="13"/>
      <c r="D275" s="83"/>
      <c r="E275" s="83"/>
      <c r="F275" s="83"/>
      <c r="G275" s="83"/>
      <c r="H275" s="35"/>
      <c r="I275" s="13"/>
      <c r="J275" s="14"/>
      <c r="K275" s="83"/>
      <c r="L275" s="15"/>
      <c r="M275" s="83"/>
      <c r="N275" s="13"/>
    </row>
    <row r="276" spans="1:14" s="11" customFormat="1">
      <c r="A276" s="89"/>
      <c r="B276" s="13" t="s">
        <v>77</v>
      </c>
      <c r="C276" s="13" t="s">
        <v>27</v>
      </c>
      <c r="D276" s="83"/>
      <c r="E276" s="83"/>
      <c r="F276" s="83">
        <v>1</v>
      </c>
      <c r="G276" s="83"/>
      <c r="H276" s="56">
        <v>773</v>
      </c>
      <c r="I276" s="13"/>
      <c r="J276" s="16">
        <v>44112</v>
      </c>
      <c r="K276" s="83"/>
      <c r="L276" s="83"/>
      <c r="M276" s="83"/>
      <c r="N276" s="13"/>
    </row>
    <row r="277" spans="1:14" s="11" customFormat="1">
      <c r="A277" s="89"/>
      <c r="B277" s="13" t="s">
        <v>78</v>
      </c>
      <c r="C277" s="13" t="s">
        <v>27</v>
      </c>
      <c r="D277" s="83"/>
      <c r="E277" s="83"/>
      <c r="F277" s="83">
        <v>1</v>
      </c>
      <c r="G277" s="83"/>
      <c r="H277" s="56">
        <v>789</v>
      </c>
      <c r="I277" s="13"/>
      <c r="J277" s="16">
        <v>44112</v>
      </c>
      <c r="K277" s="83"/>
      <c r="L277" s="83"/>
      <c r="M277" s="83"/>
      <c r="N277" s="13"/>
    </row>
    <row r="278" spans="1:14" s="11" customFormat="1">
      <c r="A278" s="89"/>
      <c r="B278" s="13" t="s">
        <v>28</v>
      </c>
      <c r="C278" s="13" t="s">
        <v>29</v>
      </c>
      <c r="D278" s="83">
        <v>1</v>
      </c>
      <c r="E278" s="83"/>
      <c r="F278" s="83"/>
      <c r="G278" s="83"/>
      <c r="H278" s="13"/>
      <c r="I278" s="13"/>
      <c r="J278" s="16">
        <v>44112</v>
      </c>
      <c r="K278" s="37">
        <v>45</v>
      </c>
      <c r="L278" s="15"/>
      <c r="M278" s="83">
        <v>45</v>
      </c>
      <c r="N278" s="13"/>
    </row>
    <row r="279" spans="1:14" s="11" customFormat="1">
      <c r="A279" s="89"/>
      <c r="B279" s="13" t="s">
        <v>30</v>
      </c>
      <c r="C279" s="13" t="s">
        <v>29</v>
      </c>
      <c r="D279" s="83">
        <v>1</v>
      </c>
      <c r="E279" s="83"/>
      <c r="F279" s="83"/>
      <c r="G279" s="83"/>
      <c r="H279" s="13" t="s">
        <v>242</v>
      </c>
      <c r="I279" s="13"/>
      <c r="J279" s="16">
        <v>44112</v>
      </c>
      <c r="K279" s="37">
        <v>45</v>
      </c>
      <c r="L279" s="15"/>
      <c r="M279" s="83">
        <v>45</v>
      </c>
      <c r="N279" s="17"/>
    </row>
    <row r="280" spans="1:14" s="11" customFormat="1">
      <c r="A280" s="89"/>
      <c r="B280" s="13" t="s">
        <v>32</v>
      </c>
      <c r="C280" s="13" t="s">
        <v>27</v>
      </c>
      <c r="D280" s="83">
        <v>1</v>
      </c>
      <c r="E280" s="83"/>
      <c r="F280" s="83"/>
      <c r="G280" s="83"/>
      <c r="H280" s="13"/>
      <c r="I280" s="13"/>
      <c r="J280" s="16">
        <v>44088</v>
      </c>
      <c r="K280" s="83"/>
      <c r="L280" s="15"/>
      <c r="M280" s="83"/>
      <c r="N280" s="17"/>
    </row>
    <row r="281" spans="1:14" s="11" customFormat="1">
      <c r="A281" s="89"/>
      <c r="B281" s="13" t="s">
        <v>72</v>
      </c>
      <c r="C281" s="13" t="s">
        <v>27</v>
      </c>
      <c r="D281" s="83">
        <v>1</v>
      </c>
      <c r="E281" s="83"/>
      <c r="F281" s="83"/>
      <c r="G281" s="83"/>
      <c r="H281" s="13" t="s">
        <v>243</v>
      </c>
      <c r="I281" s="13"/>
      <c r="J281" s="16">
        <v>44088</v>
      </c>
      <c r="K281" s="83"/>
      <c r="L281" s="15"/>
      <c r="M281" s="83"/>
      <c r="N281" s="17"/>
    </row>
    <row r="282" spans="1:14" s="11" customFormat="1" ht="12.75">
      <c r="A282" s="88">
        <v>40</v>
      </c>
      <c r="B282" s="12" t="s">
        <v>244</v>
      </c>
      <c r="C282" s="13"/>
      <c r="D282" s="83"/>
      <c r="E282" s="83"/>
      <c r="F282" s="83"/>
      <c r="G282" s="83"/>
      <c r="H282" s="35"/>
      <c r="I282" s="13"/>
      <c r="J282" s="14"/>
      <c r="K282" s="83"/>
      <c r="L282" s="15"/>
      <c r="M282" s="83"/>
      <c r="N282" s="13"/>
    </row>
    <row r="283" spans="1:14" s="11" customFormat="1">
      <c r="A283" s="89"/>
      <c r="B283" s="13" t="s">
        <v>77</v>
      </c>
      <c r="C283" s="13" t="s">
        <v>27</v>
      </c>
      <c r="D283" s="83"/>
      <c r="E283" s="83"/>
      <c r="F283" s="83">
        <v>1</v>
      </c>
      <c r="G283" s="83"/>
      <c r="H283" s="56">
        <v>690</v>
      </c>
      <c r="I283" s="13"/>
      <c r="J283" s="16">
        <v>44103</v>
      </c>
      <c r="K283" s="83"/>
      <c r="L283" s="83"/>
      <c r="M283" s="83"/>
      <c r="N283" s="13"/>
    </row>
    <row r="284" spans="1:14" s="11" customFormat="1">
      <c r="A284" s="89"/>
      <c r="B284" s="13" t="s">
        <v>78</v>
      </c>
      <c r="C284" s="13" t="s">
        <v>27</v>
      </c>
      <c r="D284" s="83"/>
      <c r="E284" s="83"/>
      <c r="F284" s="83">
        <v>1</v>
      </c>
      <c r="G284" s="83"/>
      <c r="H284" s="56">
        <v>701</v>
      </c>
      <c r="I284" s="13"/>
      <c r="J284" s="16">
        <v>44103</v>
      </c>
      <c r="K284" s="83"/>
      <c r="L284" s="83"/>
      <c r="M284" s="83"/>
      <c r="N284" s="13"/>
    </row>
    <row r="285" spans="1:14" s="11" customFormat="1">
      <c r="A285" s="89"/>
      <c r="B285" s="13" t="s">
        <v>28</v>
      </c>
      <c r="C285" s="13" t="s">
        <v>29</v>
      </c>
      <c r="D285" s="83">
        <v>1</v>
      </c>
      <c r="E285" s="83"/>
      <c r="F285" s="83"/>
      <c r="G285" s="83"/>
      <c r="H285" s="13"/>
      <c r="I285" s="13"/>
      <c r="J285" s="16">
        <v>44103</v>
      </c>
      <c r="K285" s="37">
        <v>36</v>
      </c>
      <c r="L285" s="15"/>
      <c r="M285" s="83">
        <v>45</v>
      </c>
      <c r="N285" s="13"/>
    </row>
    <row r="286" spans="1:14" s="11" customFormat="1">
      <c r="A286" s="89"/>
      <c r="B286" s="13" t="s">
        <v>30</v>
      </c>
      <c r="C286" s="13" t="s">
        <v>29</v>
      </c>
      <c r="D286" s="83">
        <v>1</v>
      </c>
      <c r="E286" s="83"/>
      <c r="F286" s="83"/>
      <c r="G286" s="83"/>
      <c r="H286" s="13" t="s">
        <v>245</v>
      </c>
      <c r="I286" s="13"/>
      <c r="J286" s="16">
        <v>44103</v>
      </c>
      <c r="K286" s="37">
        <v>36</v>
      </c>
      <c r="L286" s="15"/>
      <c r="M286" s="83">
        <v>45</v>
      </c>
      <c r="N286" s="17"/>
    </row>
    <row r="287" spans="1:14" s="11" customFormat="1">
      <c r="A287" s="89"/>
      <c r="B287" s="13" t="s">
        <v>32</v>
      </c>
      <c r="C287" s="13" t="s">
        <v>27</v>
      </c>
      <c r="D287" s="83">
        <v>1</v>
      </c>
      <c r="E287" s="83"/>
      <c r="F287" s="83"/>
      <c r="G287" s="83"/>
      <c r="H287" s="13"/>
      <c r="I287" s="13"/>
      <c r="J287" s="16">
        <v>44088</v>
      </c>
      <c r="K287" s="83"/>
      <c r="L287" s="15"/>
      <c r="M287" s="83"/>
      <c r="N287" s="17"/>
    </row>
    <row r="288" spans="1:14" s="11" customFormat="1">
      <c r="A288" s="89"/>
      <c r="B288" s="13" t="s">
        <v>72</v>
      </c>
      <c r="C288" s="13" t="s">
        <v>27</v>
      </c>
      <c r="D288" s="83">
        <v>1</v>
      </c>
      <c r="E288" s="83"/>
      <c r="F288" s="83"/>
      <c r="G288" s="83"/>
      <c r="H288" s="13" t="s">
        <v>246</v>
      </c>
      <c r="I288" s="13"/>
      <c r="J288" s="16">
        <v>44088</v>
      </c>
      <c r="K288" s="83"/>
      <c r="L288" s="15"/>
      <c r="M288" s="83"/>
      <c r="N288" s="17"/>
    </row>
    <row r="289" spans="1:15" s="11" customFormat="1" ht="12.75">
      <c r="A289" s="88">
        <v>41</v>
      </c>
      <c r="B289" s="12" t="s">
        <v>92</v>
      </c>
      <c r="C289" s="13"/>
      <c r="D289" s="83"/>
      <c r="E289" s="83"/>
      <c r="F289" s="83"/>
      <c r="G289" s="83"/>
      <c r="H289" s="35"/>
      <c r="I289" s="13"/>
      <c r="J289" s="14"/>
      <c r="K289" s="83"/>
      <c r="L289" s="15"/>
      <c r="M289" s="83"/>
      <c r="N289" s="13"/>
      <c r="O289" s="36" t="s">
        <v>73</v>
      </c>
    </row>
    <row r="290" spans="1:15" s="11" customFormat="1" ht="36">
      <c r="A290" s="89"/>
      <c r="B290" s="13" t="s">
        <v>77</v>
      </c>
      <c r="C290" s="13" t="s">
        <v>27</v>
      </c>
      <c r="D290" s="83"/>
      <c r="E290" s="83"/>
      <c r="F290" s="83">
        <v>1</v>
      </c>
      <c r="G290" s="83"/>
      <c r="H290" s="56" t="s">
        <v>105</v>
      </c>
      <c r="I290" s="13"/>
      <c r="J290" s="16" t="s">
        <v>107</v>
      </c>
      <c r="K290" s="83"/>
      <c r="L290" s="83"/>
      <c r="M290" s="83"/>
      <c r="N290" s="13"/>
    </row>
    <row r="291" spans="1:15" s="11" customFormat="1" ht="36">
      <c r="A291" s="89"/>
      <c r="B291" s="13" t="s">
        <v>78</v>
      </c>
      <c r="C291" s="13" t="s">
        <v>27</v>
      </c>
      <c r="D291" s="83"/>
      <c r="E291" s="83"/>
      <c r="F291" s="83">
        <v>1</v>
      </c>
      <c r="G291" s="83"/>
      <c r="H291" s="56" t="s">
        <v>106</v>
      </c>
      <c r="I291" s="13"/>
      <c r="J291" s="16" t="s">
        <v>107</v>
      </c>
      <c r="K291" s="83"/>
      <c r="L291" s="83"/>
      <c r="M291" s="83"/>
      <c r="N291" s="13"/>
    </row>
    <row r="292" spans="1:15" s="11" customFormat="1">
      <c r="A292" s="89"/>
      <c r="B292" s="13" t="s">
        <v>28</v>
      </c>
      <c r="C292" s="13" t="s">
        <v>29</v>
      </c>
      <c r="D292" s="83">
        <v>1</v>
      </c>
      <c r="E292" s="83"/>
      <c r="F292" s="83"/>
      <c r="G292" s="83"/>
      <c r="H292" s="13"/>
      <c r="I292" s="13"/>
      <c r="J292" s="16">
        <v>44111</v>
      </c>
      <c r="K292" s="37">
        <v>44</v>
      </c>
      <c r="L292" s="15"/>
      <c r="M292" s="83">
        <v>45</v>
      </c>
      <c r="N292" s="13"/>
    </row>
    <row r="293" spans="1:15" s="11" customFormat="1" ht="36">
      <c r="A293" s="89"/>
      <c r="B293" s="13" t="s">
        <v>30</v>
      </c>
      <c r="C293" s="13" t="s">
        <v>29</v>
      </c>
      <c r="D293" s="83">
        <v>1</v>
      </c>
      <c r="E293" s="83"/>
      <c r="F293" s="83"/>
      <c r="G293" s="83"/>
      <c r="H293" s="13" t="s">
        <v>247</v>
      </c>
      <c r="I293" s="13"/>
      <c r="J293" s="16" t="s">
        <v>107</v>
      </c>
      <c r="K293" s="37">
        <v>44</v>
      </c>
      <c r="L293" s="15"/>
      <c r="M293" s="83">
        <v>45</v>
      </c>
      <c r="N293" s="17"/>
    </row>
    <row r="294" spans="1:15" s="11" customFormat="1">
      <c r="A294" s="89"/>
      <c r="B294" s="13" t="s">
        <v>32</v>
      </c>
      <c r="C294" s="13" t="s">
        <v>27</v>
      </c>
      <c r="D294" s="83">
        <v>1</v>
      </c>
      <c r="E294" s="83"/>
      <c r="F294" s="83"/>
      <c r="G294" s="83"/>
      <c r="H294" s="13"/>
      <c r="I294" s="13"/>
      <c r="J294" s="16">
        <v>44088</v>
      </c>
      <c r="K294" s="83"/>
      <c r="L294" s="15"/>
      <c r="M294" s="83"/>
      <c r="N294" s="17"/>
    </row>
    <row r="295" spans="1:15" s="11" customFormat="1">
      <c r="A295" s="89"/>
      <c r="B295" s="13" t="s">
        <v>72</v>
      </c>
      <c r="C295" s="13" t="s">
        <v>27</v>
      </c>
      <c r="D295" s="83">
        <v>1</v>
      </c>
      <c r="E295" s="83"/>
      <c r="F295" s="83"/>
      <c r="G295" s="83"/>
      <c r="H295" s="13" t="s">
        <v>248</v>
      </c>
      <c r="I295" s="13"/>
      <c r="J295" s="16">
        <v>44088</v>
      </c>
      <c r="K295" s="83"/>
      <c r="L295" s="15"/>
      <c r="M295" s="83"/>
      <c r="N295" s="17"/>
    </row>
    <row r="296" spans="1:15" s="11" customFormat="1" ht="12.75">
      <c r="A296" s="88">
        <v>42</v>
      </c>
      <c r="B296" s="12" t="s">
        <v>93</v>
      </c>
      <c r="C296" s="13"/>
      <c r="D296" s="83"/>
      <c r="E296" s="83"/>
      <c r="F296" s="83"/>
      <c r="G296" s="83"/>
      <c r="H296" s="35"/>
      <c r="I296" s="13"/>
      <c r="J296" s="14"/>
      <c r="K296" s="83"/>
      <c r="L296" s="15"/>
      <c r="M296" s="83"/>
      <c r="N296" s="13"/>
    </row>
    <row r="297" spans="1:15" s="11" customFormat="1">
      <c r="A297" s="89"/>
      <c r="B297" s="13" t="s">
        <v>77</v>
      </c>
      <c r="C297" s="13" t="s">
        <v>27</v>
      </c>
      <c r="D297" s="83"/>
      <c r="E297" s="83"/>
      <c r="F297" s="83">
        <v>1</v>
      </c>
      <c r="G297" s="83"/>
      <c r="H297" s="56">
        <v>698</v>
      </c>
      <c r="I297" s="13"/>
      <c r="J297" s="16">
        <v>44103</v>
      </c>
      <c r="K297" s="83"/>
      <c r="L297" s="83"/>
      <c r="M297" s="83"/>
      <c r="N297" s="13"/>
    </row>
    <row r="298" spans="1:15" s="11" customFormat="1">
      <c r="A298" s="89"/>
      <c r="B298" s="13" t="s">
        <v>78</v>
      </c>
      <c r="C298" s="13" t="s">
        <v>27</v>
      </c>
      <c r="D298" s="83"/>
      <c r="E298" s="83"/>
      <c r="F298" s="83">
        <v>1</v>
      </c>
      <c r="G298" s="83"/>
      <c r="H298" s="56">
        <v>709</v>
      </c>
      <c r="I298" s="13"/>
      <c r="J298" s="16">
        <v>44103</v>
      </c>
      <c r="K298" s="83"/>
      <c r="L298" s="83"/>
      <c r="M298" s="83"/>
      <c r="N298" s="13"/>
    </row>
    <row r="299" spans="1:15" s="11" customFormat="1">
      <c r="A299" s="89"/>
      <c r="B299" s="13" t="s">
        <v>28</v>
      </c>
      <c r="C299" s="13" t="s">
        <v>29</v>
      </c>
      <c r="D299" s="83">
        <v>1</v>
      </c>
      <c r="E299" s="83"/>
      <c r="F299" s="83"/>
      <c r="G299" s="83"/>
      <c r="H299" s="13"/>
      <c r="I299" s="13"/>
      <c r="J299" s="16">
        <v>44103</v>
      </c>
      <c r="K299" s="37">
        <v>36</v>
      </c>
      <c r="L299" s="15"/>
      <c r="M299" s="83">
        <v>45</v>
      </c>
      <c r="N299" s="13"/>
    </row>
    <row r="300" spans="1:15" s="11" customFormat="1">
      <c r="A300" s="89"/>
      <c r="B300" s="13" t="s">
        <v>30</v>
      </c>
      <c r="C300" s="13" t="s">
        <v>29</v>
      </c>
      <c r="D300" s="83">
        <v>1</v>
      </c>
      <c r="E300" s="83"/>
      <c r="F300" s="83"/>
      <c r="G300" s="83"/>
      <c r="H300" s="13" t="s">
        <v>249</v>
      </c>
      <c r="I300" s="13"/>
      <c r="J300" s="16">
        <v>44103</v>
      </c>
      <c r="K300" s="37">
        <v>36</v>
      </c>
      <c r="L300" s="15"/>
      <c r="M300" s="83">
        <v>45</v>
      </c>
      <c r="N300" s="17"/>
    </row>
    <row r="301" spans="1:15" s="11" customFormat="1">
      <c r="A301" s="89"/>
      <c r="B301" s="13" t="s">
        <v>32</v>
      </c>
      <c r="C301" s="13" t="s">
        <v>27</v>
      </c>
      <c r="D301" s="83">
        <v>1</v>
      </c>
      <c r="E301" s="83"/>
      <c r="F301" s="83"/>
      <c r="G301" s="83"/>
      <c r="H301" s="13"/>
      <c r="I301" s="13"/>
      <c r="J301" s="16">
        <v>44088</v>
      </c>
      <c r="K301" s="83"/>
      <c r="L301" s="15"/>
      <c r="M301" s="83"/>
      <c r="N301" s="17"/>
    </row>
    <row r="302" spans="1:15" s="11" customFormat="1">
      <c r="A302" s="89"/>
      <c r="B302" s="13" t="s">
        <v>72</v>
      </c>
      <c r="C302" s="13" t="s">
        <v>27</v>
      </c>
      <c r="D302" s="83">
        <v>1</v>
      </c>
      <c r="E302" s="83"/>
      <c r="F302" s="83"/>
      <c r="G302" s="83"/>
      <c r="H302" s="13" t="s">
        <v>250</v>
      </c>
      <c r="I302" s="13"/>
      <c r="J302" s="16">
        <v>44088</v>
      </c>
      <c r="K302" s="83"/>
      <c r="L302" s="15"/>
      <c r="M302" s="83"/>
      <c r="N302" s="17"/>
    </row>
    <row r="303" spans="1:15" s="11" customFormat="1" ht="12.75">
      <c r="A303" s="88">
        <v>43</v>
      </c>
      <c r="B303" s="12" t="s">
        <v>251</v>
      </c>
      <c r="C303" s="13"/>
      <c r="D303" s="83"/>
      <c r="E303" s="83"/>
      <c r="F303" s="83"/>
      <c r="G303" s="83"/>
      <c r="H303" s="35"/>
      <c r="I303" s="13"/>
      <c r="J303" s="14"/>
      <c r="K303" s="83"/>
      <c r="L303" s="15"/>
      <c r="M303" s="83"/>
      <c r="N303" s="13"/>
    </row>
    <row r="304" spans="1:15" s="11" customFormat="1">
      <c r="A304" s="89"/>
      <c r="B304" s="13" t="s">
        <v>77</v>
      </c>
      <c r="C304" s="13" t="s">
        <v>27</v>
      </c>
      <c r="D304" s="83"/>
      <c r="E304" s="83"/>
      <c r="F304" s="83">
        <v>1</v>
      </c>
      <c r="G304" s="83"/>
      <c r="H304" s="56">
        <v>772</v>
      </c>
      <c r="I304" s="13"/>
      <c r="J304" s="16">
        <v>44112</v>
      </c>
      <c r="K304" s="83"/>
      <c r="L304" s="83"/>
      <c r="M304" s="83"/>
      <c r="N304" s="13"/>
    </row>
    <row r="305" spans="1:14" s="11" customFormat="1">
      <c r="A305" s="89"/>
      <c r="B305" s="13" t="s">
        <v>78</v>
      </c>
      <c r="C305" s="13" t="s">
        <v>27</v>
      </c>
      <c r="D305" s="83"/>
      <c r="E305" s="83"/>
      <c r="F305" s="83">
        <v>1</v>
      </c>
      <c r="G305" s="83"/>
      <c r="H305" s="56">
        <v>788</v>
      </c>
      <c r="I305" s="13"/>
      <c r="J305" s="16">
        <v>44112</v>
      </c>
      <c r="K305" s="83"/>
      <c r="L305" s="83"/>
      <c r="M305" s="83"/>
      <c r="N305" s="13"/>
    </row>
    <row r="306" spans="1:14" s="11" customFormat="1">
      <c r="A306" s="89"/>
      <c r="B306" s="13" t="s">
        <v>28</v>
      </c>
      <c r="C306" s="13" t="s">
        <v>29</v>
      </c>
      <c r="D306" s="83">
        <v>1</v>
      </c>
      <c r="E306" s="83"/>
      <c r="F306" s="83"/>
      <c r="G306" s="83"/>
      <c r="H306" s="13"/>
      <c r="I306" s="13"/>
      <c r="J306" s="16">
        <v>44112</v>
      </c>
      <c r="K306" s="37">
        <v>45</v>
      </c>
      <c r="L306" s="15"/>
      <c r="M306" s="83">
        <v>45</v>
      </c>
      <c r="N306" s="13"/>
    </row>
    <row r="307" spans="1:14" s="11" customFormat="1">
      <c r="A307" s="89"/>
      <c r="B307" s="13" t="s">
        <v>30</v>
      </c>
      <c r="C307" s="13" t="s">
        <v>29</v>
      </c>
      <c r="D307" s="83">
        <v>1</v>
      </c>
      <c r="E307" s="83"/>
      <c r="F307" s="83"/>
      <c r="G307" s="83"/>
      <c r="H307" s="13" t="s">
        <v>252</v>
      </c>
      <c r="I307" s="13"/>
      <c r="J307" s="16">
        <v>44112</v>
      </c>
      <c r="K307" s="37">
        <v>45</v>
      </c>
      <c r="L307" s="15"/>
      <c r="M307" s="83">
        <v>45</v>
      </c>
      <c r="N307" s="17"/>
    </row>
    <row r="308" spans="1:14" s="11" customFormat="1">
      <c r="A308" s="89"/>
      <c r="B308" s="13" t="s">
        <v>32</v>
      </c>
      <c r="C308" s="13" t="s">
        <v>27</v>
      </c>
      <c r="D308" s="83">
        <v>1</v>
      </c>
      <c r="E308" s="83"/>
      <c r="F308" s="83"/>
      <c r="G308" s="83"/>
      <c r="H308" s="13"/>
      <c r="I308" s="13"/>
      <c r="J308" s="16">
        <v>44088</v>
      </c>
      <c r="K308" s="83"/>
      <c r="L308" s="15"/>
      <c r="M308" s="83"/>
      <c r="N308" s="17"/>
    </row>
    <row r="309" spans="1:14" s="11" customFormat="1">
      <c r="A309" s="89"/>
      <c r="B309" s="13" t="s">
        <v>72</v>
      </c>
      <c r="C309" s="13" t="s">
        <v>27</v>
      </c>
      <c r="D309" s="83">
        <v>1</v>
      </c>
      <c r="E309" s="83"/>
      <c r="F309" s="83"/>
      <c r="G309" s="83"/>
      <c r="H309" s="13" t="s">
        <v>253</v>
      </c>
      <c r="I309" s="13"/>
      <c r="J309" s="16">
        <v>44088</v>
      </c>
      <c r="K309" s="83"/>
      <c r="L309" s="15"/>
      <c r="M309" s="83"/>
      <c r="N309" s="17"/>
    </row>
    <row r="310" spans="1:14" s="11" customFormat="1" ht="12.75">
      <c r="A310" s="88">
        <v>44</v>
      </c>
      <c r="B310" s="12" t="s">
        <v>254</v>
      </c>
      <c r="C310" s="13"/>
      <c r="D310" s="83"/>
      <c r="E310" s="83"/>
      <c r="F310" s="83"/>
      <c r="G310" s="83"/>
      <c r="H310" s="35"/>
      <c r="I310" s="13"/>
      <c r="J310" s="14"/>
      <c r="K310" s="83"/>
      <c r="L310" s="15"/>
      <c r="M310" s="83"/>
      <c r="N310" s="13"/>
    </row>
    <row r="311" spans="1:14" s="11" customFormat="1">
      <c r="A311" s="89"/>
      <c r="B311" s="13" t="s">
        <v>77</v>
      </c>
      <c r="C311" s="13" t="s">
        <v>27</v>
      </c>
      <c r="D311" s="83"/>
      <c r="E311" s="83"/>
      <c r="F311" s="83">
        <v>1</v>
      </c>
      <c r="G311" s="83"/>
      <c r="H311" s="56">
        <v>766</v>
      </c>
      <c r="I311" s="13"/>
      <c r="J311" s="16">
        <v>44112</v>
      </c>
      <c r="K311" s="83"/>
      <c r="L311" s="83"/>
      <c r="M311" s="83"/>
      <c r="N311" s="13"/>
    </row>
    <row r="312" spans="1:14" s="11" customFormat="1">
      <c r="A312" s="89"/>
      <c r="B312" s="13" t="s">
        <v>78</v>
      </c>
      <c r="C312" s="13" t="s">
        <v>27</v>
      </c>
      <c r="D312" s="83"/>
      <c r="E312" s="83"/>
      <c r="F312" s="83">
        <v>1</v>
      </c>
      <c r="G312" s="83"/>
      <c r="H312" s="56">
        <v>782</v>
      </c>
      <c r="I312" s="13"/>
      <c r="J312" s="16">
        <v>44112</v>
      </c>
      <c r="K312" s="83"/>
      <c r="L312" s="83"/>
      <c r="M312" s="83"/>
      <c r="N312" s="13"/>
    </row>
    <row r="313" spans="1:14" s="11" customFormat="1">
      <c r="A313" s="89"/>
      <c r="B313" s="13" t="s">
        <v>28</v>
      </c>
      <c r="C313" s="13" t="s">
        <v>29</v>
      </c>
      <c r="D313" s="83">
        <v>1</v>
      </c>
      <c r="E313" s="83"/>
      <c r="F313" s="83"/>
      <c r="G313" s="83"/>
      <c r="H313" s="13"/>
      <c r="I313" s="13"/>
      <c r="J313" s="16">
        <v>44112</v>
      </c>
      <c r="K313" s="37">
        <v>45</v>
      </c>
      <c r="L313" s="15"/>
      <c r="M313" s="83">
        <v>45</v>
      </c>
      <c r="N313" s="13"/>
    </row>
    <row r="314" spans="1:14" s="11" customFormat="1">
      <c r="A314" s="89"/>
      <c r="B314" s="13" t="s">
        <v>30</v>
      </c>
      <c r="C314" s="13" t="s">
        <v>29</v>
      </c>
      <c r="D314" s="83">
        <v>1</v>
      </c>
      <c r="E314" s="83"/>
      <c r="F314" s="83"/>
      <c r="G314" s="83"/>
      <c r="H314" s="13" t="s">
        <v>255</v>
      </c>
      <c r="I314" s="13"/>
      <c r="J314" s="16">
        <v>44112</v>
      </c>
      <c r="K314" s="37">
        <v>45</v>
      </c>
      <c r="L314" s="15"/>
      <c r="M314" s="83">
        <v>45</v>
      </c>
      <c r="N314" s="17"/>
    </row>
    <row r="315" spans="1:14" s="11" customFormat="1">
      <c r="A315" s="89"/>
      <c r="B315" s="13" t="s">
        <v>32</v>
      </c>
      <c r="C315" s="13" t="s">
        <v>27</v>
      </c>
      <c r="D315" s="83">
        <v>1</v>
      </c>
      <c r="E315" s="83"/>
      <c r="F315" s="83"/>
      <c r="G315" s="83"/>
      <c r="H315" s="13"/>
      <c r="I315" s="13"/>
      <c r="J315" s="16">
        <v>44088</v>
      </c>
      <c r="K315" s="83"/>
      <c r="L315" s="15"/>
      <c r="M315" s="83"/>
      <c r="N315" s="17"/>
    </row>
    <row r="316" spans="1:14" s="11" customFormat="1">
      <c r="A316" s="89"/>
      <c r="B316" s="13" t="s">
        <v>72</v>
      </c>
      <c r="C316" s="13" t="s">
        <v>27</v>
      </c>
      <c r="D316" s="83">
        <v>1</v>
      </c>
      <c r="E316" s="83"/>
      <c r="F316" s="83"/>
      <c r="G316" s="83"/>
      <c r="H316" s="13" t="s">
        <v>256</v>
      </c>
      <c r="I316" s="13"/>
      <c r="J316" s="16">
        <v>44088</v>
      </c>
      <c r="K316" s="83"/>
      <c r="L316" s="15"/>
      <c r="M316" s="83"/>
      <c r="N316" s="17"/>
    </row>
    <row r="317" spans="1:14" s="11" customFormat="1" ht="12.75">
      <c r="A317" s="88">
        <v>45</v>
      </c>
      <c r="B317" s="12" t="s">
        <v>257</v>
      </c>
      <c r="C317" s="13"/>
      <c r="D317" s="83"/>
      <c r="E317" s="83"/>
      <c r="F317" s="83"/>
      <c r="G317" s="83"/>
      <c r="H317" s="35"/>
      <c r="I317" s="13"/>
      <c r="J317" s="14"/>
      <c r="K317" s="83"/>
      <c r="L317" s="15"/>
      <c r="M317" s="83"/>
      <c r="N317" s="13"/>
    </row>
    <row r="318" spans="1:14" s="11" customFormat="1">
      <c r="A318" s="89"/>
      <c r="B318" s="13" t="s">
        <v>77</v>
      </c>
      <c r="C318" s="13" t="s">
        <v>27</v>
      </c>
      <c r="D318" s="83"/>
      <c r="E318" s="83"/>
      <c r="F318" s="83">
        <v>1</v>
      </c>
      <c r="G318" s="83"/>
      <c r="H318" s="56">
        <v>736</v>
      </c>
      <c r="I318" s="13"/>
      <c r="J318" s="16">
        <v>44106</v>
      </c>
      <c r="K318" s="83"/>
      <c r="L318" s="83"/>
      <c r="M318" s="83"/>
      <c r="N318" s="13"/>
    </row>
    <row r="319" spans="1:14" s="11" customFormat="1">
      <c r="A319" s="89"/>
      <c r="B319" s="13" t="s">
        <v>78</v>
      </c>
      <c r="C319" s="13" t="s">
        <v>27</v>
      </c>
      <c r="D319" s="83"/>
      <c r="E319" s="83"/>
      <c r="F319" s="83">
        <v>1</v>
      </c>
      <c r="G319" s="83"/>
      <c r="H319" s="56">
        <v>741</v>
      </c>
      <c r="I319" s="13"/>
      <c r="J319" s="16">
        <v>44106</v>
      </c>
      <c r="K319" s="83"/>
      <c r="L319" s="83"/>
      <c r="M319" s="83"/>
      <c r="N319" s="13"/>
    </row>
    <row r="320" spans="1:14" s="11" customFormat="1">
      <c r="A320" s="89"/>
      <c r="B320" s="13" t="s">
        <v>28</v>
      </c>
      <c r="C320" s="13" t="s">
        <v>29</v>
      </c>
      <c r="D320" s="83">
        <v>1</v>
      </c>
      <c r="E320" s="83"/>
      <c r="F320" s="83"/>
      <c r="G320" s="83"/>
      <c r="H320" s="13"/>
      <c r="I320" s="13"/>
      <c r="J320" s="16">
        <v>44106</v>
      </c>
      <c r="K320" s="37">
        <v>39</v>
      </c>
      <c r="L320" s="15"/>
      <c r="M320" s="83">
        <v>45</v>
      </c>
      <c r="N320" s="13"/>
    </row>
    <row r="321" spans="1:14" s="11" customFormat="1">
      <c r="A321" s="89"/>
      <c r="B321" s="13" t="s">
        <v>30</v>
      </c>
      <c r="C321" s="13" t="s">
        <v>29</v>
      </c>
      <c r="D321" s="83">
        <v>1</v>
      </c>
      <c r="E321" s="83"/>
      <c r="F321" s="83"/>
      <c r="G321" s="83"/>
      <c r="H321" s="13" t="s">
        <v>258</v>
      </c>
      <c r="I321" s="13"/>
      <c r="J321" s="16">
        <v>44106</v>
      </c>
      <c r="K321" s="37">
        <v>39</v>
      </c>
      <c r="L321" s="15"/>
      <c r="M321" s="83">
        <v>45</v>
      </c>
      <c r="N321" s="17"/>
    </row>
    <row r="322" spans="1:14" s="11" customFormat="1">
      <c r="A322" s="89"/>
      <c r="B322" s="13" t="s">
        <v>32</v>
      </c>
      <c r="C322" s="13" t="s">
        <v>27</v>
      </c>
      <c r="D322" s="83">
        <v>1</v>
      </c>
      <c r="E322" s="83"/>
      <c r="F322" s="83"/>
      <c r="G322" s="83"/>
      <c r="H322" s="13"/>
      <c r="I322" s="13"/>
      <c r="J322" s="16">
        <v>44088</v>
      </c>
      <c r="K322" s="83"/>
      <c r="L322" s="15"/>
      <c r="M322" s="83"/>
      <c r="N322" s="17"/>
    </row>
    <row r="323" spans="1:14" s="11" customFormat="1">
      <c r="A323" s="89"/>
      <c r="B323" s="13" t="s">
        <v>72</v>
      </c>
      <c r="C323" s="13" t="s">
        <v>27</v>
      </c>
      <c r="D323" s="83">
        <v>1</v>
      </c>
      <c r="E323" s="83"/>
      <c r="F323" s="83"/>
      <c r="G323" s="83"/>
      <c r="H323" s="13" t="s">
        <v>259</v>
      </c>
      <c r="I323" s="13"/>
      <c r="J323" s="16">
        <v>44088</v>
      </c>
      <c r="K323" s="83"/>
      <c r="L323" s="15"/>
      <c r="M323" s="83"/>
      <c r="N323" s="17"/>
    </row>
    <row r="324" spans="1:14" s="11" customFormat="1" ht="12.75">
      <c r="A324" s="88">
        <v>46</v>
      </c>
      <c r="B324" s="12" t="s">
        <v>260</v>
      </c>
      <c r="C324" s="13"/>
      <c r="D324" s="83"/>
      <c r="E324" s="83"/>
      <c r="F324" s="83"/>
      <c r="G324" s="83"/>
      <c r="H324" s="35"/>
      <c r="I324" s="13"/>
      <c r="J324" s="14"/>
      <c r="K324" s="83"/>
      <c r="L324" s="15"/>
      <c r="M324" s="83"/>
      <c r="N324" s="13"/>
    </row>
    <row r="325" spans="1:14" s="11" customFormat="1">
      <c r="A325" s="89"/>
      <c r="B325" s="13" t="s">
        <v>77</v>
      </c>
      <c r="C325" s="13" t="s">
        <v>27</v>
      </c>
      <c r="D325" s="83"/>
      <c r="E325" s="83"/>
      <c r="F325" s="83">
        <v>1</v>
      </c>
      <c r="G325" s="83"/>
      <c r="H325" s="56">
        <v>765</v>
      </c>
      <c r="I325" s="13"/>
      <c r="J325" s="16">
        <v>44112</v>
      </c>
      <c r="K325" s="83"/>
      <c r="L325" s="83"/>
      <c r="M325" s="83"/>
      <c r="N325" s="13"/>
    </row>
    <row r="326" spans="1:14" s="11" customFormat="1">
      <c r="A326" s="89"/>
      <c r="B326" s="13" t="s">
        <v>78</v>
      </c>
      <c r="C326" s="13" t="s">
        <v>27</v>
      </c>
      <c r="D326" s="83"/>
      <c r="E326" s="83"/>
      <c r="F326" s="83">
        <v>1</v>
      </c>
      <c r="G326" s="83"/>
      <c r="H326" s="56">
        <v>781</v>
      </c>
      <c r="I326" s="13"/>
      <c r="J326" s="16">
        <v>44112</v>
      </c>
      <c r="K326" s="83"/>
      <c r="L326" s="83"/>
      <c r="M326" s="83"/>
      <c r="N326" s="13"/>
    </row>
    <row r="327" spans="1:14" s="11" customFormat="1">
      <c r="A327" s="89"/>
      <c r="B327" s="13" t="s">
        <v>28</v>
      </c>
      <c r="C327" s="13" t="s">
        <v>29</v>
      </c>
      <c r="D327" s="83">
        <v>1</v>
      </c>
      <c r="E327" s="83"/>
      <c r="F327" s="83"/>
      <c r="G327" s="83"/>
      <c r="H327" s="13"/>
      <c r="I327" s="13"/>
      <c r="J327" s="16">
        <v>44112</v>
      </c>
      <c r="K327" s="37">
        <v>45</v>
      </c>
      <c r="L327" s="15"/>
      <c r="M327" s="83">
        <v>45</v>
      </c>
      <c r="N327" s="13"/>
    </row>
    <row r="328" spans="1:14" s="11" customFormat="1">
      <c r="A328" s="89"/>
      <c r="B328" s="13" t="s">
        <v>30</v>
      </c>
      <c r="C328" s="13" t="s">
        <v>29</v>
      </c>
      <c r="D328" s="83">
        <v>1</v>
      </c>
      <c r="E328" s="83"/>
      <c r="F328" s="83"/>
      <c r="G328" s="83"/>
      <c r="H328" s="13" t="s">
        <v>261</v>
      </c>
      <c r="I328" s="13"/>
      <c r="J328" s="16">
        <v>44112</v>
      </c>
      <c r="K328" s="37">
        <v>45</v>
      </c>
      <c r="L328" s="15"/>
      <c r="M328" s="83">
        <v>45</v>
      </c>
      <c r="N328" s="17"/>
    </row>
    <row r="329" spans="1:14" s="11" customFormat="1">
      <c r="A329" s="89"/>
      <c r="B329" s="13" t="s">
        <v>32</v>
      </c>
      <c r="C329" s="13" t="s">
        <v>27</v>
      </c>
      <c r="D329" s="83">
        <v>1</v>
      </c>
      <c r="E329" s="83"/>
      <c r="F329" s="83"/>
      <c r="G329" s="83"/>
      <c r="H329" s="13"/>
      <c r="I329" s="13"/>
      <c r="J329" s="16">
        <v>44088</v>
      </c>
      <c r="K329" s="83"/>
      <c r="L329" s="15"/>
      <c r="M329" s="83"/>
      <c r="N329" s="17"/>
    </row>
    <row r="330" spans="1:14" s="11" customFormat="1">
      <c r="A330" s="89"/>
      <c r="B330" s="13" t="s">
        <v>72</v>
      </c>
      <c r="C330" s="13" t="s">
        <v>27</v>
      </c>
      <c r="D330" s="83">
        <v>1</v>
      </c>
      <c r="E330" s="83"/>
      <c r="F330" s="83"/>
      <c r="G330" s="83"/>
      <c r="H330" s="13" t="s">
        <v>262</v>
      </c>
      <c r="I330" s="13"/>
      <c r="J330" s="16">
        <v>44088</v>
      </c>
      <c r="K330" s="83"/>
      <c r="L330" s="15"/>
      <c r="M330" s="83"/>
      <c r="N330" s="17"/>
    </row>
    <row r="331" spans="1:14" s="11" customFormat="1" ht="12.75">
      <c r="A331" s="88">
        <v>47</v>
      </c>
      <c r="B331" s="12" t="s">
        <v>97</v>
      </c>
      <c r="C331" s="13"/>
      <c r="D331" s="83"/>
      <c r="E331" s="83"/>
      <c r="F331" s="83"/>
      <c r="G331" s="83"/>
      <c r="H331" s="35"/>
      <c r="I331" s="13"/>
      <c r="J331" s="14"/>
      <c r="K331" s="83"/>
      <c r="L331" s="15"/>
      <c r="M331" s="83"/>
      <c r="N331" s="13"/>
    </row>
    <row r="332" spans="1:14" s="11" customFormat="1">
      <c r="A332" s="89"/>
      <c r="B332" s="13" t="s">
        <v>77</v>
      </c>
      <c r="C332" s="13" t="s">
        <v>27</v>
      </c>
      <c r="D332" s="83"/>
      <c r="E332" s="83"/>
      <c r="F332" s="83">
        <v>1</v>
      </c>
      <c r="G332" s="83"/>
      <c r="H332" s="56">
        <v>677</v>
      </c>
      <c r="I332" s="13"/>
      <c r="J332" s="16">
        <v>44102</v>
      </c>
      <c r="K332" s="83"/>
      <c r="L332" s="83"/>
      <c r="M332" s="83"/>
      <c r="N332" s="13"/>
    </row>
    <row r="333" spans="1:14" s="11" customFormat="1">
      <c r="A333" s="89"/>
      <c r="B333" s="13" t="s">
        <v>78</v>
      </c>
      <c r="C333" s="13" t="s">
        <v>27</v>
      </c>
      <c r="D333" s="83"/>
      <c r="E333" s="83"/>
      <c r="F333" s="83">
        <v>1</v>
      </c>
      <c r="G333" s="83"/>
      <c r="H333" s="56">
        <v>683</v>
      </c>
      <c r="I333" s="13"/>
      <c r="J333" s="16">
        <v>44102</v>
      </c>
      <c r="K333" s="83"/>
      <c r="L333" s="83"/>
      <c r="M333" s="83"/>
      <c r="N333" s="13"/>
    </row>
    <row r="334" spans="1:14" s="11" customFormat="1">
      <c r="A334" s="89"/>
      <c r="B334" s="13" t="s">
        <v>28</v>
      </c>
      <c r="C334" s="13" t="s">
        <v>29</v>
      </c>
      <c r="D334" s="83">
        <v>1</v>
      </c>
      <c r="E334" s="83"/>
      <c r="F334" s="83"/>
      <c r="G334" s="83"/>
      <c r="H334" s="13"/>
      <c r="I334" s="13"/>
      <c r="J334" s="16">
        <v>44102</v>
      </c>
      <c r="K334" s="37">
        <v>35</v>
      </c>
      <c r="L334" s="15"/>
      <c r="M334" s="83">
        <v>45</v>
      </c>
      <c r="N334" s="13"/>
    </row>
    <row r="335" spans="1:14" s="11" customFormat="1">
      <c r="A335" s="89"/>
      <c r="B335" s="13" t="s">
        <v>30</v>
      </c>
      <c r="C335" s="13" t="s">
        <v>29</v>
      </c>
      <c r="D335" s="83">
        <v>1</v>
      </c>
      <c r="E335" s="83"/>
      <c r="F335" s="83"/>
      <c r="G335" s="83"/>
      <c r="H335" s="13" t="s">
        <v>263</v>
      </c>
      <c r="I335" s="13"/>
      <c r="J335" s="16">
        <v>44102</v>
      </c>
      <c r="K335" s="37">
        <v>35</v>
      </c>
      <c r="L335" s="15"/>
      <c r="M335" s="83">
        <v>45</v>
      </c>
      <c r="N335" s="17"/>
    </row>
    <row r="336" spans="1:14" s="11" customFormat="1">
      <c r="A336" s="89"/>
      <c r="B336" s="13" t="s">
        <v>32</v>
      </c>
      <c r="C336" s="13" t="s">
        <v>27</v>
      </c>
      <c r="D336" s="83">
        <v>1</v>
      </c>
      <c r="E336" s="83"/>
      <c r="F336" s="83"/>
      <c r="G336" s="83"/>
      <c r="H336" s="13"/>
      <c r="I336" s="13"/>
      <c r="J336" s="16">
        <v>44088</v>
      </c>
      <c r="K336" s="83"/>
      <c r="L336" s="15"/>
      <c r="M336" s="83"/>
      <c r="N336" s="17"/>
    </row>
    <row r="337" spans="1:14" s="11" customFormat="1">
      <c r="A337" s="89"/>
      <c r="B337" s="13" t="s">
        <v>72</v>
      </c>
      <c r="C337" s="13" t="s">
        <v>27</v>
      </c>
      <c r="D337" s="83">
        <v>1</v>
      </c>
      <c r="E337" s="83"/>
      <c r="F337" s="83"/>
      <c r="G337" s="83"/>
      <c r="H337" s="13" t="s">
        <v>264</v>
      </c>
      <c r="I337" s="13"/>
      <c r="J337" s="16">
        <v>44088</v>
      </c>
      <c r="K337" s="83"/>
      <c r="L337" s="15"/>
      <c r="M337" s="83"/>
      <c r="N337" s="17"/>
    </row>
    <row r="338" spans="1:14" s="11" customFormat="1" ht="12.75">
      <c r="A338" s="88">
        <v>48</v>
      </c>
      <c r="B338" s="12" t="s">
        <v>265</v>
      </c>
      <c r="C338" s="13"/>
      <c r="D338" s="83"/>
      <c r="E338" s="83"/>
      <c r="F338" s="83"/>
      <c r="G338" s="83"/>
      <c r="H338" s="35"/>
      <c r="I338" s="13"/>
      <c r="J338" s="14"/>
      <c r="K338" s="83"/>
      <c r="L338" s="15"/>
      <c r="M338" s="83"/>
      <c r="N338" s="13"/>
    </row>
    <row r="339" spans="1:14" s="11" customFormat="1">
      <c r="A339" s="89"/>
      <c r="B339" s="13" t="s">
        <v>77</v>
      </c>
      <c r="C339" s="13" t="s">
        <v>27</v>
      </c>
      <c r="D339" s="83"/>
      <c r="E339" s="83"/>
      <c r="F339" s="83">
        <v>1</v>
      </c>
      <c r="G339" s="83"/>
      <c r="H339" s="56">
        <v>739</v>
      </c>
      <c r="I339" s="13"/>
      <c r="J339" s="16">
        <v>44106</v>
      </c>
      <c r="K339" s="83"/>
      <c r="L339" s="83"/>
      <c r="M339" s="83"/>
      <c r="N339" s="13"/>
    </row>
    <row r="340" spans="1:14" s="11" customFormat="1">
      <c r="A340" s="89"/>
      <c r="B340" s="13" t="s">
        <v>78</v>
      </c>
      <c r="C340" s="13" t="s">
        <v>27</v>
      </c>
      <c r="D340" s="83"/>
      <c r="E340" s="83"/>
      <c r="F340" s="83">
        <v>1</v>
      </c>
      <c r="G340" s="83"/>
      <c r="H340" s="56">
        <v>744</v>
      </c>
      <c r="I340" s="13"/>
      <c r="J340" s="16">
        <v>44106</v>
      </c>
      <c r="K340" s="83"/>
      <c r="L340" s="83"/>
      <c r="M340" s="83"/>
      <c r="N340" s="13"/>
    </row>
    <row r="341" spans="1:14" s="11" customFormat="1">
      <c r="A341" s="89"/>
      <c r="B341" s="13" t="s">
        <v>28</v>
      </c>
      <c r="C341" s="13" t="s">
        <v>29</v>
      </c>
      <c r="D341" s="83">
        <v>1</v>
      </c>
      <c r="E341" s="83"/>
      <c r="F341" s="83"/>
      <c r="G341" s="83"/>
      <c r="H341" s="13"/>
      <c r="I341" s="13"/>
      <c r="J341" s="16">
        <v>44106</v>
      </c>
      <c r="K341" s="37">
        <v>39</v>
      </c>
      <c r="L341" s="15"/>
      <c r="M341" s="83">
        <v>45</v>
      </c>
      <c r="N341" s="13"/>
    </row>
    <row r="342" spans="1:14" s="11" customFormat="1" ht="24">
      <c r="A342" s="89"/>
      <c r="B342" s="13" t="s">
        <v>30</v>
      </c>
      <c r="C342" s="13" t="s">
        <v>29</v>
      </c>
      <c r="D342" s="83">
        <v>1</v>
      </c>
      <c r="E342" s="83"/>
      <c r="F342" s="83"/>
      <c r="G342" s="83"/>
      <c r="H342" s="13" t="s">
        <v>266</v>
      </c>
      <c r="I342" s="13"/>
      <c r="J342" s="16">
        <v>44106</v>
      </c>
      <c r="K342" s="37">
        <v>39</v>
      </c>
      <c r="L342" s="15"/>
      <c r="M342" s="83">
        <v>45</v>
      </c>
      <c r="N342" s="17"/>
    </row>
    <row r="343" spans="1:14" s="11" customFormat="1">
      <c r="A343" s="89"/>
      <c r="B343" s="13" t="s">
        <v>32</v>
      </c>
      <c r="C343" s="13" t="s">
        <v>27</v>
      </c>
      <c r="D343" s="83">
        <v>1</v>
      </c>
      <c r="E343" s="83"/>
      <c r="F343" s="83"/>
      <c r="G343" s="83"/>
      <c r="H343" s="13"/>
      <c r="I343" s="13"/>
      <c r="J343" s="16">
        <v>44088</v>
      </c>
      <c r="K343" s="83"/>
      <c r="L343" s="15"/>
      <c r="M343" s="83"/>
      <c r="N343" s="17"/>
    </row>
    <row r="344" spans="1:14" s="11" customFormat="1">
      <c r="A344" s="89"/>
      <c r="B344" s="13" t="s">
        <v>72</v>
      </c>
      <c r="C344" s="13" t="s">
        <v>27</v>
      </c>
      <c r="D344" s="83">
        <v>1</v>
      </c>
      <c r="E344" s="83"/>
      <c r="F344" s="83"/>
      <c r="G344" s="83"/>
      <c r="H344" s="13" t="s">
        <v>267</v>
      </c>
      <c r="I344" s="13"/>
      <c r="J344" s="16">
        <v>44088</v>
      </c>
      <c r="K344" s="83"/>
      <c r="L344" s="15"/>
      <c r="M344" s="83"/>
      <c r="N344" s="17"/>
    </row>
    <row r="345" spans="1:14" s="11" customFormat="1" ht="12.75">
      <c r="A345" s="88">
        <v>49</v>
      </c>
      <c r="B345" s="12" t="s">
        <v>268</v>
      </c>
      <c r="C345" s="13"/>
      <c r="D345" s="83"/>
      <c r="E345" s="83"/>
      <c r="F345" s="83"/>
      <c r="G345" s="83"/>
      <c r="H345" s="35"/>
      <c r="I345" s="13"/>
      <c r="J345" s="14"/>
      <c r="K345" s="83"/>
      <c r="L345" s="15"/>
      <c r="M345" s="83"/>
      <c r="N345" s="13"/>
    </row>
    <row r="346" spans="1:14" s="11" customFormat="1">
      <c r="A346" s="89"/>
      <c r="B346" s="13" t="s">
        <v>77</v>
      </c>
      <c r="C346" s="13" t="s">
        <v>27</v>
      </c>
      <c r="D346" s="83"/>
      <c r="E346" s="83"/>
      <c r="F346" s="83">
        <v>1</v>
      </c>
      <c r="G346" s="83"/>
      <c r="H346" s="56">
        <v>718</v>
      </c>
      <c r="I346" s="13"/>
      <c r="J346" s="16">
        <v>44105</v>
      </c>
      <c r="K346" s="83"/>
      <c r="L346" s="83"/>
      <c r="M346" s="83"/>
      <c r="N346" s="13"/>
    </row>
    <row r="347" spans="1:14" s="11" customFormat="1">
      <c r="A347" s="89"/>
      <c r="B347" s="13" t="s">
        <v>78</v>
      </c>
      <c r="C347" s="13" t="s">
        <v>27</v>
      </c>
      <c r="D347" s="83"/>
      <c r="E347" s="83"/>
      <c r="F347" s="83">
        <v>1</v>
      </c>
      <c r="G347" s="83"/>
      <c r="H347" s="56">
        <v>726</v>
      </c>
      <c r="I347" s="13"/>
      <c r="J347" s="16">
        <v>44105</v>
      </c>
      <c r="K347" s="83"/>
      <c r="L347" s="83"/>
      <c r="M347" s="83"/>
      <c r="N347" s="13"/>
    </row>
    <row r="348" spans="1:14" s="11" customFormat="1">
      <c r="A348" s="89"/>
      <c r="B348" s="13" t="s">
        <v>28</v>
      </c>
      <c r="C348" s="13" t="s">
        <v>29</v>
      </c>
      <c r="D348" s="83">
        <v>1</v>
      </c>
      <c r="E348" s="83"/>
      <c r="F348" s="83"/>
      <c r="G348" s="83"/>
      <c r="H348" s="13"/>
      <c r="I348" s="13"/>
      <c r="J348" s="16">
        <v>44105</v>
      </c>
      <c r="K348" s="37">
        <v>38</v>
      </c>
      <c r="L348" s="15"/>
      <c r="M348" s="83">
        <v>45</v>
      </c>
      <c r="N348" s="13"/>
    </row>
    <row r="349" spans="1:14" s="11" customFormat="1">
      <c r="A349" s="89"/>
      <c r="B349" s="13" t="s">
        <v>30</v>
      </c>
      <c r="C349" s="13" t="s">
        <v>29</v>
      </c>
      <c r="D349" s="83">
        <v>1</v>
      </c>
      <c r="E349" s="83"/>
      <c r="F349" s="83"/>
      <c r="G349" s="83"/>
      <c r="H349" s="13" t="s">
        <v>269</v>
      </c>
      <c r="I349" s="13"/>
      <c r="J349" s="16">
        <v>44105</v>
      </c>
      <c r="K349" s="37">
        <v>38</v>
      </c>
      <c r="L349" s="15"/>
      <c r="M349" s="83">
        <v>45</v>
      </c>
      <c r="N349" s="17"/>
    </row>
    <row r="350" spans="1:14" s="11" customFormat="1">
      <c r="A350" s="89"/>
      <c r="B350" s="13" t="s">
        <v>32</v>
      </c>
      <c r="C350" s="13" t="s">
        <v>27</v>
      </c>
      <c r="D350" s="83">
        <v>1</v>
      </c>
      <c r="E350" s="83"/>
      <c r="F350" s="83"/>
      <c r="G350" s="83"/>
      <c r="H350" s="13"/>
      <c r="I350" s="13"/>
      <c r="J350" s="16">
        <v>44088</v>
      </c>
      <c r="K350" s="83"/>
      <c r="L350" s="15"/>
      <c r="M350" s="83"/>
      <c r="N350" s="17"/>
    </row>
    <row r="351" spans="1:14" s="11" customFormat="1">
      <c r="A351" s="89"/>
      <c r="B351" s="13" t="s">
        <v>72</v>
      </c>
      <c r="C351" s="13" t="s">
        <v>27</v>
      </c>
      <c r="D351" s="83">
        <v>1</v>
      </c>
      <c r="E351" s="83"/>
      <c r="F351" s="83"/>
      <c r="G351" s="83"/>
      <c r="H351" s="13" t="s">
        <v>270</v>
      </c>
      <c r="I351" s="13"/>
      <c r="J351" s="16">
        <v>44088</v>
      </c>
      <c r="K351" s="83"/>
      <c r="L351" s="15"/>
      <c r="M351" s="83"/>
      <c r="N351" s="17"/>
    </row>
    <row r="352" spans="1:14" s="11" customFormat="1" ht="12.75">
      <c r="A352" s="88">
        <v>50</v>
      </c>
      <c r="B352" s="12" t="s">
        <v>271</v>
      </c>
      <c r="C352" s="13"/>
      <c r="D352" s="83"/>
      <c r="E352" s="83"/>
      <c r="F352" s="83"/>
      <c r="G352" s="83"/>
      <c r="H352" s="35"/>
      <c r="I352" s="13"/>
      <c r="J352" s="14"/>
      <c r="K352" s="83"/>
      <c r="L352" s="15"/>
      <c r="M352" s="83"/>
      <c r="N352" s="13"/>
    </row>
    <row r="353" spans="1:14" s="11" customFormat="1">
      <c r="A353" s="89"/>
      <c r="B353" s="13" t="s">
        <v>77</v>
      </c>
      <c r="C353" s="13" t="s">
        <v>27</v>
      </c>
      <c r="D353" s="83"/>
      <c r="E353" s="83"/>
      <c r="F353" s="83">
        <v>1</v>
      </c>
      <c r="G353" s="83"/>
      <c r="H353" s="56">
        <v>774</v>
      </c>
      <c r="I353" s="13"/>
      <c r="J353" s="16">
        <v>44112</v>
      </c>
      <c r="K353" s="83"/>
      <c r="L353" s="83"/>
      <c r="M353" s="83"/>
      <c r="N353" s="13"/>
    </row>
    <row r="354" spans="1:14" s="11" customFormat="1">
      <c r="A354" s="89"/>
      <c r="B354" s="13" t="s">
        <v>78</v>
      </c>
      <c r="C354" s="13" t="s">
        <v>27</v>
      </c>
      <c r="D354" s="83"/>
      <c r="E354" s="83"/>
      <c r="F354" s="83">
        <v>1</v>
      </c>
      <c r="G354" s="83"/>
      <c r="H354" s="56">
        <v>790</v>
      </c>
      <c r="I354" s="13"/>
      <c r="J354" s="16">
        <v>44112</v>
      </c>
      <c r="K354" s="83"/>
      <c r="L354" s="83"/>
      <c r="M354" s="83"/>
      <c r="N354" s="13"/>
    </row>
    <row r="355" spans="1:14" s="11" customFormat="1">
      <c r="A355" s="89"/>
      <c r="B355" s="13" t="s">
        <v>28</v>
      </c>
      <c r="C355" s="13" t="s">
        <v>29</v>
      </c>
      <c r="D355" s="83">
        <v>1</v>
      </c>
      <c r="E355" s="83"/>
      <c r="F355" s="83"/>
      <c r="G355" s="83"/>
      <c r="H355" s="13"/>
      <c r="I355" s="13"/>
      <c r="J355" s="16">
        <v>44112</v>
      </c>
      <c r="K355" s="37">
        <v>45</v>
      </c>
      <c r="L355" s="15"/>
      <c r="M355" s="83">
        <v>45</v>
      </c>
      <c r="N355" s="13"/>
    </row>
    <row r="356" spans="1:14" s="11" customFormat="1">
      <c r="A356" s="89"/>
      <c r="B356" s="13" t="s">
        <v>30</v>
      </c>
      <c r="C356" s="13" t="s">
        <v>29</v>
      </c>
      <c r="D356" s="83">
        <v>1</v>
      </c>
      <c r="E356" s="83"/>
      <c r="F356" s="83"/>
      <c r="G356" s="83"/>
      <c r="H356" s="13" t="s">
        <v>272</v>
      </c>
      <c r="I356" s="13"/>
      <c r="J356" s="16">
        <v>44112</v>
      </c>
      <c r="K356" s="37">
        <v>45</v>
      </c>
      <c r="L356" s="15"/>
      <c r="M356" s="83">
        <v>45</v>
      </c>
      <c r="N356" s="17"/>
    </row>
    <row r="357" spans="1:14" s="11" customFormat="1">
      <c r="A357" s="89"/>
      <c r="B357" s="13" t="s">
        <v>32</v>
      </c>
      <c r="C357" s="13" t="s">
        <v>27</v>
      </c>
      <c r="D357" s="83">
        <v>1</v>
      </c>
      <c r="E357" s="83"/>
      <c r="F357" s="83"/>
      <c r="G357" s="83"/>
      <c r="H357" s="13"/>
      <c r="I357" s="13"/>
      <c r="J357" s="16">
        <v>44088</v>
      </c>
      <c r="K357" s="83"/>
      <c r="L357" s="15"/>
      <c r="M357" s="83"/>
      <c r="N357" s="17"/>
    </row>
    <row r="358" spans="1:14" s="11" customFormat="1">
      <c r="A358" s="89"/>
      <c r="B358" s="13" t="s">
        <v>72</v>
      </c>
      <c r="C358" s="13" t="s">
        <v>27</v>
      </c>
      <c r="D358" s="83">
        <v>1</v>
      </c>
      <c r="E358" s="83"/>
      <c r="F358" s="83"/>
      <c r="G358" s="83"/>
      <c r="H358" s="13" t="s">
        <v>273</v>
      </c>
      <c r="I358" s="13"/>
      <c r="J358" s="16">
        <v>44088</v>
      </c>
      <c r="K358" s="83"/>
      <c r="L358" s="15"/>
      <c r="M358" s="83"/>
      <c r="N358" s="17"/>
    </row>
    <row r="359" spans="1:14" s="11" customFormat="1" ht="12.75">
      <c r="A359" s="88">
        <v>51</v>
      </c>
      <c r="B359" s="12" t="s">
        <v>274</v>
      </c>
      <c r="C359" s="13"/>
      <c r="D359" s="83"/>
      <c r="E359" s="83"/>
      <c r="F359" s="83"/>
      <c r="G359" s="83"/>
      <c r="H359" s="35"/>
      <c r="I359" s="13"/>
      <c r="J359" s="14"/>
      <c r="K359" s="83"/>
      <c r="L359" s="15"/>
      <c r="M359" s="83"/>
      <c r="N359" s="13"/>
    </row>
    <row r="360" spans="1:14" s="11" customFormat="1">
      <c r="A360" s="89"/>
      <c r="B360" s="13" t="s">
        <v>77</v>
      </c>
      <c r="C360" s="13" t="s">
        <v>27</v>
      </c>
      <c r="D360" s="83"/>
      <c r="E360" s="83"/>
      <c r="F360" s="83">
        <v>1</v>
      </c>
      <c r="G360" s="83"/>
      <c r="H360" s="56">
        <v>761</v>
      </c>
      <c r="I360" s="13"/>
      <c r="J360" s="16">
        <v>44112</v>
      </c>
      <c r="K360" s="83"/>
      <c r="L360" s="83"/>
      <c r="M360" s="83"/>
      <c r="N360" s="13"/>
    </row>
    <row r="361" spans="1:14" s="11" customFormat="1">
      <c r="A361" s="89"/>
      <c r="B361" s="13" t="s">
        <v>78</v>
      </c>
      <c r="C361" s="13" t="s">
        <v>27</v>
      </c>
      <c r="D361" s="83"/>
      <c r="E361" s="83"/>
      <c r="F361" s="83">
        <v>1</v>
      </c>
      <c r="G361" s="83"/>
      <c r="H361" s="56">
        <v>777</v>
      </c>
      <c r="I361" s="13"/>
      <c r="J361" s="16">
        <v>44112</v>
      </c>
      <c r="K361" s="83"/>
      <c r="L361" s="83"/>
      <c r="M361" s="83"/>
      <c r="N361" s="13"/>
    </row>
    <row r="362" spans="1:14" s="11" customFormat="1">
      <c r="A362" s="89"/>
      <c r="B362" s="13" t="s">
        <v>28</v>
      </c>
      <c r="C362" s="13" t="s">
        <v>29</v>
      </c>
      <c r="D362" s="83">
        <v>1</v>
      </c>
      <c r="E362" s="83"/>
      <c r="F362" s="83"/>
      <c r="G362" s="83"/>
      <c r="H362" s="13"/>
      <c r="I362" s="13"/>
      <c r="J362" s="16">
        <v>44112</v>
      </c>
      <c r="K362" s="37">
        <v>45</v>
      </c>
      <c r="L362" s="15"/>
      <c r="M362" s="83">
        <v>45</v>
      </c>
      <c r="N362" s="13"/>
    </row>
    <row r="363" spans="1:14" s="11" customFormat="1">
      <c r="A363" s="89"/>
      <c r="B363" s="13" t="s">
        <v>30</v>
      </c>
      <c r="C363" s="13" t="s">
        <v>29</v>
      </c>
      <c r="D363" s="83">
        <v>1</v>
      </c>
      <c r="E363" s="83"/>
      <c r="F363" s="83"/>
      <c r="G363" s="83"/>
      <c r="H363" s="13" t="s">
        <v>275</v>
      </c>
      <c r="I363" s="13"/>
      <c r="J363" s="16">
        <v>44112</v>
      </c>
      <c r="K363" s="37">
        <v>45</v>
      </c>
      <c r="L363" s="15"/>
      <c r="M363" s="83">
        <v>45</v>
      </c>
      <c r="N363" s="17"/>
    </row>
    <row r="364" spans="1:14" s="11" customFormat="1">
      <c r="A364" s="89"/>
      <c r="B364" s="13" t="s">
        <v>32</v>
      </c>
      <c r="C364" s="13" t="s">
        <v>27</v>
      </c>
      <c r="D364" s="83">
        <v>1</v>
      </c>
      <c r="E364" s="83"/>
      <c r="F364" s="83"/>
      <c r="G364" s="83"/>
      <c r="H364" s="13"/>
      <c r="I364" s="13"/>
      <c r="J364" s="16">
        <v>44088</v>
      </c>
      <c r="K364" s="83"/>
      <c r="L364" s="15"/>
      <c r="M364" s="83"/>
      <c r="N364" s="17"/>
    </row>
    <row r="365" spans="1:14" s="11" customFormat="1">
      <c r="A365" s="89"/>
      <c r="B365" s="13" t="s">
        <v>72</v>
      </c>
      <c r="C365" s="13" t="s">
        <v>27</v>
      </c>
      <c r="D365" s="83">
        <v>1</v>
      </c>
      <c r="E365" s="83"/>
      <c r="F365" s="83"/>
      <c r="G365" s="83"/>
      <c r="H365" s="13" t="s">
        <v>276</v>
      </c>
      <c r="I365" s="13"/>
      <c r="J365" s="16">
        <v>44088</v>
      </c>
      <c r="K365" s="83"/>
      <c r="L365" s="15"/>
      <c r="M365" s="83"/>
      <c r="N365" s="17"/>
    </row>
    <row r="366" spans="1:14" s="11" customFormat="1" ht="12.75">
      <c r="A366" s="88">
        <v>52</v>
      </c>
      <c r="B366" s="12" t="s">
        <v>94</v>
      </c>
      <c r="C366" s="13"/>
      <c r="D366" s="83"/>
      <c r="E366" s="83"/>
      <c r="F366" s="83"/>
      <c r="G366" s="83"/>
      <c r="H366" s="35"/>
      <c r="I366" s="13"/>
      <c r="J366" s="14"/>
      <c r="K366" s="83"/>
      <c r="L366" s="15"/>
      <c r="M366" s="83"/>
      <c r="N366" s="13"/>
    </row>
    <row r="367" spans="1:14" s="11" customFormat="1">
      <c r="A367" s="89"/>
      <c r="B367" s="13" t="s">
        <v>77</v>
      </c>
      <c r="C367" s="13" t="s">
        <v>27</v>
      </c>
      <c r="D367" s="83"/>
      <c r="E367" s="83"/>
      <c r="F367" s="83">
        <v>1</v>
      </c>
      <c r="G367" s="83"/>
      <c r="H367" s="56">
        <v>755</v>
      </c>
      <c r="I367" s="13"/>
      <c r="J367" s="16">
        <v>44110</v>
      </c>
      <c r="K367" s="83"/>
      <c r="L367" s="83"/>
      <c r="M367" s="83"/>
      <c r="N367" s="13"/>
    </row>
    <row r="368" spans="1:14" s="11" customFormat="1">
      <c r="A368" s="89"/>
      <c r="B368" s="13" t="s">
        <v>78</v>
      </c>
      <c r="C368" s="13" t="s">
        <v>27</v>
      </c>
      <c r="D368" s="83"/>
      <c r="E368" s="83"/>
      <c r="F368" s="83">
        <v>1</v>
      </c>
      <c r="G368" s="83"/>
      <c r="H368" s="56">
        <v>757</v>
      </c>
      <c r="I368" s="13"/>
      <c r="J368" s="16">
        <v>44110</v>
      </c>
      <c r="K368" s="83"/>
      <c r="L368" s="83"/>
      <c r="M368" s="83"/>
      <c r="N368" s="13"/>
    </row>
    <row r="369" spans="1:14" s="11" customFormat="1">
      <c r="A369" s="89"/>
      <c r="B369" s="13" t="s">
        <v>28</v>
      </c>
      <c r="C369" s="13" t="s">
        <v>29</v>
      </c>
      <c r="D369" s="83">
        <v>1</v>
      </c>
      <c r="E369" s="83"/>
      <c r="F369" s="83"/>
      <c r="G369" s="83"/>
      <c r="H369" s="13"/>
      <c r="I369" s="13"/>
      <c r="J369" s="16">
        <v>44110</v>
      </c>
      <c r="K369" s="37">
        <v>43</v>
      </c>
      <c r="L369" s="15"/>
      <c r="M369" s="83">
        <v>45</v>
      </c>
      <c r="N369" s="13"/>
    </row>
    <row r="370" spans="1:14" s="11" customFormat="1">
      <c r="A370" s="89"/>
      <c r="B370" s="13" t="s">
        <v>30</v>
      </c>
      <c r="C370" s="13" t="s">
        <v>29</v>
      </c>
      <c r="D370" s="83">
        <v>1</v>
      </c>
      <c r="E370" s="83"/>
      <c r="F370" s="83"/>
      <c r="G370" s="83"/>
      <c r="H370" s="13" t="s">
        <v>277</v>
      </c>
      <c r="I370" s="13"/>
      <c r="J370" s="16">
        <v>44110</v>
      </c>
      <c r="K370" s="37">
        <v>43</v>
      </c>
      <c r="L370" s="15"/>
      <c r="M370" s="83">
        <v>45</v>
      </c>
      <c r="N370" s="17"/>
    </row>
    <row r="371" spans="1:14" s="11" customFormat="1">
      <c r="A371" s="89"/>
      <c r="B371" s="13" t="s">
        <v>32</v>
      </c>
      <c r="C371" s="13" t="s">
        <v>27</v>
      </c>
      <c r="D371" s="83">
        <v>1</v>
      </c>
      <c r="E371" s="83"/>
      <c r="F371" s="83"/>
      <c r="G371" s="83"/>
      <c r="H371" s="13"/>
      <c r="I371" s="13"/>
      <c r="J371" s="16">
        <v>44088</v>
      </c>
      <c r="K371" s="83"/>
      <c r="L371" s="15"/>
      <c r="M371" s="83"/>
      <c r="N371" s="17"/>
    </row>
    <row r="372" spans="1:14" s="11" customFormat="1">
      <c r="A372" s="89"/>
      <c r="B372" s="13" t="s">
        <v>72</v>
      </c>
      <c r="C372" s="13" t="s">
        <v>27</v>
      </c>
      <c r="D372" s="83">
        <v>1</v>
      </c>
      <c r="E372" s="83"/>
      <c r="F372" s="83"/>
      <c r="G372" s="83"/>
      <c r="H372" s="13" t="s">
        <v>278</v>
      </c>
      <c r="I372" s="13"/>
      <c r="J372" s="16">
        <v>44088</v>
      </c>
      <c r="K372" s="83"/>
      <c r="L372" s="15"/>
      <c r="M372" s="83"/>
      <c r="N372" s="17"/>
    </row>
    <row r="373" spans="1:14" s="11" customFormat="1" ht="12.75">
      <c r="A373" s="88">
        <v>53</v>
      </c>
      <c r="B373" s="12" t="s">
        <v>95</v>
      </c>
      <c r="C373" s="13"/>
      <c r="D373" s="83"/>
      <c r="E373" s="83"/>
      <c r="F373" s="83"/>
      <c r="G373" s="83"/>
      <c r="H373" s="35"/>
      <c r="I373" s="13"/>
      <c r="J373" s="14"/>
      <c r="K373" s="83"/>
      <c r="L373" s="15"/>
      <c r="M373" s="83"/>
      <c r="N373" s="13"/>
    </row>
    <row r="374" spans="1:14" s="11" customFormat="1" ht="60">
      <c r="A374" s="89"/>
      <c r="B374" s="13" t="s">
        <v>77</v>
      </c>
      <c r="C374" s="13" t="s">
        <v>27</v>
      </c>
      <c r="D374" s="83"/>
      <c r="E374" s="83"/>
      <c r="F374" s="83">
        <v>1</v>
      </c>
      <c r="G374" s="83"/>
      <c r="H374" s="56" t="s">
        <v>108</v>
      </c>
      <c r="I374" s="13"/>
      <c r="J374" s="16" t="s">
        <v>109</v>
      </c>
      <c r="K374" s="83"/>
      <c r="L374" s="83"/>
      <c r="M374" s="83"/>
      <c r="N374" s="13"/>
    </row>
    <row r="375" spans="1:14" s="11" customFormat="1" ht="60">
      <c r="A375" s="89"/>
      <c r="B375" s="13" t="s">
        <v>78</v>
      </c>
      <c r="C375" s="13" t="s">
        <v>27</v>
      </c>
      <c r="D375" s="83"/>
      <c r="E375" s="83"/>
      <c r="F375" s="83">
        <v>1</v>
      </c>
      <c r="G375" s="83"/>
      <c r="H375" s="56" t="s">
        <v>110</v>
      </c>
      <c r="I375" s="13"/>
      <c r="J375" s="16" t="s">
        <v>109</v>
      </c>
      <c r="K375" s="83"/>
      <c r="L375" s="83"/>
      <c r="M375" s="83"/>
      <c r="N375" s="13"/>
    </row>
    <row r="376" spans="1:14" s="11" customFormat="1">
      <c r="A376" s="89"/>
      <c r="B376" s="13" t="s">
        <v>28</v>
      </c>
      <c r="C376" s="13" t="s">
        <v>29</v>
      </c>
      <c r="D376" s="83">
        <v>1</v>
      </c>
      <c r="E376" s="83"/>
      <c r="F376" s="83"/>
      <c r="G376" s="83"/>
      <c r="H376" s="13"/>
      <c r="I376" s="13"/>
      <c r="J376" s="16">
        <v>44110</v>
      </c>
      <c r="K376" s="37">
        <v>43</v>
      </c>
      <c r="L376" s="15"/>
      <c r="M376" s="83">
        <v>45</v>
      </c>
      <c r="N376" s="13"/>
    </row>
    <row r="377" spans="1:14" s="11" customFormat="1" ht="60">
      <c r="A377" s="89"/>
      <c r="B377" s="13" t="s">
        <v>30</v>
      </c>
      <c r="C377" s="13" t="s">
        <v>29</v>
      </c>
      <c r="D377" s="83">
        <v>1</v>
      </c>
      <c r="E377" s="83"/>
      <c r="F377" s="83"/>
      <c r="G377" s="83"/>
      <c r="H377" s="13" t="s">
        <v>279</v>
      </c>
      <c r="I377" s="13"/>
      <c r="J377" s="16" t="s">
        <v>109</v>
      </c>
      <c r="K377" s="37">
        <v>43</v>
      </c>
      <c r="L377" s="15"/>
      <c r="M377" s="83">
        <v>45</v>
      </c>
      <c r="N377" s="17"/>
    </row>
    <row r="378" spans="1:14" s="11" customFormat="1">
      <c r="A378" s="89"/>
      <c r="B378" s="13" t="s">
        <v>32</v>
      </c>
      <c r="C378" s="13" t="s">
        <v>27</v>
      </c>
      <c r="D378" s="83">
        <v>1</v>
      </c>
      <c r="E378" s="83"/>
      <c r="F378" s="83"/>
      <c r="G378" s="83"/>
      <c r="H378" s="13"/>
      <c r="I378" s="13"/>
      <c r="J378" s="16">
        <v>44088</v>
      </c>
      <c r="K378" s="83"/>
      <c r="L378" s="15"/>
      <c r="M378" s="83"/>
      <c r="N378" s="17"/>
    </row>
    <row r="379" spans="1:14" s="11" customFormat="1">
      <c r="A379" s="89"/>
      <c r="B379" s="13" t="s">
        <v>72</v>
      </c>
      <c r="C379" s="13" t="s">
        <v>27</v>
      </c>
      <c r="D379" s="83">
        <v>1</v>
      </c>
      <c r="E379" s="83"/>
      <c r="F379" s="83"/>
      <c r="G379" s="83"/>
      <c r="H379" s="13" t="s">
        <v>280</v>
      </c>
      <c r="I379" s="13"/>
      <c r="J379" s="16">
        <v>44088</v>
      </c>
      <c r="K379" s="83"/>
      <c r="L379" s="15"/>
      <c r="M379" s="83"/>
      <c r="N379" s="17"/>
    </row>
    <row r="380" spans="1:14" s="11" customFormat="1" ht="15.75" customHeight="1">
      <c r="A380" s="31">
        <v>54</v>
      </c>
      <c r="B380" s="41" t="s">
        <v>46</v>
      </c>
      <c r="C380" s="40"/>
      <c r="D380" s="42"/>
      <c r="E380" s="31"/>
      <c r="F380" s="31"/>
      <c r="G380" s="31"/>
      <c r="H380" s="15"/>
      <c r="I380" s="31"/>
      <c r="J380" s="41"/>
      <c r="K380" s="40"/>
      <c r="L380" s="40"/>
      <c r="M380" s="42"/>
      <c r="N380" s="40"/>
    </row>
    <row r="381" spans="1:14" ht="24">
      <c r="A381" s="28" t="s">
        <v>111</v>
      </c>
      <c r="B381" s="21" t="s">
        <v>79</v>
      </c>
      <c r="C381" s="13" t="s">
        <v>80</v>
      </c>
      <c r="D381" s="73"/>
      <c r="E381" s="19"/>
      <c r="F381" s="82">
        <v>1</v>
      </c>
      <c r="G381" s="19"/>
      <c r="H381" s="85"/>
      <c r="I381" s="81"/>
      <c r="J381" s="86"/>
      <c r="K381" s="73"/>
      <c r="L381" s="19"/>
      <c r="M381" s="19"/>
      <c r="N381" s="19"/>
    </row>
    <row r="382" spans="1:14" s="22" customFormat="1" ht="16.5" customHeight="1">
      <c r="A382" s="28" t="s">
        <v>112</v>
      </c>
      <c r="B382" s="74" t="s">
        <v>66</v>
      </c>
      <c r="C382" s="13" t="s">
        <v>47</v>
      </c>
      <c r="D382" s="73">
        <v>1</v>
      </c>
      <c r="E382" s="19"/>
      <c r="F382" s="73"/>
      <c r="G382" s="19"/>
      <c r="H382" s="76"/>
      <c r="I382" s="20"/>
      <c r="J382" s="45">
        <v>44064</v>
      </c>
      <c r="K382" s="73"/>
      <c r="L382" s="19"/>
      <c r="M382" s="19"/>
      <c r="N382" s="19"/>
    </row>
    <row r="383" spans="1:14" ht="23.25" customHeight="1">
      <c r="A383" s="28" t="s">
        <v>113</v>
      </c>
      <c r="B383" s="75" t="s">
        <v>43</v>
      </c>
      <c r="C383" s="19" t="s">
        <v>27</v>
      </c>
      <c r="D383" s="19"/>
      <c r="E383" s="19"/>
      <c r="F383" s="73">
        <v>1</v>
      </c>
      <c r="G383" s="19"/>
      <c r="H383" s="54"/>
      <c r="I383" s="19"/>
      <c r="J383" s="47"/>
      <c r="K383" s="73"/>
      <c r="L383" s="19"/>
      <c r="M383" s="19"/>
      <c r="N383" s="19"/>
    </row>
    <row r="384" spans="1:14" ht="16.5" customHeight="1">
      <c r="A384" s="28" t="s">
        <v>114</v>
      </c>
      <c r="B384" s="75" t="s">
        <v>48</v>
      </c>
      <c r="C384" s="13" t="s">
        <v>49</v>
      </c>
      <c r="D384" s="73">
        <v>1</v>
      </c>
      <c r="E384" s="19"/>
      <c r="F384" s="73"/>
      <c r="G384" s="19"/>
      <c r="H384" s="52"/>
      <c r="I384" s="20"/>
      <c r="J384" s="47"/>
      <c r="K384" s="73"/>
      <c r="L384" s="19"/>
      <c r="M384" s="19"/>
      <c r="N384" s="19"/>
    </row>
    <row r="385" spans="1:15" ht="23.25" customHeight="1">
      <c r="A385" s="28" t="s">
        <v>115</v>
      </c>
      <c r="B385" s="75" t="s">
        <v>59</v>
      </c>
      <c r="C385" s="13" t="s">
        <v>49</v>
      </c>
      <c r="D385" s="73">
        <v>1</v>
      </c>
      <c r="E385" s="19"/>
      <c r="F385" s="73"/>
      <c r="G385" s="19"/>
      <c r="H385" s="52"/>
      <c r="I385" s="20"/>
      <c r="J385" s="47"/>
      <c r="K385" s="73"/>
      <c r="L385" s="19"/>
      <c r="M385" s="19"/>
      <c r="N385" s="19"/>
    </row>
    <row r="386" spans="1:15" ht="23.25" customHeight="1">
      <c r="A386" s="28" t="s">
        <v>116</v>
      </c>
      <c r="B386" s="75" t="s">
        <v>33</v>
      </c>
      <c r="C386" s="13" t="s">
        <v>49</v>
      </c>
      <c r="D386" s="73">
        <v>1</v>
      </c>
      <c r="E386" s="19"/>
      <c r="F386" s="73"/>
      <c r="G386" s="19"/>
      <c r="H386" s="52"/>
      <c r="I386" s="20"/>
      <c r="J386" s="47"/>
      <c r="K386" s="73"/>
      <c r="L386" s="19"/>
      <c r="M386" s="19"/>
      <c r="N386" s="19"/>
    </row>
    <row r="387" spans="1:15" ht="23.25" customHeight="1">
      <c r="A387" s="28" t="s">
        <v>117</v>
      </c>
      <c r="B387" s="75" t="s">
        <v>39</v>
      </c>
      <c r="C387" s="13" t="s">
        <v>29</v>
      </c>
      <c r="D387" s="73">
        <v>1</v>
      </c>
      <c r="E387" s="19"/>
      <c r="F387" s="19"/>
      <c r="G387" s="19"/>
      <c r="H387" s="52"/>
      <c r="I387" s="20"/>
      <c r="J387" s="47"/>
      <c r="K387" s="73"/>
      <c r="L387" s="19"/>
      <c r="M387" s="19"/>
      <c r="N387" s="19"/>
    </row>
    <row r="388" spans="1:15" s="22" customFormat="1" ht="16.5" customHeight="1">
      <c r="A388" s="28" t="s">
        <v>118</v>
      </c>
      <c r="B388" s="75" t="s">
        <v>38</v>
      </c>
      <c r="C388" s="13" t="s">
        <v>29</v>
      </c>
      <c r="D388" s="73">
        <v>1</v>
      </c>
      <c r="E388" s="19"/>
      <c r="F388" s="19"/>
      <c r="G388" s="19"/>
      <c r="H388" s="52"/>
      <c r="I388" s="20"/>
      <c r="J388" s="47"/>
      <c r="K388" s="73"/>
      <c r="L388" s="19"/>
      <c r="M388" s="19"/>
      <c r="N388" s="19"/>
    </row>
    <row r="389" spans="1:15" ht="16.5" customHeight="1">
      <c r="A389" s="28" t="s">
        <v>119</v>
      </c>
      <c r="B389" s="75" t="s">
        <v>37</v>
      </c>
      <c r="C389" s="13" t="s">
        <v>29</v>
      </c>
      <c r="D389" s="73">
        <v>1</v>
      </c>
      <c r="E389" s="19"/>
      <c r="F389" s="19"/>
      <c r="G389" s="23"/>
      <c r="H389" s="76"/>
      <c r="I389" s="77"/>
      <c r="J389" s="43">
        <v>44097</v>
      </c>
      <c r="K389" s="73"/>
      <c r="L389" s="19"/>
      <c r="M389" s="19"/>
      <c r="N389" s="19"/>
    </row>
    <row r="390" spans="1:15" s="22" customFormat="1" ht="27.75" customHeight="1">
      <c r="A390" s="28" t="s">
        <v>120</v>
      </c>
      <c r="B390" s="75" t="s">
        <v>61</v>
      </c>
      <c r="C390" s="13" t="s">
        <v>62</v>
      </c>
      <c r="D390" s="82">
        <v>1</v>
      </c>
      <c r="E390" s="23"/>
      <c r="F390" s="78"/>
      <c r="G390" s="19"/>
      <c r="H390" s="53"/>
      <c r="I390" s="19"/>
      <c r="J390" s="47"/>
      <c r="K390" s="73"/>
      <c r="L390" s="19"/>
      <c r="M390" s="19"/>
      <c r="N390" s="19"/>
      <c r="O390" s="1"/>
    </row>
    <row r="391" spans="1:15" ht="21" customHeight="1">
      <c r="A391" s="28" t="s">
        <v>121</v>
      </c>
      <c r="B391" s="75" t="s">
        <v>55</v>
      </c>
      <c r="C391" s="13" t="s">
        <v>29</v>
      </c>
      <c r="D391" s="73">
        <v>1</v>
      </c>
      <c r="E391" s="19"/>
      <c r="F391" s="19"/>
      <c r="G391" s="19"/>
      <c r="H391" s="53"/>
      <c r="I391" s="19"/>
      <c r="J391" s="47"/>
      <c r="K391" s="73"/>
      <c r="L391" s="19"/>
      <c r="M391" s="19"/>
      <c r="N391" s="19"/>
    </row>
    <row r="392" spans="1:15" s="22" customFormat="1" ht="19.5" customHeight="1">
      <c r="A392" s="28" t="s">
        <v>122</v>
      </c>
      <c r="B392" s="75" t="s">
        <v>40</v>
      </c>
      <c r="C392" s="13" t="s">
        <v>29</v>
      </c>
      <c r="D392" s="73">
        <v>1</v>
      </c>
      <c r="E392" s="19"/>
      <c r="F392" s="19"/>
      <c r="G392" s="19"/>
      <c r="H392" s="53"/>
      <c r="I392" s="19"/>
      <c r="J392" s="47"/>
      <c r="K392" s="73"/>
      <c r="L392" s="19"/>
      <c r="M392" s="19"/>
      <c r="N392" s="19"/>
    </row>
    <row r="393" spans="1:15" ht="16.5" customHeight="1">
      <c r="A393" s="28" t="s">
        <v>123</v>
      </c>
      <c r="B393" s="75" t="s">
        <v>45</v>
      </c>
      <c r="C393" s="23" t="s">
        <v>50</v>
      </c>
      <c r="D393" s="26">
        <v>1</v>
      </c>
      <c r="E393" s="57"/>
      <c r="F393" s="26"/>
      <c r="G393" s="19"/>
      <c r="H393" s="54"/>
      <c r="I393" s="23"/>
      <c r="J393" s="47"/>
      <c r="K393" s="73"/>
      <c r="L393" s="19"/>
      <c r="M393" s="19"/>
      <c r="N393" s="19"/>
    </row>
    <row r="394" spans="1:15" ht="16.5" customHeight="1">
      <c r="A394" s="28" t="s">
        <v>124</v>
      </c>
      <c r="B394" s="75" t="s">
        <v>54</v>
      </c>
      <c r="C394" s="19" t="s">
        <v>27</v>
      </c>
      <c r="D394" s="73">
        <v>1</v>
      </c>
      <c r="E394" s="57"/>
      <c r="F394" s="73"/>
      <c r="G394" s="20"/>
      <c r="H394" s="79"/>
      <c r="I394" s="19"/>
      <c r="J394" s="80"/>
      <c r="K394" s="73"/>
      <c r="L394" s="19"/>
      <c r="M394" s="19"/>
      <c r="N394" s="19"/>
    </row>
    <row r="395" spans="1:15" ht="16.5" customHeight="1">
      <c r="A395" s="28" t="s">
        <v>125</v>
      </c>
      <c r="B395" s="75" t="s">
        <v>44</v>
      </c>
      <c r="C395" s="19" t="s">
        <v>27</v>
      </c>
      <c r="D395" s="73">
        <v>1</v>
      </c>
      <c r="E395" s="19"/>
      <c r="F395" s="73"/>
      <c r="G395" s="19"/>
      <c r="H395" s="59"/>
      <c r="I395" s="23"/>
      <c r="J395" s="46"/>
      <c r="K395" s="27"/>
      <c r="L395" s="27"/>
      <c r="M395" s="26"/>
      <c r="N395" s="27"/>
    </row>
    <row r="397" spans="1:15" s="11" customFormat="1" ht="15.95" customHeight="1">
      <c r="B397" s="33" t="s">
        <v>51</v>
      </c>
      <c r="D397" s="33"/>
      <c r="E397" s="34"/>
      <c r="F397" s="34"/>
      <c r="G397" s="34"/>
      <c r="H397" s="55"/>
      <c r="I397" s="34" t="s">
        <v>52</v>
      </c>
      <c r="J397" s="33"/>
      <c r="M397" s="33"/>
    </row>
    <row r="398" spans="1:15" s="11" customFormat="1" ht="15.95" customHeight="1">
      <c r="B398" s="32"/>
      <c r="D398" s="33"/>
      <c r="E398" s="34"/>
      <c r="F398" s="34"/>
      <c r="G398" s="34"/>
      <c r="H398" s="55"/>
      <c r="I398" s="34"/>
      <c r="J398" s="33"/>
      <c r="M398" s="33"/>
    </row>
    <row r="399" spans="1:15" s="11" customFormat="1" ht="15.95" customHeight="1">
      <c r="B399" s="32"/>
      <c r="D399" s="33"/>
      <c r="E399" s="34"/>
      <c r="F399" s="34"/>
      <c r="G399" s="34"/>
      <c r="H399" s="55"/>
      <c r="I399" s="34"/>
      <c r="J399" s="33"/>
      <c r="M399" s="33"/>
    </row>
    <row r="400" spans="1:15" s="11" customFormat="1" ht="15.95" customHeight="1">
      <c r="B400" s="32"/>
      <c r="D400" s="33"/>
      <c r="E400" s="34"/>
      <c r="F400" s="34"/>
      <c r="G400" s="34"/>
      <c r="H400" s="55"/>
      <c r="I400" s="34"/>
      <c r="J400" s="33"/>
      <c r="M400" s="33"/>
    </row>
    <row r="401" spans="2:13" s="11" customFormat="1" ht="34.5" customHeight="1">
      <c r="B401" s="32"/>
      <c r="D401" s="33"/>
      <c r="E401" s="34"/>
      <c r="F401" s="34"/>
      <c r="G401" s="34"/>
      <c r="H401" s="55"/>
      <c r="I401" s="34"/>
      <c r="J401" s="33"/>
      <c r="M401" s="33"/>
    </row>
    <row r="402" spans="2:13" s="11" customFormat="1" ht="15.95" customHeight="1">
      <c r="B402" s="32"/>
      <c r="D402" s="33"/>
      <c r="E402" s="34"/>
      <c r="F402" s="34"/>
      <c r="G402" s="34"/>
      <c r="H402" s="55"/>
      <c r="I402" s="34"/>
      <c r="J402" s="33"/>
      <c r="M402" s="33"/>
    </row>
    <row r="403" spans="2:13" s="11" customFormat="1">
      <c r="B403" s="33"/>
      <c r="D403" s="33"/>
      <c r="E403" s="34"/>
      <c r="F403" s="34"/>
      <c r="G403" s="34"/>
      <c r="H403" s="55"/>
      <c r="I403" s="34" t="s">
        <v>57</v>
      </c>
      <c r="J403" s="33"/>
      <c r="M403" s="33"/>
    </row>
  </sheetData>
  <mergeCells count="58">
    <mergeCell ref="A359:A365"/>
    <mergeCell ref="A366:A372"/>
    <mergeCell ref="A373:A379"/>
    <mergeCell ref="A324:A330"/>
    <mergeCell ref="A331:A337"/>
    <mergeCell ref="A338:A344"/>
    <mergeCell ref="A345:A351"/>
    <mergeCell ref="A352:A358"/>
    <mergeCell ref="A289:A295"/>
    <mergeCell ref="A296:A302"/>
    <mergeCell ref="A303:A309"/>
    <mergeCell ref="A310:A316"/>
    <mergeCell ref="A317:A323"/>
    <mergeCell ref="A254:A260"/>
    <mergeCell ref="A261:A267"/>
    <mergeCell ref="A268:A274"/>
    <mergeCell ref="A275:A281"/>
    <mergeCell ref="A282:A288"/>
    <mergeCell ref="A219:A225"/>
    <mergeCell ref="A226:A232"/>
    <mergeCell ref="A233:A239"/>
    <mergeCell ref="A240:A246"/>
    <mergeCell ref="A247:A253"/>
    <mergeCell ref="A184:A190"/>
    <mergeCell ref="A191:A197"/>
    <mergeCell ref="A198:A204"/>
    <mergeCell ref="A205:A211"/>
    <mergeCell ref="A212:A218"/>
    <mergeCell ref="A149:A155"/>
    <mergeCell ref="A156:A162"/>
    <mergeCell ref="A163:A169"/>
    <mergeCell ref="A170:A176"/>
    <mergeCell ref="A177:A183"/>
    <mergeCell ref="A114:A120"/>
    <mergeCell ref="A128:A134"/>
    <mergeCell ref="A135:A141"/>
    <mergeCell ref="A142:A148"/>
    <mergeCell ref="A44:A50"/>
    <mergeCell ref="A51:A57"/>
    <mergeCell ref="A58:A64"/>
    <mergeCell ref="A65:A71"/>
    <mergeCell ref="A72:A78"/>
    <mergeCell ref="A121:A127"/>
    <mergeCell ref="A79:A85"/>
    <mergeCell ref="A86:A92"/>
    <mergeCell ref="A93:A99"/>
    <mergeCell ref="A100:A106"/>
    <mergeCell ref="A107:A113"/>
    <mergeCell ref="N7:N8"/>
    <mergeCell ref="A16:A22"/>
    <mergeCell ref="A23:A29"/>
    <mergeCell ref="A30:A36"/>
    <mergeCell ref="A37:A43"/>
    <mergeCell ref="A9:A15"/>
    <mergeCell ref="A7:A8"/>
    <mergeCell ref="B7:B8"/>
    <mergeCell ref="C7:C8"/>
    <mergeCell ref="D7:G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zoomScaleNormal="100" workbookViewId="0">
      <selection activeCell="C9" sqref="C9"/>
    </sheetView>
  </sheetViews>
  <sheetFormatPr defaultColWidth="9.140625" defaultRowHeight="12"/>
  <cols>
    <col min="1" max="1" width="6.85546875" style="1" customWidth="1"/>
    <col min="2" max="2" width="31.28515625" style="4" customWidth="1"/>
    <col min="3" max="3" width="14.85546875" style="1" customWidth="1"/>
    <col min="4" max="4" width="5.140625" style="7" customWidth="1"/>
    <col min="5" max="6" width="4.7109375" style="10" customWidth="1"/>
    <col min="7" max="7" width="5.140625" style="10" customWidth="1"/>
    <col min="8" max="8" width="34.85546875" style="51" customWidth="1"/>
    <col min="9" max="9" width="6.42578125" style="10" customWidth="1"/>
    <col min="10" max="10" width="9.28515625" style="7" customWidth="1"/>
    <col min="11" max="11" width="8.85546875" style="1" customWidth="1"/>
    <col min="12" max="12" width="13.42578125" style="1" hidden="1" customWidth="1"/>
    <col min="13" max="13" width="9.140625" style="7" customWidth="1"/>
    <col min="14" max="14" width="17.85546875" style="1" customWidth="1"/>
    <col min="15" max="16384" width="9.140625" style="1"/>
  </cols>
  <sheetData>
    <row r="1" spans="1:15" ht="24" customHeight="1">
      <c r="B1" s="2"/>
      <c r="C1" s="2" t="s">
        <v>3</v>
      </c>
      <c r="D1" s="2"/>
      <c r="E1" s="2"/>
      <c r="F1" s="2"/>
      <c r="G1" s="2"/>
      <c r="H1" s="5"/>
      <c r="I1" s="2"/>
      <c r="J1" s="2"/>
      <c r="K1" s="2"/>
      <c r="L1" s="2"/>
      <c r="M1" s="2"/>
      <c r="N1" s="2"/>
    </row>
    <row r="2" spans="1:15" ht="18" customHeight="1">
      <c r="B2" s="3"/>
      <c r="D2" s="3"/>
      <c r="E2" s="3"/>
      <c r="F2" s="3"/>
      <c r="G2" s="3" t="s">
        <v>4</v>
      </c>
      <c r="H2" s="50"/>
      <c r="I2" s="3"/>
      <c r="J2" s="3"/>
      <c r="K2" s="3"/>
      <c r="L2" s="3"/>
      <c r="M2" s="3"/>
      <c r="N2" s="3"/>
    </row>
    <row r="3" spans="1:15" ht="23.25" customHeight="1">
      <c r="A3" s="2" t="s">
        <v>5</v>
      </c>
      <c r="C3" s="2" t="s">
        <v>64</v>
      </c>
      <c r="D3" s="5"/>
      <c r="E3" s="5"/>
      <c r="F3" s="5"/>
      <c r="G3" s="5"/>
      <c r="H3" s="5"/>
      <c r="I3" s="5"/>
      <c r="J3" s="5"/>
      <c r="K3" s="5"/>
      <c r="L3" s="6" t="s">
        <v>0</v>
      </c>
      <c r="M3" s="3"/>
      <c r="N3" s="7"/>
    </row>
    <row r="4" spans="1:15" ht="17.25" customHeight="1">
      <c r="A4" s="6" t="s">
        <v>6</v>
      </c>
      <c r="C4" s="4"/>
      <c r="D4" s="8"/>
      <c r="E4" s="8"/>
      <c r="F4" s="8"/>
      <c r="G4" s="8"/>
      <c r="H4" s="8"/>
      <c r="I4" s="8"/>
      <c r="J4" s="8"/>
      <c r="K4" s="8"/>
      <c r="L4" s="6" t="s">
        <v>7</v>
      </c>
      <c r="M4" s="9"/>
    </row>
    <row r="5" spans="1:15" ht="20.25" customHeight="1">
      <c r="A5" s="6" t="s">
        <v>8</v>
      </c>
      <c r="C5" s="4" t="s">
        <v>9</v>
      </c>
      <c r="K5" s="7"/>
      <c r="L5" s="7"/>
    </row>
    <row r="6" spans="1:15" ht="17.25" customHeight="1">
      <c r="A6" s="6" t="s">
        <v>10</v>
      </c>
      <c r="K6" s="7"/>
      <c r="L6" s="7"/>
      <c r="N6" s="7"/>
    </row>
    <row r="7" spans="1:15" s="11" customFormat="1" ht="18" customHeight="1">
      <c r="A7" s="91" t="s">
        <v>2</v>
      </c>
      <c r="B7" s="91" t="s">
        <v>11</v>
      </c>
      <c r="C7" s="91" t="s">
        <v>12</v>
      </c>
      <c r="D7" s="91" t="s">
        <v>13</v>
      </c>
      <c r="E7" s="91"/>
      <c r="F7" s="91"/>
      <c r="G7" s="91"/>
      <c r="H7" s="49" t="s">
        <v>14</v>
      </c>
      <c r="I7" s="49"/>
      <c r="J7" s="49"/>
      <c r="K7" s="49"/>
      <c r="L7" s="49"/>
      <c r="M7" s="38" t="s">
        <v>15</v>
      </c>
      <c r="N7" s="90" t="s">
        <v>16</v>
      </c>
    </row>
    <row r="8" spans="1:15" s="11" customFormat="1" ht="75.75" customHeight="1">
      <c r="A8" s="91"/>
      <c r="B8" s="91"/>
      <c r="C8" s="91"/>
      <c r="D8" s="38" t="s">
        <v>17</v>
      </c>
      <c r="E8" s="38" t="s">
        <v>18</v>
      </c>
      <c r="F8" s="38" t="s">
        <v>19</v>
      </c>
      <c r="G8" s="38" t="s">
        <v>20</v>
      </c>
      <c r="H8" s="49" t="s">
        <v>21</v>
      </c>
      <c r="I8" s="49" t="s">
        <v>22</v>
      </c>
      <c r="J8" s="49" t="s">
        <v>23</v>
      </c>
      <c r="K8" s="49" t="s">
        <v>24</v>
      </c>
      <c r="L8" s="49" t="s">
        <v>25</v>
      </c>
      <c r="M8" s="38" t="s">
        <v>26</v>
      </c>
      <c r="N8" s="90"/>
    </row>
    <row r="9" spans="1:15" s="11" customFormat="1" ht="12.75">
      <c r="A9" s="88">
        <v>1</v>
      </c>
      <c r="B9" s="12" t="str">
        <f>"VNPT "&amp;VLOOKUP(A9,'[3]DATA-85-2019 PO1'!$A$2:$R$36,2,FALSE)</f>
        <v>VNPT Bà Rịa -Vũng Tàu</v>
      </c>
      <c r="C9" s="13"/>
      <c r="D9" s="38"/>
      <c r="E9" s="38"/>
      <c r="F9" s="38"/>
      <c r="G9" s="38"/>
      <c r="H9" s="35"/>
      <c r="I9" s="13"/>
      <c r="J9" s="14"/>
      <c r="K9" s="49"/>
      <c r="L9" s="15"/>
      <c r="M9" s="38"/>
      <c r="N9" s="13"/>
      <c r="O9" s="36" t="s">
        <v>73</v>
      </c>
    </row>
    <row r="10" spans="1:15" s="11" customFormat="1">
      <c r="A10" s="89"/>
      <c r="B10" s="13" t="s">
        <v>53</v>
      </c>
      <c r="C10" s="13" t="s">
        <v>27</v>
      </c>
      <c r="D10" s="38"/>
      <c r="E10" s="38"/>
      <c r="F10" s="38">
        <v>1</v>
      </c>
      <c r="G10" s="38"/>
      <c r="H10" s="56" t="e">
        <f>VLOOKUP(A9,'[3]DATA-85-2019 PO1'!$A$2:$AG$40,32,FALSE)</f>
        <v>#REF!</v>
      </c>
      <c r="I10" s="13"/>
      <c r="J10" s="16" t="e">
        <f>VLOOKUP(A9,'[3]DATA-85-2019 PO1'!$A$2:$AG$40,33,FALSE)</f>
        <v>#REF!</v>
      </c>
      <c r="K10" s="49"/>
      <c r="L10" s="49"/>
      <c r="M10" s="38"/>
      <c r="N10" s="13"/>
    </row>
    <row r="11" spans="1:15" s="11" customFormat="1">
      <c r="A11" s="89"/>
      <c r="B11" s="13" t="s">
        <v>28</v>
      </c>
      <c r="C11" s="13" t="s">
        <v>29</v>
      </c>
      <c r="D11" s="63">
        <v>1</v>
      </c>
      <c r="E11" s="63"/>
      <c r="F11" s="63"/>
      <c r="G11" s="63"/>
      <c r="H11" s="13"/>
      <c r="I11" s="13"/>
      <c r="J11" s="16">
        <f>J12</f>
        <v>43630</v>
      </c>
      <c r="K11" s="37" t="e">
        <f>K12</f>
        <v>#VALUE!</v>
      </c>
      <c r="L11" s="15"/>
      <c r="M11" s="63">
        <v>45</v>
      </c>
      <c r="N11" s="13"/>
    </row>
    <row r="12" spans="1:15" s="11" customFormat="1">
      <c r="A12" s="89"/>
      <c r="B12" s="13" t="s">
        <v>30</v>
      </c>
      <c r="C12" s="13" t="s">
        <v>29</v>
      </c>
      <c r="D12" s="63">
        <v>1</v>
      </c>
      <c r="E12" s="63"/>
      <c r="F12" s="63"/>
      <c r="G12" s="63"/>
      <c r="H12" s="13" t="str">
        <f>VLOOKUP(A9,'[3]DATA-85-2019 PO1'!$A$2:$R$36,5,FALSE)</f>
        <v>19/1109 &amp; 19/1200</v>
      </c>
      <c r="I12" s="13"/>
      <c r="J12" s="16">
        <f>VLOOKUP(A9,'[3]DATA-85-2019 PO1'!$A$2:$R$36,16,FALSE)</f>
        <v>43630</v>
      </c>
      <c r="K12" s="37" t="e">
        <f>J12-$O$9+1</f>
        <v>#VALUE!</v>
      </c>
      <c r="L12" s="15"/>
      <c r="M12" s="63">
        <v>45</v>
      </c>
      <c r="N12" s="17"/>
    </row>
    <row r="13" spans="1:15" s="11" customFormat="1" ht="60">
      <c r="A13" s="89"/>
      <c r="B13" s="13" t="s">
        <v>31</v>
      </c>
      <c r="C13" s="13" t="s">
        <v>27</v>
      </c>
      <c r="D13" s="63">
        <v>1</v>
      </c>
      <c r="E13" s="63"/>
      <c r="F13" s="63"/>
      <c r="G13" s="63"/>
      <c r="H13" s="13" t="str">
        <f>VLOOKUP(A9,'[3]DATA-85-2019 PO1'!$A$2:$R$36,18,FALSE)</f>
        <v>2X1022-085-2019-CUVT-ANSV-DTRR-KHMS DP 461-2019-BA RIA VUNG TAU 100 &amp; 2X1030-085-2019-CUVT-ANSV-DTRR-KHMS DP 476-2019-BA RIA VUNG TAU 500</v>
      </c>
      <c r="I13" s="13"/>
      <c r="J13" s="16">
        <v>43613</v>
      </c>
      <c r="K13" s="63"/>
      <c r="L13" s="15"/>
      <c r="M13" s="63"/>
      <c r="N13" s="17"/>
    </row>
    <row r="14" spans="1:15" s="11" customFormat="1">
      <c r="A14" s="89"/>
      <c r="B14" s="13" t="s">
        <v>32</v>
      </c>
      <c r="C14" s="13" t="s">
        <v>27</v>
      </c>
      <c r="D14" s="63">
        <v>1</v>
      </c>
      <c r="E14" s="63"/>
      <c r="F14" s="63"/>
      <c r="G14" s="63"/>
      <c r="H14" s="13"/>
      <c r="I14" s="13"/>
      <c r="J14" s="16">
        <f>J13</f>
        <v>43613</v>
      </c>
      <c r="K14" s="63"/>
      <c r="L14" s="15"/>
      <c r="M14" s="63"/>
      <c r="N14" s="17"/>
    </row>
    <row r="15" spans="1:15" s="11" customFormat="1">
      <c r="A15" s="89"/>
      <c r="B15" s="13" t="s">
        <v>72</v>
      </c>
      <c r="C15" s="13" t="s">
        <v>27</v>
      </c>
      <c r="D15" s="38">
        <v>1</v>
      </c>
      <c r="E15" s="38"/>
      <c r="F15" s="38"/>
      <c r="G15" s="38"/>
      <c r="H15" s="13" t="str">
        <f>"085-2019/CUVT-ANSV/ĐTRR-KHMS/01-"&amp;A9</f>
        <v>085-2019/CUVT-ANSV/ĐTRR-KHMS/01-1</v>
      </c>
      <c r="I15" s="13"/>
      <c r="J15" s="16">
        <f>J13</f>
        <v>43613</v>
      </c>
      <c r="K15" s="49"/>
      <c r="L15" s="15"/>
      <c r="M15" s="38"/>
      <c r="N15" s="17"/>
    </row>
    <row r="16" spans="1:15" s="11" customFormat="1" ht="12.75">
      <c r="A16" s="88">
        <v>2</v>
      </c>
      <c r="B16" s="12" t="str">
        <f>"VNPT "&amp;VLOOKUP(A16,'[3]DATA-85-2019 PO1'!$A$2:$R$36,2,FALSE)</f>
        <v>VNPT Bình Phước</v>
      </c>
      <c r="C16" s="13"/>
      <c r="D16" s="63"/>
      <c r="E16" s="63"/>
      <c r="F16" s="63"/>
      <c r="G16" s="63"/>
      <c r="H16" s="35"/>
      <c r="I16" s="13"/>
      <c r="J16" s="14"/>
      <c r="K16" s="63"/>
      <c r="L16" s="15"/>
      <c r="M16" s="63"/>
      <c r="N16" s="13"/>
    </row>
    <row r="17" spans="1:14" s="11" customFormat="1">
      <c r="A17" s="89"/>
      <c r="B17" s="13" t="s">
        <v>53</v>
      </c>
      <c r="C17" s="13" t="s">
        <v>27</v>
      </c>
      <c r="D17" s="63"/>
      <c r="E17" s="63"/>
      <c r="F17" s="63">
        <v>1</v>
      </c>
      <c r="G17" s="63"/>
      <c r="H17" s="56" t="e">
        <f>VLOOKUP(A16,'[3]DATA-85-2019 PO1'!$A$2:$AG$40,32,FALSE)</f>
        <v>#REF!</v>
      </c>
      <c r="I17" s="13"/>
      <c r="J17" s="16" t="e">
        <f>VLOOKUP(A16,'[3]DATA-85-2019 PO1'!$A$2:$AG$40,33,FALSE)</f>
        <v>#REF!</v>
      </c>
      <c r="K17" s="63"/>
      <c r="L17" s="63"/>
      <c r="M17" s="63"/>
      <c r="N17" s="13"/>
    </row>
    <row r="18" spans="1:14" s="11" customFormat="1">
      <c r="A18" s="89"/>
      <c r="B18" s="13" t="s">
        <v>28</v>
      </c>
      <c r="C18" s="13" t="s">
        <v>29</v>
      </c>
      <c r="D18" s="63">
        <v>1</v>
      </c>
      <c r="E18" s="63"/>
      <c r="F18" s="63"/>
      <c r="G18" s="63"/>
      <c r="H18" s="13"/>
      <c r="I18" s="13"/>
      <c r="J18" s="16">
        <f>J19</f>
        <v>43640</v>
      </c>
      <c r="K18" s="37" t="e">
        <f>K19</f>
        <v>#VALUE!</v>
      </c>
      <c r="L18" s="15"/>
      <c r="M18" s="63">
        <v>45</v>
      </c>
      <c r="N18" s="13"/>
    </row>
    <row r="19" spans="1:14" s="11" customFormat="1">
      <c r="A19" s="89"/>
      <c r="B19" s="13" t="s">
        <v>30</v>
      </c>
      <c r="C19" s="13" t="s">
        <v>29</v>
      </c>
      <c r="D19" s="63">
        <v>1</v>
      </c>
      <c r="E19" s="63"/>
      <c r="F19" s="63"/>
      <c r="G19" s="63"/>
      <c r="H19" s="13" t="str">
        <f>VLOOKUP(A16,'[3]DATA-85-2019 PO1'!$A$2:$R$36,5,FALSE)</f>
        <v>19/1201 &amp; 19/1301</v>
      </c>
      <c r="I19" s="13"/>
      <c r="J19" s="16">
        <f>VLOOKUP(A16,'[3]DATA-85-2019 PO1'!$A$2:$R$36,16,FALSE)</f>
        <v>43640</v>
      </c>
      <c r="K19" s="37" t="e">
        <f>J19-$O$9+1</f>
        <v>#VALUE!</v>
      </c>
      <c r="L19" s="15"/>
      <c r="M19" s="63">
        <v>45</v>
      </c>
      <c r="N19" s="17"/>
    </row>
    <row r="20" spans="1:14" s="11" customFormat="1" ht="48">
      <c r="A20" s="89"/>
      <c r="B20" s="13" t="s">
        <v>31</v>
      </c>
      <c r="C20" s="13" t="s">
        <v>27</v>
      </c>
      <c r="D20" s="63">
        <v>1</v>
      </c>
      <c r="E20" s="63"/>
      <c r="F20" s="63"/>
      <c r="G20" s="63"/>
      <c r="H20" s="13" t="str">
        <f>VLOOKUP(A16,'[3]DATA-85-2019 PO1'!$A$2:$R$36,18,FALSE)</f>
        <v>2X1033-085-2019-CUVT-ANSV-DTRR-KHMS DP 482-2019-BINH PHUOC 500 &amp; 2X1055-085-2019-CUVT-ANSV-DTRR-KHMS DP 521-2019-BINH PHUOC 500</v>
      </c>
      <c r="I20" s="13"/>
      <c r="J20" s="16">
        <v>43613</v>
      </c>
      <c r="K20" s="63"/>
      <c r="L20" s="15"/>
      <c r="M20" s="63"/>
      <c r="N20" s="17"/>
    </row>
    <row r="21" spans="1:14" s="11" customFormat="1">
      <c r="A21" s="89"/>
      <c r="B21" s="13" t="s">
        <v>32</v>
      </c>
      <c r="C21" s="13" t="s">
        <v>27</v>
      </c>
      <c r="D21" s="63">
        <v>1</v>
      </c>
      <c r="E21" s="63"/>
      <c r="F21" s="63"/>
      <c r="G21" s="63"/>
      <c r="H21" s="13"/>
      <c r="I21" s="13"/>
      <c r="J21" s="16">
        <f>J20</f>
        <v>43613</v>
      </c>
      <c r="K21" s="63"/>
      <c r="L21" s="15"/>
      <c r="M21" s="63"/>
      <c r="N21" s="17"/>
    </row>
    <row r="22" spans="1:14" s="11" customFormat="1">
      <c r="A22" s="89"/>
      <c r="B22" s="13" t="s">
        <v>72</v>
      </c>
      <c r="C22" s="13" t="s">
        <v>27</v>
      </c>
      <c r="D22" s="63">
        <v>1</v>
      </c>
      <c r="E22" s="63"/>
      <c r="F22" s="63"/>
      <c r="G22" s="63"/>
      <c r="H22" s="13" t="str">
        <f>"085-2019/CUVT-ANSV/ĐTRR-KHMS/01-"&amp;A16</f>
        <v>085-2019/CUVT-ANSV/ĐTRR-KHMS/01-2</v>
      </c>
      <c r="I22" s="13"/>
      <c r="J22" s="16">
        <f>J20</f>
        <v>43613</v>
      </c>
      <c r="K22" s="63"/>
      <c r="L22" s="15"/>
      <c r="M22" s="63"/>
      <c r="N22" s="17"/>
    </row>
    <row r="23" spans="1:14" s="11" customFormat="1" ht="12.75">
      <c r="A23" s="88">
        <v>3</v>
      </c>
      <c r="B23" s="12" t="str">
        <f>"VNPT "&amp;VLOOKUP(A23,'[3]DATA-85-2019 PO1'!$A$2:$R$36,2,FALSE)</f>
        <v>VNPT Bình Thuận</v>
      </c>
      <c r="C23" s="13"/>
      <c r="D23" s="63"/>
      <c r="E23" s="63"/>
      <c r="F23" s="63"/>
      <c r="G23" s="63"/>
      <c r="H23" s="35"/>
      <c r="I23" s="13"/>
      <c r="J23" s="14"/>
      <c r="K23" s="63"/>
      <c r="L23" s="15"/>
      <c r="M23" s="63"/>
      <c r="N23" s="13"/>
    </row>
    <row r="24" spans="1:14" s="11" customFormat="1">
      <c r="A24" s="89"/>
      <c r="B24" s="13" t="s">
        <v>53</v>
      </c>
      <c r="C24" s="13" t="s">
        <v>27</v>
      </c>
      <c r="D24" s="63"/>
      <c r="E24" s="63"/>
      <c r="F24" s="63">
        <v>1</v>
      </c>
      <c r="G24" s="63"/>
      <c r="H24" s="56" t="e">
        <f>VLOOKUP(A23,'[3]DATA-85-2019 PO1'!$A$2:$AG$40,32,FALSE)</f>
        <v>#REF!</v>
      </c>
      <c r="I24" s="13"/>
      <c r="J24" s="16" t="e">
        <f>VLOOKUP(A23,'[3]DATA-85-2019 PO1'!$A$2:$AG$40,33,FALSE)</f>
        <v>#REF!</v>
      </c>
      <c r="K24" s="63"/>
      <c r="L24" s="63"/>
      <c r="M24" s="63"/>
      <c r="N24" s="13"/>
    </row>
    <row r="25" spans="1:14" s="11" customFormat="1">
      <c r="A25" s="89"/>
      <c r="B25" s="13" t="s">
        <v>28</v>
      </c>
      <c r="C25" s="13" t="s">
        <v>29</v>
      </c>
      <c r="D25" s="63">
        <v>1</v>
      </c>
      <c r="E25" s="63"/>
      <c r="F25" s="63"/>
      <c r="G25" s="63"/>
      <c r="H25" s="13"/>
      <c r="I25" s="13"/>
      <c r="J25" s="16">
        <f>J26</f>
        <v>43630</v>
      </c>
      <c r="K25" s="37" t="e">
        <f>K26</f>
        <v>#VALUE!</v>
      </c>
      <c r="L25" s="15"/>
      <c r="M25" s="63">
        <v>45</v>
      </c>
      <c r="N25" s="13"/>
    </row>
    <row r="26" spans="1:14" s="11" customFormat="1">
      <c r="A26" s="89"/>
      <c r="B26" s="13" t="s">
        <v>30</v>
      </c>
      <c r="C26" s="13" t="s">
        <v>29</v>
      </c>
      <c r="D26" s="63">
        <v>1</v>
      </c>
      <c r="E26" s="63"/>
      <c r="F26" s="63"/>
      <c r="G26" s="63"/>
      <c r="H26" s="13" t="str">
        <f>VLOOKUP(A23,'[3]DATA-85-2019 PO1'!$A$2:$R$36,5,FALSE)</f>
        <v>19/1202</v>
      </c>
      <c r="I26" s="13"/>
      <c r="J26" s="16">
        <f>VLOOKUP(A23,'[3]DATA-85-2019 PO1'!$A$2:$R$36,16,FALSE)</f>
        <v>43630</v>
      </c>
      <c r="K26" s="37" t="e">
        <f>J26-$O$9+1</f>
        <v>#VALUE!</v>
      </c>
      <c r="L26" s="15"/>
      <c r="M26" s="63">
        <v>45</v>
      </c>
      <c r="N26" s="17"/>
    </row>
    <row r="27" spans="1:14" s="11" customFormat="1" ht="24">
      <c r="A27" s="89"/>
      <c r="B27" s="13" t="s">
        <v>31</v>
      </c>
      <c r="C27" s="13" t="s">
        <v>27</v>
      </c>
      <c r="D27" s="63">
        <v>1</v>
      </c>
      <c r="E27" s="63"/>
      <c r="F27" s="63"/>
      <c r="G27" s="63"/>
      <c r="H27" s="13" t="str">
        <f>VLOOKUP(A23,'[3]DATA-85-2019 PO1'!$A$2:$R$36,18,FALSE)</f>
        <v>2X1033-085-2019-CUVT-ANSV-DTRR-KHMS DP 482-2019-BINH THUAN 500</v>
      </c>
      <c r="I27" s="13"/>
      <c r="J27" s="16">
        <v>43613</v>
      </c>
      <c r="K27" s="63"/>
      <c r="L27" s="15"/>
      <c r="M27" s="63"/>
      <c r="N27" s="17"/>
    </row>
    <row r="28" spans="1:14" s="11" customFormat="1">
      <c r="A28" s="89"/>
      <c r="B28" s="13" t="s">
        <v>32</v>
      </c>
      <c r="C28" s="13" t="s">
        <v>27</v>
      </c>
      <c r="D28" s="63">
        <v>1</v>
      </c>
      <c r="E28" s="63"/>
      <c r="F28" s="63"/>
      <c r="G28" s="63"/>
      <c r="H28" s="13"/>
      <c r="I28" s="13"/>
      <c r="J28" s="16">
        <f>J27</f>
        <v>43613</v>
      </c>
      <c r="K28" s="63"/>
      <c r="L28" s="15"/>
      <c r="M28" s="63"/>
      <c r="N28" s="17"/>
    </row>
    <row r="29" spans="1:14" s="11" customFormat="1">
      <c r="A29" s="89"/>
      <c r="B29" s="13" t="s">
        <v>72</v>
      </c>
      <c r="C29" s="13" t="s">
        <v>27</v>
      </c>
      <c r="D29" s="63">
        <v>1</v>
      </c>
      <c r="E29" s="63"/>
      <c r="F29" s="63"/>
      <c r="G29" s="63"/>
      <c r="H29" s="13" t="str">
        <f>"085-2019/CUVT-ANSV/ĐTRR-KHMS/01-"&amp;A23</f>
        <v>085-2019/CUVT-ANSV/ĐTRR-KHMS/01-3</v>
      </c>
      <c r="I29" s="13"/>
      <c r="J29" s="16">
        <f>J27</f>
        <v>43613</v>
      </c>
      <c r="K29" s="63"/>
      <c r="L29" s="15"/>
      <c r="M29" s="63"/>
      <c r="N29" s="17"/>
    </row>
    <row r="30" spans="1:14" s="11" customFormat="1" ht="12.75">
      <c r="A30" s="88">
        <v>4</v>
      </c>
      <c r="B30" s="12" t="str">
        <f>"VNPT "&amp;VLOOKUP(A30,'[3]DATA-85-2019 PO1'!$A$2:$R$36,2,FALSE)</f>
        <v>VNPT Bắc Kạn</v>
      </c>
      <c r="C30" s="13"/>
      <c r="D30" s="63"/>
      <c r="E30" s="63"/>
      <c r="F30" s="63"/>
      <c r="G30" s="63"/>
      <c r="H30" s="35"/>
      <c r="I30" s="13"/>
      <c r="J30" s="14"/>
      <c r="K30" s="63"/>
      <c r="L30" s="15"/>
      <c r="M30" s="63"/>
      <c r="N30" s="13"/>
    </row>
    <row r="31" spans="1:14" s="11" customFormat="1">
      <c r="A31" s="89"/>
      <c r="B31" s="13" t="s">
        <v>53</v>
      </c>
      <c r="C31" s="13" t="s">
        <v>27</v>
      </c>
      <c r="D31" s="63"/>
      <c r="E31" s="63"/>
      <c r="F31" s="63">
        <v>1</v>
      </c>
      <c r="G31" s="63"/>
      <c r="H31" s="56" t="e">
        <f>VLOOKUP(A30,'[3]DATA-85-2019 PO1'!$A$2:$AG$40,32,FALSE)</f>
        <v>#REF!</v>
      </c>
      <c r="I31" s="13"/>
      <c r="J31" s="16" t="e">
        <f>VLOOKUP(A30,'[3]DATA-85-2019 PO1'!$A$2:$AG$40,33,FALSE)</f>
        <v>#REF!</v>
      </c>
      <c r="K31" s="63"/>
      <c r="L31" s="63"/>
      <c r="M31" s="63"/>
      <c r="N31" s="13"/>
    </row>
    <row r="32" spans="1:14" s="11" customFormat="1">
      <c r="A32" s="89"/>
      <c r="B32" s="13" t="s">
        <v>28</v>
      </c>
      <c r="C32" s="13" t="s">
        <v>29</v>
      </c>
      <c r="D32" s="63">
        <v>1</v>
      </c>
      <c r="E32" s="63"/>
      <c r="F32" s="63"/>
      <c r="G32" s="63"/>
      <c r="H32" s="13"/>
      <c r="I32" s="13"/>
      <c r="J32" s="16">
        <f>J33</f>
        <v>43627</v>
      </c>
      <c r="K32" s="37" t="e">
        <f>K33</f>
        <v>#VALUE!</v>
      </c>
      <c r="L32" s="15"/>
      <c r="M32" s="63">
        <v>45</v>
      </c>
      <c r="N32" s="13"/>
    </row>
    <row r="33" spans="1:14" s="11" customFormat="1">
      <c r="A33" s="89"/>
      <c r="B33" s="13" t="s">
        <v>30</v>
      </c>
      <c r="C33" s="13" t="s">
        <v>29</v>
      </c>
      <c r="D33" s="63">
        <v>1</v>
      </c>
      <c r="E33" s="63"/>
      <c r="F33" s="63"/>
      <c r="G33" s="63"/>
      <c r="H33" s="13" t="str">
        <f>VLOOKUP(A30,'[3]DATA-85-2019 PO1'!$A$2:$R$36,5,FALSE)</f>
        <v>19/1203</v>
      </c>
      <c r="I33" s="13"/>
      <c r="J33" s="16">
        <f>VLOOKUP(A30,'[3]DATA-85-2019 PO1'!$A$2:$R$36,16,FALSE)</f>
        <v>43627</v>
      </c>
      <c r="K33" s="37" t="e">
        <f>J33-$O$9+1</f>
        <v>#VALUE!</v>
      </c>
      <c r="L33" s="15"/>
      <c r="M33" s="63">
        <v>45</v>
      </c>
      <c r="N33" s="17"/>
    </row>
    <row r="34" spans="1:14" s="11" customFormat="1" ht="24">
      <c r="A34" s="89"/>
      <c r="B34" s="13" t="s">
        <v>31</v>
      </c>
      <c r="C34" s="13" t="s">
        <v>27</v>
      </c>
      <c r="D34" s="63">
        <v>1</v>
      </c>
      <c r="E34" s="63"/>
      <c r="F34" s="63"/>
      <c r="G34" s="63"/>
      <c r="H34" s="13" t="str">
        <f>VLOOKUP(A30,'[3]DATA-85-2019 PO1'!$A$2:$R$36,18,FALSE)</f>
        <v>2X1030-085-2019-CUVT-ANSV-DTRR-KHMS DP 476-2019-BAC KAN 200</v>
      </c>
      <c r="I34" s="13"/>
      <c r="J34" s="16">
        <v>43613</v>
      </c>
      <c r="K34" s="63"/>
      <c r="L34" s="15"/>
      <c r="M34" s="63"/>
      <c r="N34" s="17"/>
    </row>
    <row r="35" spans="1:14" s="11" customFormat="1">
      <c r="A35" s="89"/>
      <c r="B35" s="13" t="s">
        <v>32</v>
      </c>
      <c r="C35" s="13" t="s">
        <v>27</v>
      </c>
      <c r="D35" s="63">
        <v>1</v>
      </c>
      <c r="E35" s="63"/>
      <c r="F35" s="63"/>
      <c r="G35" s="63"/>
      <c r="H35" s="13"/>
      <c r="I35" s="13"/>
      <c r="J35" s="16">
        <f>J34</f>
        <v>43613</v>
      </c>
      <c r="K35" s="63"/>
      <c r="L35" s="15"/>
      <c r="M35" s="63"/>
      <c r="N35" s="17"/>
    </row>
    <row r="36" spans="1:14" s="11" customFormat="1">
      <c r="A36" s="89"/>
      <c r="B36" s="13" t="s">
        <v>72</v>
      </c>
      <c r="C36" s="13" t="s">
        <v>27</v>
      </c>
      <c r="D36" s="63">
        <v>1</v>
      </c>
      <c r="E36" s="63"/>
      <c r="F36" s="63"/>
      <c r="G36" s="63"/>
      <c r="H36" s="13" t="str">
        <f>"085-2019/CUVT-ANSV/ĐTRR-KHMS/01-"&amp;A30</f>
        <v>085-2019/CUVT-ANSV/ĐTRR-KHMS/01-4</v>
      </c>
      <c r="I36" s="13"/>
      <c r="J36" s="16">
        <f>J34</f>
        <v>43613</v>
      </c>
      <c r="K36" s="63"/>
      <c r="L36" s="15"/>
      <c r="M36" s="63"/>
      <c r="N36" s="17"/>
    </row>
    <row r="37" spans="1:14" s="11" customFormat="1" ht="12.75">
      <c r="A37" s="88">
        <v>5</v>
      </c>
      <c r="B37" s="12" t="str">
        <f>"VNPT "&amp;VLOOKUP(A37,'[3]DATA-85-2019 PO1'!$A$2:$R$36,2,FALSE)</f>
        <v>VNPT Bến Tre</v>
      </c>
      <c r="C37" s="13"/>
      <c r="D37" s="63"/>
      <c r="E37" s="63"/>
      <c r="F37" s="63"/>
      <c r="G37" s="63"/>
      <c r="H37" s="35"/>
      <c r="I37" s="13"/>
      <c r="J37" s="14"/>
      <c r="K37" s="63"/>
      <c r="L37" s="15"/>
      <c r="M37" s="63"/>
      <c r="N37" s="13"/>
    </row>
    <row r="38" spans="1:14" s="11" customFormat="1">
      <c r="A38" s="89"/>
      <c r="B38" s="13" t="s">
        <v>53</v>
      </c>
      <c r="C38" s="13" t="s">
        <v>27</v>
      </c>
      <c r="D38" s="63"/>
      <c r="E38" s="63"/>
      <c r="F38" s="63">
        <v>1</v>
      </c>
      <c r="G38" s="63"/>
      <c r="H38" s="56" t="e">
        <f>VLOOKUP(A37,'[3]DATA-85-2019 PO1'!$A$2:$AG$40,32,FALSE)</f>
        <v>#REF!</v>
      </c>
      <c r="I38" s="13"/>
      <c r="J38" s="16" t="e">
        <f>VLOOKUP(A37,'[3]DATA-85-2019 PO1'!$A$2:$AG$40,33,FALSE)</f>
        <v>#REF!</v>
      </c>
      <c r="K38" s="63"/>
      <c r="L38" s="63"/>
      <c r="M38" s="63"/>
      <c r="N38" s="13"/>
    </row>
    <row r="39" spans="1:14" s="11" customFormat="1">
      <c r="A39" s="89"/>
      <c r="B39" s="13" t="s">
        <v>28</v>
      </c>
      <c r="C39" s="13" t="s">
        <v>29</v>
      </c>
      <c r="D39" s="63">
        <v>1</v>
      </c>
      <c r="E39" s="63"/>
      <c r="F39" s="63"/>
      <c r="G39" s="63"/>
      <c r="H39" s="13"/>
      <c r="I39" s="13"/>
      <c r="J39" s="16">
        <f>J40</f>
        <v>43629</v>
      </c>
      <c r="K39" s="37" t="e">
        <f>K40</f>
        <v>#VALUE!</v>
      </c>
      <c r="L39" s="15"/>
      <c r="M39" s="63">
        <v>45</v>
      </c>
      <c r="N39" s="13"/>
    </row>
    <row r="40" spans="1:14" s="11" customFormat="1">
      <c r="A40" s="89"/>
      <c r="B40" s="13" t="s">
        <v>30</v>
      </c>
      <c r="C40" s="13" t="s">
        <v>29</v>
      </c>
      <c r="D40" s="63">
        <v>1</v>
      </c>
      <c r="E40" s="63"/>
      <c r="F40" s="63"/>
      <c r="G40" s="63"/>
      <c r="H40" s="13" t="str">
        <f>VLOOKUP(A37,'[3]DATA-85-2019 PO1'!$A$2:$R$36,5,FALSE)</f>
        <v>19/1204</v>
      </c>
      <c r="I40" s="13"/>
      <c r="J40" s="16">
        <f>VLOOKUP(A37,'[3]DATA-85-2019 PO1'!$A$2:$R$36,16,FALSE)</f>
        <v>43629</v>
      </c>
      <c r="K40" s="37" t="e">
        <f>J40-$O$9+1</f>
        <v>#VALUE!</v>
      </c>
      <c r="L40" s="15"/>
      <c r="M40" s="63">
        <v>45</v>
      </c>
      <c r="N40" s="17"/>
    </row>
    <row r="41" spans="1:14" s="11" customFormat="1" ht="24">
      <c r="A41" s="89"/>
      <c r="B41" s="13" t="s">
        <v>31</v>
      </c>
      <c r="C41" s="13" t="s">
        <v>27</v>
      </c>
      <c r="D41" s="63">
        <v>1</v>
      </c>
      <c r="E41" s="63"/>
      <c r="F41" s="63"/>
      <c r="G41" s="63"/>
      <c r="H41" s="13" t="str">
        <f>VLOOKUP(A37,'[3]DATA-85-2019 PO1'!$A$2:$R$36,18,FALSE)</f>
        <v>2X1030-085-2019-CUVT-ANSV-DTRR-KHMS DP 476-2019-BEN TRE 500</v>
      </c>
      <c r="I41" s="13"/>
      <c r="J41" s="16">
        <v>43613</v>
      </c>
      <c r="K41" s="63"/>
      <c r="L41" s="15"/>
      <c r="M41" s="63"/>
      <c r="N41" s="17"/>
    </row>
    <row r="42" spans="1:14" s="11" customFormat="1">
      <c r="A42" s="89"/>
      <c r="B42" s="13" t="s">
        <v>32</v>
      </c>
      <c r="C42" s="13" t="s">
        <v>27</v>
      </c>
      <c r="D42" s="63">
        <v>1</v>
      </c>
      <c r="E42" s="63"/>
      <c r="F42" s="63"/>
      <c r="G42" s="63"/>
      <c r="H42" s="13"/>
      <c r="I42" s="13"/>
      <c r="J42" s="16">
        <f>J41</f>
        <v>43613</v>
      </c>
      <c r="K42" s="63"/>
      <c r="L42" s="15"/>
      <c r="M42" s="63"/>
      <c r="N42" s="17"/>
    </row>
    <row r="43" spans="1:14" s="11" customFormat="1">
      <c r="A43" s="89"/>
      <c r="B43" s="13" t="s">
        <v>72</v>
      </c>
      <c r="C43" s="13" t="s">
        <v>27</v>
      </c>
      <c r="D43" s="63">
        <v>1</v>
      </c>
      <c r="E43" s="63"/>
      <c r="F43" s="63"/>
      <c r="G43" s="63"/>
      <c r="H43" s="13" t="str">
        <f>"085-2019/CUVT-ANSV/ĐTRR-KHMS/01-"&amp;A37</f>
        <v>085-2019/CUVT-ANSV/ĐTRR-KHMS/01-5</v>
      </c>
      <c r="I43" s="13"/>
      <c r="J43" s="16">
        <f>J41</f>
        <v>43613</v>
      </c>
      <c r="K43" s="63"/>
      <c r="L43" s="15"/>
      <c r="M43" s="63"/>
      <c r="N43" s="17"/>
    </row>
    <row r="44" spans="1:14" s="11" customFormat="1" ht="12.75">
      <c r="A44" s="88">
        <v>6</v>
      </c>
      <c r="B44" s="12" t="str">
        <f>"VNPT "&amp;VLOOKUP(A44,'[3]DATA-85-2019 PO1'!$A$2:$R$36,2,FALSE)</f>
        <v>VNPT Cần Thơ</v>
      </c>
      <c r="C44" s="13"/>
      <c r="D44" s="63"/>
      <c r="E44" s="63"/>
      <c r="F44" s="63"/>
      <c r="G44" s="63"/>
      <c r="H44" s="35"/>
      <c r="I44" s="13"/>
      <c r="J44" s="14"/>
      <c r="K44" s="63"/>
      <c r="L44" s="15"/>
      <c r="M44" s="63"/>
      <c r="N44" s="13"/>
    </row>
    <row r="45" spans="1:14" s="11" customFormat="1">
      <c r="A45" s="89"/>
      <c r="B45" s="13" t="s">
        <v>53</v>
      </c>
      <c r="C45" s="13" t="s">
        <v>27</v>
      </c>
      <c r="D45" s="63"/>
      <c r="E45" s="63"/>
      <c r="F45" s="63">
        <v>1</v>
      </c>
      <c r="G45" s="63"/>
      <c r="H45" s="56" t="e">
        <f>VLOOKUP(A44,'[3]DATA-85-2019 PO1'!$A$2:$AG$40,32,FALSE)</f>
        <v>#REF!</v>
      </c>
      <c r="I45" s="13"/>
      <c r="J45" s="16" t="e">
        <f>VLOOKUP(A44,'[3]DATA-85-2019 PO1'!$A$2:$AG$40,33,FALSE)</f>
        <v>#REF!</v>
      </c>
      <c r="K45" s="63"/>
      <c r="L45" s="63"/>
      <c r="M45" s="63"/>
      <c r="N45" s="13"/>
    </row>
    <row r="46" spans="1:14" s="11" customFormat="1">
      <c r="A46" s="89"/>
      <c r="B46" s="13" t="s">
        <v>28</v>
      </c>
      <c r="C46" s="13" t="s">
        <v>29</v>
      </c>
      <c r="D46" s="63">
        <v>1</v>
      </c>
      <c r="E46" s="63"/>
      <c r="F46" s="63"/>
      <c r="G46" s="63"/>
      <c r="H46" s="13"/>
      <c r="I46" s="13"/>
      <c r="J46" s="16">
        <f>J47</f>
        <v>43633</v>
      </c>
      <c r="K46" s="37" t="e">
        <f>K47</f>
        <v>#VALUE!</v>
      </c>
      <c r="L46" s="15"/>
      <c r="M46" s="63">
        <v>45</v>
      </c>
      <c r="N46" s="13"/>
    </row>
    <row r="47" spans="1:14" s="11" customFormat="1">
      <c r="A47" s="89"/>
      <c r="B47" s="13" t="s">
        <v>30</v>
      </c>
      <c r="C47" s="13" t="s">
        <v>29</v>
      </c>
      <c r="D47" s="63">
        <v>1</v>
      </c>
      <c r="E47" s="63"/>
      <c r="F47" s="63"/>
      <c r="G47" s="63"/>
      <c r="H47" s="13" t="str">
        <f>VLOOKUP(A44,'[3]DATA-85-2019 PO1'!$A$2:$R$36,5,FALSE)</f>
        <v>19/1196 &amp; 19/1205</v>
      </c>
      <c r="I47" s="13"/>
      <c r="J47" s="16">
        <f>VLOOKUP(A44,'[3]DATA-85-2019 PO1'!$A$2:$R$36,16,FALSE)</f>
        <v>43633</v>
      </c>
      <c r="K47" s="37" t="e">
        <f>J47-$O$9+1</f>
        <v>#VALUE!</v>
      </c>
      <c r="L47" s="15"/>
      <c r="M47" s="63">
        <v>45</v>
      </c>
      <c r="N47" s="17"/>
    </row>
    <row r="48" spans="1:14" s="11" customFormat="1" ht="48">
      <c r="A48" s="89"/>
      <c r="B48" s="13" t="s">
        <v>31</v>
      </c>
      <c r="C48" s="13" t="s">
        <v>27</v>
      </c>
      <c r="D48" s="63">
        <v>1</v>
      </c>
      <c r="E48" s="63"/>
      <c r="F48" s="63"/>
      <c r="G48" s="63"/>
      <c r="H48" s="13" t="str">
        <f>VLOOKUP(A44,'[3]DATA-85-2019 PO1'!$A$2:$R$36,18,FALSE)</f>
        <v>2X1029-085-2019-CUVT-ANSV-DTRR-KHMS DP 475-2019-CAN THO 300 &amp; 2X1033-085-2019-CUVT-ANSV-DTRR-KHMS DP 482-2019-CAN THO 300</v>
      </c>
      <c r="I48" s="13"/>
      <c r="J48" s="16">
        <v>43613</v>
      </c>
      <c r="K48" s="63"/>
      <c r="L48" s="15"/>
      <c r="M48" s="63"/>
      <c r="N48" s="17"/>
    </row>
    <row r="49" spans="1:14" s="11" customFormat="1">
      <c r="A49" s="89"/>
      <c r="B49" s="13" t="s">
        <v>32</v>
      </c>
      <c r="C49" s="13" t="s">
        <v>27</v>
      </c>
      <c r="D49" s="63">
        <v>1</v>
      </c>
      <c r="E49" s="63"/>
      <c r="F49" s="63"/>
      <c r="G49" s="63"/>
      <c r="H49" s="13"/>
      <c r="I49" s="13"/>
      <c r="J49" s="16">
        <f>J48</f>
        <v>43613</v>
      </c>
      <c r="K49" s="63"/>
      <c r="L49" s="15"/>
      <c r="M49" s="63"/>
      <c r="N49" s="17"/>
    </row>
    <row r="50" spans="1:14" s="11" customFormat="1">
      <c r="A50" s="89"/>
      <c r="B50" s="13" t="s">
        <v>72</v>
      </c>
      <c r="C50" s="13" t="s">
        <v>27</v>
      </c>
      <c r="D50" s="63">
        <v>1</v>
      </c>
      <c r="E50" s="63"/>
      <c r="F50" s="63"/>
      <c r="G50" s="63"/>
      <c r="H50" s="13" t="str">
        <f>"085-2019/CUVT-ANSV/ĐTRR-KHMS/01-"&amp;A44</f>
        <v>085-2019/CUVT-ANSV/ĐTRR-KHMS/01-6</v>
      </c>
      <c r="I50" s="13"/>
      <c r="J50" s="16">
        <f>J48</f>
        <v>43613</v>
      </c>
      <c r="K50" s="63"/>
      <c r="L50" s="15"/>
      <c r="M50" s="63"/>
      <c r="N50" s="17"/>
    </row>
    <row r="51" spans="1:14" s="11" customFormat="1" ht="12.75">
      <c r="A51" s="88">
        <v>7</v>
      </c>
      <c r="B51" s="12" t="str">
        <f>"VNPT "&amp;VLOOKUP(A51,'[3]DATA-85-2019 PO1'!$A$2:$R$36,2,FALSE)</f>
        <v>VNPT Gia Lai</v>
      </c>
      <c r="C51" s="13"/>
      <c r="D51" s="63"/>
      <c r="E51" s="63"/>
      <c r="F51" s="63"/>
      <c r="G51" s="63"/>
      <c r="H51" s="35"/>
      <c r="I51" s="13"/>
      <c r="J51" s="14"/>
      <c r="K51" s="63"/>
      <c r="L51" s="15"/>
      <c r="M51" s="63"/>
      <c r="N51" s="13"/>
    </row>
    <row r="52" spans="1:14" s="11" customFormat="1">
      <c r="A52" s="89"/>
      <c r="B52" s="13" t="s">
        <v>53</v>
      </c>
      <c r="C52" s="13" t="s">
        <v>27</v>
      </c>
      <c r="D52" s="63"/>
      <c r="E52" s="63"/>
      <c r="F52" s="63">
        <v>1</v>
      </c>
      <c r="G52" s="63"/>
      <c r="H52" s="56" t="e">
        <f>VLOOKUP(A51,'[3]DATA-85-2019 PO1'!$A$2:$AG$40,32,FALSE)</f>
        <v>#REF!</v>
      </c>
      <c r="I52" s="13"/>
      <c r="J52" s="16" t="e">
        <f>VLOOKUP(A51,'[3]DATA-85-2019 PO1'!$A$2:$AG$40,33,FALSE)</f>
        <v>#REF!</v>
      </c>
      <c r="K52" s="63"/>
      <c r="L52" s="63"/>
      <c r="M52" s="63"/>
      <c r="N52" s="13"/>
    </row>
    <row r="53" spans="1:14" s="11" customFormat="1">
      <c r="A53" s="89"/>
      <c r="B53" s="13" t="s">
        <v>28</v>
      </c>
      <c r="C53" s="13" t="s">
        <v>29</v>
      </c>
      <c r="D53" s="63">
        <v>1</v>
      </c>
      <c r="E53" s="63"/>
      <c r="F53" s="63"/>
      <c r="G53" s="63"/>
      <c r="H53" s="13"/>
      <c r="I53" s="13"/>
      <c r="J53" s="16">
        <f>J54</f>
        <v>43630</v>
      </c>
      <c r="K53" s="37" t="e">
        <f>K54</f>
        <v>#VALUE!</v>
      </c>
      <c r="L53" s="15"/>
      <c r="M53" s="63">
        <v>45</v>
      </c>
      <c r="N53" s="13"/>
    </row>
    <row r="54" spans="1:14" s="11" customFormat="1">
      <c r="A54" s="89"/>
      <c r="B54" s="13" t="s">
        <v>30</v>
      </c>
      <c r="C54" s="13" t="s">
        <v>29</v>
      </c>
      <c r="D54" s="63">
        <v>1</v>
      </c>
      <c r="E54" s="63"/>
      <c r="F54" s="63"/>
      <c r="G54" s="63"/>
      <c r="H54" s="13" t="str">
        <f>VLOOKUP(A51,'[3]DATA-85-2019 PO1'!$A$2:$R$36,5,FALSE)</f>
        <v>19/1206</v>
      </c>
      <c r="I54" s="13"/>
      <c r="J54" s="16">
        <f>VLOOKUP(A51,'[3]DATA-85-2019 PO1'!$A$2:$R$36,16,FALSE)</f>
        <v>43630</v>
      </c>
      <c r="K54" s="37" t="e">
        <f>J54-$O$9+1</f>
        <v>#VALUE!</v>
      </c>
      <c r="L54" s="15"/>
      <c r="M54" s="63">
        <v>45</v>
      </c>
      <c r="N54" s="17"/>
    </row>
    <row r="55" spans="1:14" s="11" customFormat="1" ht="24">
      <c r="A55" s="89"/>
      <c r="B55" s="13" t="s">
        <v>31</v>
      </c>
      <c r="C55" s="13" t="s">
        <v>27</v>
      </c>
      <c r="D55" s="63">
        <v>1</v>
      </c>
      <c r="E55" s="63"/>
      <c r="F55" s="63"/>
      <c r="G55" s="63"/>
      <c r="H55" s="13" t="str">
        <f>VLOOKUP(A51,'[3]DATA-85-2019 PO1'!$A$2:$R$36,18,FALSE)</f>
        <v>2X1030-085-2019-CUVT-ANSV-DTRR-KHMS DP 476-2019-GIA LAI 400</v>
      </c>
      <c r="I55" s="13"/>
      <c r="J55" s="16">
        <v>43613</v>
      </c>
      <c r="K55" s="63"/>
      <c r="L55" s="15"/>
      <c r="M55" s="63"/>
      <c r="N55" s="17"/>
    </row>
    <row r="56" spans="1:14" s="11" customFormat="1">
      <c r="A56" s="89"/>
      <c r="B56" s="13" t="s">
        <v>32</v>
      </c>
      <c r="C56" s="13" t="s">
        <v>27</v>
      </c>
      <c r="D56" s="63">
        <v>1</v>
      </c>
      <c r="E56" s="63"/>
      <c r="F56" s="63"/>
      <c r="G56" s="63"/>
      <c r="H56" s="13"/>
      <c r="I56" s="13"/>
      <c r="J56" s="16">
        <f>J55</f>
        <v>43613</v>
      </c>
      <c r="K56" s="63"/>
      <c r="L56" s="15"/>
      <c r="M56" s="63"/>
      <c r="N56" s="17"/>
    </row>
    <row r="57" spans="1:14" s="11" customFormat="1">
      <c r="A57" s="89"/>
      <c r="B57" s="13" t="s">
        <v>72</v>
      </c>
      <c r="C57" s="13" t="s">
        <v>27</v>
      </c>
      <c r="D57" s="63">
        <v>1</v>
      </c>
      <c r="E57" s="63"/>
      <c r="F57" s="63"/>
      <c r="G57" s="63"/>
      <c r="H57" s="13" t="str">
        <f>"085-2019/CUVT-ANSV/ĐTRR-KHMS/01-"&amp;A51</f>
        <v>085-2019/CUVT-ANSV/ĐTRR-KHMS/01-7</v>
      </c>
      <c r="I57" s="13"/>
      <c r="J57" s="16">
        <f>J55</f>
        <v>43613</v>
      </c>
      <c r="K57" s="63"/>
      <c r="L57" s="15"/>
      <c r="M57" s="63"/>
      <c r="N57" s="17"/>
    </row>
    <row r="58" spans="1:14" s="11" customFormat="1" ht="12.75">
      <c r="A58" s="88">
        <v>8</v>
      </c>
      <c r="B58" s="12" t="str">
        <f>"VNPT "&amp;VLOOKUP(A58,'[3]DATA-85-2019 PO1'!$A$2:$R$36,2,FALSE)</f>
        <v>VNPT Hà Giang</v>
      </c>
      <c r="C58" s="13"/>
      <c r="D58" s="63"/>
      <c r="E58" s="63"/>
      <c r="F58" s="63"/>
      <c r="G58" s="63"/>
      <c r="H58" s="35"/>
      <c r="I58" s="13"/>
      <c r="J58" s="14"/>
      <c r="K58" s="63"/>
      <c r="L58" s="15"/>
      <c r="M58" s="63"/>
      <c r="N58" s="13"/>
    </row>
    <row r="59" spans="1:14" s="11" customFormat="1">
      <c r="A59" s="89"/>
      <c r="B59" s="13" t="s">
        <v>53</v>
      </c>
      <c r="C59" s="13" t="s">
        <v>27</v>
      </c>
      <c r="D59" s="63"/>
      <c r="E59" s="63"/>
      <c r="F59" s="63">
        <v>1</v>
      </c>
      <c r="G59" s="63"/>
      <c r="H59" s="56" t="e">
        <f>VLOOKUP(A58,'[3]DATA-85-2019 PO1'!$A$2:$AG$40,32,FALSE)</f>
        <v>#REF!</v>
      </c>
      <c r="I59" s="13"/>
      <c r="J59" s="16" t="e">
        <f>VLOOKUP(A58,'[3]DATA-85-2019 PO1'!$A$2:$AG$40,33,FALSE)</f>
        <v>#REF!</v>
      </c>
      <c r="K59" s="63"/>
      <c r="L59" s="63"/>
      <c r="M59" s="63"/>
      <c r="N59" s="13"/>
    </row>
    <row r="60" spans="1:14" s="11" customFormat="1">
      <c r="A60" s="89"/>
      <c r="B60" s="13" t="s">
        <v>28</v>
      </c>
      <c r="C60" s="13" t="s">
        <v>29</v>
      </c>
      <c r="D60" s="63">
        <v>1</v>
      </c>
      <c r="E60" s="63"/>
      <c r="F60" s="63"/>
      <c r="G60" s="63"/>
      <c r="H60" s="13"/>
      <c r="I60" s="13"/>
      <c r="J60" s="16">
        <f>J61</f>
        <v>43630</v>
      </c>
      <c r="K60" s="37" t="e">
        <f>K61</f>
        <v>#VALUE!</v>
      </c>
      <c r="L60" s="15"/>
      <c r="M60" s="63">
        <v>45</v>
      </c>
      <c r="N60" s="13"/>
    </row>
    <row r="61" spans="1:14" s="11" customFormat="1">
      <c r="A61" s="89"/>
      <c r="B61" s="13" t="s">
        <v>30</v>
      </c>
      <c r="C61" s="13" t="s">
        <v>29</v>
      </c>
      <c r="D61" s="63">
        <v>1</v>
      </c>
      <c r="E61" s="63"/>
      <c r="F61" s="63"/>
      <c r="G61" s="63"/>
      <c r="H61" s="13" t="str">
        <f>VLOOKUP(A58,'[3]DATA-85-2019 PO1'!$A$2:$R$36,5,FALSE)</f>
        <v>19/1234</v>
      </c>
      <c r="I61" s="13"/>
      <c r="J61" s="16">
        <f>VLOOKUP(A58,'[3]DATA-85-2019 PO1'!$A$2:$R$36,16,FALSE)</f>
        <v>43630</v>
      </c>
      <c r="K61" s="37" t="e">
        <f>J61-$O$9+1</f>
        <v>#VALUE!</v>
      </c>
      <c r="L61" s="15"/>
      <c r="M61" s="63">
        <v>45</v>
      </c>
      <c r="N61" s="17"/>
    </row>
    <row r="62" spans="1:14" s="11" customFormat="1" ht="24">
      <c r="A62" s="89"/>
      <c r="B62" s="13" t="s">
        <v>31</v>
      </c>
      <c r="C62" s="13" t="s">
        <v>27</v>
      </c>
      <c r="D62" s="63">
        <v>1</v>
      </c>
      <c r="E62" s="63"/>
      <c r="F62" s="63"/>
      <c r="G62" s="63"/>
      <c r="H62" s="13" t="str">
        <f>VLOOKUP(A58,'[3]DATA-85-2019 PO1'!$A$2:$R$36,18,FALSE)</f>
        <v>2X1039-085-2019-CUVT-ANSV-DTRR-KHMS DP 489-2019-HA GIANG 200</v>
      </c>
      <c r="I62" s="13"/>
      <c r="J62" s="16">
        <v>43613</v>
      </c>
      <c r="K62" s="63"/>
      <c r="L62" s="15"/>
      <c r="M62" s="63"/>
      <c r="N62" s="17"/>
    </row>
    <row r="63" spans="1:14" s="11" customFormat="1">
      <c r="A63" s="89"/>
      <c r="B63" s="13" t="s">
        <v>32</v>
      </c>
      <c r="C63" s="13" t="s">
        <v>27</v>
      </c>
      <c r="D63" s="63">
        <v>1</v>
      </c>
      <c r="E63" s="63"/>
      <c r="F63" s="63"/>
      <c r="G63" s="63"/>
      <c r="H63" s="13"/>
      <c r="I63" s="13"/>
      <c r="J63" s="16">
        <f>J62</f>
        <v>43613</v>
      </c>
      <c r="K63" s="63"/>
      <c r="L63" s="15"/>
      <c r="M63" s="63"/>
      <c r="N63" s="17"/>
    </row>
    <row r="64" spans="1:14" s="11" customFormat="1">
      <c r="A64" s="89"/>
      <c r="B64" s="13" t="s">
        <v>72</v>
      </c>
      <c r="C64" s="13" t="s">
        <v>27</v>
      </c>
      <c r="D64" s="63">
        <v>1</v>
      </c>
      <c r="E64" s="63"/>
      <c r="F64" s="63"/>
      <c r="G64" s="63"/>
      <c r="H64" s="13" t="str">
        <f>"085-2019/CUVT-ANSV/ĐTRR-KHMS/01-"&amp;A58</f>
        <v>085-2019/CUVT-ANSV/ĐTRR-KHMS/01-8</v>
      </c>
      <c r="I64" s="13"/>
      <c r="J64" s="16">
        <f>J62</f>
        <v>43613</v>
      </c>
      <c r="K64" s="63"/>
      <c r="L64" s="15"/>
      <c r="M64" s="63"/>
      <c r="N64" s="17"/>
    </row>
    <row r="65" spans="1:14" s="11" customFormat="1" ht="12.75">
      <c r="A65" s="88">
        <v>9</v>
      </c>
      <c r="B65" s="12" t="str">
        <f>"VNPT "&amp;VLOOKUP(A65,'[3]DATA-85-2019 PO1'!$A$2:$R$36,2,FALSE)</f>
        <v>VNPT Hà Nam</v>
      </c>
      <c r="C65" s="13"/>
      <c r="D65" s="63"/>
      <c r="E65" s="63"/>
      <c r="F65" s="63"/>
      <c r="G65" s="63"/>
      <c r="H65" s="35"/>
      <c r="I65" s="13"/>
      <c r="J65" s="14"/>
      <c r="K65" s="63"/>
      <c r="L65" s="15"/>
      <c r="M65" s="63"/>
      <c r="N65" s="13"/>
    </row>
    <row r="66" spans="1:14" s="11" customFormat="1">
      <c r="A66" s="89"/>
      <c r="B66" s="13" t="s">
        <v>53</v>
      </c>
      <c r="C66" s="13" t="s">
        <v>27</v>
      </c>
      <c r="D66" s="63"/>
      <c r="E66" s="63"/>
      <c r="F66" s="63">
        <v>1</v>
      </c>
      <c r="G66" s="63"/>
      <c r="H66" s="56" t="e">
        <f>VLOOKUP(A65,'[3]DATA-85-2019 PO1'!$A$2:$AG$40,32,FALSE)</f>
        <v>#REF!</v>
      </c>
      <c r="I66" s="13"/>
      <c r="J66" s="16" t="e">
        <f>VLOOKUP(A65,'[3]DATA-85-2019 PO1'!$A$2:$AG$40,33,FALSE)</f>
        <v>#REF!</v>
      </c>
      <c r="K66" s="63"/>
      <c r="L66" s="63"/>
      <c r="M66" s="63"/>
      <c r="N66" s="13"/>
    </row>
    <row r="67" spans="1:14" s="11" customFormat="1">
      <c r="A67" s="89"/>
      <c r="B67" s="13" t="s">
        <v>28</v>
      </c>
      <c r="C67" s="13" t="s">
        <v>29</v>
      </c>
      <c r="D67" s="63">
        <v>1</v>
      </c>
      <c r="E67" s="63"/>
      <c r="F67" s="63"/>
      <c r="G67" s="63"/>
      <c r="H67" s="13"/>
      <c r="I67" s="13"/>
      <c r="J67" s="16">
        <f>J68</f>
        <v>43628</v>
      </c>
      <c r="K67" s="37" t="e">
        <f>K68</f>
        <v>#VALUE!</v>
      </c>
      <c r="L67" s="15"/>
      <c r="M67" s="63">
        <v>45</v>
      </c>
      <c r="N67" s="13"/>
    </row>
    <row r="68" spans="1:14" s="11" customFormat="1">
      <c r="A68" s="89"/>
      <c r="B68" s="13" t="s">
        <v>30</v>
      </c>
      <c r="C68" s="13" t="s">
        <v>29</v>
      </c>
      <c r="D68" s="63">
        <v>1</v>
      </c>
      <c r="E68" s="63"/>
      <c r="F68" s="63"/>
      <c r="G68" s="63"/>
      <c r="H68" s="13" t="str">
        <f>VLOOKUP(A65,'[3]DATA-85-2019 PO1'!$A$2:$R$36,5,FALSE)</f>
        <v>19/1188 &amp; 19/1212</v>
      </c>
      <c r="I68" s="13"/>
      <c r="J68" s="16">
        <f>VLOOKUP(A65,'[3]DATA-85-2019 PO1'!$A$2:$R$36,16,FALSE)</f>
        <v>43628</v>
      </c>
      <c r="K68" s="37" t="e">
        <f>J68-$O$9+1</f>
        <v>#VALUE!</v>
      </c>
      <c r="L68" s="15"/>
      <c r="M68" s="63">
        <v>45</v>
      </c>
      <c r="N68" s="17"/>
    </row>
    <row r="69" spans="1:14" s="11" customFormat="1" ht="48">
      <c r="A69" s="89"/>
      <c r="B69" s="13" t="s">
        <v>31</v>
      </c>
      <c r="C69" s="13" t="s">
        <v>27</v>
      </c>
      <c r="D69" s="63">
        <v>1</v>
      </c>
      <c r="E69" s="63"/>
      <c r="F69" s="63"/>
      <c r="G69" s="63"/>
      <c r="H69" s="13" t="str">
        <f>VLOOKUP(A65,'[3]DATA-85-2019 PO1'!$A$2:$R$36,18,FALSE)</f>
        <v>2X1026-085-2019-CUVT-ANSV-DTRR-KHMS DP 471-2019-HA NAM 100 &amp; 2X1033-085-2019-CUVT-ANSV-DTRR-KHMS DP 482-2019-HA NAM 200</v>
      </c>
      <c r="I69" s="13"/>
      <c r="J69" s="16">
        <v>43613</v>
      </c>
      <c r="K69" s="63"/>
      <c r="L69" s="15"/>
      <c r="M69" s="63"/>
      <c r="N69" s="17"/>
    </row>
    <row r="70" spans="1:14" s="11" customFormat="1">
      <c r="A70" s="89"/>
      <c r="B70" s="13" t="s">
        <v>32</v>
      </c>
      <c r="C70" s="13" t="s">
        <v>27</v>
      </c>
      <c r="D70" s="63">
        <v>1</v>
      </c>
      <c r="E70" s="63"/>
      <c r="F70" s="63"/>
      <c r="G70" s="63"/>
      <c r="H70" s="13"/>
      <c r="I70" s="13"/>
      <c r="J70" s="16">
        <f>J69</f>
        <v>43613</v>
      </c>
      <c r="K70" s="63"/>
      <c r="L70" s="15"/>
      <c r="M70" s="63"/>
      <c r="N70" s="17"/>
    </row>
    <row r="71" spans="1:14" s="11" customFormat="1">
      <c r="A71" s="89"/>
      <c r="B71" s="13" t="s">
        <v>72</v>
      </c>
      <c r="C71" s="13" t="s">
        <v>27</v>
      </c>
      <c r="D71" s="63">
        <v>1</v>
      </c>
      <c r="E71" s="63"/>
      <c r="F71" s="63"/>
      <c r="G71" s="63"/>
      <c r="H71" s="13" t="str">
        <f>"085-2019/CUVT-ANSV/ĐTRR-KHMS/01-"&amp;A65</f>
        <v>085-2019/CUVT-ANSV/ĐTRR-KHMS/01-9</v>
      </c>
      <c r="I71" s="13"/>
      <c r="J71" s="16">
        <f>J69</f>
        <v>43613</v>
      </c>
      <c r="K71" s="63"/>
      <c r="L71" s="15"/>
      <c r="M71" s="63"/>
      <c r="N71" s="17"/>
    </row>
    <row r="72" spans="1:14" s="11" customFormat="1" ht="12.75">
      <c r="A72" s="88">
        <v>10</v>
      </c>
      <c r="B72" s="12" t="str">
        <f>"VNPT "&amp;VLOOKUP(A72,'[3]DATA-85-2019 PO1'!$A$2:$R$36,2,FALSE)</f>
        <v>VNPT Hưng Yên</v>
      </c>
      <c r="C72" s="13"/>
      <c r="D72" s="63"/>
      <c r="E72" s="63"/>
      <c r="F72" s="63"/>
      <c r="G72" s="63"/>
      <c r="H72" s="35"/>
      <c r="I72" s="13"/>
      <c r="J72" s="14"/>
      <c r="K72" s="63"/>
      <c r="L72" s="15"/>
      <c r="M72" s="63"/>
      <c r="N72" s="13"/>
    </row>
    <row r="73" spans="1:14" s="11" customFormat="1">
      <c r="A73" s="89"/>
      <c r="B73" s="13" t="s">
        <v>53</v>
      </c>
      <c r="C73" s="13" t="s">
        <v>27</v>
      </c>
      <c r="D73" s="63"/>
      <c r="E73" s="63"/>
      <c r="F73" s="63">
        <v>1</v>
      </c>
      <c r="G73" s="63"/>
      <c r="H73" s="56" t="e">
        <f>VLOOKUP(A72,'[3]DATA-85-2019 PO1'!$A$2:$AG$40,32,FALSE)</f>
        <v>#REF!</v>
      </c>
      <c r="I73" s="13"/>
      <c r="J73" s="16" t="e">
        <f>VLOOKUP(A72,'[3]DATA-85-2019 PO1'!$A$2:$AG$40,33,FALSE)</f>
        <v>#REF!</v>
      </c>
      <c r="K73" s="63"/>
      <c r="L73" s="63"/>
      <c r="M73" s="63"/>
      <c r="N73" s="13"/>
    </row>
    <row r="74" spans="1:14" s="11" customFormat="1">
      <c r="A74" s="89"/>
      <c r="B74" s="13" t="s">
        <v>28</v>
      </c>
      <c r="C74" s="13" t="s">
        <v>29</v>
      </c>
      <c r="D74" s="63">
        <v>1</v>
      </c>
      <c r="E74" s="63"/>
      <c r="F74" s="63"/>
      <c r="G74" s="63"/>
      <c r="H74" s="13"/>
      <c r="I74" s="13"/>
      <c r="J74" s="16">
        <f>J75</f>
        <v>43630</v>
      </c>
      <c r="K74" s="37" t="e">
        <f>K75</f>
        <v>#VALUE!</v>
      </c>
      <c r="L74" s="15"/>
      <c r="M74" s="63">
        <v>45</v>
      </c>
      <c r="N74" s="13"/>
    </row>
    <row r="75" spans="1:14" s="11" customFormat="1">
      <c r="A75" s="89"/>
      <c r="B75" s="13" t="s">
        <v>30</v>
      </c>
      <c r="C75" s="13" t="s">
        <v>29</v>
      </c>
      <c r="D75" s="63">
        <v>1</v>
      </c>
      <c r="E75" s="63"/>
      <c r="F75" s="63"/>
      <c r="G75" s="63"/>
      <c r="H75" s="13" t="str">
        <f>VLOOKUP(A72,'[3]DATA-85-2019 PO1'!$A$2:$R$36,5,FALSE)</f>
        <v>19/1121 &amp; 19/1235</v>
      </c>
      <c r="I75" s="13"/>
      <c r="J75" s="16">
        <f>VLOOKUP(A72,'[3]DATA-85-2019 PO1'!$A$2:$R$36,16,FALSE)</f>
        <v>43630</v>
      </c>
      <c r="K75" s="37" t="e">
        <f>J75-$O$9+1</f>
        <v>#VALUE!</v>
      </c>
      <c r="L75" s="15"/>
      <c r="M75" s="63">
        <v>45</v>
      </c>
      <c r="N75" s="17"/>
    </row>
    <row r="76" spans="1:14" s="11" customFormat="1" ht="48">
      <c r="A76" s="89"/>
      <c r="B76" s="13" t="s">
        <v>31</v>
      </c>
      <c r="C76" s="13" t="s">
        <v>27</v>
      </c>
      <c r="D76" s="63">
        <v>1</v>
      </c>
      <c r="E76" s="63"/>
      <c r="F76" s="63"/>
      <c r="G76" s="63"/>
      <c r="H76" s="13" t="str">
        <f>VLOOKUP(A72,'[3]DATA-85-2019 PO1'!$A$2:$R$36,18,FALSE)</f>
        <v>2X1023-085-2019-CUVT-ANSV-DTRR-KHMS DP 466-2019-HUNG YEN 200 &amp; 2X1039-085-2019-CUVT-ANSV-DTRR-KHMS DP 489-2019-HUNG YEN 400</v>
      </c>
      <c r="I76" s="13"/>
      <c r="J76" s="16">
        <v>43613</v>
      </c>
      <c r="K76" s="63"/>
      <c r="L76" s="15"/>
      <c r="M76" s="63"/>
      <c r="N76" s="17"/>
    </row>
    <row r="77" spans="1:14" s="11" customFormat="1">
      <c r="A77" s="89"/>
      <c r="B77" s="13" t="s">
        <v>32</v>
      </c>
      <c r="C77" s="13" t="s">
        <v>27</v>
      </c>
      <c r="D77" s="63">
        <v>1</v>
      </c>
      <c r="E77" s="63"/>
      <c r="F77" s="63"/>
      <c r="G77" s="63"/>
      <c r="H77" s="13"/>
      <c r="I77" s="13"/>
      <c r="J77" s="16">
        <f>J76</f>
        <v>43613</v>
      </c>
      <c r="K77" s="63"/>
      <c r="L77" s="15"/>
      <c r="M77" s="63"/>
      <c r="N77" s="17"/>
    </row>
    <row r="78" spans="1:14" s="11" customFormat="1">
      <c r="A78" s="89"/>
      <c r="B78" s="13" t="s">
        <v>72</v>
      </c>
      <c r="C78" s="13" t="s">
        <v>27</v>
      </c>
      <c r="D78" s="63">
        <v>1</v>
      </c>
      <c r="E78" s="63"/>
      <c r="F78" s="63"/>
      <c r="G78" s="63"/>
      <c r="H78" s="13" t="str">
        <f>"085-2019/CUVT-ANSV/ĐTRR-KHMS/01-"&amp;A72</f>
        <v>085-2019/CUVT-ANSV/ĐTRR-KHMS/01-10</v>
      </c>
      <c r="I78" s="13"/>
      <c r="J78" s="16">
        <f>J76</f>
        <v>43613</v>
      </c>
      <c r="K78" s="63"/>
      <c r="L78" s="15"/>
      <c r="M78" s="63"/>
      <c r="N78" s="17"/>
    </row>
    <row r="79" spans="1:14" s="11" customFormat="1" ht="12.75">
      <c r="A79" s="88">
        <v>11</v>
      </c>
      <c r="B79" s="12" t="str">
        <f>"VNPT "&amp;VLOOKUP(A79,'[3]DATA-85-2019 PO1'!$A$2:$R$36,2,FALSE)</f>
        <v>VNPT Hải Phòng</v>
      </c>
      <c r="C79" s="13"/>
      <c r="D79" s="63"/>
      <c r="E79" s="63"/>
      <c r="F79" s="63"/>
      <c r="G79" s="63"/>
      <c r="H79" s="35"/>
      <c r="I79" s="13"/>
      <c r="J79" s="14"/>
      <c r="K79" s="63"/>
      <c r="L79" s="15"/>
      <c r="M79" s="63"/>
      <c r="N79" s="13"/>
    </row>
    <row r="80" spans="1:14" s="11" customFormat="1">
      <c r="A80" s="89"/>
      <c r="B80" s="13" t="s">
        <v>53</v>
      </c>
      <c r="C80" s="13" t="s">
        <v>27</v>
      </c>
      <c r="D80" s="63"/>
      <c r="E80" s="63"/>
      <c r="F80" s="63">
        <v>1</v>
      </c>
      <c r="G80" s="63"/>
      <c r="H80" s="56" t="e">
        <f>VLOOKUP(A79,'[3]DATA-85-2019 PO1'!$A$2:$AG$40,32,FALSE)</f>
        <v>#REF!</v>
      </c>
      <c r="I80" s="13"/>
      <c r="J80" s="16" t="e">
        <f>VLOOKUP(A79,'[3]DATA-85-2019 PO1'!$A$2:$AG$40,33,FALSE)</f>
        <v>#REF!</v>
      </c>
      <c r="K80" s="63"/>
      <c r="L80" s="63"/>
      <c r="M80" s="63"/>
      <c r="N80" s="13"/>
    </row>
    <row r="81" spans="1:14" s="11" customFormat="1">
      <c r="A81" s="89"/>
      <c r="B81" s="13" t="s">
        <v>28</v>
      </c>
      <c r="C81" s="13" t="s">
        <v>29</v>
      </c>
      <c r="D81" s="63">
        <v>1</v>
      </c>
      <c r="E81" s="63"/>
      <c r="F81" s="63"/>
      <c r="G81" s="63"/>
      <c r="H81" s="13"/>
      <c r="I81" s="13"/>
      <c r="J81" s="16">
        <f>J82</f>
        <v>43623</v>
      </c>
      <c r="K81" s="37" t="e">
        <f>K82</f>
        <v>#VALUE!</v>
      </c>
      <c r="L81" s="15"/>
      <c r="M81" s="63">
        <v>45</v>
      </c>
      <c r="N81" s="13"/>
    </row>
    <row r="82" spans="1:14" s="11" customFormat="1">
      <c r="A82" s="89"/>
      <c r="B82" s="13" t="s">
        <v>30</v>
      </c>
      <c r="C82" s="13" t="s">
        <v>29</v>
      </c>
      <c r="D82" s="63">
        <v>1</v>
      </c>
      <c r="E82" s="63"/>
      <c r="F82" s="63"/>
      <c r="G82" s="63"/>
      <c r="H82" s="13" t="str">
        <f>VLOOKUP(A79,'[3]DATA-85-2019 PO1'!$A$2:$R$36,5,FALSE)</f>
        <v>19/1110 &amp; 19/1122</v>
      </c>
      <c r="I82" s="13"/>
      <c r="J82" s="16">
        <f>VLOOKUP(A79,'[3]DATA-85-2019 PO1'!$A$2:$R$36,16,FALSE)</f>
        <v>43623</v>
      </c>
      <c r="K82" s="37" t="e">
        <f>J82-$O$9+1</f>
        <v>#VALUE!</v>
      </c>
      <c r="L82" s="15"/>
      <c r="M82" s="63">
        <v>45</v>
      </c>
      <c r="N82" s="17"/>
    </row>
    <row r="83" spans="1:14" s="11" customFormat="1" ht="48">
      <c r="A83" s="89"/>
      <c r="B83" s="13" t="s">
        <v>31</v>
      </c>
      <c r="C83" s="13" t="s">
        <v>27</v>
      </c>
      <c r="D83" s="63">
        <v>1</v>
      </c>
      <c r="E83" s="63"/>
      <c r="F83" s="63"/>
      <c r="G83" s="63"/>
      <c r="H83" s="13" t="str">
        <f>VLOOKUP(A79,'[3]DATA-85-2019 PO1'!$A$2:$R$36,18,FALSE)</f>
        <v>2X1022-085-2019-CUVT-ANSV-DTRR-KHMS DP 461-2019-HAI PHONG 100 &amp; 2X1023-085-2019-CUVT-ANSV-DTRR-KHMS DP 466-2019-HAI PHONG 200</v>
      </c>
      <c r="I83" s="13"/>
      <c r="J83" s="16">
        <v>43613</v>
      </c>
      <c r="K83" s="63"/>
      <c r="L83" s="15"/>
      <c r="M83" s="63"/>
      <c r="N83" s="17"/>
    </row>
    <row r="84" spans="1:14" s="11" customFormat="1">
      <c r="A84" s="89"/>
      <c r="B84" s="13" t="s">
        <v>32</v>
      </c>
      <c r="C84" s="13" t="s">
        <v>27</v>
      </c>
      <c r="D84" s="63">
        <v>1</v>
      </c>
      <c r="E84" s="63"/>
      <c r="F84" s="63"/>
      <c r="G84" s="63"/>
      <c r="H84" s="13"/>
      <c r="I84" s="13"/>
      <c r="J84" s="16">
        <f>J83</f>
        <v>43613</v>
      </c>
      <c r="K84" s="63"/>
      <c r="L84" s="15"/>
      <c r="M84" s="63"/>
      <c r="N84" s="17"/>
    </row>
    <row r="85" spans="1:14" s="11" customFormat="1">
      <c r="A85" s="89"/>
      <c r="B85" s="13" t="s">
        <v>72</v>
      </c>
      <c r="C85" s="13" t="s">
        <v>27</v>
      </c>
      <c r="D85" s="63">
        <v>1</v>
      </c>
      <c r="E85" s="63"/>
      <c r="F85" s="63"/>
      <c r="G85" s="63"/>
      <c r="H85" s="13" t="str">
        <f>"085-2019/CUVT-ANSV/ĐTRR-KHMS/01-"&amp;A79</f>
        <v>085-2019/CUVT-ANSV/ĐTRR-KHMS/01-11</v>
      </c>
      <c r="I85" s="13"/>
      <c r="J85" s="16">
        <f>J83</f>
        <v>43613</v>
      </c>
      <c r="K85" s="63"/>
      <c r="L85" s="15"/>
      <c r="M85" s="63"/>
      <c r="N85" s="17"/>
    </row>
    <row r="86" spans="1:14" s="11" customFormat="1" ht="12.75">
      <c r="A86" s="88">
        <v>12</v>
      </c>
      <c r="B86" s="12" t="str">
        <f>"VNPT "&amp;VLOOKUP(A86,'[3]DATA-85-2019 PO1'!$A$2:$R$36,2,FALSE)</f>
        <v>VNPT Khánh Hòa</v>
      </c>
      <c r="C86" s="13"/>
      <c r="D86" s="63"/>
      <c r="E86" s="63"/>
      <c r="F86" s="63"/>
      <c r="G86" s="63"/>
      <c r="H86" s="35"/>
      <c r="I86" s="13"/>
      <c r="J86" s="14"/>
      <c r="K86" s="63"/>
      <c r="L86" s="15"/>
      <c r="M86" s="63"/>
      <c r="N86" s="13"/>
    </row>
    <row r="87" spans="1:14" s="11" customFormat="1">
      <c r="A87" s="89"/>
      <c r="B87" s="13" t="s">
        <v>53</v>
      </c>
      <c r="C87" s="13" t="s">
        <v>27</v>
      </c>
      <c r="D87" s="63"/>
      <c r="E87" s="63"/>
      <c r="F87" s="63">
        <v>1</v>
      </c>
      <c r="G87" s="63"/>
      <c r="H87" s="56" t="e">
        <f>VLOOKUP(A86,'[3]DATA-85-2019 PO1'!$A$2:$AG$40,32,FALSE)</f>
        <v>#REF!</v>
      </c>
      <c r="I87" s="13"/>
      <c r="J87" s="16" t="e">
        <f>VLOOKUP(A86,'[3]DATA-85-2019 PO1'!$A$2:$AG$40,33,FALSE)</f>
        <v>#REF!</v>
      </c>
      <c r="K87" s="63"/>
      <c r="L87" s="63"/>
      <c r="M87" s="63"/>
      <c r="N87" s="13"/>
    </row>
    <row r="88" spans="1:14" s="11" customFormat="1">
      <c r="A88" s="89"/>
      <c r="B88" s="13" t="s">
        <v>28</v>
      </c>
      <c r="C88" s="13" t="s">
        <v>29</v>
      </c>
      <c r="D88" s="63">
        <v>1</v>
      </c>
      <c r="E88" s="63"/>
      <c r="F88" s="63"/>
      <c r="G88" s="63"/>
      <c r="H88" s="13"/>
      <c r="I88" s="13"/>
      <c r="J88" s="16">
        <f>J89</f>
        <v>43641</v>
      </c>
      <c r="K88" s="37" t="e">
        <f>K89</f>
        <v>#VALUE!</v>
      </c>
      <c r="L88" s="15"/>
      <c r="M88" s="63">
        <v>45</v>
      </c>
      <c r="N88" s="13"/>
    </row>
    <row r="89" spans="1:14" s="11" customFormat="1">
      <c r="A89" s="89"/>
      <c r="B89" s="13" t="s">
        <v>30</v>
      </c>
      <c r="C89" s="13" t="s">
        <v>29</v>
      </c>
      <c r="D89" s="63">
        <v>1</v>
      </c>
      <c r="E89" s="63"/>
      <c r="F89" s="63"/>
      <c r="G89" s="63"/>
      <c r="H89" s="13" t="str">
        <f>VLOOKUP(A86,'[3]DATA-85-2019 PO1'!$A$2:$R$36,5,FALSE)</f>
        <v>19/1207 &amp; 19/1276</v>
      </c>
      <c r="I89" s="13"/>
      <c r="J89" s="16">
        <f>VLOOKUP(A86,'[3]DATA-85-2019 PO1'!$A$2:$R$36,16,FALSE)</f>
        <v>43641</v>
      </c>
      <c r="K89" s="37" t="e">
        <f>J89-$O$9+1</f>
        <v>#VALUE!</v>
      </c>
      <c r="L89" s="15"/>
      <c r="M89" s="63">
        <v>45</v>
      </c>
      <c r="N89" s="17"/>
    </row>
    <row r="90" spans="1:14" s="11" customFormat="1" ht="48">
      <c r="A90" s="89"/>
      <c r="B90" s="13" t="s">
        <v>31</v>
      </c>
      <c r="C90" s="13" t="s">
        <v>27</v>
      </c>
      <c r="D90" s="63">
        <v>1</v>
      </c>
      <c r="E90" s="63"/>
      <c r="F90" s="63"/>
      <c r="G90" s="63"/>
      <c r="H90" s="13" t="str">
        <f>VLOOKUP(A86,'[3]DATA-85-2019 PO1'!$A$2:$R$36,18,FALSE)</f>
        <v>2X1030-085-2019-CUVT-ANSV-DTRR-KHMS DP 476-2019-KHANH HOA 500 &amp; 2X1048-085-2019-CUVT-ANSV-DTRR-KHMS DP 503-2019-KHANH HOA 500</v>
      </c>
      <c r="I90" s="13"/>
      <c r="J90" s="16">
        <v>43613</v>
      </c>
      <c r="K90" s="63"/>
      <c r="L90" s="15"/>
      <c r="M90" s="63"/>
      <c r="N90" s="17"/>
    </row>
    <row r="91" spans="1:14" s="11" customFormat="1">
      <c r="A91" s="89"/>
      <c r="B91" s="13" t="s">
        <v>32</v>
      </c>
      <c r="C91" s="13" t="s">
        <v>27</v>
      </c>
      <c r="D91" s="63">
        <v>1</v>
      </c>
      <c r="E91" s="63"/>
      <c r="F91" s="63"/>
      <c r="G91" s="63"/>
      <c r="H91" s="13"/>
      <c r="I91" s="13"/>
      <c r="J91" s="16">
        <f>J90</f>
        <v>43613</v>
      </c>
      <c r="K91" s="63"/>
      <c r="L91" s="15"/>
      <c r="M91" s="63"/>
      <c r="N91" s="17"/>
    </row>
    <row r="92" spans="1:14" s="11" customFormat="1">
      <c r="A92" s="89"/>
      <c r="B92" s="13" t="s">
        <v>72</v>
      </c>
      <c r="C92" s="13" t="s">
        <v>27</v>
      </c>
      <c r="D92" s="63">
        <v>1</v>
      </c>
      <c r="E92" s="63"/>
      <c r="F92" s="63"/>
      <c r="G92" s="63"/>
      <c r="H92" s="13" t="str">
        <f>"085-2019/CUVT-ANSV/ĐTRR-KHMS/01-"&amp;A86</f>
        <v>085-2019/CUVT-ANSV/ĐTRR-KHMS/01-12</v>
      </c>
      <c r="I92" s="13"/>
      <c r="J92" s="16">
        <f>J90</f>
        <v>43613</v>
      </c>
      <c r="K92" s="63"/>
      <c r="L92" s="15"/>
      <c r="M92" s="63"/>
      <c r="N92" s="17"/>
    </row>
    <row r="93" spans="1:14" s="11" customFormat="1" ht="12.75">
      <c r="A93" s="88">
        <v>13</v>
      </c>
      <c r="B93" s="12" t="str">
        <f>"VNPT "&amp;VLOOKUP(A93,'[3]DATA-85-2019 PO1'!$A$2:$R$36,2,FALSE)</f>
        <v>VNPT Kiên Giang</v>
      </c>
      <c r="C93" s="13"/>
      <c r="D93" s="63"/>
      <c r="E93" s="63"/>
      <c r="F93" s="63"/>
      <c r="G93" s="63"/>
      <c r="H93" s="35"/>
      <c r="I93" s="13"/>
      <c r="J93" s="14"/>
      <c r="K93" s="63"/>
      <c r="L93" s="15"/>
      <c r="M93" s="63"/>
      <c r="N93" s="13"/>
    </row>
    <row r="94" spans="1:14" s="11" customFormat="1">
      <c r="A94" s="89"/>
      <c r="B94" s="13" t="s">
        <v>53</v>
      </c>
      <c r="C94" s="13" t="s">
        <v>27</v>
      </c>
      <c r="D94" s="63"/>
      <c r="E94" s="63"/>
      <c r="F94" s="63">
        <v>1</v>
      </c>
      <c r="G94" s="63"/>
      <c r="H94" s="56" t="e">
        <f>VLOOKUP(A93,'[3]DATA-85-2019 PO1'!$A$2:$AG$40,32,FALSE)</f>
        <v>#REF!</v>
      </c>
      <c r="I94" s="13"/>
      <c r="J94" s="16" t="e">
        <f>VLOOKUP(A93,'[3]DATA-85-2019 PO1'!$A$2:$AG$40,33,FALSE)</f>
        <v>#REF!</v>
      </c>
      <c r="K94" s="63"/>
      <c r="L94" s="63"/>
      <c r="M94" s="63"/>
      <c r="N94" s="13"/>
    </row>
    <row r="95" spans="1:14" s="11" customFormat="1">
      <c r="A95" s="89"/>
      <c r="B95" s="13" t="s">
        <v>28</v>
      </c>
      <c r="C95" s="13" t="s">
        <v>29</v>
      </c>
      <c r="D95" s="63">
        <v>1</v>
      </c>
      <c r="E95" s="63"/>
      <c r="F95" s="63"/>
      <c r="G95" s="63"/>
      <c r="H95" s="13"/>
      <c r="I95" s="13"/>
      <c r="J95" s="16">
        <f>J96</f>
        <v>43627</v>
      </c>
      <c r="K95" s="37" t="e">
        <f>K96</f>
        <v>#VALUE!</v>
      </c>
      <c r="L95" s="15"/>
      <c r="M95" s="63">
        <v>45</v>
      </c>
      <c r="N95" s="13"/>
    </row>
    <row r="96" spans="1:14" s="11" customFormat="1">
      <c r="A96" s="89"/>
      <c r="B96" s="13" t="s">
        <v>30</v>
      </c>
      <c r="C96" s="13" t="s">
        <v>29</v>
      </c>
      <c r="D96" s="63">
        <v>1</v>
      </c>
      <c r="E96" s="63"/>
      <c r="F96" s="63"/>
      <c r="G96" s="63"/>
      <c r="H96" s="13" t="str">
        <f>VLOOKUP(A93,'[3]DATA-85-2019 PO1'!$A$2:$R$36,5,FALSE)</f>
        <v>19/1197</v>
      </c>
      <c r="I96" s="13"/>
      <c r="J96" s="16">
        <f>VLOOKUP(A93,'[3]DATA-85-2019 PO1'!$A$2:$R$36,16,FALSE)</f>
        <v>43627</v>
      </c>
      <c r="K96" s="37" t="e">
        <f>J96-$O$9+1</f>
        <v>#VALUE!</v>
      </c>
      <c r="L96" s="15"/>
      <c r="M96" s="63">
        <v>45</v>
      </c>
      <c r="N96" s="17"/>
    </row>
    <row r="97" spans="1:14" s="11" customFormat="1" ht="24">
      <c r="A97" s="89"/>
      <c r="B97" s="13" t="s">
        <v>31</v>
      </c>
      <c r="C97" s="13" t="s">
        <v>27</v>
      </c>
      <c r="D97" s="63">
        <v>1</v>
      </c>
      <c r="E97" s="63"/>
      <c r="F97" s="63"/>
      <c r="G97" s="63"/>
      <c r="H97" s="13" t="str">
        <f>VLOOKUP(A93,'[3]DATA-85-2019 PO1'!$A$2:$R$36,18,FALSE)</f>
        <v>2X1029-085-2019-CUVT-ANSV-DTRR-KHMS DP 475-2019-KIEN GIANG 300</v>
      </c>
      <c r="I97" s="13"/>
      <c r="J97" s="16">
        <v>43613</v>
      </c>
      <c r="K97" s="63"/>
      <c r="L97" s="15"/>
      <c r="M97" s="63"/>
      <c r="N97" s="17"/>
    </row>
    <row r="98" spans="1:14" s="11" customFormat="1">
      <c r="A98" s="89"/>
      <c r="B98" s="13" t="s">
        <v>32</v>
      </c>
      <c r="C98" s="13" t="s">
        <v>27</v>
      </c>
      <c r="D98" s="63">
        <v>1</v>
      </c>
      <c r="E98" s="63"/>
      <c r="F98" s="63"/>
      <c r="G98" s="63"/>
      <c r="H98" s="13"/>
      <c r="I98" s="13"/>
      <c r="J98" s="16">
        <f>J97</f>
        <v>43613</v>
      </c>
      <c r="K98" s="63"/>
      <c r="L98" s="15"/>
      <c r="M98" s="63"/>
      <c r="N98" s="17"/>
    </row>
    <row r="99" spans="1:14" s="11" customFormat="1">
      <c r="A99" s="89"/>
      <c r="B99" s="13" t="s">
        <v>72</v>
      </c>
      <c r="C99" s="13" t="s">
        <v>27</v>
      </c>
      <c r="D99" s="63">
        <v>1</v>
      </c>
      <c r="E99" s="63"/>
      <c r="F99" s="63"/>
      <c r="G99" s="63"/>
      <c r="H99" s="13" t="str">
        <f>"085-2019/CUVT-ANSV/ĐTRR-KHMS/01-"&amp;A93</f>
        <v>085-2019/CUVT-ANSV/ĐTRR-KHMS/01-13</v>
      </c>
      <c r="I99" s="13"/>
      <c r="J99" s="16">
        <f>J97</f>
        <v>43613</v>
      </c>
      <c r="K99" s="63"/>
      <c r="L99" s="15"/>
      <c r="M99" s="63"/>
      <c r="N99" s="17"/>
    </row>
    <row r="100" spans="1:14" s="11" customFormat="1" ht="12.75">
      <c r="A100" s="88">
        <v>14</v>
      </c>
      <c r="B100" s="12" t="str">
        <f>"VNPT "&amp;VLOOKUP(A100,'[3]DATA-85-2019 PO1'!$A$2:$R$36,2,FALSE)</f>
        <v>VNPT Lâm Đồng</v>
      </c>
      <c r="C100" s="13"/>
      <c r="D100" s="63"/>
      <c r="E100" s="63"/>
      <c r="F100" s="63"/>
      <c r="G100" s="63"/>
      <c r="H100" s="35"/>
      <c r="I100" s="13"/>
      <c r="J100" s="14"/>
      <c r="K100" s="63"/>
      <c r="L100" s="15"/>
      <c r="M100" s="63"/>
      <c r="N100" s="13"/>
    </row>
    <row r="101" spans="1:14" s="11" customFormat="1">
      <c r="A101" s="89"/>
      <c r="B101" s="13" t="s">
        <v>53</v>
      </c>
      <c r="C101" s="13" t="s">
        <v>27</v>
      </c>
      <c r="D101" s="63"/>
      <c r="E101" s="63"/>
      <c r="F101" s="63">
        <v>1</v>
      </c>
      <c r="G101" s="63"/>
      <c r="H101" s="56" t="e">
        <f>VLOOKUP(A100,'[3]DATA-85-2019 PO1'!$A$2:$AG$40,32,FALSE)</f>
        <v>#REF!</v>
      </c>
      <c r="I101" s="13"/>
      <c r="J101" s="16" t="e">
        <f>VLOOKUP(A100,'[3]DATA-85-2019 PO1'!$A$2:$AG$40,33,FALSE)</f>
        <v>#REF!</v>
      </c>
      <c r="K101" s="63"/>
      <c r="L101" s="63"/>
      <c r="M101" s="63"/>
      <c r="N101" s="13"/>
    </row>
    <row r="102" spans="1:14" s="11" customFormat="1">
      <c r="A102" s="89"/>
      <c r="B102" s="13" t="s">
        <v>28</v>
      </c>
      <c r="C102" s="13" t="s">
        <v>29</v>
      </c>
      <c r="D102" s="63">
        <v>1</v>
      </c>
      <c r="E102" s="63"/>
      <c r="F102" s="63"/>
      <c r="G102" s="63"/>
      <c r="H102" s="13"/>
      <c r="I102" s="13"/>
      <c r="J102" s="16">
        <f>J103</f>
        <v>43637</v>
      </c>
      <c r="K102" s="37" t="e">
        <f>K103</f>
        <v>#VALUE!</v>
      </c>
      <c r="L102" s="15"/>
      <c r="M102" s="63">
        <v>45</v>
      </c>
      <c r="N102" s="13"/>
    </row>
    <row r="103" spans="1:14" s="11" customFormat="1">
      <c r="A103" s="89"/>
      <c r="B103" s="13" t="s">
        <v>30</v>
      </c>
      <c r="C103" s="13" t="s">
        <v>29</v>
      </c>
      <c r="D103" s="63">
        <v>1</v>
      </c>
      <c r="E103" s="63"/>
      <c r="F103" s="63"/>
      <c r="G103" s="63"/>
      <c r="H103" s="13" t="str">
        <f>VLOOKUP(A100,'[3]DATA-85-2019 PO1'!$A$2:$R$36,5,FALSE)</f>
        <v>19/1189 &amp; 19/1236 &amp; 19/1302</v>
      </c>
      <c r="I103" s="13"/>
      <c r="J103" s="16">
        <f>VLOOKUP(A100,'[3]DATA-85-2019 PO1'!$A$2:$R$36,16,FALSE)</f>
        <v>43637</v>
      </c>
      <c r="K103" s="37" t="e">
        <f>J103-$O$9+1</f>
        <v>#VALUE!</v>
      </c>
      <c r="L103" s="15"/>
      <c r="M103" s="63">
        <v>45</v>
      </c>
      <c r="N103" s="17"/>
    </row>
    <row r="104" spans="1:14" s="11" customFormat="1" ht="72">
      <c r="A104" s="89"/>
      <c r="B104" s="13" t="s">
        <v>31</v>
      </c>
      <c r="C104" s="13" t="s">
        <v>27</v>
      </c>
      <c r="D104" s="63">
        <v>1</v>
      </c>
      <c r="E104" s="63"/>
      <c r="F104" s="63"/>
      <c r="G104" s="63"/>
      <c r="H104" s="13" t="str">
        <f>VLOOKUP(A100,'[3]DATA-85-2019 PO1'!$A$2:$R$36,18,FALSE)</f>
        <v>2X1026-085-2019-CUVT-ANSV-DTRR-KHMS DP 471-2019-LAM DONG 500 &amp; 2X1039-85-2019-CUVT-ANSV-DTRR-KHMS DP 489-2019-LAM DONG 800 &amp; 2X1055-085-2019-CUVT-ANSV-DTRR-KHMS DP 521-2019-LAM DONG 700</v>
      </c>
      <c r="I104" s="13"/>
      <c r="J104" s="16">
        <v>43613</v>
      </c>
      <c r="K104" s="63"/>
      <c r="L104" s="15"/>
      <c r="M104" s="63"/>
      <c r="N104" s="17"/>
    </row>
    <row r="105" spans="1:14" s="11" customFormat="1">
      <c r="A105" s="89"/>
      <c r="B105" s="13" t="s">
        <v>32</v>
      </c>
      <c r="C105" s="13" t="s">
        <v>27</v>
      </c>
      <c r="D105" s="63">
        <v>1</v>
      </c>
      <c r="E105" s="63"/>
      <c r="F105" s="63"/>
      <c r="G105" s="63"/>
      <c r="H105" s="13"/>
      <c r="I105" s="13"/>
      <c r="J105" s="16">
        <f>J104</f>
        <v>43613</v>
      </c>
      <c r="K105" s="63"/>
      <c r="L105" s="15"/>
      <c r="M105" s="63"/>
      <c r="N105" s="17"/>
    </row>
    <row r="106" spans="1:14" s="11" customFormat="1">
      <c r="A106" s="89"/>
      <c r="B106" s="13" t="s">
        <v>72</v>
      </c>
      <c r="C106" s="13" t="s">
        <v>27</v>
      </c>
      <c r="D106" s="63">
        <v>1</v>
      </c>
      <c r="E106" s="63"/>
      <c r="F106" s="63"/>
      <c r="G106" s="63"/>
      <c r="H106" s="13" t="str">
        <f>"085-2019/CUVT-ANSV/ĐTRR-KHMS/01-"&amp;A100</f>
        <v>085-2019/CUVT-ANSV/ĐTRR-KHMS/01-14</v>
      </c>
      <c r="I106" s="13"/>
      <c r="J106" s="16">
        <f>J104</f>
        <v>43613</v>
      </c>
      <c r="K106" s="63"/>
      <c r="L106" s="15"/>
      <c r="M106" s="63"/>
      <c r="N106" s="17"/>
    </row>
    <row r="107" spans="1:14" s="11" customFormat="1" ht="12.75">
      <c r="A107" s="88">
        <v>15</v>
      </c>
      <c r="B107" s="12" t="str">
        <f>"VNPT "&amp;VLOOKUP(A107,'[3]DATA-85-2019 PO1'!$A$2:$R$36,2,FALSE)</f>
        <v>VNPT Lào Cai</v>
      </c>
      <c r="C107" s="13"/>
      <c r="D107" s="63"/>
      <c r="E107" s="63"/>
      <c r="F107" s="63"/>
      <c r="G107" s="63"/>
      <c r="H107" s="35"/>
      <c r="I107" s="13"/>
      <c r="J107" s="14"/>
      <c r="K107" s="63"/>
      <c r="L107" s="15"/>
      <c r="M107" s="63"/>
      <c r="N107" s="13"/>
    </row>
    <row r="108" spans="1:14" s="11" customFormat="1">
      <c r="A108" s="89"/>
      <c r="B108" s="13" t="s">
        <v>53</v>
      </c>
      <c r="C108" s="13" t="s">
        <v>27</v>
      </c>
      <c r="D108" s="63"/>
      <c r="E108" s="63"/>
      <c r="F108" s="63">
        <v>1</v>
      </c>
      <c r="G108" s="63"/>
      <c r="H108" s="56" t="e">
        <f>VLOOKUP(A107,'[3]DATA-85-2019 PO1'!$A$2:$AG$40,32,FALSE)</f>
        <v>#REF!</v>
      </c>
      <c r="I108" s="13"/>
      <c r="J108" s="16" t="e">
        <f>VLOOKUP(A107,'[3]DATA-85-2019 PO1'!$A$2:$AG$40,33,FALSE)</f>
        <v>#REF!</v>
      </c>
      <c r="K108" s="63"/>
      <c r="L108" s="63"/>
      <c r="M108" s="63"/>
      <c r="N108" s="13"/>
    </row>
    <row r="109" spans="1:14" s="11" customFormat="1">
      <c r="A109" s="89"/>
      <c r="B109" s="13" t="s">
        <v>28</v>
      </c>
      <c r="C109" s="13" t="s">
        <v>29</v>
      </c>
      <c r="D109" s="63">
        <v>1</v>
      </c>
      <c r="E109" s="63"/>
      <c r="F109" s="63"/>
      <c r="G109" s="63"/>
      <c r="H109" s="13"/>
      <c r="I109" s="13"/>
      <c r="J109" s="16">
        <f>J110</f>
        <v>43642</v>
      </c>
      <c r="K109" s="37" t="e">
        <f>K110</f>
        <v>#VALUE!</v>
      </c>
      <c r="L109" s="15"/>
      <c r="M109" s="63">
        <v>45</v>
      </c>
      <c r="N109" s="13"/>
    </row>
    <row r="110" spans="1:14" s="11" customFormat="1">
      <c r="A110" s="89"/>
      <c r="B110" s="13" t="s">
        <v>30</v>
      </c>
      <c r="C110" s="13" t="s">
        <v>29</v>
      </c>
      <c r="D110" s="63">
        <v>1</v>
      </c>
      <c r="E110" s="63"/>
      <c r="F110" s="63"/>
      <c r="G110" s="63"/>
      <c r="H110" s="13" t="str">
        <f>VLOOKUP(A107,'[3]DATA-85-2019 PO1'!$A$2:$R$36,5,FALSE)</f>
        <v>19/1237 &amp; 19/1327</v>
      </c>
      <c r="I110" s="13"/>
      <c r="J110" s="16">
        <f>VLOOKUP(A107,'[3]DATA-85-2019 PO1'!$A$2:$R$36,16,FALSE)</f>
        <v>43642</v>
      </c>
      <c r="K110" s="37" t="e">
        <f>J110-$O$9+1</f>
        <v>#VALUE!</v>
      </c>
      <c r="L110" s="15"/>
      <c r="M110" s="63">
        <v>45</v>
      </c>
      <c r="N110" s="17"/>
    </row>
    <row r="111" spans="1:14" s="11" customFormat="1" ht="48">
      <c r="A111" s="89"/>
      <c r="B111" s="13" t="s">
        <v>31</v>
      </c>
      <c r="C111" s="13" t="s">
        <v>27</v>
      </c>
      <c r="D111" s="63">
        <v>1</v>
      </c>
      <c r="E111" s="63"/>
      <c r="F111" s="63"/>
      <c r="G111" s="63"/>
      <c r="H111" s="13" t="str">
        <f>VLOOKUP(A107,'[3]DATA-85-2019 PO1'!$A$2:$R$36,18,FALSE)</f>
        <v>2X1039-085-2019-CUVT-ANSV-DTRR-KHMS DP 489-2019-LAO CAI 300 &amp; 2X1059-085-2019-CUVT-ANSV-DTRR-KHMS DP 531-2019-LAO CAI 350</v>
      </c>
      <c r="I111" s="13"/>
      <c r="J111" s="16">
        <v>43613</v>
      </c>
      <c r="K111" s="63"/>
      <c r="L111" s="15"/>
      <c r="M111" s="63"/>
      <c r="N111" s="17"/>
    </row>
    <row r="112" spans="1:14" s="11" customFormat="1">
      <c r="A112" s="89"/>
      <c r="B112" s="13" t="s">
        <v>32</v>
      </c>
      <c r="C112" s="13" t="s">
        <v>27</v>
      </c>
      <c r="D112" s="63">
        <v>1</v>
      </c>
      <c r="E112" s="63"/>
      <c r="F112" s="63"/>
      <c r="G112" s="63"/>
      <c r="H112" s="13"/>
      <c r="I112" s="13"/>
      <c r="J112" s="16">
        <f>J111</f>
        <v>43613</v>
      </c>
      <c r="K112" s="63"/>
      <c r="L112" s="15"/>
      <c r="M112" s="63"/>
      <c r="N112" s="17"/>
    </row>
    <row r="113" spans="1:14" s="11" customFormat="1">
      <c r="A113" s="89"/>
      <c r="B113" s="13" t="s">
        <v>72</v>
      </c>
      <c r="C113" s="13" t="s">
        <v>27</v>
      </c>
      <c r="D113" s="63">
        <v>1</v>
      </c>
      <c r="E113" s="63"/>
      <c r="F113" s="63"/>
      <c r="G113" s="63"/>
      <c r="H113" s="13" t="str">
        <f>"085-2019/CUVT-ANSV/ĐTRR-KHMS/01-"&amp;A107</f>
        <v>085-2019/CUVT-ANSV/ĐTRR-KHMS/01-15</v>
      </c>
      <c r="I113" s="13"/>
      <c r="J113" s="16">
        <f>J111</f>
        <v>43613</v>
      </c>
      <c r="K113" s="63"/>
      <c r="L113" s="15"/>
      <c r="M113" s="63"/>
      <c r="N113" s="17"/>
    </row>
    <row r="114" spans="1:14" s="11" customFormat="1" ht="12.75">
      <c r="A114" s="88">
        <v>16</v>
      </c>
      <c r="B114" s="12" t="str">
        <f>"VNPT "&amp;VLOOKUP(A114,'[3]DATA-85-2019 PO1'!$A$2:$R$36,2,FALSE)</f>
        <v>VNPT Nghệ An</v>
      </c>
      <c r="C114" s="13"/>
      <c r="D114" s="63"/>
      <c r="E114" s="63"/>
      <c r="F114" s="63"/>
      <c r="G114" s="63"/>
      <c r="H114" s="35"/>
      <c r="I114" s="13"/>
      <c r="J114" s="14"/>
      <c r="K114" s="63"/>
      <c r="L114" s="15"/>
      <c r="M114" s="63"/>
      <c r="N114" s="13"/>
    </row>
    <row r="115" spans="1:14" s="11" customFormat="1">
      <c r="A115" s="89"/>
      <c r="B115" s="13" t="s">
        <v>53</v>
      </c>
      <c r="C115" s="13" t="s">
        <v>27</v>
      </c>
      <c r="D115" s="63"/>
      <c r="E115" s="63"/>
      <c r="F115" s="63">
        <v>1</v>
      </c>
      <c r="G115" s="63"/>
      <c r="H115" s="56" t="e">
        <f>VLOOKUP(A114,'[3]DATA-85-2019 PO1'!$A$2:$AG$40,32,FALSE)</f>
        <v>#REF!</v>
      </c>
      <c r="I115" s="13"/>
      <c r="J115" s="16" t="e">
        <f>VLOOKUP(A114,'[3]DATA-85-2019 PO1'!$A$2:$AG$40,33,FALSE)</f>
        <v>#REF!</v>
      </c>
      <c r="K115" s="63"/>
      <c r="L115" s="63"/>
      <c r="M115" s="63"/>
      <c r="N115" s="13"/>
    </row>
    <row r="116" spans="1:14" s="11" customFormat="1">
      <c r="A116" s="89"/>
      <c r="B116" s="13" t="s">
        <v>28</v>
      </c>
      <c r="C116" s="13" t="s">
        <v>29</v>
      </c>
      <c r="D116" s="63">
        <v>1</v>
      </c>
      <c r="E116" s="63"/>
      <c r="F116" s="63"/>
      <c r="G116" s="63"/>
      <c r="H116" s="13"/>
      <c r="I116" s="13"/>
      <c r="J116" s="16">
        <f>J117</f>
        <v>43634</v>
      </c>
      <c r="K116" s="37" t="e">
        <f>K117</f>
        <v>#VALUE!</v>
      </c>
      <c r="L116" s="15"/>
      <c r="M116" s="63">
        <v>45</v>
      </c>
      <c r="N116" s="13"/>
    </row>
    <row r="117" spans="1:14" s="11" customFormat="1">
      <c r="A117" s="89"/>
      <c r="B117" s="13" t="s">
        <v>30</v>
      </c>
      <c r="C117" s="13" t="s">
        <v>29</v>
      </c>
      <c r="D117" s="63">
        <v>1</v>
      </c>
      <c r="E117" s="63"/>
      <c r="F117" s="63"/>
      <c r="G117" s="63"/>
      <c r="H117" s="13" t="str">
        <f>VLOOKUP(A114,'[3]DATA-85-2019 PO1'!$A$2:$R$36,5,FALSE)</f>
        <v>19/1238 &amp; 19/1257</v>
      </c>
      <c r="I117" s="13"/>
      <c r="J117" s="16">
        <f>VLOOKUP(A114,'[3]DATA-85-2019 PO1'!$A$2:$R$36,16,FALSE)</f>
        <v>43634</v>
      </c>
      <c r="K117" s="37" t="e">
        <f>J117-$O$9+1</f>
        <v>#VALUE!</v>
      </c>
      <c r="L117" s="15"/>
      <c r="M117" s="63">
        <v>45</v>
      </c>
      <c r="N117" s="17"/>
    </row>
    <row r="118" spans="1:14" s="11" customFormat="1" ht="48">
      <c r="A118" s="89"/>
      <c r="B118" s="13" t="s">
        <v>31</v>
      </c>
      <c r="C118" s="13" t="s">
        <v>27</v>
      </c>
      <c r="D118" s="63">
        <v>1</v>
      </c>
      <c r="E118" s="63"/>
      <c r="F118" s="63"/>
      <c r="G118" s="63"/>
      <c r="H118" s="13" t="str">
        <f>VLOOKUP(A114,'[3]DATA-85-2019 PO1'!$A$2:$R$36,18,FALSE)</f>
        <v>2X1039-085-2019-CUVT-ANSV-DTRR-KHMS DP 489-2019-NGHE AN 800 &amp; 2X1045-085-2019-CUVT-ANSV-DTRR-KHMS DP 500-2019-NGHE AN 700</v>
      </c>
      <c r="I118" s="13"/>
      <c r="J118" s="16">
        <v>43613</v>
      </c>
      <c r="K118" s="63"/>
      <c r="L118" s="15"/>
      <c r="M118" s="63"/>
      <c r="N118" s="17"/>
    </row>
    <row r="119" spans="1:14" s="11" customFormat="1">
      <c r="A119" s="89"/>
      <c r="B119" s="13" t="s">
        <v>32</v>
      </c>
      <c r="C119" s="13" t="s">
        <v>27</v>
      </c>
      <c r="D119" s="63">
        <v>1</v>
      </c>
      <c r="E119" s="63"/>
      <c r="F119" s="63"/>
      <c r="G119" s="63"/>
      <c r="H119" s="13"/>
      <c r="I119" s="13"/>
      <c r="J119" s="16">
        <f>J118</f>
        <v>43613</v>
      </c>
      <c r="K119" s="63"/>
      <c r="L119" s="15"/>
      <c r="M119" s="63"/>
      <c r="N119" s="17"/>
    </row>
    <row r="120" spans="1:14" s="11" customFormat="1">
      <c r="A120" s="89"/>
      <c r="B120" s="13" t="s">
        <v>72</v>
      </c>
      <c r="C120" s="13" t="s">
        <v>27</v>
      </c>
      <c r="D120" s="63">
        <v>1</v>
      </c>
      <c r="E120" s="63"/>
      <c r="F120" s="63"/>
      <c r="G120" s="63"/>
      <c r="H120" s="13" t="str">
        <f>"085-2019/CUVT-ANSV/ĐTRR-KHMS/01-"&amp;A114</f>
        <v>085-2019/CUVT-ANSV/ĐTRR-KHMS/01-16</v>
      </c>
      <c r="I120" s="13"/>
      <c r="J120" s="16">
        <f>J118</f>
        <v>43613</v>
      </c>
      <c r="K120" s="63"/>
      <c r="L120" s="15"/>
      <c r="M120" s="63"/>
      <c r="N120" s="17"/>
    </row>
    <row r="121" spans="1:14" s="11" customFormat="1" ht="12.75">
      <c r="A121" s="88">
        <v>17</v>
      </c>
      <c r="B121" s="12" t="str">
        <f>"VNPT "&amp;VLOOKUP(A121,'[3]DATA-85-2019 PO1'!$A$2:$R$36,2,FALSE)</f>
        <v>VNPT Nam Định</v>
      </c>
      <c r="C121" s="13"/>
      <c r="D121" s="63"/>
      <c r="E121" s="63"/>
      <c r="F121" s="63"/>
      <c r="G121" s="63"/>
      <c r="H121" s="35"/>
      <c r="I121" s="13"/>
      <c r="J121" s="14"/>
      <c r="K121" s="63"/>
      <c r="L121" s="15"/>
      <c r="M121" s="63"/>
      <c r="N121" s="13"/>
    </row>
    <row r="122" spans="1:14" s="11" customFormat="1">
      <c r="A122" s="89"/>
      <c r="B122" s="13" t="s">
        <v>53</v>
      </c>
      <c r="C122" s="13" t="s">
        <v>27</v>
      </c>
      <c r="D122" s="63"/>
      <c r="E122" s="63"/>
      <c r="F122" s="63">
        <v>1</v>
      </c>
      <c r="G122" s="63"/>
      <c r="H122" s="56" t="e">
        <f>VLOOKUP(A121,'[3]DATA-85-2019 PO1'!$A$2:$AG$40,32,FALSE)</f>
        <v>#REF!</v>
      </c>
      <c r="I122" s="13"/>
      <c r="J122" s="16" t="e">
        <f>VLOOKUP(A121,'[3]DATA-85-2019 PO1'!$A$2:$AG$40,33,FALSE)</f>
        <v>#REF!</v>
      </c>
      <c r="K122" s="63"/>
      <c r="L122" s="63"/>
      <c r="M122" s="63"/>
      <c r="N122" s="13"/>
    </row>
    <row r="123" spans="1:14" s="11" customFormat="1">
      <c r="A123" s="89"/>
      <c r="B123" s="13" t="s">
        <v>28</v>
      </c>
      <c r="C123" s="13" t="s">
        <v>29</v>
      </c>
      <c r="D123" s="63">
        <v>1</v>
      </c>
      <c r="E123" s="63"/>
      <c r="F123" s="63"/>
      <c r="G123" s="63"/>
      <c r="H123" s="13"/>
      <c r="I123" s="13"/>
      <c r="J123" s="16">
        <f>J124</f>
        <v>43626</v>
      </c>
      <c r="K123" s="37" t="e">
        <f>K124</f>
        <v>#VALUE!</v>
      </c>
      <c r="L123" s="15"/>
      <c r="M123" s="63">
        <v>45</v>
      </c>
      <c r="N123" s="13"/>
    </row>
    <row r="124" spans="1:14" s="11" customFormat="1">
      <c r="A124" s="89"/>
      <c r="B124" s="13" t="s">
        <v>30</v>
      </c>
      <c r="C124" s="13" t="s">
        <v>29</v>
      </c>
      <c r="D124" s="63">
        <v>1</v>
      </c>
      <c r="E124" s="63"/>
      <c r="F124" s="63"/>
      <c r="G124" s="63"/>
      <c r="H124" s="13" t="str">
        <f>VLOOKUP(A121,'[3]DATA-85-2019 PO1'!$A$2:$R$36,5,FALSE)</f>
        <v>19/1054 &amp; 19/1193</v>
      </c>
      <c r="I124" s="13"/>
      <c r="J124" s="16">
        <f>VLOOKUP(A121,'[3]DATA-85-2019 PO1'!$A$2:$R$36,16,FALSE)</f>
        <v>43626</v>
      </c>
      <c r="K124" s="37" t="e">
        <f>J124-$O$9+1</f>
        <v>#VALUE!</v>
      </c>
      <c r="L124" s="15"/>
      <c r="M124" s="63">
        <v>45</v>
      </c>
      <c r="N124" s="17"/>
    </row>
    <row r="125" spans="1:14" s="11" customFormat="1" ht="48">
      <c r="A125" s="89"/>
      <c r="B125" s="13" t="s">
        <v>31</v>
      </c>
      <c r="C125" s="13" t="s">
        <v>27</v>
      </c>
      <c r="D125" s="63">
        <v>1</v>
      </c>
      <c r="E125" s="63"/>
      <c r="F125" s="63"/>
      <c r="G125" s="63"/>
      <c r="H125" s="13" t="str">
        <f>VLOOKUP(A121,'[3]DATA-85-2019 PO1'!$A$2:$R$36,18,FALSE)</f>
        <v>2X1014-HD 085-2019-CUVT-ANSV-DTRR-KHMS DP 446-2019-NAM DINH 500 &amp; 2X1026-085-2019-CUVT-ANSV-DTRR-KHMS DP 471-2019-NAM DINH 500</v>
      </c>
      <c r="I125" s="13"/>
      <c r="J125" s="16">
        <v>43613</v>
      </c>
      <c r="K125" s="63"/>
      <c r="L125" s="15"/>
      <c r="M125" s="63"/>
      <c r="N125" s="17"/>
    </row>
    <row r="126" spans="1:14" s="11" customFormat="1">
      <c r="A126" s="89"/>
      <c r="B126" s="13" t="s">
        <v>32</v>
      </c>
      <c r="C126" s="13" t="s">
        <v>27</v>
      </c>
      <c r="D126" s="63">
        <v>1</v>
      </c>
      <c r="E126" s="63"/>
      <c r="F126" s="63"/>
      <c r="G126" s="63"/>
      <c r="H126" s="13"/>
      <c r="I126" s="13"/>
      <c r="J126" s="16">
        <f>J125</f>
        <v>43613</v>
      </c>
      <c r="K126" s="63"/>
      <c r="L126" s="15"/>
      <c r="M126" s="63"/>
      <c r="N126" s="17"/>
    </row>
    <row r="127" spans="1:14" s="11" customFormat="1">
      <c r="A127" s="89"/>
      <c r="B127" s="13" t="s">
        <v>72</v>
      </c>
      <c r="C127" s="13" t="s">
        <v>27</v>
      </c>
      <c r="D127" s="63">
        <v>1</v>
      </c>
      <c r="E127" s="63"/>
      <c r="F127" s="63"/>
      <c r="G127" s="63"/>
      <c r="H127" s="13" t="str">
        <f>"085-2019/CUVT-ANSV/ĐTRR-KHMS/01-"&amp;A121</f>
        <v>085-2019/CUVT-ANSV/ĐTRR-KHMS/01-17</v>
      </c>
      <c r="I127" s="13"/>
      <c r="J127" s="16">
        <f>J125</f>
        <v>43613</v>
      </c>
      <c r="K127" s="63"/>
      <c r="L127" s="15"/>
      <c r="M127" s="63"/>
      <c r="N127" s="17"/>
    </row>
    <row r="128" spans="1:14" s="11" customFormat="1" ht="12.75">
      <c r="A128" s="88">
        <v>18</v>
      </c>
      <c r="B128" s="12" t="str">
        <f>"VNPT "&amp;VLOOKUP(A128,'[3]DATA-85-2019 PO1'!$A$2:$R$36,2,FALSE)</f>
        <v>VNPT Ninh Bình</v>
      </c>
      <c r="C128" s="13"/>
      <c r="D128" s="63"/>
      <c r="E128" s="63"/>
      <c r="F128" s="63"/>
      <c r="G128" s="63"/>
      <c r="H128" s="35"/>
      <c r="I128" s="13"/>
      <c r="J128" s="14"/>
      <c r="K128" s="63"/>
      <c r="L128" s="15"/>
      <c r="M128" s="63"/>
      <c r="N128" s="13"/>
    </row>
    <row r="129" spans="1:14" s="11" customFormat="1">
      <c r="A129" s="89"/>
      <c r="B129" s="13" t="s">
        <v>53</v>
      </c>
      <c r="C129" s="13" t="s">
        <v>27</v>
      </c>
      <c r="D129" s="63"/>
      <c r="E129" s="63"/>
      <c r="F129" s="63">
        <v>1</v>
      </c>
      <c r="G129" s="63"/>
      <c r="H129" s="56" t="e">
        <f>VLOOKUP(A128,'[3]DATA-85-2019 PO1'!$A$2:$AG$40,32,FALSE)</f>
        <v>#REF!</v>
      </c>
      <c r="I129" s="13"/>
      <c r="J129" s="16" t="e">
        <f>VLOOKUP(A128,'[3]DATA-85-2019 PO1'!$A$2:$AG$40,33,FALSE)</f>
        <v>#REF!</v>
      </c>
      <c r="K129" s="63"/>
      <c r="L129" s="63"/>
      <c r="M129" s="63"/>
      <c r="N129" s="13"/>
    </row>
    <row r="130" spans="1:14" s="11" customFormat="1">
      <c r="A130" s="89"/>
      <c r="B130" s="13" t="s">
        <v>28</v>
      </c>
      <c r="C130" s="13" t="s">
        <v>29</v>
      </c>
      <c r="D130" s="63">
        <v>1</v>
      </c>
      <c r="E130" s="63"/>
      <c r="F130" s="63"/>
      <c r="G130" s="63"/>
      <c r="H130" s="13"/>
      <c r="I130" s="13"/>
      <c r="J130" s="16">
        <f>J131</f>
        <v>43623</v>
      </c>
      <c r="K130" s="37" t="e">
        <f>K131</f>
        <v>#VALUE!</v>
      </c>
      <c r="L130" s="15"/>
      <c r="M130" s="63">
        <v>45</v>
      </c>
      <c r="N130" s="13"/>
    </row>
    <row r="131" spans="1:14" s="11" customFormat="1">
      <c r="A131" s="89"/>
      <c r="B131" s="13" t="s">
        <v>30</v>
      </c>
      <c r="C131" s="13" t="s">
        <v>29</v>
      </c>
      <c r="D131" s="63">
        <v>1</v>
      </c>
      <c r="E131" s="63"/>
      <c r="F131" s="63"/>
      <c r="G131" s="63"/>
      <c r="H131" s="13" t="str">
        <f>VLOOKUP(A128,'[3]DATA-85-2019 PO1'!$A$2:$R$36,5,FALSE)</f>
        <v>19/1111 &amp; 19/1123</v>
      </c>
      <c r="I131" s="13"/>
      <c r="J131" s="16">
        <f>VLOOKUP(A128,'[3]DATA-85-2019 PO1'!$A$2:$R$36,16,FALSE)</f>
        <v>43623</v>
      </c>
      <c r="K131" s="37" t="e">
        <f>J131-$O$9+1</f>
        <v>#VALUE!</v>
      </c>
      <c r="L131" s="15"/>
      <c r="M131" s="63">
        <v>45</v>
      </c>
      <c r="N131" s="17"/>
    </row>
    <row r="132" spans="1:14" s="11" customFormat="1" ht="48">
      <c r="A132" s="89"/>
      <c r="B132" s="13" t="s">
        <v>31</v>
      </c>
      <c r="C132" s="13" t="s">
        <v>27</v>
      </c>
      <c r="D132" s="63">
        <v>1</v>
      </c>
      <c r="E132" s="63"/>
      <c r="F132" s="63"/>
      <c r="G132" s="63"/>
      <c r="H132" s="13" t="str">
        <f>VLOOKUP(A128,'[3]DATA-85-2019 PO1'!$A$2:$R$36,18,FALSE)</f>
        <v>2X1022-085-2019-CUVT-ANSV-DTRR-KHMS DP 461-2019-NINH BINH 100 &amp; 2X1023-085-2019-CUVT-ANSV-DTRR-KHMS DP 466-2019-NINH BINH 100</v>
      </c>
      <c r="I132" s="13"/>
      <c r="J132" s="16">
        <v>43613</v>
      </c>
      <c r="K132" s="63"/>
      <c r="L132" s="15"/>
      <c r="M132" s="63"/>
      <c r="N132" s="17"/>
    </row>
    <row r="133" spans="1:14" s="11" customFormat="1">
      <c r="A133" s="89"/>
      <c r="B133" s="13" t="s">
        <v>32</v>
      </c>
      <c r="C133" s="13" t="s">
        <v>27</v>
      </c>
      <c r="D133" s="63">
        <v>1</v>
      </c>
      <c r="E133" s="63"/>
      <c r="F133" s="63"/>
      <c r="G133" s="63"/>
      <c r="H133" s="13"/>
      <c r="I133" s="13"/>
      <c r="J133" s="16">
        <f>J132</f>
        <v>43613</v>
      </c>
      <c r="K133" s="63"/>
      <c r="L133" s="15"/>
      <c r="M133" s="63"/>
      <c r="N133" s="17"/>
    </row>
    <row r="134" spans="1:14" s="11" customFormat="1">
      <c r="A134" s="89"/>
      <c r="B134" s="13" t="s">
        <v>72</v>
      </c>
      <c r="C134" s="13" t="s">
        <v>27</v>
      </c>
      <c r="D134" s="63">
        <v>1</v>
      </c>
      <c r="E134" s="63"/>
      <c r="F134" s="63"/>
      <c r="G134" s="63"/>
      <c r="H134" s="13" t="str">
        <f>"085-2019/CUVT-ANSV/ĐTRR-KHMS/01-"&amp;A128</f>
        <v>085-2019/CUVT-ANSV/ĐTRR-KHMS/01-18</v>
      </c>
      <c r="I134" s="13"/>
      <c r="J134" s="16">
        <f>J132</f>
        <v>43613</v>
      </c>
      <c r="K134" s="63"/>
      <c r="L134" s="15"/>
      <c r="M134" s="63"/>
      <c r="N134" s="17"/>
    </row>
    <row r="135" spans="1:14" s="11" customFormat="1" ht="12.75">
      <c r="A135" s="88">
        <v>19</v>
      </c>
      <c r="B135" s="12" t="str">
        <f>"VNPT "&amp;VLOOKUP(A135,'[3]DATA-85-2019 PO1'!$A$2:$R$36,2,FALSE)</f>
        <v>VNPT Quảng Bình</v>
      </c>
      <c r="C135" s="13"/>
      <c r="D135" s="63"/>
      <c r="E135" s="63"/>
      <c r="F135" s="63"/>
      <c r="G135" s="63"/>
      <c r="H135" s="35"/>
      <c r="I135" s="13"/>
      <c r="J135" s="14"/>
      <c r="K135" s="63"/>
      <c r="L135" s="15"/>
      <c r="M135" s="63"/>
      <c r="N135" s="13"/>
    </row>
    <row r="136" spans="1:14" s="11" customFormat="1">
      <c r="A136" s="89"/>
      <c r="B136" s="13" t="s">
        <v>53</v>
      </c>
      <c r="C136" s="13" t="s">
        <v>27</v>
      </c>
      <c r="D136" s="63"/>
      <c r="E136" s="63"/>
      <c r="F136" s="63">
        <v>1</v>
      </c>
      <c r="G136" s="63"/>
      <c r="H136" s="56" t="e">
        <f>VLOOKUP(A135,'[3]DATA-85-2019 PO1'!$A$2:$AG$40,32,FALSE)</f>
        <v>#REF!</v>
      </c>
      <c r="I136" s="13"/>
      <c r="J136" s="16" t="e">
        <f>VLOOKUP(A135,'[3]DATA-85-2019 PO1'!$A$2:$AG$40,33,FALSE)</f>
        <v>#REF!</v>
      </c>
      <c r="K136" s="63"/>
      <c r="L136" s="63"/>
      <c r="M136" s="63"/>
      <c r="N136" s="13"/>
    </row>
    <row r="137" spans="1:14" s="11" customFormat="1">
      <c r="A137" s="89"/>
      <c r="B137" s="13" t="s">
        <v>28</v>
      </c>
      <c r="C137" s="13" t="s">
        <v>29</v>
      </c>
      <c r="D137" s="63">
        <v>1</v>
      </c>
      <c r="E137" s="63"/>
      <c r="F137" s="63"/>
      <c r="G137" s="63"/>
      <c r="H137" s="13"/>
      <c r="I137" s="13"/>
      <c r="J137" s="16">
        <f>J138</f>
        <v>43641</v>
      </c>
      <c r="K137" s="37" t="e">
        <f>K138</f>
        <v>#VALUE!</v>
      </c>
      <c r="L137" s="15"/>
      <c r="M137" s="63">
        <v>45</v>
      </c>
      <c r="N137" s="13"/>
    </row>
    <row r="138" spans="1:14" s="11" customFormat="1">
      <c r="A138" s="89"/>
      <c r="B138" s="13" t="s">
        <v>30</v>
      </c>
      <c r="C138" s="13" t="s">
        <v>29</v>
      </c>
      <c r="D138" s="63">
        <v>1</v>
      </c>
      <c r="E138" s="63"/>
      <c r="F138" s="63"/>
      <c r="G138" s="63"/>
      <c r="H138" s="13" t="str">
        <f>VLOOKUP(A135,'[3]DATA-85-2019 PO1'!$A$2:$R$36,5,FALSE)</f>
        <v>19/1328</v>
      </c>
      <c r="I138" s="13"/>
      <c r="J138" s="16">
        <f>VLOOKUP(A135,'[3]DATA-85-2019 PO1'!$A$2:$R$36,16,FALSE)</f>
        <v>43641</v>
      </c>
      <c r="K138" s="37" t="e">
        <f>J138-$O$9+1</f>
        <v>#VALUE!</v>
      </c>
      <c r="L138" s="15"/>
      <c r="M138" s="63">
        <v>45</v>
      </c>
      <c r="N138" s="17"/>
    </row>
    <row r="139" spans="1:14" s="11" customFormat="1" ht="24">
      <c r="A139" s="89"/>
      <c r="B139" s="13" t="s">
        <v>31</v>
      </c>
      <c r="C139" s="13" t="s">
        <v>27</v>
      </c>
      <c r="D139" s="63">
        <v>1</v>
      </c>
      <c r="E139" s="63"/>
      <c r="F139" s="63"/>
      <c r="G139" s="63"/>
      <c r="H139" s="13" t="str">
        <f>VLOOKUP(A135,'[3]DATA-85-2019 PO1'!$A$2:$R$36,18,FALSE)</f>
        <v>2X1059-085-2019-CUVT-ANSV-DTRR-KHMS DP 531-2019-QUANG BINH 480</v>
      </c>
      <c r="I139" s="13"/>
      <c r="J139" s="16">
        <v>43613</v>
      </c>
      <c r="K139" s="63"/>
      <c r="L139" s="15"/>
      <c r="M139" s="63"/>
      <c r="N139" s="17"/>
    </row>
    <row r="140" spans="1:14" s="11" customFormat="1">
      <c r="A140" s="89"/>
      <c r="B140" s="13" t="s">
        <v>32</v>
      </c>
      <c r="C140" s="13" t="s">
        <v>27</v>
      </c>
      <c r="D140" s="63">
        <v>1</v>
      </c>
      <c r="E140" s="63"/>
      <c r="F140" s="63"/>
      <c r="G140" s="63"/>
      <c r="H140" s="13"/>
      <c r="I140" s="13"/>
      <c r="J140" s="16">
        <f>J139</f>
        <v>43613</v>
      </c>
      <c r="K140" s="63"/>
      <c r="L140" s="15"/>
      <c r="M140" s="63"/>
      <c r="N140" s="17"/>
    </row>
    <row r="141" spans="1:14" s="11" customFormat="1">
      <c r="A141" s="89"/>
      <c r="B141" s="13" t="s">
        <v>72</v>
      </c>
      <c r="C141" s="13" t="s">
        <v>27</v>
      </c>
      <c r="D141" s="63">
        <v>1</v>
      </c>
      <c r="E141" s="63"/>
      <c r="F141" s="63"/>
      <c r="G141" s="63"/>
      <c r="H141" s="13" t="str">
        <f>"085-2019/CUVT-ANSV/ĐTRR-KHMS/01-"&amp;A135</f>
        <v>085-2019/CUVT-ANSV/ĐTRR-KHMS/01-19</v>
      </c>
      <c r="I141" s="13"/>
      <c r="J141" s="16">
        <f>J139</f>
        <v>43613</v>
      </c>
      <c r="K141" s="63"/>
      <c r="L141" s="15"/>
      <c r="M141" s="63"/>
      <c r="N141" s="17"/>
    </row>
    <row r="142" spans="1:14" s="11" customFormat="1" ht="12.75">
      <c r="A142" s="88">
        <v>20</v>
      </c>
      <c r="B142" s="12" t="str">
        <f>"VNPT "&amp;VLOOKUP(A142,'[3]DATA-85-2019 PO1'!$A$2:$R$36,2,FALSE)</f>
        <v>VNPT Quảng Nam</v>
      </c>
      <c r="C142" s="13"/>
      <c r="D142" s="63"/>
      <c r="E142" s="63"/>
      <c r="F142" s="63"/>
      <c r="G142" s="63"/>
      <c r="H142" s="35"/>
      <c r="I142" s="13"/>
      <c r="J142" s="14"/>
      <c r="K142" s="63"/>
      <c r="L142" s="15"/>
      <c r="M142" s="63"/>
      <c r="N142" s="13"/>
    </row>
    <row r="143" spans="1:14" s="11" customFormat="1">
      <c r="A143" s="89"/>
      <c r="B143" s="13" t="s">
        <v>53</v>
      </c>
      <c r="C143" s="13" t="s">
        <v>27</v>
      </c>
      <c r="D143" s="63"/>
      <c r="E143" s="63"/>
      <c r="F143" s="63">
        <v>1</v>
      </c>
      <c r="G143" s="63"/>
      <c r="H143" s="56" t="e">
        <f>VLOOKUP(A142,'[3]DATA-85-2019 PO1'!$A$2:$AG$40,32,FALSE)</f>
        <v>#REF!</v>
      </c>
      <c r="I143" s="13"/>
      <c r="J143" s="16" t="e">
        <f>VLOOKUP(A142,'[3]DATA-85-2019 PO1'!$A$2:$AG$40,33,FALSE)</f>
        <v>#REF!</v>
      </c>
      <c r="K143" s="63"/>
      <c r="L143" s="63"/>
      <c r="M143" s="63"/>
      <c r="N143" s="13"/>
    </row>
    <row r="144" spans="1:14" s="11" customFormat="1">
      <c r="A144" s="89"/>
      <c r="B144" s="13" t="s">
        <v>28</v>
      </c>
      <c r="C144" s="13" t="s">
        <v>29</v>
      </c>
      <c r="D144" s="63">
        <v>1</v>
      </c>
      <c r="E144" s="63"/>
      <c r="F144" s="63"/>
      <c r="G144" s="63"/>
      <c r="H144" s="13"/>
      <c r="I144" s="13"/>
      <c r="J144" s="16">
        <f>J145</f>
        <v>43633</v>
      </c>
      <c r="K144" s="37" t="e">
        <f>K145</f>
        <v>#VALUE!</v>
      </c>
      <c r="L144" s="15"/>
      <c r="M144" s="63">
        <v>45</v>
      </c>
      <c r="N144" s="13"/>
    </row>
    <row r="145" spans="1:14" s="11" customFormat="1">
      <c r="A145" s="89"/>
      <c r="B145" s="13" t="s">
        <v>30</v>
      </c>
      <c r="C145" s="13" t="s">
        <v>29</v>
      </c>
      <c r="D145" s="63">
        <v>1</v>
      </c>
      <c r="E145" s="63"/>
      <c r="F145" s="63"/>
      <c r="G145" s="63"/>
      <c r="H145" s="13" t="str">
        <f>VLOOKUP(A142,'[3]DATA-85-2019 PO1'!$A$2:$R$36,5,FALSE)</f>
        <v>19/1249</v>
      </c>
      <c r="I145" s="13"/>
      <c r="J145" s="16">
        <f>VLOOKUP(A142,'[3]DATA-85-2019 PO1'!$A$2:$R$36,16,FALSE)</f>
        <v>43633</v>
      </c>
      <c r="K145" s="37" t="e">
        <f>J145-$O$9+1</f>
        <v>#VALUE!</v>
      </c>
      <c r="L145" s="15"/>
      <c r="M145" s="63">
        <v>45</v>
      </c>
      <c r="N145" s="17"/>
    </row>
    <row r="146" spans="1:14" s="11" customFormat="1" ht="24">
      <c r="A146" s="89"/>
      <c r="B146" s="13" t="s">
        <v>31</v>
      </c>
      <c r="C146" s="13" t="s">
        <v>27</v>
      </c>
      <c r="D146" s="63">
        <v>1</v>
      </c>
      <c r="E146" s="63"/>
      <c r="F146" s="63"/>
      <c r="G146" s="63"/>
      <c r="H146" s="13" t="str">
        <f>VLOOKUP(A142,'[3]DATA-85-2019 PO1'!$A$2:$R$36,18,FALSE)</f>
        <v>2X1043-085-2019-CUVT-ANSV-DTRR-KHMS DP 496-2019-QUANG NAM 300</v>
      </c>
      <c r="I146" s="13"/>
      <c r="J146" s="16">
        <v>43613</v>
      </c>
      <c r="K146" s="63"/>
      <c r="L146" s="15"/>
      <c r="M146" s="63"/>
      <c r="N146" s="17"/>
    </row>
    <row r="147" spans="1:14" s="11" customFormat="1">
      <c r="A147" s="89"/>
      <c r="B147" s="13" t="s">
        <v>32</v>
      </c>
      <c r="C147" s="13" t="s">
        <v>27</v>
      </c>
      <c r="D147" s="63">
        <v>1</v>
      </c>
      <c r="E147" s="63"/>
      <c r="F147" s="63"/>
      <c r="G147" s="63"/>
      <c r="H147" s="13"/>
      <c r="I147" s="13"/>
      <c r="J147" s="16">
        <f>J146</f>
        <v>43613</v>
      </c>
      <c r="K147" s="63"/>
      <c r="L147" s="15"/>
      <c r="M147" s="63"/>
      <c r="N147" s="17"/>
    </row>
    <row r="148" spans="1:14" s="11" customFormat="1">
      <c r="A148" s="89"/>
      <c r="B148" s="13" t="s">
        <v>72</v>
      </c>
      <c r="C148" s="13" t="s">
        <v>27</v>
      </c>
      <c r="D148" s="63">
        <v>1</v>
      </c>
      <c r="E148" s="63"/>
      <c r="F148" s="63"/>
      <c r="G148" s="63"/>
      <c r="H148" s="13" t="str">
        <f>"085-2019/CUVT-ANSV/ĐTRR-KHMS/01-"&amp;A142</f>
        <v>085-2019/CUVT-ANSV/ĐTRR-KHMS/01-20</v>
      </c>
      <c r="I148" s="13"/>
      <c r="J148" s="16">
        <f>J146</f>
        <v>43613</v>
      </c>
      <c r="K148" s="63"/>
      <c r="L148" s="15"/>
      <c r="M148" s="63"/>
      <c r="N148" s="17"/>
    </row>
    <row r="149" spans="1:14" s="11" customFormat="1" ht="12.75">
      <c r="A149" s="88">
        <v>21</v>
      </c>
      <c r="B149" s="12" t="str">
        <f>"VNPT "&amp;VLOOKUP(A149,'[3]DATA-85-2019 PO1'!$A$2:$R$36,2,FALSE)</f>
        <v>VNPT Quảng Ngãi</v>
      </c>
      <c r="C149" s="13"/>
      <c r="D149" s="63"/>
      <c r="E149" s="63"/>
      <c r="F149" s="63"/>
      <c r="G149" s="63"/>
      <c r="H149" s="35"/>
      <c r="I149" s="13"/>
      <c r="J149" s="14"/>
      <c r="K149" s="63"/>
      <c r="L149" s="15"/>
      <c r="M149" s="63"/>
      <c r="N149" s="13"/>
    </row>
    <row r="150" spans="1:14" s="11" customFormat="1">
      <c r="A150" s="89"/>
      <c r="B150" s="13" t="s">
        <v>53</v>
      </c>
      <c r="C150" s="13" t="s">
        <v>27</v>
      </c>
      <c r="D150" s="63"/>
      <c r="E150" s="63"/>
      <c r="F150" s="63">
        <v>1</v>
      </c>
      <c r="G150" s="63"/>
      <c r="H150" s="56" t="e">
        <f>VLOOKUP(A149,'[3]DATA-85-2019 PO1'!$A$2:$AG$40,32,FALSE)</f>
        <v>#REF!</v>
      </c>
      <c r="I150" s="13"/>
      <c r="J150" s="16" t="e">
        <f>VLOOKUP(A149,'[3]DATA-85-2019 PO1'!$A$2:$AG$40,33,FALSE)</f>
        <v>#REF!</v>
      </c>
      <c r="K150" s="63"/>
      <c r="L150" s="63"/>
      <c r="M150" s="63"/>
      <c r="N150" s="13"/>
    </row>
    <row r="151" spans="1:14" s="11" customFormat="1">
      <c r="A151" s="89"/>
      <c r="B151" s="13" t="s">
        <v>28</v>
      </c>
      <c r="C151" s="13" t="s">
        <v>29</v>
      </c>
      <c r="D151" s="63">
        <v>1</v>
      </c>
      <c r="E151" s="63"/>
      <c r="F151" s="63"/>
      <c r="G151" s="63"/>
      <c r="H151" s="13"/>
      <c r="I151" s="13"/>
      <c r="J151" s="16">
        <f>J152</f>
        <v>43627</v>
      </c>
      <c r="K151" s="37" t="e">
        <f>K152</f>
        <v>#VALUE!</v>
      </c>
      <c r="L151" s="15"/>
      <c r="M151" s="63">
        <v>45</v>
      </c>
      <c r="N151" s="13"/>
    </row>
    <row r="152" spans="1:14" s="11" customFormat="1">
      <c r="A152" s="89"/>
      <c r="B152" s="13" t="s">
        <v>30</v>
      </c>
      <c r="C152" s="13" t="s">
        <v>29</v>
      </c>
      <c r="D152" s="63">
        <v>1</v>
      </c>
      <c r="E152" s="63"/>
      <c r="F152" s="63"/>
      <c r="G152" s="63"/>
      <c r="H152" s="13" t="str">
        <f>VLOOKUP(A149,'[3]DATA-85-2019 PO1'!$A$2:$R$36,5,FALSE)</f>
        <v>19/1191</v>
      </c>
      <c r="I152" s="13"/>
      <c r="J152" s="16">
        <f>VLOOKUP(A149,'[3]DATA-85-2019 PO1'!$A$2:$R$36,16,FALSE)</f>
        <v>43627</v>
      </c>
      <c r="K152" s="37" t="e">
        <f>J152-$O$9+1</f>
        <v>#VALUE!</v>
      </c>
      <c r="L152" s="15"/>
      <c r="M152" s="63">
        <v>45</v>
      </c>
      <c r="N152" s="17"/>
    </row>
    <row r="153" spans="1:14" s="11" customFormat="1" ht="24">
      <c r="A153" s="89"/>
      <c r="B153" s="13" t="s">
        <v>31</v>
      </c>
      <c r="C153" s="13" t="s">
        <v>27</v>
      </c>
      <c r="D153" s="63">
        <v>1</v>
      </c>
      <c r="E153" s="63"/>
      <c r="F153" s="63"/>
      <c r="G153" s="63"/>
      <c r="H153" s="13" t="str">
        <f>VLOOKUP(A149,'[3]DATA-85-2019 PO1'!$A$2:$R$36,18,FALSE)</f>
        <v>2X1026-085-2019-CUVT-ANSV-DTRR-KHMS DP 471-2019-QUANG NGAI 330</v>
      </c>
      <c r="I153" s="13"/>
      <c r="J153" s="16">
        <v>43613</v>
      </c>
      <c r="K153" s="63"/>
      <c r="L153" s="15"/>
      <c r="M153" s="63"/>
      <c r="N153" s="17"/>
    </row>
    <row r="154" spans="1:14" s="11" customFormat="1">
      <c r="A154" s="89"/>
      <c r="B154" s="13" t="s">
        <v>32</v>
      </c>
      <c r="C154" s="13" t="s">
        <v>27</v>
      </c>
      <c r="D154" s="63">
        <v>1</v>
      </c>
      <c r="E154" s="63"/>
      <c r="F154" s="63"/>
      <c r="G154" s="63"/>
      <c r="H154" s="13"/>
      <c r="I154" s="13"/>
      <c r="J154" s="16">
        <f>J153</f>
        <v>43613</v>
      </c>
      <c r="K154" s="63"/>
      <c r="L154" s="15"/>
      <c r="M154" s="63"/>
      <c r="N154" s="17"/>
    </row>
    <row r="155" spans="1:14" s="11" customFormat="1">
      <c r="A155" s="89"/>
      <c r="B155" s="13" t="s">
        <v>72</v>
      </c>
      <c r="C155" s="13" t="s">
        <v>27</v>
      </c>
      <c r="D155" s="63">
        <v>1</v>
      </c>
      <c r="E155" s="63"/>
      <c r="F155" s="63"/>
      <c r="G155" s="63"/>
      <c r="H155" s="13" t="str">
        <f>"085-2019/CUVT-ANSV/ĐTRR-KHMS/01-"&amp;A149</f>
        <v>085-2019/CUVT-ANSV/ĐTRR-KHMS/01-21</v>
      </c>
      <c r="I155" s="13"/>
      <c r="J155" s="16">
        <f>J153</f>
        <v>43613</v>
      </c>
      <c r="K155" s="63"/>
      <c r="L155" s="15"/>
      <c r="M155" s="63"/>
      <c r="N155" s="17"/>
    </row>
    <row r="156" spans="1:14" s="11" customFormat="1" ht="12.75">
      <c r="A156" s="88">
        <v>22</v>
      </c>
      <c r="B156" s="12" t="str">
        <f>"VNPT "&amp;VLOOKUP(A156,'[3]DATA-85-2019 PO1'!$A$2:$R$36,2,FALSE)</f>
        <v>VNPT Quảng Ninh</v>
      </c>
      <c r="C156" s="13"/>
      <c r="D156" s="63"/>
      <c r="E156" s="63"/>
      <c r="F156" s="63"/>
      <c r="G156" s="63"/>
      <c r="H156" s="35"/>
      <c r="I156" s="13"/>
      <c r="J156" s="14"/>
      <c r="K156" s="63"/>
      <c r="L156" s="15"/>
      <c r="M156" s="63"/>
      <c r="N156" s="13"/>
    </row>
    <row r="157" spans="1:14" s="11" customFormat="1">
      <c r="A157" s="89"/>
      <c r="B157" s="13" t="s">
        <v>53</v>
      </c>
      <c r="C157" s="13" t="s">
        <v>27</v>
      </c>
      <c r="D157" s="63"/>
      <c r="E157" s="63"/>
      <c r="F157" s="63">
        <v>1</v>
      </c>
      <c r="G157" s="63"/>
      <c r="H157" s="56" t="e">
        <f>VLOOKUP(A156,'[3]DATA-85-2019 PO1'!$A$2:$AG$40,32,FALSE)</f>
        <v>#REF!</v>
      </c>
      <c r="I157" s="13"/>
      <c r="J157" s="16" t="e">
        <f>VLOOKUP(A156,'[3]DATA-85-2019 PO1'!$A$2:$AG$40,33,FALSE)</f>
        <v>#REF!</v>
      </c>
      <c r="K157" s="63"/>
      <c r="L157" s="63"/>
      <c r="M157" s="63"/>
      <c r="N157" s="13"/>
    </row>
    <row r="158" spans="1:14" s="11" customFormat="1">
      <c r="A158" s="89"/>
      <c r="B158" s="13" t="s">
        <v>28</v>
      </c>
      <c r="C158" s="13" t="s">
        <v>29</v>
      </c>
      <c r="D158" s="63">
        <v>1</v>
      </c>
      <c r="E158" s="63"/>
      <c r="F158" s="63"/>
      <c r="G158" s="63"/>
      <c r="H158" s="13"/>
      <c r="I158" s="13"/>
      <c r="J158" s="16">
        <f>J159</f>
        <v>43623</v>
      </c>
      <c r="K158" s="37" t="e">
        <f>K159</f>
        <v>#VALUE!</v>
      </c>
      <c r="L158" s="15"/>
      <c r="M158" s="63">
        <v>45</v>
      </c>
      <c r="N158" s="13"/>
    </row>
    <row r="159" spans="1:14" s="11" customFormat="1">
      <c r="A159" s="89"/>
      <c r="B159" s="13" t="s">
        <v>30</v>
      </c>
      <c r="C159" s="13" t="s">
        <v>29</v>
      </c>
      <c r="D159" s="63">
        <v>1</v>
      </c>
      <c r="E159" s="63"/>
      <c r="F159" s="63"/>
      <c r="G159" s="63"/>
      <c r="H159" s="13" t="str">
        <f>VLOOKUP(A156,'[3]DATA-85-2019 PO1'!$A$2:$R$36,5,FALSE)</f>
        <v>19/1112 &amp; 19/1124</v>
      </c>
      <c r="I159" s="13"/>
      <c r="J159" s="16">
        <f>VLOOKUP(A156,'[3]DATA-85-2019 PO1'!$A$2:$R$36,16,FALSE)</f>
        <v>43623</v>
      </c>
      <c r="K159" s="37" t="e">
        <f>J159-$O$9+1</f>
        <v>#VALUE!</v>
      </c>
      <c r="L159" s="15"/>
      <c r="M159" s="63">
        <v>45</v>
      </c>
      <c r="N159" s="17"/>
    </row>
    <row r="160" spans="1:14" s="11" customFormat="1" ht="48">
      <c r="A160" s="89"/>
      <c r="B160" s="13" t="s">
        <v>31</v>
      </c>
      <c r="C160" s="13" t="s">
        <v>27</v>
      </c>
      <c r="D160" s="63">
        <v>1</v>
      </c>
      <c r="E160" s="63"/>
      <c r="F160" s="63"/>
      <c r="G160" s="63"/>
      <c r="H160" s="13" t="str">
        <f>VLOOKUP(A156,'[3]DATA-85-2019 PO1'!$A$2:$R$36,18,FALSE)</f>
        <v>2X1022-085-2019-CUVT-ANSV-DTRR-KHMS DP 461-2019-QUANG NINH 100 &amp; 2X1023-085-2019-CUVT-ANSV-DTRR-KHMS DP 466-2019-QUANG NINH 500</v>
      </c>
      <c r="I160" s="13"/>
      <c r="J160" s="16">
        <v>43613</v>
      </c>
      <c r="K160" s="63"/>
      <c r="L160" s="15"/>
      <c r="M160" s="63"/>
      <c r="N160" s="17"/>
    </row>
    <row r="161" spans="1:14" s="11" customFormat="1">
      <c r="A161" s="89"/>
      <c r="B161" s="13" t="s">
        <v>32</v>
      </c>
      <c r="C161" s="13" t="s">
        <v>27</v>
      </c>
      <c r="D161" s="63">
        <v>1</v>
      </c>
      <c r="E161" s="63"/>
      <c r="F161" s="63"/>
      <c r="G161" s="63"/>
      <c r="H161" s="13"/>
      <c r="I161" s="13"/>
      <c r="J161" s="16">
        <f>J160</f>
        <v>43613</v>
      </c>
      <c r="K161" s="63"/>
      <c r="L161" s="15"/>
      <c r="M161" s="63"/>
      <c r="N161" s="17"/>
    </row>
    <row r="162" spans="1:14" s="11" customFormat="1">
      <c r="A162" s="89"/>
      <c r="B162" s="13" t="s">
        <v>72</v>
      </c>
      <c r="C162" s="13" t="s">
        <v>27</v>
      </c>
      <c r="D162" s="63">
        <v>1</v>
      </c>
      <c r="E162" s="63"/>
      <c r="F162" s="63"/>
      <c r="G162" s="63"/>
      <c r="H162" s="13" t="str">
        <f>"085-2019/CUVT-ANSV/ĐTRR-KHMS/01-"&amp;A156</f>
        <v>085-2019/CUVT-ANSV/ĐTRR-KHMS/01-22</v>
      </c>
      <c r="I162" s="13"/>
      <c r="J162" s="16">
        <f>J160</f>
        <v>43613</v>
      </c>
      <c r="K162" s="63"/>
      <c r="L162" s="15"/>
      <c r="M162" s="63"/>
      <c r="N162" s="17"/>
    </row>
    <row r="163" spans="1:14" s="11" customFormat="1" ht="12.75">
      <c r="A163" s="88">
        <v>23</v>
      </c>
      <c r="B163" s="12" t="str">
        <f>"VNPT "&amp;VLOOKUP(A163,'[3]DATA-85-2019 PO1'!$A$2:$R$36,2,FALSE)</f>
        <v>VNPT Quảng Trị</v>
      </c>
      <c r="C163" s="13"/>
      <c r="D163" s="63"/>
      <c r="E163" s="63"/>
      <c r="F163" s="63"/>
      <c r="G163" s="63"/>
      <c r="H163" s="35"/>
      <c r="I163" s="13"/>
      <c r="J163" s="14"/>
      <c r="K163" s="63"/>
      <c r="L163" s="15"/>
      <c r="M163" s="63"/>
      <c r="N163" s="13"/>
    </row>
    <row r="164" spans="1:14" s="11" customFormat="1">
      <c r="A164" s="89"/>
      <c r="B164" s="13" t="s">
        <v>53</v>
      </c>
      <c r="C164" s="13" t="s">
        <v>27</v>
      </c>
      <c r="D164" s="63"/>
      <c r="E164" s="63"/>
      <c r="F164" s="63">
        <v>1</v>
      </c>
      <c r="G164" s="63"/>
      <c r="H164" s="56" t="e">
        <f>VLOOKUP(A163,'[3]DATA-85-2019 PO1'!$A$2:$AG$40,32,FALSE)</f>
        <v>#REF!</v>
      </c>
      <c r="I164" s="13"/>
      <c r="J164" s="16" t="e">
        <f>VLOOKUP(A163,'[3]DATA-85-2019 PO1'!$A$2:$AG$40,33,FALSE)</f>
        <v>#REF!</v>
      </c>
      <c r="K164" s="63"/>
      <c r="L164" s="63"/>
      <c r="M164" s="63"/>
      <c r="N164" s="13"/>
    </row>
    <row r="165" spans="1:14" s="11" customFormat="1">
      <c r="A165" s="89"/>
      <c r="B165" s="13" t="s">
        <v>28</v>
      </c>
      <c r="C165" s="13" t="s">
        <v>29</v>
      </c>
      <c r="D165" s="63">
        <v>1</v>
      </c>
      <c r="E165" s="63"/>
      <c r="F165" s="63"/>
      <c r="G165" s="63"/>
      <c r="H165" s="13"/>
      <c r="I165" s="13"/>
      <c r="J165" s="16">
        <f>J166</f>
        <v>43630</v>
      </c>
      <c r="K165" s="37" t="e">
        <f>K166</f>
        <v>#VALUE!</v>
      </c>
      <c r="L165" s="15"/>
      <c r="M165" s="63">
        <v>45</v>
      </c>
      <c r="N165" s="13"/>
    </row>
    <row r="166" spans="1:14" s="11" customFormat="1">
      <c r="A166" s="89"/>
      <c r="B166" s="13" t="s">
        <v>30</v>
      </c>
      <c r="C166" s="13" t="s">
        <v>29</v>
      </c>
      <c r="D166" s="63">
        <v>1</v>
      </c>
      <c r="E166" s="63"/>
      <c r="F166" s="63"/>
      <c r="G166" s="63"/>
      <c r="H166" s="13" t="str">
        <f>VLOOKUP(A163,'[3]DATA-85-2019 PO1'!$A$2:$R$36,5,FALSE)</f>
        <v>19/1239</v>
      </c>
      <c r="I166" s="13"/>
      <c r="J166" s="16">
        <f>VLOOKUP(A163,'[3]DATA-85-2019 PO1'!$A$2:$R$36,16,FALSE)</f>
        <v>43630</v>
      </c>
      <c r="K166" s="37" t="e">
        <f>J166-$O$9+1</f>
        <v>#VALUE!</v>
      </c>
      <c r="L166" s="15"/>
      <c r="M166" s="63">
        <v>45</v>
      </c>
      <c r="N166" s="17"/>
    </row>
    <row r="167" spans="1:14" s="11" customFormat="1" ht="24">
      <c r="A167" s="89"/>
      <c r="B167" s="13" t="s">
        <v>31</v>
      </c>
      <c r="C167" s="13" t="s">
        <v>27</v>
      </c>
      <c r="D167" s="63">
        <v>1</v>
      </c>
      <c r="E167" s="63"/>
      <c r="F167" s="63"/>
      <c r="G167" s="63"/>
      <c r="H167" s="13" t="str">
        <f>VLOOKUP(A163,'[3]DATA-85-2019 PO1'!$A$2:$R$36,18,FALSE)</f>
        <v>2X1039-085-2019-CUVT-ANSV-DTRR-KHMS DP 489-2019-QUANG TRI 200</v>
      </c>
      <c r="I167" s="13"/>
      <c r="J167" s="16">
        <v>43613</v>
      </c>
      <c r="K167" s="63"/>
      <c r="L167" s="15"/>
      <c r="M167" s="63"/>
      <c r="N167" s="17"/>
    </row>
    <row r="168" spans="1:14" s="11" customFormat="1">
      <c r="A168" s="89"/>
      <c r="B168" s="13" t="s">
        <v>32</v>
      </c>
      <c r="C168" s="13" t="s">
        <v>27</v>
      </c>
      <c r="D168" s="63">
        <v>1</v>
      </c>
      <c r="E168" s="63"/>
      <c r="F168" s="63"/>
      <c r="G168" s="63"/>
      <c r="H168" s="13"/>
      <c r="I168" s="13"/>
      <c r="J168" s="16">
        <f>J167</f>
        <v>43613</v>
      </c>
      <c r="K168" s="63"/>
      <c r="L168" s="15"/>
      <c r="M168" s="63"/>
      <c r="N168" s="17"/>
    </row>
    <row r="169" spans="1:14" s="11" customFormat="1">
      <c r="A169" s="89"/>
      <c r="B169" s="13" t="s">
        <v>72</v>
      </c>
      <c r="C169" s="13" t="s">
        <v>27</v>
      </c>
      <c r="D169" s="63">
        <v>1</v>
      </c>
      <c r="E169" s="63"/>
      <c r="F169" s="63"/>
      <c r="G169" s="63"/>
      <c r="H169" s="13" t="str">
        <f>"085-2019/CUVT-ANSV/ĐTRR-KHMS/01-"&amp;A163</f>
        <v>085-2019/CUVT-ANSV/ĐTRR-KHMS/01-23</v>
      </c>
      <c r="I169" s="13"/>
      <c r="J169" s="16">
        <f>J167</f>
        <v>43613</v>
      </c>
      <c r="K169" s="63"/>
      <c r="L169" s="15"/>
      <c r="M169" s="63"/>
      <c r="N169" s="17"/>
    </row>
    <row r="170" spans="1:14" s="11" customFormat="1" ht="12.75">
      <c r="A170" s="88">
        <v>24</v>
      </c>
      <c r="B170" s="12" t="str">
        <f>"VNPT "&amp;VLOOKUP(A170,'[3]DATA-85-2019 PO1'!$A$2:$R$36,2,FALSE)</f>
        <v>VNPT Tây Ninh</v>
      </c>
      <c r="C170" s="13"/>
      <c r="D170" s="63"/>
      <c r="E170" s="63"/>
      <c r="F170" s="63"/>
      <c r="G170" s="63"/>
      <c r="H170" s="35"/>
      <c r="I170" s="13"/>
      <c r="J170" s="14"/>
      <c r="K170" s="63"/>
      <c r="L170" s="15"/>
      <c r="M170" s="63"/>
      <c r="N170" s="13"/>
    </row>
    <row r="171" spans="1:14" s="11" customFormat="1">
      <c r="A171" s="89"/>
      <c r="B171" s="13" t="s">
        <v>53</v>
      </c>
      <c r="C171" s="13" t="s">
        <v>27</v>
      </c>
      <c r="D171" s="63"/>
      <c r="E171" s="63"/>
      <c r="F171" s="63">
        <v>1</v>
      </c>
      <c r="G171" s="63"/>
      <c r="H171" s="56" t="e">
        <f>VLOOKUP(A170,'[3]DATA-85-2019 PO1'!$A$2:$AG$40,32,FALSE)</f>
        <v>#REF!</v>
      </c>
      <c r="I171" s="13"/>
      <c r="J171" s="16" t="e">
        <f>VLOOKUP(A170,'[3]DATA-85-2019 PO1'!$A$2:$AG$40,33,FALSE)</f>
        <v>#REF!</v>
      </c>
      <c r="K171" s="63"/>
      <c r="L171" s="63"/>
      <c r="M171" s="63"/>
      <c r="N171" s="13"/>
    </row>
    <row r="172" spans="1:14" s="11" customFormat="1">
      <c r="A172" s="89"/>
      <c r="B172" s="13" t="s">
        <v>28</v>
      </c>
      <c r="C172" s="13" t="s">
        <v>29</v>
      </c>
      <c r="D172" s="63">
        <v>1</v>
      </c>
      <c r="E172" s="63"/>
      <c r="F172" s="63"/>
      <c r="G172" s="63"/>
      <c r="H172" s="13"/>
      <c r="I172" s="13"/>
      <c r="J172" s="16">
        <f>J173</f>
        <v>43634</v>
      </c>
      <c r="K172" s="37" t="e">
        <f>K173</f>
        <v>#VALUE!</v>
      </c>
      <c r="L172" s="15"/>
      <c r="M172" s="63">
        <v>45</v>
      </c>
      <c r="N172" s="13"/>
    </row>
    <row r="173" spans="1:14" s="11" customFormat="1">
      <c r="A173" s="89"/>
      <c r="B173" s="13" t="s">
        <v>30</v>
      </c>
      <c r="C173" s="13" t="s">
        <v>29</v>
      </c>
      <c r="D173" s="63">
        <v>1</v>
      </c>
      <c r="E173" s="63"/>
      <c r="F173" s="63"/>
      <c r="G173" s="63"/>
      <c r="H173" s="13" t="str">
        <f>VLOOKUP(A170,'[3]DATA-85-2019 PO1'!$A$2:$R$36,5,FALSE)</f>
        <v>19/1250</v>
      </c>
      <c r="I173" s="13"/>
      <c r="J173" s="16">
        <f>VLOOKUP(A170,'[3]DATA-85-2019 PO1'!$A$2:$R$36,16,FALSE)</f>
        <v>43634</v>
      </c>
      <c r="K173" s="37" t="e">
        <f>J173-$O$9+1</f>
        <v>#VALUE!</v>
      </c>
      <c r="L173" s="15"/>
      <c r="M173" s="63">
        <v>45</v>
      </c>
      <c r="N173" s="17"/>
    </row>
    <row r="174" spans="1:14" s="11" customFormat="1" ht="24">
      <c r="A174" s="89"/>
      <c r="B174" s="13" t="s">
        <v>31</v>
      </c>
      <c r="C174" s="13" t="s">
        <v>27</v>
      </c>
      <c r="D174" s="63">
        <v>1</v>
      </c>
      <c r="E174" s="63"/>
      <c r="F174" s="63"/>
      <c r="G174" s="63"/>
      <c r="H174" s="13" t="str">
        <f>VLOOKUP(A170,'[3]DATA-85-2019 PO1'!$A$2:$R$36,18,FALSE)</f>
        <v>2X1043-085-2019-CUVT-ANSV-DTRR-KHMS DP 496-2019-TAY NINH 500</v>
      </c>
      <c r="I174" s="13"/>
      <c r="J174" s="16">
        <v>43613</v>
      </c>
      <c r="K174" s="63"/>
      <c r="L174" s="15"/>
      <c r="M174" s="63"/>
      <c r="N174" s="17"/>
    </row>
    <row r="175" spans="1:14" s="11" customFormat="1">
      <c r="A175" s="89"/>
      <c r="B175" s="13" t="s">
        <v>32</v>
      </c>
      <c r="C175" s="13" t="s">
        <v>27</v>
      </c>
      <c r="D175" s="63">
        <v>1</v>
      </c>
      <c r="E175" s="63"/>
      <c r="F175" s="63"/>
      <c r="G175" s="63"/>
      <c r="H175" s="13"/>
      <c r="I175" s="13"/>
      <c r="J175" s="16">
        <f>J174</f>
        <v>43613</v>
      </c>
      <c r="K175" s="63"/>
      <c r="L175" s="15"/>
      <c r="M175" s="63"/>
      <c r="N175" s="17"/>
    </row>
    <row r="176" spans="1:14" s="11" customFormat="1">
      <c r="A176" s="89"/>
      <c r="B176" s="13" t="s">
        <v>72</v>
      </c>
      <c r="C176" s="13" t="s">
        <v>27</v>
      </c>
      <c r="D176" s="63">
        <v>1</v>
      </c>
      <c r="E176" s="63"/>
      <c r="F176" s="63"/>
      <c r="G176" s="63"/>
      <c r="H176" s="13" t="str">
        <f>"085-2019/CUVT-ANSV/ĐTRR-KHMS/01-"&amp;A170</f>
        <v>085-2019/CUVT-ANSV/ĐTRR-KHMS/01-24</v>
      </c>
      <c r="I176" s="13"/>
      <c r="J176" s="16">
        <f>J174</f>
        <v>43613</v>
      </c>
      <c r="K176" s="63"/>
      <c r="L176" s="15"/>
      <c r="M176" s="63"/>
      <c r="N176" s="17"/>
    </row>
    <row r="177" spans="1:14" s="11" customFormat="1" ht="12.75">
      <c r="A177" s="88">
        <v>25</v>
      </c>
      <c r="B177" s="12" t="str">
        <f>"VNPT "&amp;VLOOKUP(A177,'[3]DATA-85-2019 PO1'!$A$2:$R$36,2,FALSE)</f>
        <v>VNPT Thái Bình</v>
      </c>
      <c r="C177" s="13"/>
      <c r="D177" s="63"/>
      <c r="E177" s="63"/>
      <c r="F177" s="63"/>
      <c r="G177" s="63"/>
      <c r="H177" s="35"/>
      <c r="I177" s="13"/>
      <c r="J177" s="14"/>
      <c r="K177" s="63"/>
      <c r="L177" s="15"/>
      <c r="M177" s="63"/>
      <c r="N177" s="13"/>
    </row>
    <row r="178" spans="1:14" s="11" customFormat="1">
      <c r="A178" s="89"/>
      <c r="B178" s="13" t="s">
        <v>53</v>
      </c>
      <c r="C178" s="13" t="s">
        <v>27</v>
      </c>
      <c r="D178" s="63"/>
      <c r="E178" s="63"/>
      <c r="F178" s="63">
        <v>1</v>
      </c>
      <c r="G178" s="63"/>
      <c r="H178" s="56" t="e">
        <f>VLOOKUP(A177,'[3]DATA-85-2019 PO1'!$A$2:$AG$40,32,FALSE)</f>
        <v>#REF!</v>
      </c>
      <c r="I178" s="13"/>
      <c r="J178" s="16" t="e">
        <f>VLOOKUP(A177,'[3]DATA-85-2019 PO1'!$A$2:$AG$40,33,FALSE)</f>
        <v>#REF!</v>
      </c>
      <c r="K178" s="63"/>
      <c r="L178" s="63"/>
      <c r="M178" s="63"/>
      <c r="N178" s="13"/>
    </row>
    <row r="179" spans="1:14" s="11" customFormat="1">
      <c r="A179" s="89"/>
      <c r="B179" s="13" t="s">
        <v>28</v>
      </c>
      <c r="C179" s="13" t="s">
        <v>29</v>
      </c>
      <c r="D179" s="63">
        <v>1</v>
      </c>
      <c r="E179" s="63"/>
      <c r="F179" s="63"/>
      <c r="G179" s="63"/>
      <c r="H179" s="13"/>
      <c r="I179" s="13"/>
      <c r="J179" s="16">
        <f>J180</f>
        <v>43631</v>
      </c>
      <c r="K179" s="37" t="e">
        <f>K180</f>
        <v>#VALUE!</v>
      </c>
      <c r="L179" s="15"/>
      <c r="M179" s="63">
        <v>45</v>
      </c>
      <c r="N179" s="13"/>
    </row>
    <row r="180" spans="1:14" s="11" customFormat="1">
      <c r="A180" s="89"/>
      <c r="B180" s="13" t="s">
        <v>30</v>
      </c>
      <c r="C180" s="13" t="s">
        <v>29</v>
      </c>
      <c r="D180" s="63">
        <v>1</v>
      </c>
      <c r="E180" s="63"/>
      <c r="F180" s="63"/>
      <c r="G180" s="63"/>
      <c r="H180" s="13" t="str">
        <f>VLOOKUP(A177,'[3]DATA-85-2019 PO1'!$A$2:$R$36,5,FALSE)</f>
        <v>19/1245</v>
      </c>
      <c r="I180" s="13"/>
      <c r="J180" s="16">
        <f>VLOOKUP(A177,'[3]DATA-85-2019 PO1'!$A$2:$R$36,16,FALSE)</f>
        <v>43631</v>
      </c>
      <c r="K180" s="37" t="e">
        <f>J180-$O$9+1</f>
        <v>#VALUE!</v>
      </c>
      <c r="L180" s="15"/>
      <c r="M180" s="63">
        <v>45</v>
      </c>
      <c r="N180" s="17"/>
    </row>
    <row r="181" spans="1:14" s="11" customFormat="1" ht="24">
      <c r="A181" s="89"/>
      <c r="B181" s="13" t="s">
        <v>31</v>
      </c>
      <c r="C181" s="13" t="s">
        <v>27</v>
      </c>
      <c r="D181" s="63">
        <v>1</v>
      </c>
      <c r="E181" s="63"/>
      <c r="F181" s="63"/>
      <c r="G181" s="63"/>
      <c r="H181" s="13" t="str">
        <f>VLOOKUP(A177,'[3]DATA-85-2019 PO1'!$A$2:$R$36,18,FALSE)</f>
        <v>2X1041-085-2019-CUVT-ANSV-DTRR-KHMS DP 493-2019-THAI BINH 300</v>
      </c>
      <c r="I181" s="13"/>
      <c r="J181" s="16">
        <v>43613</v>
      </c>
      <c r="K181" s="63"/>
      <c r="L181" s="15"/>
      <c r="M181" s="63"/>
      <c r="N181" s="17"/>
    </row>
    <row r="182" spans="1:14" s="11" customFormat="1">
      <c r="A182" s="89"/>
      <c r="B182" s="13" t="s">
        <v>32</v>
      </c>
      <c r="C182" s="13" t="s">
        <v>27</v>
      </c>
      <c r="D182" s="63">
        <v>1</v>
      </c>
      <c r="E182" s="63"/>
      <c r="F182" s="63"/>
      <c r="G182" s="63"/>
      <c r="H182" s="13"/>
      <c r="I182" s="13"/>
      <c r="J182" s="16">
        <f>J181</f>
        <v>43613</v>
      </c>
      <c r="K182" s="63"/>
      <c r="L182" s="15"/>
      <c r="M182" s="63"/>
      <c r="N182" s="17"/>
    </row>
    <row r="183" spans="1:14" s="11" customFormat="1">
      <c r="A183" s="89"/>
      <c r="B183" s="13" t="s">
        <v>72</v>
      </c>
      <c r="C183" s="13" t="s">
        <v>27</v>
      </c>
      <c r="D183" s="63">
        <v>1</v>
      </c>
      <c r="E183" s="63"/>
      <c r="F183" s="63"/>
      <c r="G183" s="63"/>
      <c r="H183" s="13" t="str">
        <f>"085-2019/CUVT-ANSV/ĐTRR-KHMS/01-"&amp;A177</f>
        <v>085-2019/CUVT-ANSV/ĐTRR-KHMS/01-25</v>
      </c>
      <c r="I183" s="13"/>
      <c r="J183" s="16">
        <f>J181</f>
        <v>43613</v>
      </c>
      <c r="K183" s="63"/>
      <c r="L183" s="15"/>
      <c r="M183" s="63"/>
      <c r="N183" s="17"/>
    </row>
    <row r="184" spans="1:14" s="11" customFormat="1" ht="12.75">
      <c r="A184" s="88">
        <v>26</v>
      </c>
      <c r="B184" s="12" t="str">
        <f>"VNPT "&amp;VLOOKUP(A184,'[3]DATA-85-2019 PO1'!$A$2:$R$36,2,FALSE)</f>
        <v>VNPT Thái Nguyên</v>
      </c>
      <c r="C184" s="13"/>
      <c r="D184" s="63"/>
      <c r="E184" s="63"/>
      <c r="F184" s="63"/>
      <c r="G184" s="63"/>
      <c r="H184" s="35"/>
      <c r="I184" s="13"/>
      <c r="J184" s="14"/>
      <c r="K184" s="63"/>
      <c r="L184" s="15"/>
      <c r="M184" s="63"/>
      <c r="N184" s="13"/>
    </row>
    <row r="185" spans="1:14" s="11" customFormat="1">
      <c r="A185" s="89"/>
      <c r="B185" s="13" t="s">
        <v>53</v>
      </c>
      <c r="C185" s="13" t="s">
        <v>27</v>
      </c>
      <c r="D185" s="63"/>
      <c r="E185" s="63"/>
      <c r="F185" s="63">
        <v>1</v>
      </c>
      <c r="G185" s="63"/>
      <c r="H185" s="56" t="e">
        <f>VLOOKUP(A184,'[3]DATA-85-2019 PO1'!$A$2:$AG$40,32,FALSE)</f>
        <v>#REF!</v>
      </c>
      <c r="I185" s="13"/>
      <c r="J185" s="16" t="e">
        <f>VLOOKUP(A184,'[3]DATA-85-2019 PO1'!$A$2:$AG$40,33,FALSE)</f>
        <v>#REF!</v>
      </c>
      <c r="K185" s="63"/>
      <c r="L185" s="63"/>
      <c r="M185" s="63"/>
      <c r="N185" s="13"/>
    </row>
    <row r="186" spans="1:14" s="11" customFormat="1">
      <c r="A186" s="89"/>
      <c r="B186" s="13" t="s">
        <v>28</v>
      </c>
      <c r="C186" s="13" t="s">
        <v>29</v>
      </c>
      <c r="D186" s="63">
        <v>1</v>
      </c>
      <c r="E186" s="63"/>
      <c r="F186" s="63"/>
      <c r="G186" s="63"/>
      <c r="H186" s="13"/>
      <c r="I186" s="13"/>
      <c r="J186" s="16">
        <f>J187</f>
        <v>43635</v>
      </c>
      <c r="K186" s="37" t="e">
        <f>K187</f>
        <v>#VALUE!</v>
      </c>
      <c r="L186" s="15"/>
      <c r="M186" s="63">
        <v>45</v>
      </c>
      <c r="N186" s="13"/>
    </row>
    <row r="187" spans="1:14" s="11" customFormat="1">
      <c r="A187" s="89"/>
      <c r="B187" s="13" t="s">
        <v>30</v>
      </c>
      <c r="C187" s="13" t="s">
        <v>29</v>
      </c>
      <c r="D187" s="63">
        <v>1</v>
      </c>
      <c r="E187" s="63"/>
      <c r="F187" s="63"/>
      <c r="G187" s="63"/>
      <c r="H187" s="13" t="str">
        <f>VLOOKUP(A184,'[3]DATA-85-2019 PO1'!$A$2:$R$36,5,FALSE)</f>
        <v>19/1278</v>
      </c>
      <c r="I187" s="13"/>
      <c r="J187" s="16">
        <f>VLOOKUP(A184,'[3]DATA-85-2019 PO1'!$A$2:$R$36,16,FALSE)</f>
        <v>43635</v>
      </c>
      <c r="K187" s="37" t="e">
        <f>J187-$O$9+1</f>
        <v>#VALUE!</v>
      </c>
      <c r="L187" s="15"/>
      <c r="M187" s="63">
        <v>45</v>
      </c>
      <c r="N187" s="17"/>
    </row>
    <row r="188" spans="1:14" s="11" customFormat="1" ht="24">
      <c r="A188" s="89"/>
      <c r="B188" s="13" t="s">
        <v>31</v>
      </c>
      <c r="C188" s="13" t="s">
        <v>27</v>
      </c>
      <c r="D188" s="63">
        <v>1</v>
      </c>
      <c r="E188" s="63"/>
      <c r="F188" s="63"/>
      <c r="G188" s="63"/>
      <c r="H188" s="13" t="str">
        <f>VLOOKUP(A184,'[3]DATA-85-2019 PO1'!$A$2:$R$36,18,FALSE)</f>
        <v>2X1048-085-2019-CUVT-ANSV-DTRR-KHMS DP 503-2019-THAI NGUYEN 100</v>
      </c>
      <c r="I188" s="13"/>
      <c r="J188" s="16">
        <v>43613</v>
      </c>
      <c r="K188" s="63"/>
      <c r="L188" s="15"/>
      <c r="M188" s="63"/>
      <c r="N188" s="17"/>
    </row>
    <row r="189" spans="1:14" s="11" customFormat="1">
      <c r="A189" s="89"/>
      <c r="B189" s="13" t="s">
        <v>32</v>
      </c>
      <c r="C189" s="13" t="s">
        <v>27</v>
      </c>
      <c r="D189" s="63">
        <v>1</v>
      </c>
      <c r="E189" s="63"/>
      <c r="F189" s="63"/>
      <c r="G189" s="63"/>
      <c r="H189" s="13"/>
      <c r="I189" s="13"/>
      <c r="J189" s="16">
        <f>J188</f>
        <v>43613</v>
      </c>
      <c r="K189" s="63"/>
      <c r="L189" s="15"/>
      <c r="M189" s="63"/>
      <c r="N189" s="17"/>
    </row>
    <row r="190" spans="1:14" s="11" customFormat="1">
      <c r="A190" s="89"/>
      <c r="B190" s="13" t="s">
        <v>72</v>
      </c>
      <c r="C190" s="13" t="s">
        <v>27</v>
      </c>
      <c r="D190" s="63">
        <v>1</v>
      </c>
      <c r="E190" s="63"/>
      <c r="F190" s="63"/>
      <c r="G190" s="63"/>
      <c r="H190" s="13" t="str">
        <f>"085-2019/CUVT-ANSV/ĐTRR-KHMS/01-"&amp;A184</f>
        <v>085-2019/CUVT-ANSV/ĐTRR-KHMS/01-26</v>
      </c>
      <c r="I190" s="13"/>
      <c r="J190" s="16">
        <f>J188</f>
        <v>43613</v>
      </c>
      <c r="K190" s="63"/>
      <c r="L190" s="15"/>
      <c r="M190" s="63"/>
      <c r="N190" s="17"/>
    </row>
    <row r="191" spans="1:14" s="11" customFormat="1" ht="12.75">
      <c r="A191" s="88">
        <v>27</v>
      </c>
      <c r="B191" s="12" t="str">
        <f>"VNPT "&amp;VLOOKUP(A191,'[3]DATA-85-2019 PO1'!$A$2:$R$36,2,FALSE)</f>
        <v>VNPT Thanh Hóa</v>
      </c>
      <c r="C191" s="13"/>
      <c r="D191" s="63"/>
      <c r="E191" s="63"/>
      <c r="F191" s="63"/>
      <c r="G191" s="63"/>
      <c r="H191" s="35"/>
      <c r="I191" s="13"/>
      <c r="J191" s="14"/>
      <c r="K191" s="63"/>
      <c r="L191" s="15"/>
      <c r="M191" s="63"/>
      <c r="N191" s="13"/>
    </row>
    <row r="192" spans="1:14" s="11" customFormat="1">
      <c r="A192" s="89"/>
      <c r="B192" s="13" t="s">
        <v>53</v>
      </c>
      <c r="C192" s="13" t="s">
        <v>27</v>
      </c>
      <c r="D192" s="63"/>
      <c r="E192" s="63"/>
      <c r="F192" s="63">
        <v>1</v>
      </c>
      <c r="G192" s="63"/>
      <c r="H192" s="56" t="e">
        <f>VLOOKUP(A191,'[3]DATA-85-2019 PO1'!$A$2:$AG$40,32,FALSE)</f>
        <v>#REF!</v>
      </c>
      <c r="I192" s="13"/>
      <c r="J192" s="16" t="e">
        <f>VLOOKUP(A191,'[3]DATA-85-2019 PO1'!$A$2:$AG$40,33,FALSE)</f>
        <v>#REF!</v>
      </c>
      <c r="K192" s="63"/>
      <c r="L192" s="63"/>
      <c r="M192" s="63"/>
      <c r="N192" s="13"/>
    </row>
    <row r="193" spans="1:14" s="11" customFormat="1">
      <c r="A193" s="89"/>
      <c r="B193" s="13" t="s">
        <v>28</v>
      </c>
      <c r="C193" s="13" t="s">
        <v>29</v>
      </c>
      <c r="D193" s="63">
        <v>1</v>
      </c>
      <c r="E193" s="63"/>
      <c r="F193" s="63"/>
      <c r="G193" s="63"/>
      <c r="H193" s="13"/>
      <c r="I193" s="13"/>
      <c r="J193" s="16">
        <f>J194</f>
        <v>43641</v>
      </c>
      <c r="K193" s="37" t="e">
        <f>K194</f>
        <v>#VALUE!</v>
      </c>
      <c r="L193" s="15"/>
      <c r="M193" s="63">
        <v>45</v>
      </c>
      <c r="N193" s="13"/>
    </row>
    <row r="194" spans="1:14" s="11" customFormat="1">
      <c r="A194" s="89"/>
      <c r="B194" s="13" t="s">
        <v>30</v>
      </c>
      <c r="C194" s="13" t="s">
        <v>29</v>
      </c>
      <c r="D194" s="63">
        <v>1</v>
      </c>
      <c r="E194" s="63"/>
      <c r="F194" s="63"/>
      <c r="G194" s="63"/>
      <c r="H194" s="13" t="str">
        <f>VLOOKUP(A191,'[3]DATA-85-2019 PO1'!$A$2:$R$36,5,FALSE)</f>
        <v>19/1246 &amp; 19/1329</v>
      </c>
      <c r="I194" s="13"/>
      <c r="J194" s="16">
        <f>VLOOKUP(A191,'[3]DATA-85-2019 PO1'!$A$2:$R$36,16,FALSE)</f>
        <v>43641</v>
      </c>
      <c r="K194" s="37" t="e">
        <f>J194-$O$9+1</f>
        <v>#VALUE!</v>
      </c>
      <c r="L194" s="15"/>
      <c r="M194" s="63">
        <v>45</v>
      </c>
      <c r="N194" s="17"/>
    </row>
    <row r="195" spans="1:14" s="11" customFormat="1" ht="48">
      <c r="A195" s="89"/>
      <c r="B195" s="13" t="s">
        <v>31</v>
      </c>
      <c r="C195" s="13" t="s">
        <v>27</v>
      </c>
      <c r="D195" s="63">
        <v>1</v>
      </c>
      <c r="E195" s="63"/>
      <c r="F195" s="63"/>
      <c r="G195" s="63"/>
      <c r="H195" s="13" t="str">
        <f>VLOOKUP(A191,'[3]DATA-85-2019 PO1'!$A$2:$R$36,18,FALSE)</f>
        <v>2X1041-085-2019-CUVT-ANSV-DTRR-KHMS DP 493-2019-THANH HOA 1000 &amp; 2X1059-085-2019-CUVT-ANSV-DTRR-KHMS DP 531-2019-THANH HOA 1000</v>
      </c>
      <c r="I195" s="13"/>
      <c r="J195" s="16">
        <v>43613</v>
      </c>
      <c r="K195" s="63"/>
      <c r="L195" s="15"/>
      <c r="M195" s="63"/>
      <c r="N195" s="17"/>
    </row>
    <row r="196" spans="1:14" s="11" customFormat="1">
      <c r="A196" s="89"/>
      <c r="B196" s="13" t="s">
        <v>32</v>
      </c>
      <c r="C196" s="13" t="s">
        <v>27</v>
      </c>
      <c r="D196" s="63">
        <v>1</v>
      </c>
      <c r="E196" s="63"/>
      <c r="F196" s="63"/>
      <c r="G196" s="63"/>
      <c r="H196" s="13"/>
      <c r="I196" s="13"/>
      <c r="J196" s="16">
        <f>J195</f>
        <v>43613</v>
      </c>
      <c r="K196" s="63"/>
      <c r="L196" s="15"/>
      <c r="M196" s="63"/>
      <c r="N196" s="17"/>
    </row>
    <row r="197" spans="1:14" s="11" customFormat="1">
      <c r="A197" s="89"/>
      <c r="B197" s="13" t="s">
        <v>72</v>
      </c>
      <c r="C197" s="13" t="s">
        <v>27</v>
      </c>
      <c r="D197" s="63">
        <v>1</v>
      </c>
      <c r="E197" s="63"/>
      <c r="F197" s="63"/>
      <c r="G197" s="63"/>
      <c r="H197" s="13" t="str">
        <f>"085-2019/CUVT-ANSV/ĐTRR-KHMS/01-"&amp;A191</f>
        <v>085-2019/CUVT-ANSV/ĐTRR-KHMS/01-27</v>
      </c>
      <c r="I197" s="13"/>
      <c r="J197" s="16">
        <f>J195</f>
        <v>43613</v>
      </c>
      <c r="K197" s="63"/>
      <c r="L197" s="15"/>
      <c r="M197" s="63"/>
      <c r="N197" s="17"/>
    </row>
    <row r="198" spans="1:14" s="11" customFormat="1" ht="12.75">
      <c r="A198" s="88">
        <v>28</v>
      </c>
      <c r="B198" s="12" t="str">
        <f>"VNPT "&amp;VLOOKUP(A198,'[3]DATA-85-2019 PO1'!$A$2:$R$36,2,FALSE)</f>
        <v>VNPT Thừa Thiên Huế</v>
      </c>
      <c r="C198" s="13"/>
      <c r="D198" s="63"/>
      <c r="E198" s="63"/>
      <c r="F198" s="63"/>
      <c r="G198" s="63"/>
      <c r="H198" s="35"/>
      <c r="I198" s="13"/>
      <c r="J198" s="14"/>
      <c r="K198" s="63"/>
      <c r="L198" s="15"/>
      <c r="M198" s="63"/>
      <c r="N198" s="13"/>
    </row>
    <row r="199" spans="1:14" s="11" customFormat="1">
      <c r="A199" s="89"/>
      <c r="B199" s="13" t="s">
        <v>53</v>
      </c>
      <c r="C199" s="13" t="s">
        <v>27</v>
      </c>
      <c r="D199" s="63"/>
      <c r="E199" s="63"/>
      <c r="F199" s="63">
        <v>1</v>
      </c>
      <c r="G199" s="63"/>
      <c r="H199" s="56" t="e">
        <f>VLOOKUP(A198,'[3]DATA-85-2019 PO1'!$A$2:$AG$40,32,FALSE)</f>
        <v>#REF!</v>
      </c>
      <c r="I199" s="13"/>
      <c r="J199" s="16" t="e">
        <f>VLOOKUP(A198,'[3]DATA-85-2019 PO1'!$A$2:$AG$40,33,FALSE)</f>
        <v>#REF!</v>
      </c>
      <c r="K199" s="63"/>
      <c r="L199" s="63"/>
      <c r="M199" s="63"/>
      <c r="N199" s="13"/>
    </row>
    <row r="200" spans="1:14" s="11" customFormat="1">
      <c r="A200" s="89"/>
      <c r="B200" s="13" t="s">
        <v>28</v>
      </c>
      <c r="C200" s="13" t="s">
        <v>29</v>
      </c>
      <c r="D200" s="63">
        <v>1</v>
      </c>
      <c r="E200" s="63"/>
      <c r="F200" s="63"/>
      <c r="G200" s="63"/>
      <c r="H200" s="13"/>
      <c r="I200" s="13"/>
      <c r="J200" s="16">
        <f>J201</f>
        <v>43626</v>
      </c>
      <c r="K200" s="37" t="e">
        <f>K201</f>
        <v>#VALUE!</v>
      </c>
      <c r="L200" s="15"/>
      <c r="M200" s="63">
        <v>45</v>
      </c>
      <c r="N200" s="13"/>
    </row>
    <row r="201" spans="1:14" s="11" customFormat="1">
      <c r="A201" s="89"/>
      <c r="B201" s="13" t="s">
        <v>30</v>
      </c>
      <c r="C201" s="13" t="s">
        <v>29</v>
      </c>
      <c r="D201" s="63">
        <v>1</v>
      </c>
      <c r="E201" s="63"/>
      <c r="F201" s="63"/>
      <c r="G201" s="63"/>
      <c r="H201" s="13" t="str">
        <f>VLOOKUP(A198,'[3]DATA-85-2019 PO1'!$A$2:$R$36,5,FALSE)</f>
        <v>19/1192</v>
      </c>
      <c r="I201" s="13"/>
      <c r="J201" s="16">
        <f>VLOOKUP(A198,'[3]DATA-85-2019 PO1'!$A$2:$R$36,16,FALSE)</f>
        <v>43626</v>
      </c>
      <c r="K201" s="37" t="e">
        <f>J201-$O$9+1</f>
        <v>#VALUE!</v>
      </c>
      <c r="L201" s="15"/>
      <c r="M201" s="63">
        <v>45</v>
      </c>
      <c r="N201" s="17"/>
    </row>
    <row r="202" spans="1:14" s="11" customFormat="1" ht="36">
      <c r="A202" s="89"/>
      <c r="B202" s="13" t="s">
        <v>31</v>
      </c>
      <c r="C202" s="13" t="s">
        <v>27</v>
      </c>
      <c r="D202" s="63">
        <v>1</v>
      </c>
      <c r="E202" s="63"/>
      <c r="F202" s="63"/>
      <c r="G202" s="63"/>
      <c r="H202" s="13" t="str">
        <f>VLOOKUP(A198,'[3]DATA-85-2019 PO1'!$A$2:$R$36,18,FALSE)</f>
        <v>2X1026-085-2019-CUVT-ANSV-DTRR-KHMS DP 471-2019-THUA THIEN HUE 200</v>
      </c>
      <c r="I202" s="13"/>
      <c r="J202" s="16">
        <v>43613</v>
      </c>
      <c r="K202" s="63"/>
      <c r="L202" s="15"/>
      <c r="M202" s="63"/>
      <c r="N202" s="17"/>
    </row>
    <row r="203" spans="1:14" s="11" customFormat="1">
      <c r="A203" s="89"/>
      <c r="B203" s="13" t="s">
        <v>32</v>
      </c>
      <c r="C203" s="13" t="s">
        <v>27</v>
      </c>
      <c r="D203" s="63">
        <v>1</v>
      </c>
      <c r="E203" s="63"/>
      <c r="F203" s="63"/>
      <c r="G203" s="63"/>
      <c r="H203" s="13"/>
      <c r="I203" s="13"/>
      <c r="J203" s="16">
        <f>J202</f>
        <v>43613</v>
      </c>
      <c r="K203" s="63"/>
      <c r="L203" s="15"/>
      <c r="M203" s="63"/>
      <c r="N203" s="17"/>
    </row>
    <row r="204" spans="1:14" s="11" customFormat="1">
      <c r="A204" s="89"/>
      <c r="B204" s="13" t="s">
        <v>72</v>
      </c>
      <c r="C204" s="13" t="s">
        <v>27</v>
      </c>
      <c r="D204" s="63">
        <v>1</v>
      </c>
      <c r="E204" s="63"/>
      <c r="F204" s="63"/>
      <c r="G204" s="63"/>
      <c r="H204" s="13" t="str">
        <f>"085-2019/CUVT-ANSV/ĐTRR-KHMS/01-"&amp;A198</f>
        <v>085-2019/CUVT-ANSV/ĐTRR-KHMS/01-28</v>
      </c>
      <c r="I204" s="13"/>
      <c r="J204" s="16">
        <f>J202</f>
        <v>43613</v>
      </c>
      <c r="K204" s="63"/>
      <c r="L204" s="15"/>
      <c r="M204" s="63"/>
      <c r="N204" s="17"/>
    </row>
    <row r="205" spans="1:14" s="11" customFormat="1" ht="12.75">
      <c r="A205" s="88">
        <v>29</v>
      </c>
      <c r="B205" s="12" t="str">
        <f>"VNPT "&amp;VLOOKUP(A205,'[3]DATA-85-2019 PO1'!$A$2:$R$36,2,FALSE)</f>
        <v>VNPT Tiền Giang</v>
      </c>
      <c r="C205" s="13"/>
      <c r="D205" s="63"/>
      <c r="E205" s="63"/>
      <c r="F205" s="63"/>
      <c r="G205" s="63"/>
      <c r="H205" s="35"/>
      <c r="I205" s="13"/>
      <c r="J205" s="14"/>
      <c r="K205" s="63"/>
      <c r="L205" s="15"/>
      <c r="M205" s="63"/>
      <c r="N205" s="13"/>
    </row>
    <row r="206" spans="1:14" s="11" customFormat="1">
      <c r="A206" s="89"/>
      <c r="B206" s="13" t="s">
        <v>53</v>
      </c>
      <c r="C206" s="13" t="s">
        <v>27</v>
      </c>
      <c r="D206" s="63"/>
      <c r="E206" s="63"/>
      <c r="F206" s="63">
        <v>1</v>
      </c>
      <c r="G206" s="63"/>
      <c r="H206" s="56" t="e">
        <f>VLOOKUP(A205,'[3]DATA-85-2019 PO1'!$A$2:$AG$40,32,FALSE)</f>
        <v>#REF!</v>
      </c>
      <c r="I206" s="13"/>
      <c r="J206" s="16" t="e">
        <f>VLOOKUP(A205,'[3]DATA-85-2019 PO1'!$A$2:$AG$40,33,FALSE)</f>
        <v>#REF!</v>
      </c>
      <c r="K206" s="63"/>
      <c r="L206" s="63"/>
      <c r="M206" s="63"/>
      <c r="N206" s="13"/>
    </row>
    <row r="207" spans="1:14" s="11" customFormat="1">
      <c r="A207" s="89"/>
      <c r="B207" s="13" t="s">
        <v>28</v>
      </c>
      <c r="C207" s="13" t="s">
        <v>29</v>
      </c>
      <c r="D207" s="63">
        <v>1</v>
      </c>
      <c r="E207" s="63"/>
      <c r="F207" s="63"/>
      <c r="G207" s="63"/>
      <c r="H207" s="13"/>
      <c r="I207" s="13"/>
      <c r="J207" s="16">
        <f>J208</f>
        <v>43633</v>
      </c>
      <c r="K207" s="37" t="e">
        <f>K208</f>
        <v>#VALUE!</v>
      </c>
      <c r="L207" s="15"/>
      <c r="M207" s="63">
        <v>45</v>
      </c>
      <c r="N207" s="13"/>
    </row>
    <row r="208" spans="1:14" s="11" customFormat="1">
      <c r="A208" s="89"/>
      <c r="B208" s="13" t="s">
        <v>30</v>
      </c>
      <c r="C208" s="13" t="s">
        <v>29</v>
      </c>
      <c r="D208" s="63">
        <v>1</v>
      </c>
      <c r="E208" s="63"/>
      <c r="F208" s="63"/>
      <c r="G208" s="63"/>
      <c r="H208" s="13" t="str">
        <f>VLOOKUP(A205,'[3]DATA-85-2019 PO1'!$A$2:$R$36,5,FALSE)</f>
        <v>19/1247</v>
      </c>
      <c r="I208" s="13"/>
      <c r="J208" s="16">
        <f>VLOOKUP(A205,'[3]DATA-85-2019 PO1'!$A$2:$R$36,16,FALSE)</f>
        <v>43633</v>
      </c>
      <c r="K208" s="37" t="e">
        <f>J208-$O$9+1</f>
        <v>#VALUE!</v>
      </c>
      <c r="L208" s="15"/>
      <c r="M208" s="63">
        <v>45</v>
      </c>
      <c r="N208" s="17"/>
    </row>
    <row r="209" spans="1:14" s="11" customFormat="1" ht="24">
      <c r="A209" s="89"/>
      <c r="B209" s="13" t="s">
        <v>31</v>
      </c>
      <c r="C209" s="13" t="s">
        <v>27</v>
      </c>
      <c r="D209" s="63">
        <v>1</v>
      </c>
      <c r="E209" s="63"/>
      <c r="F209" s="63"/>
      <c r="G209" s="63"/>
      <c r="H209" s="13" t="str">
        <f>VLOOKUP(A205,'[3]DATA-85-2019 PO1'!$A$2:$R$36,18,FALSE)</f>
        <v>2X1041-085-2019-CUVT-ANSV-DTRR-KHMS DP 493-2019-TIEN GIANG 400</v>
      </c>
      <c r="I209" s="13"/>
      <c r="J209" s="16">
        <v>43613</v>
      </c>
      <c r="K209" s="63"/>
      <c r="L209" s="15"/>
      <c r="M209" s="63"/>
      <c r="N209" s="17"/>
    </row>
    <row r="210" spans="1:14" s="11" customFormat="1">
      <c r="A210" s="89"/>
      <c r="B210" s="13" t="s">
        <v>32</v>
      </c>
      <c r="C210" s="13" t="s">
        <v>27</v>
      </c>
      <c r="D210" s="63">
        <v>1</v>
      </c>
      <c r="E210" s="63"/>
      <c r="F210" s="63"/>
      <c r="G210" s="63"/>
      <c r="H210" s="13"/>
      <c r="I210" s="13"/>
      <c r="J210" s="16">
        <f>J209</f>
        <v>43613</v>
      </c>
      <c r="K210" s="63"/>
      <c r="L210" s="15"/>
      <c r="M210" s="63"/>
      <c r="N210" s="17"/>
    </row>
    <row r="211" spans="1:14" s="11" customFormat="1">
      <c r="A211" s="89"/>
      <c r="B211" s="13" t="s">
        <v>72</v>
      </c>
      <c r="C211" s="13" t="s">
        <v>27</v>
      </c>
      <c r="D211" s="63">
        <v>1</v>
      </c>
      <c r="E211" s="63"/>
      <c r="F211" s="63"/>
      <c r="G211" s="63"/>
      <c r="H211" s="13" t="str">
        <f>"085-2019/CUVT-ANSV/ĐTRR-KHMS/01-"&amp;A205</f>
        <v>085-2019/CUVT-ANSV/ĐTRR-KHMS/01-29</v>
      </c>
      <c r="I211" s="13"/>
      <c r="J211" s="16">
        <f>J209</f>
        <v>43613</v>
      </c>
      <c r="K211" s="63"/>
      <c r="L211" s="15"/>
      <c r="M211" s="63"/>
      <c r="N211" s="17"/>
    </row>
    <row r="212" spans="1:14" s="11" customFormat="1" ht="12.75">
      <c r="A212" s="88">
        <v>30</v>
      </c>
      <c r="B212" s="12" t="str">
        <f>"VNPT "&amp;VLOOKUP(A212,'[3]DATA-85-2019 PO1'!$A$2:$R$36,2,FALSE)</f>
        <v>VNPT Trà Vinh</v>
      </c>
      <c r="C212" s="13"/>
      <c r="D212" s="63"/>
      <c r="E212" s="63"/>
      <c r="F212" s="63"/>
      <c r="G212" s="63"/>
      <c r="H212" s="35"/>
      <c r="I212" s="13"/>
      <c r="J212" s="14"/>
      <c r="K212" s="63"/>
      <c r="L212" s="15"/>
      <c r="M212" s="63"/>
      <c r="N212" s="13"/>
    </row>
    <row r="213" spans="1:14" s="11" customFormat="1">
      <c r="A213" s="89"/>
      <c r="B213" s="13" t="s">
        <v>53</v>
      </c>
      <c r="C213" s="13" t="s">
        <v>27</v>
      </c>
      <c r="D213" s="63"/>
      <c r="E213" s="63"/>
      <c r="F213" s="63">
        <v>1</v>
      </c>
      <c r="G213" s="63"/>
      <c r="H213" s="56" t="e">
        <f>VLOOKUP(A212,'[3]DATA-85-2019 PO1'!$A$2:$AG$40,32,FALSE)</f>
        <v>#REF!</v>
      </c>
      <c r="I213" s="13"/>
      <c r="J213" s="16" t="e">
        <f>VLOOKUP(A212,'[3]DATA-85-2019 PO1'!$A$2:$AG$40,33,FALSE)</f>
        <v>#REF!</v>
      </c>
      <c r="K213" s="63"/>
      <c r="L213" s="63"/>
      <c r="M213" s="63"/>
      <c r="N213" s="13"/>
    </row>
    <row r="214" spans="1:14" s="11" customFormat="1">
      <c r="A214" s="89"/>
      <c r="B214" s="13" t="s">
        <v>28</v>
      </c>
      <c r="C214" s="13" t="s">
        <v>29</v>
      </c>
      <c r="D214" s="63">
        <v>1</v>
      </c>
      <c r="E214" s="63"/>
      <c r="F214" s="63"/>
      <c r="G214" s="63"/>
      <c r="H214" s="13"/>
      <c r="I214" s="13"/>
      <c r="J214" s="16">
        <f>J215</f>
        <v>43634</v>
      </c>
      <c r="K214" s="37" t="e">
        <f>K215</f>
        <v>#VALUE!</v>
      </c>
      <c r="L214" s="15"/>
      <c r="M214" s="63">
        <v>45</v>
      </c>
      <c r="N214" s="13"/>
    </row>
    <row r="215" spans="1:14" s="11" customFormat="1">
      <c r="A215" s="89"/>
      <c r="B215" s="13" t="s">
        <v>30</v>
      </c>
      <c r="C215" s="13" t="s">
        <v>29</v>
      </c>
      <c r="D215" s="63">
        <v>1</v>
      </c>
      <c r="E215" s="63"/>
      <c r="F215" s="63"/>
      <c r="G215" s="63"/>
      <c r="H215" s="13" t="str">
        <f>VLOOKUP(A212,'[3]DATA-85-2019 PO1'!$A$2:$R$36,5,FALSE)</f>
        <v>19/1251</v>
      </c>
      <c r="I215" s="13"/>
      <c r="J215" s="16">
        <f>VLOOKUP(A212,'[3]DATA-85-2019 PO1'!$A$2:$R$36,16,FALSE)</f>
        <v>43634</v>
      </c>
      <c r="K215" s="37" t="e">
        <f>J215-$O$9+1</f>
        <v>#VALUE!</v>
      </c>
      <c r="L215" s="15"/>
      <c r="M215" s="63">
        <v>45</v>
      </c>
      <c r="N215" s="17"/>
    </row>
    <row r="216" spans="1:14" s="11" customFormat="1" ht="24">
      <c r="A216" s="89"/>
      <c r="B216" s="13" t="s">
        <v>31</v>
      </c>
      <c r="C216" s="13" t="s">
        <v>27</v>
      </c>
      <c r="D216" s="63">
        <v>1</v>
      </c>
      <c r="E216" s="63"/>
      <c r="F216" s="63"/>
      <c r="G216" s="63"/>
      <c r="H216" s="13" t="str">
        <f>VLOOKUP(A212,'[3]DATA-85-2019 PO1'!$A$2:$R$36,18,FALSE)</f>
        <v>2X1043-085-2019-CUVT-ANSV-DTRR-KHMS DP 496-2019-TRA VINH 160</v>
      </c>
      <c r="I216" s="13"/>
      <c r="J216" s="16">
        <v>43613</v>
      </c>
      <c r="K216" s="63"/>
      <c r="L216" s="15"/>
      <c r="M216" s="63"/>
      <c r="N216" s="17"/>
    </row>
    <row r="217" spans="1:14" s="11" customFormat="1">
      <c r="A217" s="89"/>
      <c r="B217" s="13" t="s">
        <v>32</v>
      </c>
      <c r="C217" s="13" t="s">
        <v>27</v>
      </c>
      <c r="D217" s="63">
        <v>1</v>
      </c>
      <c r="E217" s="63"/>
      <c r="F217" s="63"/>
      <c r="G217" s="63"/>
      <c r="H217" s="13"/>
      <c r="I217" s="13"/>
      <c r="J217" s="16">
        <f>J216</f>
        <v>43613</v>
      </c>
      <c r="K217" s="63"/>
      <c r="L217" s="15"/>
      <c r="M217" s="63"/>
      <c r="N217" s="17"/>
    </row>
    <row r="218" spans="1:14" s="11" customFormat="1">
      <c r="A218" s="89"/>
      <c r="B218" s="13" t="s">
        <v>72</v>
      </c>
      <c r="C218" s="13" t="s">
        <v>27</v>
      </c>
      <c r="D218" s="63">
        <v>1</v>
      </c>
      <c r="E218" s="63"/>
      <c r="F218" s="63"/>
      <c r="G218" s="63"/>
      <c r="H218" s="13" t="str">
        <f>"085-2019/CUVT-ANSV/ĐTRR-KHMS/01-"&amp;A212</f>
        <v>085-2019/CUVT-ANSV/ĐTRR-KHMS/01-30</v>
      </c>
      <c r="I218" s="13"/>
      <c r="J218" s="16">
        <f>J216</f>
        <v>43613</v>
      </c>
      <c r="K218" s="63"/>
      <c r="L218" s="15"/>
      <c r="M218" s="63"/>
      <c r="N218" s="17"/>
    </row>
    <row r="219" spans="1:14" s="11" customFormat="1" ht="12.75">
      <c r="A219" s="88">
        <v>31</v>
      </c>
      <c r="B219" s="12" t="str">
        <f>"VNPT "&amp;VLOOKUP(A219,'[3]DATA-85-2019 PO1'!$A$2:$R$36,2,FALSE)</f>
        <v>VNPT Tuyên Quang</v>
      </c>
      <c r="C219" s="13"/>
      <c r="D219" s="63"/>
      <c r="E219" s="63"/>
      <c r="F219" s="63"/>
      <c r="G219" s="63"/>
      <c r="H219" s="35"/>
      <c r="I219" s="13"/>
      <c r="J219" s="14"/>
      <c r="K219" s="63"/>
      <c r="L219" s="15"/>
      <c r="M219" s="63"/>
      <c r="N219" s="13"/>
    </row>
    <row r="220" spans="1:14" s="11" customFormat="1">
      <c r="A220" s="89"/>
      <c r="B220" s="13" t="s">
        <v>53</v>
      </c>
      <c r="C220" s="13" t="s">
        <v>27</v>
      </c>
      <c r="D220" s="63"/>
      <c r="E220" s="63"/>
      <c r="F220" s="63">
        <v>1</v>
      </c>
      <c r="G220" s="63"/>
      <c r="H220" s="56" t="e">
        <f>VLOOKUP(A219,'[3]DATA-85-2019 PO1'!$A$2:$AG$40,32,FALSE)</f>
        <v>#REF!</v>
      </c>
      <c r="I220" s="13"/>
      <c r="J220" s="16" t="e">
        <f>VLOOKUP(A219,'[3]DATA-85-2019 PO1'!$A$2:$AG$40,33,FALSE)</f>
        <v>#REF!</v>
      </c>
      <c r="K220" s="63"/>
      <c r="L220" s="63"/>
      <c r="M220" s="63"/>
      <c r="N220" s="13"/>
    </row>
    <row r="221" spans="1:14" s="11" customFormat="1">
      <c r="A221" s="89"/>
      <c r="B221" s="13" t="s">
        <v>28</v>
      </c>
      <c r="C221" s="13" t="s">
        <v>29</v>
      </c>
      <c r="D221" s="63">
        <v>1</v>
      </c>
      <c r="E221" s="63"/>
      <c r="F221" s="63"/>
      <c r="G221" s="63"/>
      <c r="H221" s="13"/>
      <c r="I221" s="13"/>
      <c r="J221" s="16">
        <f>J222</f>
        <v>43628</v>
      </c>
      <c r="K221" s="37" t="e">
        <f>K222</f>
        <v>#VALUE!</v>
      </c>
      <c r="L221" s="15"/>
      <c r="M221" s="63">
        <v>45</v>
      </c>
      <c r="N221" s="13"/>
    </row>
    <row r="222" spans="1:14" s="11" customFormat="1">
      <c r="A222" s="89"/>
      <c r="B222" s="13" t="s">
        <v>30</v>
      </c>
      <c r="C222" s="13" t="s">
        <v>29</v>
      </c>
      <c r="D222" s="63">
        <v>1</v>
      </c>
      <c r="E222" s="63"/>
      <c r="F222" s="63"/>
      <c r="G222" s="63"/>
      <c r="H222" s="13" t="str">
        <f>VLOOKUP(A219,'[3]DATA-85-2019 PO1'!$A$2:$R$36,5,FALSE)</f>
        <v>19/1215</v>
      </c>
      <c r="I222" s="13"/>
      <c r="J222" s="16">
        <f>VLOOKUP(A219,'[3]DATA-85-2019 PO1'!$A$2:$R$36,16,FALSE)</f>
        <v>43628</v>
      </c>
      <c r="K222" s="37" t="e">
        <f>J222-$O$9+1</f>
        <v>#VALUE!</v>
      </c>
      <c r="L222" s="15"/>
      <c r="M222" s="63">
        <v>45</v>
      </c>
      <c r="N222" s="17"/>
    </row>
    <row r="223" spans="1:14" s="11" customFormat="1" ht="24">
      <c r="A223" s="89"/>
      <c r="B223" s="13" t="s">
        <v>31</v>
      </c>
      <c r="C223" s="13" t="s">
        <v>27</v>
      </c>
      <c r="D223" s="63">
        <v>1</v>
      </c>
      <c r="E223" s="63"/>
      <c r="F223" s="63"/>
      <c r="G223" s="63"/>
      <c r="H223" s="13" t="str">
        <f>VLOOKUP(A219,'[3]DATA-85-2019 PO1'!$A$2:$R$36,18,FALSE)</f>
        <v>2X1033-085-2019-CUVT-ANSV-DTRR-KHMS DP 482-2019-TUYEN QUANG 400</v>
      </c>
      <c r="I223" s="13"/>
      <c r="J223" s="16">
        <v>43613</v>
      </c>
      <c r="K223" s="63"/>
      <c r="L223" s="15"/>
      <c r="M223" s="63"/>
      <c r="N223" s="17"/>
    </row>
    <row r="224" spans="1:14" s="11" customFormat="1">
      <c r="A224" s="89"/>
      <c r="B224" s="13" t="s">
        <v>32</v>
      </c>
      <c r="C224" s="13" t="s">
        <v>27</v>
      </c>
      <c r="D224" s="63">
        <v>1</v>
      </c>
      <c r="E224" s="63"/>
      <c r="F224" s="63"/>
      <c r="G224" s="63"/>
      <c r="H224" s="13"/>
      <c r="I224" s="13"/>
      <c r="J224" s="16">
        <f>J223</f>
        <v>43613</v>
      </c>
      <c r="K224" s="63"/>
      <c r="L224" s="15"/>
      <c r="M224" s="63"/>
      <c r="N224" s="17"/>
    </row>
    <row r="225" spans="1:14" s="11" customFormat="1">
      <c r="A225" s="89"/>
      <c r="B225" s="13" t="s">
        <v>72</v>
      </c>
      <c r="C225" s="13" t="s">
        <v>27</v>
      </c>
      <c r="D225" s="63">
        <v>1</v>
      </c>
      <c r="E225" s="63"/>
      <c r="F225" s="63"/>
      <c r="G225" s="63"/>
      <c r="H225" s="13" t="str">
        <f>"085-2019/CUVT-ANSV/ĐTRR-KHMS/01-"&amp;A219</f>
        <v>085-2019/CUVT-ANSV/ĐTRR-KHMS/01-31</v>
      </c>
      <c r="I225" s="13"/>
      <c r="J225" s="16">
        <f>J223</f>
        <v>43613</v>
      </c>
      <c r="K225" s="63"/>
      <c r="L225" s="15"/>
      <c r="M225" s="63"/>
      <c r="N225" s="17"/>
    </row>
    <row r="226" spans="1:14" s="11" customFormat="1" ht="12.75">
      <c r="A226" s="88">
        <v>32</v>
      </c>
      <c r="B226" s="12" t="str">
        <f>"VNPT "&amp;VLOOKUP(A226,'[3]DATA-85-2019 PO1'!$A$2:$R$36,2,FALSE)</f>
        <v>VNPT Vĩnh Phúc</v>
      </c>
      <c r="C226" s="13"/>
      <c r="D226" s="63"/>
      <c r="E226" s="63"/>
      <c r="F226" s="63"/>
      <c r="G226" s="63"/>
      <c r="H226" s="35"/>
      <c r="I226" s="13"/>
      <c r="J226" s="14"/>
      <c r="K226" s="63"/>
      <c r="L226" s="15"/>
      <c r="M226" s="63"/>
      <c r="N226" s="13"/>
    </row>
    <row r="227" spans="1:14" s="11" customFormat="1">
      <c r="A227" s="89"/>
      <c r="B227" s="13" t="s">
        <v>53</v>
      </c>
      <c r="C227" s="13" t="s">
        <v>27</v>
      </c>
      <c r="D227" s="63"/>
      <c r="E227" s="63"/>
      <c r="F227" s="63">
        <v>1</v>
      </c>
      <c r="G227" s="63"/>
      <c r="H227" s="56" t="e">
        <f>VLOOKUP(A226,'[3]DATA-85-2019 PO1'!$A$2:$AG$40,32,FALSE)</f>
        <v>#REF!</v>
      </c>
      <c r="I227" s="13"/>
      <c r="J227" s="16" t="e">
        <f>VLOOKUP(A226,'[3]DATA-85-2019 PO1'!$A$2:$AG$40,33,FALSE)</f>
        <v>#REF!</v>
      </c>
      <c r="K227" s="63"/>
      <c r="L227" s="63"/>
      <c r="M227" s="63"/>
      <c r="N227" s="13"/>
    </row>
    <row r="228" spans="1:14" s="11" customFormat="1">
      <c r="A228" s="89"/>
      <c r="B228" s="13" t="s">
        <v>28</v>
      </c>
      <c r="C228" s="13" t="s">
        <v>29</v>
      </c>
      <c r="D228" s="63">
        <v>1</v>
      </c>
      <c r="E228" s="63"/>
      <c r="F228" s="63"/>
      <c r="G228" s="63"/>
      <c r="H228" s="13"/>
      <c r="I228" s="13"/>
      <c r="J228" s="16">
        <f>J229</f>
        <v>43633</v>
      </c>
      <c r="K228" s="37" t="e">
        <f>K229</f>
        <v>#VALUE!</v>
      </c>
      <c r="L228" s="15"/>
      <c r="M228" s="63">
        <v>45</v>
      </c>
      <c r="N228" s="13"/>
    </row>
    <row r="229" spans="1:14" s="11" customFormat="1">
      <c r="A229" s="89"/>
      <c r="B229" s="13" t="s">
        <v>30</v>
      </c>
      <c r="C229" s="13" t="s">
        <v>29</v>
      </c>
      <c r="D229" s="63">
        <v>1</v>
      </c>
      <c r="E229" s="63"/>
      <c r="F229" s="63"/>
      <c r="G229" s="63"/>
      <c r="H229" s="13" t="str">
        <f>VLOOKUP(A226,'[3]DATA-85-2019 PO1'!$A$2:$R$36,5,FALSE)</f>
        <v>19/1252</v>
      </c>
      <c r="I229" s="13"/>
      <c r="J229" s="16">
        <f>VLOOKUP(A226,'[3]DATA-85-2019 PO1'!$A$2:$R$36,16,FALSE)</f>
        <v>43633</v>
      </c>
      <c r="K229" s="37" t="e">
        <f>J229-$O$9+1</f>
        <v>#VALUE!</v>
      </c>
      <c r="L229" s="15"/>
      <c r="M229" s="63">
        <v>45</v>
      </c>
      <c r="N229" s="17"/>
    </row>
    <row r="230" spans="1:14" s="11" customFormat="1" ht="24">
      <c r="A230" s="89"/>
      <c r="B230" s="13" t="s">
        <v>31</v>
      </c>
      <c r="C230" s="13" t="s">
        <v>27</v>
      </c>
      <c r="D230" s="63">
        <v>1</v>
      </c>
      <c r="E230" s="63"/>
      <c r="F230" s="63"/>
      <c r="G230" s="63"/>
      <c r="H230" s="13" t="str">
        <f>VLOOKUP(A226,'[3]DATA-85-2019 PO1'!$A$2:$R$36,18,FALSE)</f>
        <v>2X1043-085-2019-CUVT-ANSV-DTRR-KHMS DP 496-2019-VINH PHUC 400</v>
      </c>
      <c r="I230" s="13"/>
      <c r="J230" s="16">
        <v>43613</v>
      </c>
      <c r="K230" s="63"/>
      <c r="L230" s="15"/>
      <c r="M230" s="63"/>
      <c r="N230" s="17"/>
    </row>
    <row r="231" spans="1:14" s="11" customFormat="1">
      <c r="A231" s="89"/>
      <c r="B231" s="13" t="s">
        <v>32</v>
      </c>
      <c r="C231" s="13" t="s">
        <v>27</v>
      </c>
      <c r="D231" s="63">
        <v>1</v>
      </c>
      <c r="E231" s="63"/>
      <c r="F231" s="63"/>
      <c r="G231" s="63"/>
      <c r="H231" s="13"/>
      <c r="I231" s="13"/>
      <c r="J231" s="16">
        <f>J230</f>
        <v>43613</v>
      </c>
      <c r="K231" s="63"/>
      <c r="L231" s="15"/>
      <c r="M231" s="63"/>
      <c r="N231" s="17"/>
    </row>
    <row r="232" spans="1:14" s="11" customFormat="1">
      <c r="A232" s="89"/>
      <c r="B232" s="13" t="s">
        <v>72</v>
      </c>
      <c r="C232" s="13" t="s">
        <v>27</v>
      </c>
      <c r="D232" s="63">
        <v>1</v>
      </c>
      <c r="E232" s="63"/>
      <c r="F232" s="63"/>
      <c r="G232" s="63"/>
      <c r="H232" s="13" t="str">
        <f>"085-2019/CUVT-ANSV/ĐTRR-KHMS/01-"&amp;A226</f>
        <v>085-2019/CUVT-ANSV/ĐTRR-KHMS/01-32</v>
      </c>
      <c r="I232" s="13"/>
      <c r="J232" s="16">
        <f>J230</f>
        <v>43613</v>
      </c>
      <c r="K232" s="63"/>
      <c r="L232" s="15"/>
      <c r="M232" s="63"/>
      <c r="N232" s="17"/>
    </row>
    <row r="233" spans="1:14" s="11" customFormat="1" ht="12.75">
      <c r="A233" s="88">
        <v>33</v>
      </c>
      <c r="B233" s="12" t="str">
        <f>"VNPT "&amp;VLOOKUP(A233,'[3]DATA-85-2019 PO1'!$A$2:$R$36,2,FALSE)</f>
        <v>VNPT Yên Bái</v>
      </c>
      <c r="C233" s="13"/>
      <c r="D233" s="63"/>
      <c r="E233" s="63"/>
      <c r="F233" s="63"/>
      <c r="G233" s="63"/>
      <c r="H233" s="35"/>
      <c r="I233" s="13"/>
      <c r="J233" s="14"/>
      <c r="K233" s="63"/>
      <c r="L233" s="15"/>
      <c r="M233" s="63"/>
      <c r="N233" s="13"/>
    </row>
    <row r="234" spans="1:14" s="11" customFormat="1">
      <c r="A234" s="89"/>
      <c r="B234" s="13" t="s">
        <v>53</v>
      </c>
      <c r="C234" s="13" t="s">
        <v>27</v>
      </c>
      <c r="D234" s="63"/>
      <c r="E234" s="63"/>
      <c r="F234" s="63">
        <v>1</v>
      </c>
      <c r="G234" s="63"/>
      <c r="H234" s="56" t="e">
        <f>VLOOKUP(A233,'[3]DATA-85-2019 PO1'!$A$2:$AG$40,32,FALSE)</f>
        <v>#REF!</v>
      </c>
      <c r="I234" s="13"/>
      <c r="J234" s="16" t="e">
        <f>VLOOKUP(A233,'[3]DATA-85-2019 PO1'!$A$2:$AG$40,33,FALSE)</f>
        <v>#REF!</v>
      </c>
      <c r="K234" s="63"/>
      <c r="L234" s="63"/>
      <c r="M234" s="63"/>
      <c r="N234" s="13"/>
    </row>
    <row r="235" spans="1:14" s="11" customFormat="1">
      <c r="A235" s="89"/>
      <c r="B235" s="13" t="s">
        <v>28</v>
      </c>
      <c r="C235" s="13" t="s">
        <v>29</v>
      </c>
      <c r="D235" s="63">
        <v>1</v>
      </c>
      <c r="E235" s="63"/>
      <c r="F235" s="63"/>
      <c r="G235" s="63"/>
      <c r="H235" s="13"/>
      <c r="I235" s="13"/>
      <c r="J235" s="16">
        <f>J236</f>
        <v>43642</v>
      </c>
      <c r="K235" s="37" t="e">
        <f>K236</f>
        <v>#VALUE!</v>
      </c>
      <c r="L235" s="15"/>
      <c r="M235" s="63">
        <v>45</v>
      </c>
      <c r="N235" s="13"/>
    </row>
    <row r="236" spans="1:14" s="11" customFormat="1">
      <c r="A236" s="89"/>
      <c r="B236" s="13" t="s">
        <v>30</v>
      </c>
      <c r="C236" s="13" t="s">
        <v>29</v>
      </c>
      <c r="D236" s="63">
        <v>1</v>
      </c>
      <c r="E236" s="63"/>
      <c r="F236" s="63"/>
      <c r="G236" s="63"/>
      <c r="H236" s="13" t="str">
        <f>VLOOKUP(A233,'[3]DATA-85-2019 PO1'!$A$2:$R$36,5,FALSE)</f>
        <v>19/1330</v>
      </c>
      <c r="I236" s="13"/>
      <c r="J236" s="16">
        <f>VLOOKUP(A233,'[3]DATA-85-2019 PO1'!$A$2:$R$36,16,FALSE)</f>
        <v>43642</v>
      </c>
      <c r="K236" s="37" t="e">
        <f>J236-$O$9+1</f>
        <v>#VALUE!</v>
      </c>
      <c r="L236" s="15"/>
      <c r="M236" s="63">
        <v>45</v>
      </c>
      <c r="N236" s="17"/>
    </row>
    <row r="237" spans="1:14" s="11" customFormat="1" ht="24">
      <c r="A237" s="89"/>
      <c r="B237" s="13" t="s">
        <v>31</v>
      </c>
      <c r="C237" s="13" t="s">
        <v>27</v>
      </c>
      <c r="D237" s="63">
        <v>1</v>
      </c>
      <c r="E237" s="63"/>
      <c r="F237" s="63"/>
      <c r="G237" s="63"/>
      <c r="H237" s="13" t="str">
        <f>VLOOKUP(A233,'[3]DATA-85-2019 PO1'!$A$2:$R$36,18,FALSE)</f>
        <v>2X1059-085-2019-CUVT-ANSV-DTRR-KHMS DP 531-2019-YEN BAI 300</v>
      </c>
      <c r="I237" s="13"/>
      <c r="J237" s="16">
        <v>43613</v>
      </c>
      <c r="K237" s="63"/>
      <c r="L237" s="15"/>
      <c r="M237" s="63"/>
      <c r="N237" s="17"/>
    </row>
    <row r="238" spans="1:14" s="11" customFormat="1">
      <c r="A238" s="89"/>
      <c r="B238" s="13" t="s">
        <v>32</v>
      </c>
      <c r="C238" s="13" t="s">
        <v>27</v>
      </c>
      <c r="D238" s="63">
        <v>1</v>
      </c>
      <c r="E238" s="63"/>
      <c r="F238" s="63"/>
      <c r="G238" s="63"/>
      <c r="H238" s="13"/>
      <c r="I238" s="13"/>
      <c r="J238" s="16">
        <f>J237</f>
        <v>43613</v>
      </c>
      <c r="K238" s="63"/>
      <c r="L238" s="15"/>
      <c r="M238" s="63"/>
      <c r="N238" s="17"/>
    </row>
    <row r="239" spans="1:14" s="11" customFormat="1">
      <c r="A239" s="89"/>
      <c r="B239" s="13" t="s">
        <v>72</v>
      </c>
      <c r="C239" s="13" t="s">
        <v>27</v>
      </c>
      <c r="D239" s="63">
        <v>1</v>
      </c>
      <c r="E239" s="63"/>
      <c r="F239" s="63"/>
      <c r="G239" s="63"/>
      <c r="H239" s="13" t="str">
        <f>"085-2019/CUVT-ANSV/ĐTRR-KHMS/01-"&amp;A233</f>
        <v>085-2019/CUVT-ANSV/ĐTRR-KHMS/01-33</v>
      </c>
      <c r="I239" s="13"/>
      <c r="J239" s="16">
        <f>J237</f>
        <v>43613</v>
      </c>
      <c r="K239" s="63"/>
      <c r="L239" s="15"/>
      <c r="M239" s="63"/>
      <c r="N239" s="17"/>
    </row>
    <row r="240" spans="1:14" s="11" customFormat="1" ht="12.75">
      <c r="A240" s="88">
        <v>34</v>
      </c>
      <c r="B240" s="12" t="str">
        <f>"VNPT "&amp;VLOOKUP(A240,'[3]DATA-85-2019 PO1'!$A$2:$R$36,2,FALSE)</f>
        <v>VNPT Đắk Lắk</v>
      </c>
      <c r="C240" s="13"/>
      <c r="D240" s="63"/>
      <c r="E240" s="63"/>
      <c r="F240" s="63"/>
      <c r="G240" s="63"/>
      <c r="H240" s="35"/>
      <c r="I240" s="13"/>
      <c r="J240" s="14"/>
      <c r="K240" s="63"/>
      <c r="L240" s="15"/>
      <c r="M240" s="63"/>
      <c r="N240" s="13"/>
    </row>
    <row r="241" spans="1:14" s="11" customFormat="1">
      <c r="A241" s="89"/>
      <c r="B241" s="13" t="s">
        <v>53</v>
      </c>
      <c r="C241" s="13" t="s">
        <v>27</v>
      </c>
      <c r="D241" s="63"/>
      <c r="E241" s="63"/>
      <c r="F241" s="63">
        <v>1</v>
      </c>
      <c r="G241" s="63"/>
      <c r="H241" s="56" t="e">
        <f>VLOOKUP(A240,'[3]DATA-85-2019 PO1'!$A$2:$AG$40,32,FALSE)</f>
        <v>#REF!</v>
      </c>
      <c r="I241" s="13"/>
      <c r="J241" s="16" t="e">
        <f>VLOOKUP(A240,'[3]DATA-85-2019 PO1'!$A$2:$AG$40,33,FALSE)</f>
        <v>#REF!</v>
      </c>
      <c r="K241" s="63"/>
      <c r="L241" s="63"/>
      <c r="M241" s="63"/>
      <c r="N241" s="13"/>
    </row>
    <row r="242" spans="1:14" s="11" customFormat="1">
      <c r="A242" s="89"/>
      <c r="B242" s="13" t="s">
        <v>28</v>
      </c>
      <c r="C242" s="13" t="s">
        <v>29</v>
      </c>
      <c r="D242" s="63">
        <v>1</v>
      </c>
      <c r="E242" s="63"/>
      <c r="F242" s="63"/>
      <c r="G242" s="63"/>
      <c r="H242" s="13"/>
      <c r="I242" s="13"/>
      <c r="J242" s="16">
        <f>J243</f>
        <v>43633</v>
      </c>
      <c r="K242" s="37" t="e">
        <f>K243</f>
        <v>#VALUE!</v>
      </c>
      <c r="L242" s="15"/>
      <c r="M242" s="63">
        <v>45</v>
      </c>
      <c r="N242" s="13"/>
    </row>
    <row r="243" spans="1:14" s="11" customFormat="1">
      <c r="A243" s="89"/>
      <c r="B243" s="13" t="s">
        <v>30</v>
      </c>
      <c r="C243" s="13" t="s">
        <v>29</v>
      </c>
      <c r="D243" s="63">
        <v>1</v>
      </c>
      <c r="E243" s="63"/>
      <c r="F243" s="63"/>
      <c r="G243" s="63"/>
      <c r="H243" s="13" t="str">
        <f>VLOOKUP(A240,'[3]DATA-85-2019 PO1'!$A$2:$R$36,5,FALSE)</f>
        <v>19/1113 &amp; 19/1126 &amp; 19/1240</v>
      </c>
      <c r="I243" s="13"/>
      <c r="J243" s="16">
        <f>VLOOKUP(A240,'[3]DATA-85-2019 PO1'!$A$2:$R$36,16,FALSE)</f>
        <v>43633</v>
      </c>
      <c r="K243" s="37" t="e">
        <f>J243-$O$9+1</f>
        <v>#VALUE!</v>
      </c>
      <c r="L243" s="15"/>
      <c r="M243" s="63">
        <v>45</v>
      </c>
      <c r="N243" s="17"/>
    </row>
    <row r="244" spans="1:14" s="11" customFormat="1" ht="72">
      <c r="A244" s="89"/>
      <c r="B244" s="13" t="s">
        <v>31</v>
      </c>
      <c r="C244" s="13" t="s">
        <v>27</v>
      </c>
      <c r="D244" s="63">
        <v>1</v>
      </c>
      <c r="E244" s="63"/>
      <c r="F244" s="63"/>
      <c r="G244" s="63"/>
      <c r="H244" s="13" t="str">
        <f>VLOOKUP(A240,'[3]DATA-85-2019 PO1'!$A$2:$R$36,18,FALSE)</f>
        <v>2X1022-085-2019-CUVT-ANSV-DTRR-KHMS DP 461-2019-DAK LAK 200 &amp; 2X1023-085-2019-CUVT-ANSV-DTRR-KHMS DP 466-2019-DAK LAK 500 &amp; 2X1039-85-2019-CUVT-ANSV-DTRR-KHMS DP 489-2019-DAK LAK 800</v>
      </c>
      <c r="I244" s="13"/>
      <c r="J244" s="16">
        <v>43613</v>
      </c>
      <c r="K244" s="63"/>
      <c r="L244" s="15"/>
      <c r="M244" s="63"/>
      <c r="N244" s="17"/>
    </row>
    <row r="245" spans="1:14" s="11" customFormat="1">
      <c r="A245" s="89"/>
      <c r="B245" s="13" t="s">
        <v>32</v>
      </c>
      <c r="C245" s="13" t="s">
        <v>27</v>
      </c>
      <c r="D245" s="63">
        <v>1</v>
      </c>
      <c r="E245" s="63"/>
      <c r="F245" s="63"/>
      <c r="G245" s="63"/>
      <c r="H245" s="13"/>
      <c r="I245" s="13"/>
      <c r="J245" s="16">
        <f>J244</f>
        <v>43613</v>
      </c>
      <c r="K245" s="63"/>
      <c r="L245" s="15"/>
      <c r="M245" s="63"/>
      <c r="N245" s="17"/>
    </row>
    <row r="246" spans="1:14" s="11" customFormat="1">
      <c r="A246" s="89"/>
      <c r="B246" s="13" t="s">
        <v>72</v>
      </c>
      <c r="C246" s="13" t="s">
        <v>27</v>
      </c>
      <c r="D246" s="63">
        <v>1</v>
      </c>
      <c r="E246" s="63"/>
      <c r="F246" s="63"/>
      <c r="G246" s="63"/>
      <c r="H246" s="13" t="str">
        <f>"085-2019/CUVT-ANSV/ĐTRR-KHMS/01-"&amp;A240</f>
        <v>085-2019/CUVT-ANSV/ĐTRR-KHMS/01-34</v>
      </c>
      <c r="I246" s="13"/>
      <c r="J246" s="16">
        <f>J244</f>
        <v>43613</v>
      </c>
      <c r="K246" s="63"/>
      <c r="L246" s="15"/>
      <c r="M246" s="63"/>
      <c r="N246" s="17"/>
    </row>
    <row r="247" spans="1:14" s="11" customFormat="1" ht="12.75">
      <c r="A247" s="88">
        <v>35</v>
      </c>
      <c r="B247" s="12" t="str">
        <f>"VNPT "&amp;VLOOKUP(A247,'[3]DATA-85-2019 PO1'!$A$2:$R$36,2,FALSE)</f>
        <v>VNPT Đồng Nai</v>
      </c>
      <c r="C247" s="13"/>
      <c r="D247" s="63"/>
      <c r="E247" s="63"/>
      <c r="F247" s="63"/>
      <c r="G247" s="63"/>
      <c r="H247" s="35"/>
      <c r="I247" s="13"/>
      <c r="J247" s="14"/>
      <c r="K247" s="63"/>
      <c r="L247" s="15"/>
      <c r="M247" s="63"/>
      <c r="N247" s="13"/>
    </row>
    <row r="248" spans="1:14" s="11" customFormat="1">
      <c r="A248" s="89"/>
      <c r="B248" s="13" t="s">
        <v>53</v>
      </c>
      <c r="C248" s="13" t="s">
        <v>27</v>
      </c>
      <c r="D248" s="63"/>
      <c r="E248" s="63"/>
      <c r="F248" s="63">
        <v>1</v>
      </c>
      <c r="G248" s="63"/>
      <c r="H248" s="56" t="e">
        <f>VLOOKUP(A247,'[3]DATA-85-2019 PO1'!$A$2:$AG$40,32,FALSE)</f>
        <v>#REF!</v>
      </c>
      <c r="I248" s="13"/>
      <c r="J248" s="16" t="e">
        <f>VLOOKUP(A247,'[3]DATA-85-2019 PO1'!$A$2:$AG$40,33,FALSE)</f>
        <v>#REF!</v>
      </c>
      <c r="K248" s="63"/>
      <c r="L248" s="63"/>
      <c r="M248" s="63"/>
      <c r="N248" s="13"/>
    </row>
    <row r="249" spans="1:14" s="11" customFormat="1">
      <c r="A249" s="89"/>
      <c r="B249" s="13" t="s">
        <v>28</v>
      </c>
      <c r="C249" s="13" t="s">
        <v>29</v>
      </c>
      <c r="D249" s="63">
        <v>1</v>
      </c>
      <c r="E249" s="63"/>
      <c r="F249" s="63"/>
      <c r="G249" s="63"/>
      <c r="H249" s="13"/>
      <c r="I249" s="13"/>
      <c r="J249" s="16">
        <f>J250</f>
        <v>43644</v>
      </c>
      <c r="K249" s="37" t="e">
        <f>K250</f>
        <v>#VALUE!</v>
      </c>
      <c r="L249" s="15"/>
      <c r="M249" s="63">
        <v>45</v>
      </c>
      <c r="N249" s="13"/>
    </row>
    <row r="250" spans="1:14" s="11" customFormat="1">
      <c r="A250" s="89"/>
      <c r="B250" s="13" t="s">
        <v>30</v>
      </c>
      <c r="C250" s="13" t="s">
        <v>29</v>
      </c>
      <c r="D250" s="63">
        <v>1</v>
      </c>
      <c r="E250" s="63"/>
      <c r="F250" s="63"/>
      <c r="G250" s="63"/>
      <c r="H250" s="13" t="str">
        <f>VLOOKUP(A247,'[3]DATA-85-2019 PO1'!$A$2:$R$36,5,FALSE)</f>
        <v>19/1114 &amp; 19/1199 &amp; 19/1216 &amp; 19/1331</v>
      </c>
      <c r="I250" s="13"/>
      <c r="J250" s="16">
        <f>VLOOKUP(A247,'[3]DATA-85-2019 PO1'!$A$2:$R$36,16,FALSE)</f>
        <v>43644</v>
      </c>
      <c r="K250" s="37" t="e">
        <f>J250-$O$9+1</f>
        <v>#VALUE!</v>
      </c>
      <c r="L250" s="15"/>
      <c r="M250" s="63">
        <v>45</v>
      </c>
      <c r="N250" s="17"/>
    </row>
    <row r="251" spans="1:14" s="11" customFormat="1" ht="96">
      <c r="A251" s="89"/>
      <c r="B251" s="13" t="s">
        <v>31</v>
      </c>
      <c r="C251" s="13" t="s">
        <v>27</v>
      </c>
      <c r="D251" s="63">
        <v>1</v>
      </c>
      <c r="E251" s="63"/>
      <c r="F251" s="63"/>
      <c r="G251" s="63"/>
      <c r="H251" s="13" t="str">
        <f>VLOOKUP(A247,'[3]DATA-85-2019 PO1'!$A$2:$R$36,18,FALSE)</f>
        <v>2X1022-085-2019-CUVT-ANSV-DTRR-KHMS DP 461-2019-DONG NAI 100 &amp; 2X1029-085-2019-CUVT-ANSV-DTRR-KHMS DP 475-2019-DONG NAI 500 &amp; 2X1033-085-2019-CUVT-ANSV-DTRR-KHMS DP 482-2019-DONG NAI 500 &amp; 2X1059-085-2019-CUVT-ANSV-DTRR-KHMS DP 531-2019-DONG NAI 1400</v>
      </c>
      <c r="I251" s="13"/>
      <c r="J251" s="16">
        <v>43613</v>
      </c>
      <c r="K251" s="63"/>
      <c r="L251" s="15"/>
      <c r="M251" s="63"/>
      <c r="N251" s="17"/>
    </row>
    <row r="252" spans="1:14" s="11" customFormat="1">
      <c r="A252" s="89"/>
      <c r="B252" s="13" t="s">
        <v>32</v>
      </c>
      <c r="C252" s="13" t="s">
        <v>27</v>
      </c>
      <c r="D252" s="63">
        <v>1</v>
      </c>
      <c r="E252" s="63"/>
      <c r="F252" s="63"/>
      <c r="G252" s="63"/>
      <c r="H252" s="13"/>
      <c r="I252" s="13"/>
      <c r="J252" s="16">
        <f>J251</f>
        <v>43613</v>
      </c>
      <c r="K252" s="63"/>
      <c r="L252" s="15"/>
      <c r="M252" s="63"/>
      <c r="N252" s="17"/>
    </row>
    <row r="253" spans="1:14" s="11" customFormat="1">
      <c r="A253" s="89"/>
      <c r="B253" s="13" t="s">
        <v>72</v>
      </c>
      <c r="C253" s="13" t="s">
        <v>27</v>
      </c>
      <c r="D253" s="63">
        <v>1</v>
      </c>
      <c r="E253" s="63"/>
      <c r="F253" s="63"/>
      <c r="G253" s="63"/>
      <c r="H253" s="13" t="str">
        <f>"085-2019/CUVT-ANSV/ĐTRR-KHMS/01-"&amp;A247</f>
        <v>085-2019/CUVT-ANSV/ĐTRR-KHMS/01-35</v>
      </c>
      <c r="I253" s="13"/>
      <c r="J253" s="16">
        <f>J251</f>
        <v>43613</v>
      </c>
      <c r="K253" s="63"/>
      <c r="L253" s="15"/>
      <c r="M253" s="63"/>
      <c r="N253" s="17"/>
    </row>
    <row r="254" spans="1:14" s="11" customFormat="1">
      <c r="A254" s="31">
        <v>36</v>
      </c>
      <c r="B254" s="41" t="s">
        <v>46</v>
      </c>
      <c r="C254" s="40"/>
      <c r="D254" s="42"/>
      <c r="E254" s="31"/>
      <c r="F254" s="31"/>
      <c r="G254" s="31"/>
      <c r="H254" s="15"/>
      <c r="I254" s="31"/>
      <c r="J254" s="41"/>
      <c r="K254" s="40"/>
      <c r="L254" s="40"/>
      <c r="M254" s="42"/>
      <c r="N254" s="40"/>
    </row>
    <row r="255" spans="1:14" s="22" customFormat="1">
      <c r="A255" s="28" t="s">
        <v>74</v>
      </c>
      <c r="B255" s="21" t="s">
        <v>58</v>
      </c>
      <c r="C255" s="19" t="s">
        <v>41</v>
      </c>
      <c r="D255" s="20"/>
      <c r="E255" s="20"/>
      <c r="F255" s="24">
        <v>1</v>
      </c>
      <c r="G255" s="20"/>
      <c r="H255" s="67"/>
      <c r="I255" s="66"/>
      <c r="J255" s="65"/>
      <c r="K255" s="49"/>
      <c r="L255" s="19"/>
      <c r="M255" s="19"/>
      <c r="N255" s="19"/>
    </row>
    <row r="256" spans="1:14" ht="23.25" customHeight="1">
      <c r="A256" s="18">
        <f>A255+0.1</f>
        <v>36.200000000000003</v>
      </c>
      <c r="B256" s="13" t="s">
        <v>66</v>
      </c>
      <c r="C256" s="13" t="s">
        <v>47</v>
      </c>
      <c r="D256" s="19">
        <v>1</v>
      </c>
      <c r="E256" s="19"/>
      <c r="F256" s="38"/>
      <c r="G256" s="19"/>
      <c r="H256" s="52" t="s">
        <v>65</v>
      </c>
      <c r="I256" s="20"/>
      <c r="J256" s="45">
        <v>43609</v>
      </c>
      <c r="K256" s="49"/>
      <c r="L256" s="19"/>
      <c r="M256" s="19"/>
      <c r="N256" s="19"/>
    </row>
    <row r="257" spans="1:14">
      <c r="A257" s="57">
        <f t="shared" ref="A257:A263" si="0">A256+0.1</f>
        <v>36.300000000000004</v>
      </c>
      <c r="B257" s="21" t="s">
        <v>43</v>
      </c>
      <c r="C257" s="19" t="s">
        <v>27</v>
      </c>
      <c r="D257" s="19"/>
      <c r="E257" s="19"/>
      <c r="F257" s="38">
        <v>1</v>
      </c>
      <c r="G257" s="19"/>
      <c r="H257" s="53" t="s">
        <v>67</v>
      </c>
      <c r="I257" s="19"/>
      <c r="J257" s="43">
        <v>43613</v>
      </c>
      <c r="K257" s="49"/>
      <c r="L257" s="19"/>
      <c r="M257" s="19"/>
      <c r="N257" s="19"/>
    </row>
    <row r="258" spans="1:14" ht="23.25" customHeight="1">
      <c r="A258" s="57">
        <f t="shared" si="0"/>
        <v>36.400000000000006</v>
      </c>
      <c r="B258" s="13" t="s">
        <v>34</v>
      </c>
      <c r="C258" s="13" t="s">
        <v>35</v>
      </c>
      <c r="D258" s="19"/>
      <c r="E258" s="19"/>
      <c r="F258" s="38">
        <v>1</v>
      </c>
      <c r="G258" s="19"/>
      <c r="H258" s="71" t="s">
        <v>71</v>
      </c>
      <c r="I258" s="72"/>
      <c r="J258" s="64">
        <v>42888</v>
      </c>
      <c r="K258" s="49"/>
      <c r="L258" s="19"/>
      <c r="M258" s="19"/>
      <c r="N258" s="19"/>
    </row>
    <row r="259" spans="1:14" ht="48">
      <c r="A259" s="57">
        <f t="shared" si="0"/>
        <v>36.500000000000007</v>
      </c>
      <c r="B259" s="13" t="s">
        <v>36</v>
      </c>
      <c r="C259" s="70" t="s">
        <v>70</v>
      </c>
      <c r="D259" s="44">
        <v>1</v>
      </c>
      <c r="E259" s="19"/>
      <c r="F259" s="19"/>
      <c r="G259" s="19"/>
      <c r="H259" s="68" t="s">
        <v>69</v>
      </c>
      <c r="I259" s="68"/>
      <c r="J259" s="69">
        <v>43357</v>
      </c>
      <c r="K259" s="49"/>
      <c r="L259" s="19"/>
      <c r="M259" s="19"/>
      <c r="N259" s="19"/>
    </row>
    <row r="260" spans="1:14" ht="23.25" customHeight="1">
      <c r="A260" s="57">
        <f t="shared" si="0"/>
        <v>36.600000000000009</v>
      </c>
      <c r="B260" s="13" t="s">
        <v>48</v>
      </c>
      <c r="C260" s="13" t="s">
        <v>49</v>
      </c>
      <c r="D260" s="39">
        <v>1</v>
      </c>
      <c r="E260" s="19"/>
      <c r="F260" s="38"/>
      <c r="G260" s="19"/>
      <c r="H260" s="52"/>
      <c r="I260" s="20"/>
      <c r="J260" s="43">
        <v>43613</v>
      </c>
      <c r="K260" s="49"/>
      <c r="L260" s="19"/>
      <c r="M260" s="19"/>
      <c r="N260" s="19"/>
    </row>
    <row r="261" spans="1:14" ht="23.25" customHeight="1">
      <c r="A261" s="57">
        <f t="shared" si="0"/>
        <v>36.70000000000001</v>
      </c>
      <c r="B261" s="13" t="s">
        <v>59</v>
      </c>
      <c r="C261" s="13" t="s">
        <v>49</v>
      </c>
      <c r="D261" s="39">
        <v>1</v>
      </c>
      <c r="E261" s="19"/>
      <c r="F261" s="38"/>
      <c r="G261" s="19"/>
      <c r="H261" s="52"/>
      <c r="I261" s="20"/>
      <c r="J261" s="43">
        <v>43613</v>
      </c>
      <c r="K261" s="49"/>
      <c r="L261" s="19"/>
      <c r="M261" s="19"/>
      <c r="N261" s="19"/>
    </row>
    <row r="262" spans="1:14" ht="23.25" customHeight="1">
      <c r="A262" s="57">
        <f t="shared" si="0"/>
        <v>36.800000000000011</v>
      </c>
      <c r="B262" s="13" t="s">
        <v>33</v>
      </c>
      <c r="C262" s="13" t="s">
        <v>49</v>
      </c>
      <c r="D262" s="39">
        <v>1</v>
      </c>
      <c r="E262" s="19"/>
      <c r="F262" s="38"/>
      <c r="G262" s="19"/>
      <c r="H262" s="52"/>
      <c r="I262" s="20"/>
      <c r="J262" s="43">
        <v>43613</v>
      </c>
      <c r="K262" s="49"/>
      <c r="L262" s="19"/>
      <c r="M262" s="19"/>
      <c r="N262" s="19"/>
    </row>
    <row r="263" spans="1:14" ht="23.25" customHeight="1">
      <c r="A263" s="57">
        <f t="shared" si="0"/>
        <v>36.900000000000013</v>
      </c>
      <c r="B263" s="13" t="s">
        <v>61</v>
      </c>
      <c r="C263" s="13" t="s">
        <v>62</v>
      </c>
      <c r="D263" s="58"/>
      <c r="E263" s="19"/>
      <c r="F263" s="58"/>
      <c r="G263" s="19"/>
      <c r="H263" s="52" t="s">
        <v>68</v>
      </c>
      <c r="I263" s="20"/>
      <c r="J263" s="43">
        <v>43623</v>
      </c>
      <c r="K263" s="49"/>
      <c r="L263" s="19"/>
      <c r="M263" s="19"/>
      <c r="N263" s="19"/>
    </row>
    <row r="264" spans="1:14" s="22" customFormat="1" ht="15.95" customHeight="1">
      <c r="A264" s="28" t="s">
        <v>75</v>
      </c>
      <c r="B264" s="21" t="s">
        <v>39</v>
      </c>
      <c r="C264" s="13" t="s">
        <v>29</v>
      </c>
      <c r="D264" s="38">
        <v>1</v>
      </c>
      <c r="E264" s="19"/>
      <c r="F264" s="19"/>
      <c r="G264" s="19"/>
      <c r="H264" s="53"/>
      <c r="I264" s="19"/>
      <c r="J264" s="43">
        <v>43623</v>
      </c>
      <c r="K264" s="49"/>
      <c r="L264" s="19"/>
      <c r="M264" s="19"/>
      <c r="N264" s="19"/>
    </row>
    <row r="265" spans="1:14" ht="15.95" customHeight="1">
      <c r="A265" s="28">
        <f>A264+0.01</f>
        <v>36.11</v>
      </c>
      <c r="B265" s="21" t="s">
        <v>38</v>
      </c>
      <c r="C265" s="13" t="s">
        <v>29</v>
      </c>
      <c r="D265" s="38">
        <v>1</v>
      </c>
      <c r="E265" s="19"/>
      <c r="F265" s="19"/>
      <c r="G265" s="19"/>
      <c r="H265" s="53"/>
      <c r="I265" s="19"/>
      <c r="J265" s="43">
        <v>43623</v>
      </c>
      <c r="K265" s="49"/>
      <c r="L265" s="19"/>
      <c r="M265" s="19"/>
      <c r="N265" s="19"/>
    </row>
    <row r="266" spans="1:14" s="22" customFormat="1" ht="15.95" customHeight="1">
      <c r="A266" s="28">
        <f t="shared" ref="A266:A273" si="1">A265+0.01</f>
        <v>36.119999999999997</v>
      </c>
      <c r="B266" s="21" t="s">
        <v>37</v>
      </c>
      <c r="C266" s="13" t="s">
        <v>29</v>
      </c>
      <c r="D266" s="38">
        <v>1</v>
      </c>
      <c r="E266" s="19"/>
      <c r="F266" s="19"/>
      <c r="G266" s="19"/>
      <c r="H266" s="53"/>
      <c r="I266" s="19"/>
      <c r="J266" s="43">
        <v>43623</v>
      </c>
      <c r="K266" s="49"/>
      <c r="L266" s="19"/>
      <c r="M266" s="19"/>
      <c r="N266" s="19"/>
    </row>
    <row r="267" spans="1:14" ht="15.95" customHeight="1">
      <c r="A267" s="28">
        <f t="shared" si="1"/>
        <v>36.129999999999995</v>
      </c>
      <c r="B267" s="21" t="s">
        <v>55</v>
      </c>
      <c r="C267" s="13" t="s">
        <v>29</v>
      </c>
      <c r="D267" s="38">
        <v>1</v>
      </c>
      <c r="E267" s="19"/>
      <c r="F267" s="19"/>
      <c r="G267" s="19"/>
      <c r="H267" s="53"/>
      <c r="I267" s="19"/>
      <c r="J267" s="43"/>
      <c r="K267" s="49"/>
      <c r="L267" s="19"/>
      <c r="M267" s="19"/>
      <c r="N267" s="19"/>
    </row>
    <row r="268" spans="1:14" s="22" customFormat="1" ht="15.95" customHeight="1">
      <c r="A268" s="28">
        <f t="shared" si="1"/>
        <v>36.139999999999993</v>
      </c>
      <c r="B268" s="21" t="s">
        <v>40</v>
      </c>
      <c r="C268" s="13" t="s">
        <v>29</v>
      </c>
      <c r="D268" s="38">
        <v>1</v>
      </c>
      <c r="E268" s="19"/>
      <c r="F268" s="19"/>
      <c r="G268" s="19"/>
      <c r="H268" s="54"/>
      <c r="I268" s="23"/>
      <c r="J268" s="43">
        <v>43664</v>
      </c>
      <c r="K268" s="49"/>
      <c r="L268" s="19"/>
      <c r="M268" s="19"/>
      <c r="N268" s="19"/>
    </row>
    <row r="269" spans="1:14" ht="15.95" customHeight="1">
      <c r="A269" s="28">
        <f t="shared" si="1"/>
        <v>36.149999999999991</v>
      </c>
      <c r="B269" s="21" t="s">
        <v>45</v>
      </c>
      <c r="C269" s="19" t="s">
        <v>50</v>
      </c>
      <c r="D269" s="26"/>
      <c r="E269" s="18"/>
      <c r="F269" s="26">
        <v>1</v>
      </c>
      <c r="G269" s="18"/>
      <c r="H269" s="60"/>
      <c r="I269" s="48"/>
      <c r="J269" s="61"/>
      <c r="K269" s="27"/>
      <c r="L269" s="27"/>
      <c r="M269" s="26"/>
      <c r="N269" s="27"/>
    </row>
    <row r="270" spans="1:14" ht="20.100000000000001" customHeight="1">
      <c r="A270" s="28">
        <f t="shared" si="1"/>
        <v>36.159999999999989</v>
      </c>
      <c r="B270" s="21" t="s">
        <v>42</v>
      </c>
      <c r="C270" s="19" t="s">
        <v>41</v>
      </c>
      <c r="D270" s="20"/>
      <c r="E270" s="20"/>
      <c r="F270" s="24">
        <v>1</v>
      </c>
      <c r="G270" s="20"/>
      <c r="H270" s="59"/>
      <c r="I270" s="23"/>
      <c r="J270" s="62"/>
      <c r="K270" s="49"/>
      <c r="L270" s="19"/>
      <c r="M270" s="19"/>
      <c r="N270" s="19"/>
    </row>
    <row r="271" spans="1:14" ht="20.100000000000001" customHeight="1">
      <c r="A271" s="28">
        <f t="shared" si="1"/>
        <v>36.169999999999987</v>
      </c>
      <c r="B271" s="21" t="s">
        <v>56</v>
      </c>
      <c r="C271" s="19" t="s">
        <v>27</v>
      </c>
      <c r="D271" s="19">
        <v>1</v>
      </c>
      <c r="E271" s="19"/>
      <c r="F271" s="38"/>
      <c r="G271" s="19"/>
      <c r="H271" s="59" t="s">
        <v>63</v>
      </c>
      <c r="I271" s="23"/>
      <c r="J271" s="46"/>
      <c r="K271" s="49"/>
      <c r="L271" s="19"/>
      <c r="M271" s="19"/>
      <c r="N271" s="19"/>
    </row>
    <row r="272" spans="1:14">
      <c r="A272" s="28">
        <f>A271+0.01</f>
        <v>36.179999999999986</v>
      </c>
      <c r="B272" s="25" t="s">
        <v>54</v>
      </c>
      <c r="C272" s="19" t="s">
        <v>27</v>
      </c>
      <c r="D272" s="38">
        <v>1</v>
      </c>
      <c r="E272" s="18"/>
      <c r="F272" s="38"/>
      <c r="G272" s="18"/>
      <c r="H272" s="59" t="s">
        <v>63</v>
      </c>
      <c r="I272" s="29"/>
      <c r="J272" s="30"/>
      <c r="K272" s="27"/>
      <c r="L272" s="27"/>
      <c r="M272" s="26"/>
      <c r="N272" s="27"/>
    </row>
    <row r="273" spans="1:14" ht="15.95" customHeight="1">
      <c r="A273" s="28">
        <f t="shared" si="1"/>
        <v>36.189999999999984</v>
      </c>
      <c r="B273" s="25" t="s">
        <v>60</v>
      </c>
      <c r="C273" s="19"/>
      <c r="D273" s="38"/>
      <c r="E273" s="18"/>
      <c r="F273" s="38">
        <v>1</v>
      </c>
      <c r="G273" s="18"/>
      <c r="H273" s="53"/>
      <c r="I273" s="29"/>
      <c r="J273" s="30"/>
      <c r="K273" s="27"/>
      <c r="L273" s="27"/>
      <c r="M273" s="26"/>
      <c r="N273" s="27"/>
    </row>
    <row r="274" spans="1:14" ht="15.95" customHeight="1">
      <c r="A274" s="28" t="s">
        <v>76</v>
      </c>
      <c r="B274" s="21" t="s">
        <v>44</v>
      </c>
      <c r="C274" s="19" t="s">
        <v>27</v>
      </c>
      <c r="D274" s="38">
        <v>1</v>
      </c>
      <c r="E274" s="19"/>
      <c r="F274" s="38"/>
      <c r="G274" s="19"/>
      <c r="H274" s="59" t="s">
        <v>63</v>
      </c>
      <c r="I274" s="23"/>
      <c r="J274" s="47"/>
      <c r="K274" s="49"/>
      <c r="L274" s="19"/>
      <c r="M274" s="19"/>
      <c r="N274" s="19"/>
    </row>
    <row r="276" spans="1:14" s="11" customFormat="1" ht="15.95" customHeight="1">
      <c r="B276" s="33" t="s">
        <v>51</v>
      </c>
      <c r="D276" s="33"/>
      <c r="E276" s="34"/>
      <c r="F276" s="34"/>
      <c r="G276" s="34"/>
      <c r="H276" s="55"/>
      <c r="I276" s="34" t="s">
        <v>52</v>
      </c>
      <c r="J276" s="33"/>
      <c r="M276" s="33"/>
    </row>
    <row r="277" spans="1:14" s="11" customFormat="1" ht="15.95" customHeight="1">
      <c r="B277" s="32"/>
      <c r="D277" s="33"/>
      <c r="E277" s="34"/>
      <c r="F277" s="34"/>
      <c r="G277" s="34"/>
      <c r="H277" s="55"/>
      <c r="I277" s="34"/>
      <c r="J277" s="33"/>
      <c r="M277" s="33"/>
    </row>
    <row r="278" spans="1:14" s="11" customFormat="1" ht="15.95" customHeight="1">
      <c r="B278" s="32"/>
      <c r="D278" s="33"/>
      <c r="E278" s="34"/>
      <c r="F278" s="34"/>
      <c r="G278" s="34"/>
      <c r="H278" s="55"/>
      <c r="I278" s="34"/>
      <c r="J278" s="33"/>
      <c r="M278" s="33"/>
    </row>
    <row r="279" spans="1:14" s="11" customFormat="1" ht="15.95" customHeight="1">
      <c r="B279" s="32"/>
      <c r="D279" s="33"/>
      <c r="E279" s="34"/>
      <c r="F279" s="34"/>
      <c r="G279" s="34"/>
      <c r="H279" s="55"/>
      <c r="I279" s="34"/>
      <c r="J279" s="33"/>
      <c r="M279" s="33"/>
    </row>
    <row r="280" spans="1:14" s="11" customFormat="1" ht="34.5" customHeight="1">
      <c r="B280" s="32"/>
      <c r="D280" s="33"/>
      <c r="E280" s="34"/>
      <c r="F280" s="34"/>
      <c r="G280" s="34"/>
      <c r="H280" s="55"/>
      <c r="I280" s="34"/>
      <c r="J280" s="33"/>
      <c r="M280" s="33"/>
    </row>
    <row r="281" spans="1:14" s="11" customFormat="1" ht="15.95" customHeight="1">
      <c r="B281" s="32"/>
      <c r="D281" s="33"/>
      <c r="E281" s="34"/>
      <c r="F281" s="34"/>
      <c r="G281" s="34"/>
      <c r="H281" s="55"/>
      <c r="I281" s="34"/>
      <c r="J281" s="33"/>
      <c r="M281" s="33"/>
    </row>
    <row r="282" spans="1:14" s="11" customFormat="1">
      <c r="B282" s="33" t="s">
        <v>1</v>
      </c>
      <c r="D282" s="33"/>
      <c r="E282" s="34"/>
      <c r="F282" s="34"/>
      <c r="G282" s="34"/>
      <c r="H282" s="55"/>
      <c r="I282" s="34" t="s">
        <v>57</v>
      </c>
      <c r="J282" s="33"/>
      <c r="M282" s="33"/>
    </row>
  </sheetData>
  <mergeCells count="40">
    <mergeCell ref="A198:A204"/>
    <mergeCell ref="A93:A99"/>
    <mergeCell ref="A100:A106"/>
    <mergeCell ref="A107:A113"/>
    <mergeCell ref="A114:A120"/>
    <mergeCell ref="A121:A127"/>
    <mergeCell ref="A128:A134"/>
    <mergeCell ref="A135:A141"/>
    <mergeCell ref="A142:A148"/>
    <mergeCell ref="A149:A155"/>
    <mergeCell ref="A156:A162"/>
    <mergeCell ref="A163:A169"/>
    <mergeCell ref="A170:A176"/>
    <mergeCell ref="A177:A183"/>
    <mergeCell ref="A184:A190"/>
    <mergeCell ref="A191:A197"/>
    <mergeCell ref="A86:A92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N7:N8"/>
    <mergeCell ref="A7:A8"/>
    <mergeCell ref="B7:B8"/>
    <mergeCell ref="C7:C8"/>
    <mergeCell ref="D7:G7"/>
    <mergeCell ref="A240:A246"/>
    <mergeCell ref="A247:A253"/>
    <mergeCell ref="A205:A211"/>
    <mergeCell ref="A212:A218"/>
    <mergeCell ref="A219:A225"/>
    <mergeCell ref="A226:A232"/>
    <mergeCell ref="A233:A2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PO3</vt:lpstr>
      <vt:lpstr>PO2</vt:lpstr>
      <vt:lpstr>PO1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2018-09-11T03:43:46Z</cp:lastPrinted>
  <dcterms:created xsi:type="dcterms:W3CDTF">2016-09-22T07:12:06Z</dcterms:created>
  <dcterms:modified xsi:type="dcterms:W3CDTF">2021-09-23T08:15:59Z</dcterms:modified>
</cp:coreProperties>
</file>