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trlProps/ctrlProp2.xml" ContentType="application/vnd.ms-excel.controlproperties+xml"/>
  <Override PartName="/xl/ctrlProps/ctrlProp3.xml" ContentType="application/vnd.ms-excel.controlproperties+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5. QMS_CMSOFT\2. QMS_SOAN THAO\4. KINH DOANH và TRIỂN KHAI\2. Quy trình- Biểu mẫu đi kèm\2. Quan ly hop dong\"/>
    </mc:Choice>
  </mc:AlternateContent>
  <bookViews>
    <workbookView xWindow="90" yWindow="30" windowWidth="15300" windowHeight="5835" tabRatio="545" firstSheet="1" activeTab="3"/>
  </bookViews>
  <sheets>
    <sheet name="Phien ban" sheetId="7" r:id="rId1"/>
    <sheet name="PAKD NB" sheetId="4" r:id="rId2"/>
    <sheet name="Chi phí khách hàng" sheetId="3" r:id="rId3"/>
    <sheet name="Phương án thực hiện HĐ" sheetId="6" r:id="rId4"/>
    <sheet name="Dự thảo lệnh sản xuất" sheetId="8" r:id="rId5"/>
  </sheets>
  <externalReferences>
    <externalReference r:id="rId6"/>
  </externalReferences>
  <definedNames>
    <definedName name="DS">'PAKD NB'!$E$23</definedName>
    <definedName name="DT" localSheetId="1">'PAKD NB'!$E$23</definedName>
    <definedName name="DT" localSheetId="3">'[1]HĐNB&amp;PAXSNB'!$C$19</definedName>
    <definedName name="DT">#REF!</definedName>
  </definedNames>
  <calcPr calcId="162913"/>
</workbook>
</file>

<file path=xl/calcChain.xml><?xml version="1.0" encoding="utf-8"?>
<calcChain xmlns="http://schemas.openxmlformats.org/spreadsheetml/2006/main">
  <c r="D39" i="4" l="1"/>
  <c r="E45" i="4" l="1"/>
  <c r="D45" i="4" l="1"/>
  <c r="F9" i="8" l="1"/>
  <c r="F7" i="6" l="1"/>
  <c r="E44" i="4" l="1"/>
  <c r="E22" i="6" l="1"/>
  <c r="E50" i="4" l="1"/>
  <c r="E53" i="4" s="1"/>
  <c r="E55" i="4" l="1"/>
  <c r="E54" i="4" l="1"/>
  <c r="E49" i="4" s="1"/>
  <c r="C80" i="4"/>
  <c r="E37" i="4"/>
  <c r="D36" i="4"/>
  <c r="D35" i="4"/>
  <c r="D34" i="4"/>
  <c r="D33" i="4"/>
  <c r="E32" i="4"/>
  <c r="D31" i="4"/>
  <c r="D30" i="4"/>
  <c r="D29" i="4"/>
  <c r="E28" i="4"/>
  <c r="E23" i="4"/>
  <c r="C10" i="6" s="1"/>
  <c r="D20" i="3"/>
  <c r="E20" i="3"/>
  <c r="D44" i="4" l="1"/>
  <c r="D55" i="4"/>
  <c r="D49" i="4"/>
  <c r="D41" i="4"/>
  <c r="D28" i="4"/>
  <c r="D40" i="4"/>
  <c r="D32" i="4"/>
  <c r="D38" i="4"/>
  <c r="E42" i="4"/>
  <c r="D37" i="4"/>
  <c r="E48" i="4" l="1"/>
  <c r="E46" i="4"/>
  <c r="D46" i="4" s="1"/>
  <c r="D42" i="4"/>
  <c r="E43" i="4" l="1"/>
  <c r="E56" i="4" s="1"/>
  <c r="D56" i="4" s="1"/>
  <c r="D43" i="4" l="1"/>
  <c r="D47" i="4"/>
  <c r="D48" i="4"/>
  <c r="H39" i="6" l="1"/>
  <c r="G29" i="6" l="1"/>
  <c r="G33" i="6"/>
  <c r="G37" i="6"/>
  <c r="G28" i="6"/>
  <c r="G32" i="6"/>
  <c r="G30" i="6"/>
  <c r="G34" i="6"/>
  <c r="G38" i="6"/>
  <c r="G36" i="6"/>
  <c r="G31" i="6"/>
  <c r="C11" i="6"/>
  <c r="G39" i="6" l="1"/>
</calcChain>
</file>

<file path=xl/comments1.xml><?xml version="1.0" encoding="utf-8"?>
<comments xmlns="http://schemas.openxmlformats.org/spreadsheetml/2006/main">
  <authors>
    <author>Pham Thi Mai</author>
    <author>lxthinh</author>
    <author>dnbich</author>
    <author>Le Xuan Thinh</author>
    <author>Bui Ba Dat</author>
  </authors>
  <commentList>
    <comment ref="B15" authorId="0" shapeId="0">
      <text>
        <r>
          <rPr>
            <sz val="8"/>
            <color indexed="81"/>
            <rFont val="Tahoma"/>
            <family val="2"/>
          </rPr>
          <t>Ghi tóm tắt một số thông tin về tổ chức</t>
        </r>
      </text>
    </comment>
    <comment ref="B23" authorId="1" shapeId="0">
      <text>
        <r>
          <rPr>
            <b/>
            <sz val="9"/>
            <color indexed="81"/>
            <rFont val="Tahoma"/>
            <family val="2"/>
          </rPr>
          <t>lxthinh:</t>
        </r>
        <r>
          <rPr>
            <sz val="9"/>
            <color indexed="81"/>
            <rFont val="Tahoma"/>
            <family val="2"/>
          </rPr>
          <t xml:space="preserve">
Giá trị không bao gồm VAT</t>
        </r>
      </text>
    </comment>
    <comment ref="B27" authorId="2" shapeId="0">
      <text>
        <r>
          <rPr>
            <b/>
            <sz val="8"/>
            <color indexed="81"/>
            <rFont val="Tahoma"/>
            <family val="2"/>
          </rPr>
          <t>lxthinh:</t>
        </r>
        <r>
          <rPr>
            <sz val="8"/>
            <color indexed="81"/>
            <rFont val="Tahoma"/>
            <family val="2"/>
          </rPr>
          <t xml:space="preserve">
Doanh thu chia sẻ trong nội bộ CMCGroup
</t>
        </r>
      </text>
    </comment>
    <comment ref="B28" authorId="2" shapeId="0">
      <text>
        <r>
          <rPr>
            <b/>
            <sz val="8"/>
            <color indexed="81"/>
            <rFont val="Tahoma"/>
            <family val="2"/>
          </rPr>
          <t>lxthinh:</t>
        </r>
        <r>
          <rPr>
            <sz val="8"/>
            <color indexed="81"/>
            <rFont val="Tahoma"/>
            <family val="2"/>
          </rPr>
          <t xml:space="preserve">
đã bao gồm các loại thuế</t>
        </r>
      </text>
    </comment>
    <comment ref="B29" authorId="1" shapeId="0">
      <text>
        <r>
          <rPr>
            <b/>
            <sz val="9"/>
            <color indexed="81"/>
            <rFont val="Tahoma"/>
            <family val="2"/>
          </rPr>
          <t>lxthinh:</t>
        </r>
        <r>
          <rPr>
            <sz val="9"/>
            <color indexed="81"/>
            <rFont val="Tahoma"/>
            <family val="2"/>
          </rPr>
          <t xml:space="preserve">
đã bao gồm các loại thuế</t>
        </r>
      </text>
    </comment>
    <comment ref="B30" authorId="1" shapeId="0">
      <text>
        <r>
          <rPr>
            <b/>
            <sz val="9"/>
            <color indexed="81"/>
            <rFont val="Tahoma"/>
            <family val="2"/>
          </rPr>
          <t>lxthinh:</t>
        </r>
        <r>
          <rPr>
            <sz val="9"/>
            <color indexed="81"/>
            <rFont val="Tahoma"/>
            <family val="2"/>
          </rPr>
          <t xml:space="preserve">
đã bao gồm các loại thuế</t>
        </r>
      </text>
    </comment>
    <comment ref="B31" authorId="1" shapeId="0">
      <text>
        <r>
          <rPr>
            <b/>
            <sz val="9"/>
            <color indexed="81"/>
            <rFont val="Tahoma"/>
            <family val="2"/>
          </rPr>
          <t>lxthinh:</t>
        </r>
        <r>
          <rPr>
            <sz val="9"/>
            <color indexed="81"/>
            <rFont val="Tahoma"/>
            <family val="2"/>
          </rPr>
          <t xml:space="preserve">
đã bao gồm các loại thuế</t>
        </r>
      </text>
    </comment>
    <comment ref="B33" authorId="1" shapeId="0">
      <text>
        <r>
          <rPr>
            <b/>
            <sz val="9"/>
            <color indexed="81"/>
            <rFont val="Tahoma"/>
            <family val="2"/>
          </rPr>
          <t>lxthinh:</t>
        </r>
        <r>
          <rPr>
            <sz val="9"/>
            <color indexed="81"/>
            <rFont val="Tahoma"/>
            <family val="2"/>
          </rPr>
          <t xml:space="preserve">
giá mua chưa VAT</t>
        </r>
      </text>
    </comment>
    <comment ref="B34" authorId="3" shapeId="0">
      <text>
        <r>
          <rPr>
            <b/>
            <sz val="9"/>
            <color indexed="81"/>
            <rFont val="Tahoma"/>
            <family val="2"/>
          </rPr>
          <t>Le Xuan Thinh:</t>
        </r>
        <r>
          <rPr>
            <sz val="8"/>
            <color indexed="81"/>
            <rFont val="Tahoma"/>
            <family val="2"/>
          </rPr>
          <t xml:space="preserve">
</t>
        </r>
        <r>
          <rPr>
            <sz val="9"/>
            <color indexed="81"/>
            <rFont val="Tahoma"/>
            <family val="2"/>
          </rPr>
          <t>đã bao gồm các loại thuế (nếu có)</t>
        </r>
      </text>
    </comment>
    <comment ref="B35" authorId="3" shapeId="0">
      <text>
        <r>
          <rPr>
            <b/>
            <sz val="9"/>
            <color indexed="81"/>
            <rFont val="Tahoma"/>
            <family val="2"/>
          </rPr>
          <t>Le Xuan Thinh:</t>
        </r>
        <r>
          <rPr>
            <sz val="8"/>
            <color indexed="81"/>
            <rFont val="Tahoma"/>
            <family val="2"/>
          </rPr>
          <t xml:space="preserve">
</t>
        </r>
        <r>
          <rPr>
            <sz val="9"/>
            <color indexed="81"/>
            <rFont val="Tahoma"/>
            <family val="2"/>
          </rPr>
          <t>License mua ngoài</t>
        </r>
      </text>
    </comment>
    <comment ref="B36" authorId="3" shapeId="0">
      <text>
        <r>
          <rPr>
            <b/>
            <sz val="9"/>
            <color indexed="81"/>
            <rFont val="Tahoma"/>
            <family val="2"/>
          </rPr>
          <t>Le Xuan Thinh:</t>
        </r>
        <r>
          <rPr>
            <sz val="8"/>
            <color indexed="81"/>
            <rFont val="Tahoma"/>
            <family val="2"/>
          </rPr>
          <t xml:space="preserve">
đã bao gồm các loại thuế nếu có.
Ghi rõ đơn vị SX nào chịu trách nhiệm khoản chi phí này. Chi phí tiết kiệm được thì tính vào bộ phận nào</t>
        </r>
      </text>
    </comment>
    <comment ref="E44" authorId="4" shapeId="0">
      <text>
        <r>
          <rPr>
            <b/>
            <sz val="9"/>
            <color indexed="81"/>
            <rFont val="Tahoma"/>
            <family val="2"/>
          </rPr>
          <t>Bui Ba Dat:</t>
        </r>
        <r>
          <rPr>
            <sz val="9"/>
            <color indexed="81"/>
            <rFont val="Tahoma"/>
            <family val="2"/>
          </rPr>
          <t xml:space="preserve">
Sau khi hoàn thành dự án chuyển thành DS chia kinh doanh
</t>
        </r>
      </text>
    </comment>
    <comment ref="E55" authorId="4" shapeId="0">
      <text>
        <r>
          <rPr>
            <b/>
            <sz val="9"/>
            <color indexed="81"/>
            <rFont val="Tahoma"/>
            <family val="2"/>
          </rPr>
          <t>Bui Ba Dat:</t>
        </r>
        <r>
          <rPr>
            <sz val="9"/>
            <color indexed="81"/>
            <rFont val="Tahoma"/>
            <family val="2"/>
          </rPr>
          <t xml:space="preserve">
Sau khi hoàn thành nếu không dùng đến chuyển thành DST sản xuất</t>
        </r>
      </text>
    </comment>
  </commentList>
</comments>
</file>

<file path=xl/comments2.xml><?xml version="1.0" encoding="utf-8"?>
<comments xmlns="http://schemas.openxmlformats.org/spreadsheetml/2006/main">
  <authors>
    <author>Bui Ba Dat</author>
  </authors>
  <commentList>
    <comment ref="E27" authorId="0" shapeId="0">
      <text>
        <r>
          <rPr>
            <b/>
            <sz val="9"/>
            <color indexed="81"/>
            <rFont val="Tahoma"/>
            <family val="2"/>
          </rPr>
          <t>Bui Ba Dat:</t>
        </r>
        <r>
          <rPr>
            <sz val="9"/>
            <color indexed="81"/>
            <rFont val="Tahoma"/>
            <family val="2"/>
          </rPr>
          <t xml:space="preserve">
trao đổi với PNDuong</t>
        </r>
      </text>
    </comment>
    <comment ref="G27" authorId="0" shapeId="0">
      <text>
        <r>
          <rPr>
            <b/>
            <sz val="9"/>
            <color indexed="81"/>
            <rFont val="Tahoma"/>
            <family val="2"/>
          </rPr>
          <t>Bui Ba Dat:</t>
        </r>
        <r>
          <rPr>
            <sz val="9"/>
            <color indexed="81"/>
            <rFont val="Tahoma"/>
            <family val="2"/>
          </rPr>
          <t xml:space="preserve">
Tùy chỉnh theo dự án
</t>
        </r>
      </text>
    </comment>
  </commentList>
</comments>
</file>

<file path=xl/comments3.xml><?xml version="1.0" encoding="utf-8"?>
<comments xmlns="http://schemas.openxmlformats.org/spreadsheetml/2006/main">
  <authors>
    <author>Pham Ngoc Duong</author>
  </authors>
  <commentList>
    <comment ref="C10" authorId="0" shapeId="0">
      <text>
        <r>
          <rPr>
            <b/>
            <sz val="9"/>
            <color indexed="81"/>
            <rFont val="Tahoma"/>
            <family val="2"/>
          </rPr>
          <t>Pham Ngoc Duong:</t>
        </r>
        <r>
          <rPr>
            <sz val="9"/>
            <color indexed="81"/>
            <rFont val="Tahoma"/>
            <family val="2"/>
          </rPr>
          <t xml:space="preserve">
Có thể order 1 người cụ thể</t>
        </r>
      </text>
    </comment>
    <comment ref="G10" authorId="0" shapeId="0">
      <text>
        <r>
          <rPr>
            <b/>
            <sz val="9"/>
            <color indexed="81"/>
            <rFont val="Tahoma"/>
            <family val="2"/>
          </rPr>
          <t>Pham Ngoc Duong:</t>
        </r>
        <r>
          <rPr>
            <sz val="9"/>
            <color indexed="81"/>
            <rFont val="Tahoma"/>
            <family val="2"/>
          </rPr>
          <t xml:space="preserve">
Cần bám theo các mốc trong Phương án triển khai</t>
        </r>
      </text>
    </comment>
    <comment ref="F17" authorId="0" shapeId="0">
      <text>
        <r>
          <rPr>
            <b/>
            <sz val="9"/>
            <color indexed="81"/>
            <rFont val="Tahoma"/>
            <family val="2"/>
          </rPr>
          <t>Pham Ngoc Duong:</t>
        </r>
        <r>
          <rPr>
            <sz val="9"/>
            <color indexed="81"/>
            <rFont val="Tahoma"/>
            <family val="2"/>
          </rPr>
          <t xml:space="preserve">
full-time: 100%
Chỉ chọn 50% hoặc 100% tránh bị xé nhỏ.</t>
        </r>
      </text>
    </comment>
  </commentList>
</comments>
</file>

<file path=xl/sharedStrings.xml><?xml version="1.0" encoding="utf-8"?>
<sst xmlns="http://schemas.openxmlformats.org/spreadsheetml/2006/main" count="333" uniqueCount="287">
  <si>
    <t>Công ty TNHH giải pháp phần mềm CMC</t>
  </si>
  <si>
    <t>Tầng 14, tòa nhà CMC, phố Duy Tân, P.Dịch Vọng Hậu, Q.Cầu Giấy, HN</t>
  </si>
  <si>
    <t>Tel: 04.39439066     Fax: 04.39439067</t>
  </si>
  <si>
    <t>E-mail: info@cmc.com.vn</t>
  </si>
  <si>
    <t>BÁO CÁO PHƯƠNG ÁN KINH DOANH NỘI BỘ</t>
  </si>
  <si>
    <t>Phiên bản: 1.0</t>
  </si>
  <si>
    <t>Triển khai SP đóng gói (80:20)</t>
  </si>
  <si>
    <t>AM:</t>
  </si>
  <si>
    <t xml:space="preserve">Triển khai SP + phát triển thêm (60:40) </t>
  </si>
  <si>
    <t>A</t>
  </si>
  <si>
    <t>Thông tin khách hàng</t>
  </si>
  <si>
    <t>Tên tổ chức:</t>
  </si>
  <si>
    <t>Giám đốc dự án:</t>
  </si>
  <si>
    <t>Cán bộ nghiệp vụ:</t>
  </si>
  <si>
    <t>Cán bộ kỹ thuật (tin học):</t>
  </si>
  <si>
    <t>Cán bộ tài chính:</t>
  </si>
  <si>
    <t>B</t>
  </si>
  <si>
    <t>Phương án kinh doanh</t>
  </si>
  <si>
    <t>MS</t>
  </si>
  <si>
    <t>Nội dung</t>
  </si>
  <si>
    <t>Cách tính</t>
  </si>
  <si>
    <t>Tỷ lệ</t>
  </si>
  <si>
    <t>Số tiền</t>
  </si>
  <si>
    <t>Ghi chú</t>
  </si>
  <si>
    <t>Doanh số theo hợp đồng</t>
  </si>
  <si>
    <t>1=1.1+1.2+1.3</t>
  </si>
  <si>
    <t>Chưa VAT</t>
  </si>
  <si>
    <t>1.1</t>
  </si>
  <si>
    <t>Doanh số bán thiết bị</t>
  </si>
  <si>
    <t>1.2</t>
  </si>
  <si>
    <t>Doanh số bán dịch vụ</t>
  </si>
  <si>
    <t>1.3</t>
  </si>
  <si>
    <t>Doanh số bán phần mềm</t>
  </si>
  <si>
    <t>Doanh số nội bộ các Cty trong Corp</t>
  </si>
  <si>
    <t>Chi phí mua ngoài đặc biệt</t>
  </si>
  <si>
    <t>3=3.1+3.2+3.3</t>
  </si>
  <si>
    <t>3.1</t>
  </si>
  <si>
    <t>CP mua ngoài - thiết bị</t>
  </si>
  <si>
    <t>3.2</t>
  </si>
  <si>
    <t>CP mua ngoài - dịch vụ</t>
  </si>
  <si>
    <t>3.3</t>
  </si>
  <si>
    <t>CP mua ngoài - phần mềm</t>
  </si>
  <si>
    <t>Giá vốn DV mua ngoài, thuê ngoài</t>
  </si>
  <si>
    <t>4=4.1+ -&gt; +4.4</t>
  </si>
  <si>
    <t>4.1</t>
  </si>
  <si>
    <t>Giá vốn mua ngoài HW</t>
  </si>
  <si>
    <t>4.2</t>
  </si>
  <si>
    <t>Giá vốn thuê ngoài triển khai HW</t>
  </si>
  <si>
    <t>4.3</t>
  </si>
  <si>
    <t>Giá vốn mua ngoài SW</t>
  </si>
  <si>
    <t>4.4</t>
  </si>
  <si>
    <t>Giá vốn thuê ngoài triển khai SW</t>
  </si>
  <si>
    <t>Chi phí tài chính (*)</t>
  </si>
  <si>
    <t>Chi phí tài chính sẽ được (+)/(-) theo dòng tiền thực tế với lãi suất thị trường</t>
  </si>
  <si>
    <t>Điều kiện thanh toán</t>
  </si>
  <si>
    <t>TT 20% trong vòng 07 ngày sau khi ký HĐ</t>
  </si>
  <si>
    <t>TT 60% trong vòng 07 ngày sau khi ký biên bản nghiệm thu cài đặt</t>
  </si>
  <si>
    <t>TT 20% trong vòng 07 ngày sau khi ký biên bản nghiệm thu đào tạo và nghiệm thu, thanh lý hợp đồng</t>
  </si>
  <si>
    <t>Điều kiện bảo hành</t>
  </si>
  <si>
    <t>Thời hạn bảo hành: 12 tháng</t>
  </si>
  <si>
    <t xml:space="preserve">Hình thức bảo hành: không có </t>
  </si>
  <si>
    <t>Cán bộ AM</t>
  </si>
  <si>
    <t xml:space="preserve">  Ngày….. tháng …..  năm ….</t>
  </si>
  <si>
    <t xml:space="preserve"> Ngày.... tháng ...  năm …</t>
  </si>
  <si>
    <t>Phụ lục 1 : Chia sẻ doanh số thuần của hợp đồng</t>
  </si>
  <si>
    <t>STT</t>
  </si>
  <si>
    <t>Họ tên</t>
  </si>
  <si>
    <t>Doanh số thuần hợp đồng</t>
  </si>
  <si>
    <t>Đơn vị</t>
  </si>
  <si>
    <t>AM 1 (AM chính)</t>
  </si>
  <si>
    <t>AM 2</t>
  </si>
  <si>
    <t>AM 3</t>
  </si>
  <si>
    <t>Tổng</t>
  </si>
  <si>
    <t xml:space="preserve">  Công ty TNHH giải pháp phần mềm CMC</t>
  </si>
  <si>
    <t xml:space="preserve">        Tầng 14, tòa nhà CMC, phố Duy Tân, P.Dịch Vọng Hậu, Q.Cầu Giấy, HN</t>
  </si>
  <si>
    <t>Emai: cmcsoftinfo@cmc.com.vn</t>
  </si>
  <si>
    <t>PHƯƠNG ÁN KINH DOANH NỘI BỘ</t>
  </si>
  <si>
    <t>CHI PHÍ KHÁCH HÀNG</t>
  </si>
  <si>
    <t>Mã vụ việc:</t>
  </si>
  <si>
    <t xml:space="preserve">Số HĐ: </t>
  </si>
  <si>
    <t>Dự án:</t>
  </si>
  <si>
    <r>
      <t>Phiên bản</t>
    </r>
    <r>
      <rPr>
        <sz val="10"/>
        <rFont val="Arial"/>
        <family val="2"/>
      </rPr>
      <t>:</t>
    </r>
  </si>
  <si>
    <t xml:space="preserve">AM: </t>
  </si>
  <si>
    <t>Trung tâm:</t>
  </si>
  <si>
    <t>Khối:</t>
  </si>
  <si>
    <t>TT</t>
  </si>
  <si>
    <t>Người nhận</t>
  </si>
  <si>
    <t>Chức vụ</t>
  </si>
  <si>
    <t>TỔNG</t>
  </si>
  <si>
    <t>Note: 
1. Sheet "Chi phí khách hàng" là thông tin bắt buộc có khi làm báo cáo "Phương án Kinh doanh nội bộ"
2. Sheet này được gửi trực tiếp đến Người xét duyệt, không thông qua, không lưu tại phòng Kế toán</t>
  </si>
  <si>
    <t>5.1</t>
  </si>
  <si>
    <t>CP tiếp tục thực hiện (kinh doanh phụ trách)</t>
  </si>
  <si>
    <t>5.2</t>
  </si>
  <si>
    <t>CP tiếp tục thực hiện (Sản xuất phụ trách)</t>
  </si>
  <si>
    <t>5.3</t>
  </si>
  <si>
    <t>CP đã thực hiện</t>
  </si>
  <si>
    <t>5=5.1 +…+5.3</t>
  </si>
  <si>
    <t>6=1-2-3-4-5</t>
  </si>
  <si>
    <t>Ghi rõ đơn vị SX nào chịu 
trách nhiệm khoản CP này</t>
  </si>
  <si>
    <t>Chi phí triên khai mua ngoài</t>
  </si>
  <si>
    <t>Dự án: A</t>
  </si>
  <si>
    <t>Mã vụ việc:  123</t>
  </si>
  <si>
    <r>
      <t xml:space="preserve">Số HĐ: </t>
    </r>
    <r>
      <rPr>
        <sz val="9"/>
        <rFont val="Arial"/>
        <family val="2"/>
      </rPr>
      <t>123</t>
    </r>
  </si>
  <si>
    <t>Công ty A</t>
  </si>
  <si>
    <t>Nguyễn Văn A</t>
  </si>
  <si>
    <t>5,4</t>
  </si>
  <si>
    <t>phí bảo lãnh, CP nghiêm thu, phong bì thanh toán,…</t>
  </si>
  <si>
    <t>8 = 6 - 7</t>
  </si>
  <si>
    <t>8.1 = 6 *1%</t>
  </si>
  <si>
    <t>tính vào chi phí TTKD khi thực chi</t>
  </si>
  <si>
    <t>Phó TGĐ</t>
  </si>
  <si>
    <t>Hà Mai Lan</t>
  </si>
  <si>
    <t>c</t>
  </si>
  <si>
    <t>b</t>
  </si>
  <si>
    <t>a</t>
  </si>
  <si>
    <t xml:space="preserve">CP thuê, mua TB; thuê đào tạo,… </t>
  </si>
  <si>
    <t>Nhân lưc</t>
  </si>
  <si>
    <t>manday</t>
  </si>
  <si>
    <t xml:space="preserve">20% chi phí nhân lực đối với nội bộ;
</t>
  </si>
  <si>
    <t xml:space="preserve">20% * mục 4.4 đối với mua ngoài. </t>
  </si>
  <si>
    <t>Quỹ dự phòng rủi ro SX</t>
  </si>
  <si>
    <t>Quỹ dự phòng rủi ro mua ngoài SX</t>
  </si>
  <si>
    <t>Số HĐ:</t>
  </si>
  <si>
    <t xml:space="preserve">Số HĐNB: </t>
  </si>
  <si>
    <t>Khách hàng:</t>
  </si>
  <si>
    <t>I. Danh sách tham gia</t>
  </si>
  <si>
    <t>#</t>
  </si>
  <si>
    <t>Vai trò</t>
  </si>
  <si>
    <t>Nguồn lực tham gia (%)</t>
  </si>
  <si>
    <t>Nguyễn Trung Thành</t>
  </si>
  <si>
    <t>Giai đoạn dự án</t>
  </si>
  <si>
    <t>Hạn hoàn thành</t>
  </si>
  <si>
    <t>Đợt TT</t>
  </si>
  <si>
    <t>Kết quả</t>
  </si>
  <si>
    <t>Khối lượng công việc (%)</t>
  </si>
  <si>
    <t>Nguồn lực thực hiện (MD)</t>
  </si>
  <si>
    <t>Phân tích yêu cầu</t>
  </si>
  <si>
    <t>Thanh toán lần 1</t>
  </si>
  <si>
    <t>UAT</t>
  </si>
  <si>
    <t>Thanh toán lần 2</t>
  </si>
  <si>
    <t>Biên bản UAT</t>
  </si>
  <si>
    <t>BB nghiệm thu HĐ</t>
  </si>
  <si>
    <t xml:space="preserve">Ngày …/…./ …..    </t>
  </si>
  <si>
    <t xml:space="preserve">      Ngày …/…./ …..    </t>
  </si>
  <si>
    <t>Manday</t>
  </si>
  <si>
    <t>Tổng số nguồn lực</t>
  </si>
  <si>
    <t>Ngày lịch triển khai</t>
  </si>
  <si>
    <t>III. Các kết quả cam kết kế hoạch</t>
  </si>
  <si>
    <t>Cán bộ phụ trách</t>
  </si>
  <si>
    <t>Thiết kế</t>
  </si>
  <si>
    <t>Kiểm thử</t>
  </si>
  <si>
    <t>Cấu hình+ Cài đặt</t>
  </si>
  <si>
    <t>Lập trình + đóng gói</t>
  </si>
  <si>
    <t>Nguyễn Văn D</t>
  </si>
  <si>
    <t>Thanh toán lần 3</t>
  </si>
  <si>
    <t>Sản phẩm: xxxxxx</t>
  </si>
  <si>
    <t>ngày</t>
  </si>
  <si>
    <t>Ngày….. tháng …..  năm ….</t>
  </si>
  <si>
    <t>Nhân lưc TK</t>
  </si>
  <si>
    <t>Nhân lực khối SX</t>
  </si>
  <si>
    <t>Chi phí nhân lực</t>
  </si>
  <si>
    <t>Thưởng đúng hạn</t>
  </si>
  <si>
    <t>10% chi phí nhân lực</t>
  </si>
  <si>
    <t>Chi phí</t>
  </si>
  <si>
    <t>Trích giá vốn sản phẩm</t>
  </si>
  <si>
    <t>Chi phí Bảo hành/Bảo trì/Hỗ trợ giữ lại từ……………đến……………</t>
  </si>
  <si>
    <t>Lãi gộp hợp đồng</t>
  </si>
  <si>
    <t>7% Dso thuan</t>
  </si>
  <si>
    <t>Chi phí nhân lực thực hiện hợp đồng</t>
  </si>
  <si>
    <t>được chi tiết trong PA triển khai</t>
  </si>
  <si>
    <t>Thưởng 1% lãi gộp HĐ</t>
  </si>
  <si>
    <t>Theo từng HĐ cụ thể</t>
  </si>
  <si>
    <t>Bộ phận:</t>
  </si>
  <si>
    <t>Làm trước</t>
  </si>
  <si>
    <t>Triển khai HĐ</t>
  </si>
  <si>
    <t>Phương án</t>
  </si>
  <si>
    <t>Loại</t>
  </si>
  <si>
    <t>B: Đầu tư sản phẩm</t>
  </si>
  <si>
    <t>C: Làm trước</t>
  </si>
  <si>
    <t>D: Trả nợ</t>
  </si>
  <si>
    <t>Phương án TK</t>
  </si>
  <si>
    <t>Thành viên</t>
  </si>
  <si>
    <t>GĐ DA</t>
  </si>
  <si>
    <t>Nguyễn Quang Thế</t>
  </si>
  <si>
    <t>Tài liệu thiết kế</t>
  </si>
  <si>
    <t>Tài liệu test case</t>
  </si>
  <si>
    <t>Báo cáo kết quả UAT</t>
  </si>
  <si>
    <t>Hỗ trợ vận hành</t>
  </si>
  <si>
    <t>Đào tạo, triển khai</t>
  </si>
  <si>
    <t>Báo cáo hỗ trợ</t>
  </si>
  <si>
    <t>Biên bản đào tạo, triển khai</t>
  </si>
  <si>
    <t>Báo cáo khảo sát
Tài liệu yêu cầu được phê duyệt</t>
  </si>
  <si>
    <t>PM</t>
  </si>
  <si>
    <t>Source code (version)</t>
  </si>
  <si>
    <t>Tài liệu Hướng dẫn cài đặt
Biên bản cài đặt</t>
  </si>
  <si>
    <t>Nguồn lực TK</t>
  </si>
  <si>
    <t>Nguồn lực SX</t>
  </si>
  <si>
    <t>dd/mm/yyyy</t>
  </si>
  <si>
    <t>Nghiệm thu</t>
  </si>
  <si>
    <t>Trưởng Phòng KD</t>
  </si>
  <si>
    <t>VNĐ</t>
  </si>
  <si>
    <t>Mục tiêu:</t>
  </si>
  <si>
    <t xml:space="preserve">Từ ngày: </t>
  </si>
  <si>
    <t xml:space="preserve">đến ngày: </t>
  </si>
  <si>
    <t xml:space="preserve">Doanh thu: </t>
  </si>
  <si>
    <t>Nguồn lực thực hiện</t>
  </si>
  <si>
    <t>Bảo trì/ hỗ trợ</t>
  </si>
  <si>
    <t>CDM</t>
  </si>
  <si>
    <t>A: Triển khai HĐ</t>
  </si>
  <si>
    <t>Lãi gộp công ty</t>
  </si>
  <si>
    <t>d</t>
  </si>
  <si>
    <t>Quản trị dự án và triển khai</t>
  </si>
  <si>
    <t>Mạc Quang Sơn</t>
  </si>
  <si>
    <t>Team lead</t>
  </si>
  <si>
    <t>KSX</t>
  </si>
  <si>
    <t>Bàn giao phần cứng</t>
  </si>
  <si>
    <t>Biên bản bàn giao</t>
  </si>
  <si>
    <t>Xem chi tiết HĐ và các phụ lục</t>
  </si>
  <si>
    <t>Yêu cầu:</t>
  </si>
  <si>
    <r>
      <t xml:space="preserve">Các hạng mục công việc nào do Khối sản xuất thực hiện thì trong cột </t>
    </r>
    <r>
      <rPr>
        <b/>
        <i/>
        <sz val="10"/>
        <color theme="1"/>
        <rFont val="Arial"/>
        <family val="2"/>
      </rPr>
      <t>Cán bộ phụ trách</t>
    </r>
    <r>
      <rPr>
        <i/>
        <sz val="10"/>
        <color theme="1"/>
        <rFont val="Arial"/>
        <family val="2"/>
      </rPr>
      <t xml:space="preserve"> ghi "KSX"</t>
    </r>
  </si>
  <si>
    <t>Các giai đoạn thực hiện công việc theo phạm vi hợp đồng và đợt Thanh toán của hợp đồng</t>
  </si>
  <si>
    <t>Thời hạn (dd/mm/yyyy)</t>
  </si>
  <si>
    <t>Bộ phận thực hiện:</t>
  </si>
  <si>
    <t>Chỉ điền trưởng nhóm. Chi tiết nguồn lực do KSX tổ chức</t>
  </si>
  <si>
    <t>Cần có bản estimate nhân lực thực hiện hợp đồng.  Chi phí nhân lực 1,2 tr/MD</t>
  </si>
  <si>
    <t>BẢNG GHI NHẬN THAY ĐỔI</t>
  </si>
  <si>
    <t>Nguyễn Kim Cương</t>
  </si>
  <si>
    <t>Phạm Ngọc Dương</t>
  </si>
  <si>
    <t>Ngày</t>
  </si>
  <si>
    <t>Phiên bản</t>
  </si>
  <si>
    <t>* A, M, D</t>
  </si>
  <si>
    <t>Mô tả</t>
  </si>
  <si>
    <t>Tác giả</t>
  </si>
  <si>
    <t>26/4/2017</t>
  </si>
  <si>
    <t>M</t>
  </si>
  <si>
    <t>* A; Thêm mới; M: Sửa đổi; D: Xóa</t>
  </si>
  <si>
    <t>Phê duyệt</t>
  </si>
  <si>
    <t>Biên soạn</t>
  </si>
  <si>
    <t>Tống Vi Dân</t>
  </si>
  <si>
    <t>Xem xét</t>
  </si>
  <si>
    <t>3/2</t>
  </si>
  <si>
    <t>Cập nhật lại các chỉ số theo cơ cấu tổ chức mới</t>
  </si>
  <si>
    <t>DỰ THẢO LỆNH SẢN XUẤT</t>
  </si>
  <si>
    <t>(Dành cho việc sử dụng nguồn lực Khối Sản xuất trong quá trình triển khai hợp đồng của các bộ phận KDTK)</t>
  </si>
  <si>
    <t>1. THÔNG TIN CHUNG</t>
  </si>
  <si>
    <t>SMC17005</t>
  </si>
  <si>
    <t>Tên HĐ:</t>
  </si>
  <si>
    <t>Bộ phận thuê:</t>
  </si>
  <si>
    <t>Khối SX</t>
  </si>
  <si>
    <t>Từ ngày:</t>
  </si>
  <si>
    <t>Đến ngày:</t>
  </si>
  <si>
    <t>(dd/mm/yyyy)</t>
  </si>
  <si>
    <t>2. NỘI DUNG CÔNG VIỆC</t>
  </si>
  <si>
    <t>Nguồn lực (MD):</t>
  </si>
  <si>
    <t>Hạng mục</t>
  </si>
  <si>
    <t>Người chịu trách nhiệm</t>
  </si>
  <si>
    <t xml:space="preserve">Kết quả bàn giao </t>
  </si>
  <si>
    <t>MD</t>
  </si>
  <si>
    <t>Thiết kế kiến trúc</t>
  </si>
  <si>
    <t>Tài liệu thiết kế kiến trúc
Tài liệu mô tả API</t>
  </si>
  <si>
    <t>Lập trình theo đặc tả yêu cầu</t>
  </si>
  <si>
    <t>Kết quả Test được xác nhận bởi bộ phận TK (Bộ phận TK thực hiện UAT)</t>
  </si>
  <si>
    <t>Test hiệu năng</t>
  </si>
  <si>
    <t>Kịch bản và mô hình thực hiện
Báo cáo Test hiệu năng</t>
  </si>
  <si>
    <t>Cài đặt/Tích hợp: Viết tài liệu hướng dẫn cài đặt tích hợp và chuyển giao cho TTTK</t>
  </si>
  <si>
    <t>Tài liệu hướng dẫn cài đặt tích hợp</t>
  </si>
  <si>
    <t>Chi tiết các yêu cầu công việc được mô tả trong tài liệu yêu cầu kèm theo</t>
  </si>
  <si>
    <t>□</t>
  </si>
  <si>
    <t>3. NHÂN SỰ THỰC HIỆN (Trường hợp booking đã xác định cụ thể ai thực hiện hạng mục công việc nào)</t>
  </si>
  <si>
    <t>Người thực hiện</t>
  </si>
  <si>
    <t>Từ ngày</t>
  </si>
  <si>
    <t>Đến ngày</t>
  </si>
  <si>
    <t>% sử dụng</t>
  </si>
  <si>
    <t>Tạ Quang Thắng</t>
  </si>
  <si>
    <t>Lập trình</t>
  </si>
  <si>
    <t xml:space="preserve">  Người giao việc</t>
  </si>
  <si>
    <t xml:space="preserve">Người nhận việc </t>
  </si>
  <si>
    <t>GĐTT</t>
  </si>
  <si>
    <t>PMO</t>
  </si>
  <si>
    <t>Phòng điều hành</t>
  </si>
  <si>
    <t>PHƯƠNG ÁN THỰC HIỆN HỢP ĐỒNG</t>
  </si>
  <si>
    <t>Người nhận việc</t>
  </si>
  <si>
    <t xml:space="preserve">   Người giao việc</t>
  </si>
  <si>
    <t>PTGĐ KD</t>
  </si>
  <si>
    <r>
      <t>Chi phí nhân lực PA/Pre-sale</t>
    </r>
    <r>
      <rPr>
        <sz val="10"/>
        <color rgb="FF0000CC"/>
        <rFont val="Arial"/>
        <family val="2"/>
      </rPr>
      <t>/CEC/Kế toán/ Marketing/…</t>
    </r>
  </si>
  <si>
    <t>15 % lãi gộp hợp đồng</t>
  </si>
  <si>
    <t>Công nghệ sử dụng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</si>
</sst>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0.00\ _₫_-;\-* #,##0.00\ _₫_-;_-* &quot;-&quot;??\ _₫_-;_-@_-"/>
    <numFmt numFmtId="165" formatCode="#,##0.000"/>
    <numFmt numFmtId="166" formatCode="0.0"/>
    <numFmt numFmtId="167" formatCode="_(* #,##0_);_(* \(#,##0\);_(* &quot;-&quot;??_);_(@_)"/>
    <numFmt numFmtId="168" formatCode="_(* #,##0.0_);_(* \(#,##0.0\);_(* &quot;-&quot;?_);_(@_)"/>
    <numFmt numFmtId="169" formatCode="#,##0;[Red]#,##0"/>
    <numFmt numFmtId="170" formatCode="_-* #,##0\ _₫_-;\-* #,##0\ _₫_-;_-* &quot;-&quot;??\ _₫_-;_-@_-"/>
    <numFmt numFmtId="171" formatCode="0.0%"/>
    <numFmt numFmtId="172" formatCode="[$-1010000]d/m/yyyy;@"/>
    <numFmt numFmtId="173" formatCode="_(* #,##0.000_);_(* \(#,##0.000\);_(* &quot;-&quot;???_);_(@_)"/>
  </numFmts>
  <fonts count="61" x14ac:knownFonts="1">
    <font>
      <sz val="11"/>
      <color theme="1"/>
      <name val="Calibri"/>
      <family val="2"/>
      <charset val="163"/>
      <scheme val="minor"/>
    </font>
    <font>
      <sz val="11"/>
      <color theme="1"/>
      <name val="Calibri"/>
      <family val="2"/>
      <scheme val="minor"/>
    </font>
    <font>
      <b/>
      <sz val="10"/>
      <name val="Arial"/>
      <family val="2"/>
    </font>
    <font>
      <sz val="8"/>
      <name val="Arial"/>
      <family val="2"/>
    </font>
    <font>
      <sz val="10"/>
      <color indexed="22"/>
      <name val="Arial"/>
      <family val="2"/>
    </font>
    <font>
      <sz val="10"/>
      <name val="Arial"/>
      <family val="2"/>
    </font>
    <font>
      <b/>
      <sz val="14"/>
      <color indexed="12"/>
      <name val="Arial"/>
      <family val="2"/>
    </font>
    <font>
      <sz val="14"/>
      <color indexed="22"/>
      <name val="Arial"/>
      <family val="2"/>
    </font>
    <font>
      <sz val="14"/>
      <name val="Arial"/>
      <family val="2"/>
    </font>
    <font>
      <b/>
      <sz val="10"/>
      <color indexed="10"/>
      <name val="Arial"/>
      <family val="2"/>
    </font>
    <font>
      <b/>
      <sz val="10"/>
      <color indexed="22"/>
      <name val="Arial"/>
      <family val="2"/>
    </font>
    <font>
      <sz val="10"/>
      <color indexed="10"/>
      <name val="Arial"/>
      <family val="2"/>
    </font>
    <font>
      <b/>
      <sz val="10"/>
      <color indexed="12"/>
      <name val="Arial"/>
      <family val="2"/>
    </font>
    <font>
      <b/>
      <sz val="12"/>
      <color indexed="12"/>
      <name val="Arial"/>
      <family val="2"/>
    </font>
    <font>
      <b/>
      <sz val="12"/>
      <color indexed="22"/>
      <name val="Arial"/>
      <family val="2"/>
    </font>
    <font>
      <b/>
      <sz val="11"/>
      <name val="Arial"/>
      <family val="2"/>
    </font>
    <font>
      <sz val="10"/>
      <color indexed="62"/>
      <name val="Arial"/>
      <family val="2"/>
    </font>
    <font>
      <b/>
      <sz val="10"/>
      <color indexed="62"/>
      <name val="Arial"/>
      <family val="2"/>
    </font>
    <font>
      <sz val="9"/>
      <name val="Arial"/>
      <family val="2"/>
    </font>
    <font>
      <b/>
      <sz val="11"/>
      <color indexed="12"/>
      <name val="Arial"/>
      <family val="2"/>
    </font>
    <font>
      <sz val="10"/>
      <color indexed="12"/>
      <name val="Arial"/>
      <family val="2"/>
    </font>
    <font>
      <i/>
      <sz val="9"/>
      <name val="Arial"/>
      <family val="2"/>
    </font>
    <font>
      <b/>
      <sz val="9"/>
      <color indexed="12"/>
      <name val="Arial"/>
      <family val="2"/>
    </font>
    <font>
      <b/>
      <sz val="9"/>
      <name val="Arial"/>
      <family val="2"/>
    </font>
    <font>
      <sz val="9"/>
      <color indexed="10"/>
      <name val="Arial"/>
      <family val="2"/>
    </font>
    <font>
      <sz val="9"/>
      <color indexed="62"/>
      <name val="Arial"/>
      <family val="2"/>
    </font>
    <font>
      <b/>
      <sz val="9"/>
      <color indexed="62"/>
      <name val="Arial"/>
      <family val="2"/>
    </font>
    <font>
      <b/>
      <sz val="12"/>
      <name val="Arial"/>
      <family val="2"/>
    </font>
    <font>
      <sz val="9"/>
      <color indexed="22"/>
      <name val="Arial"/>
      <family val="2"/>
    </font>
    <font>
      <b/>
      <sz val="9"/>
      <color indexed="22"/>
      <name val="Arial"/>
      <family val="2"/>
    </font>
    <font>
      <b/>
      <sz val="9"/>
      <color indexed="10"/>
      <name val="Arial"/>
      <family val="2"/>
    </font>
    <font>
      <b/>
      <i/>
      <sz val="9"/>
      <name val="Arial"/>
      <family val="2"/>
    </font>
    <font>
      <sz val="8"/>
      <color indexed="81"/>
      <name val="Tahoma"/>
      <family val="2"/>
    </font>
    <font>
      <b/>
      <sz val="9"/>
      <color indexed="81"/>
      <name val="Tahoma"/>
      <family val="2"/>
    </font>
    <font>
      <sz val="9"/>
      <color indexed="81"/>
      <name val="Tahoma"/>
      <family val="2"/>
    </font>
    <font>
      <b/>
      <sz val="8"/>
      <color indexed="81"/>
      <name val="Tahoma"/>
      <family val="2"/>
    </font>
    <font>
      <sz val="11"/>
      <color theme="1"/>
      <name val="Calibri"/>
      <family val="2"/>
      <charset val="163"/>
      <scheme val="minor"/>
    </font>
    <font>
      <i/>
      <sz val="8"/>
      <color theme="1"/>
      <name val="Arial"/>
      <family val="2"/>
    </font>
    <font>
      <sz val="8"/>
      <color theme="1"/>
      <name val="Arial"/>
      <family val="2"/>
    </font>
    <font>
      <sz val="10"/>
      <color theme="1"/>
      <name val="Arial"/>
      <family val="2"/>
    </font>
    <font>
      <sz val="10"/>
      <color theme="1"/>
      <name val="Calibri"/>
      <family val="2"/>
      <charset val="163"/>
      <scheme val="minor"/>
    </font>
    <font>
      <b/>
      <sz val="10"/>
      <color theme="1"/>
      <name val="Arial"/>
      <family val="2"/>
    </font>
    <font>
      <b/>
      <sz val="11"/>
      <color theme="1"/>
      <name val="Calibri"/>
      <family val="2"/>
      <charset val="163"/>
      <scheme val="minor"/>
    </font>
    <font>
      <b/>
      <sz val="11"/>
      <color rgb="FFFF0000"/>
      <name val="Arial"/>
      <family val="2"/>
    </font>
    <font>
      <i/>
      <sz val="10"/>
      <name val="Arial"/>
      <family val="2"/>
    </font>
    <font>
      <i/>
      <sz val="10"/>
      <color theme="1"/>
      <name val="Arial"/>
      <family val="2"/>
    </font>
    <font>
      <b/>
      <i/>
      <sz val="10"/>
      <color theme="1"/>
      <name val="Arial"/>
      <family val="2"/>
    </font>
    <font>
      <b/>
      <sz val="9"/>
      <color theme="1"/>
      <name val="Arial"/>
      <family val="2"/>
    </font>
    <font>
      <b/>
      <sz val="10"/>
      <color rgb="FFFF0000"/>
      <name val="Arial"/>
      <family val="2"/>
    </font>
    <font>
      <b/>
      <sz val="16"/>
      <color indexed="12"/>
      <name val="Arial"/>
      <family val="2"/>
    </font>
    <font>
      <sz val="10"/>
      <color rgb="FFFF0000"/>
      <name val="Arial"/>
      <family val="2"/>
    </font>
    <font>
      <b/>
      <sz val="9"/>
      <color rgb="FFFF0000"/>
      <name val="Arial"/>
      <family val="2"/>
    </font>
    <font>
      <sz val="9"/>
      <color rgb="FFFF0000"/>
      <name val="Arial"/>
      <family val="2"/>
    </font>
    <font>
      <b/>
      <sz val="14"/>
      <color theme="1"/>
      <name val="Arial"/>
      <family val="2"/>
    </font>
    <font>
      <b/>
      <sz val="16"/>
      <color theme="1"/>
      <name val="Arial"/>
      <family val="2"/>
    </font>
    <font>
      <i/>
      <sz val="9"/>
      <color theme="1"/>
      <name val="Arial"/>
      <family val="2"/>
    </font>
    <font>
      <i/>
      <u/>
      <sz val="10"/>
      <color theme="1"/>
      <name val="Arial"/>
      <family val="2"/>
    </font>
    <font>
      <sz val="20"/>
      <color theme="1"/>
      <name val="Arial"/>
      <family val="2"/>
    </font>
    <font>
      <b/>
      <sz val="11"/>
      <color theme="1"/>
      <name val="Arial"/>
      <family val="2"/>
    </font>
    <font>
      <sz val="10"/>
      <color rgb="FF0000CC"/>
      <name val="Arial"/>
      <family val="2"/>
    </font>
    <font>
      <i/>
      <sz val="9"/>
      <color rgb="FF0000CC"/>
      <name val="Arial"/>
      <family val="2"/>
    </font>
  </fonts>
  <fills count="18">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bgColor indexed="64"/>
      </patternFill>
    </fill>
    <fill>
      <patternFill patternType="solid">
        <fgColor rgb="FF92CDDC"/>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3F3F3"/>
        <bgColor indexed="64"/>
      </patternFill>
    </fill>
    <fill>
      <patternFill patternType="solid">
        <fgColor rgb="FFFFFF00"/>
        <bgColor indexed="64"/>
      </patternFill>
    </fill>
  </fills>
  <borders count="24">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4">
    <xf numFmtId="0" fontId="0" fillId="0" borderId="0"/>
    <xf numFmtId="164" fontId="36" fillId="0" borderId="0" applyFont="0" applyFill="0" applyBorder="0" applyAlignment="0" applyProtection="0"/>
    <xf numFmtId="9" fontId="36" fillId="0" borderId="0" applyFont="0" applyFill="0" applyBorder="0" applyAlignment="0" applyProtection="0"/>
    <xf numFmtId="0" fontId="1" fillId="0" borderId="0"/>
  </cellStyleXfs>
  <cellXfs count="390">
    <xf numFmtId="0" fontId="0" fillId="0" borderId="0" xfId="0"/>
    <xf numFmtId="0" fontId="15" fillId="0" borderId="0" xfId="0" applyFont="1" applyFill="1" applyBorder="1" applyAlignment="1">
      <alignment vertical="center"/>
    </xf>
    <xf numFmtId="0" fontId="15" fillId="2" borderId="1" xfId="0" applyFont="1" applyFill="1" applyBorder="1" applyAlignment="1">
      <alignment horizontal="center"/>
    </xf>
    <xf numFmtId="0" fontId="15" fillId="2" borderId="2" xfId="0" applyFont="1" applyFill="1" applyBorder="1" applyAlignment="1">
      <alignment horizontal="center"/>
    </xf>
    <xf numFmtId="169" fontId="15" fillId="2" borderId="2" xfId="0" applyNumberFormat="1" applyFont="1" applyFill="1" applyBorder="1" applyAlignment="1">
      <alignment horizontal="center"/>
    </xf>
    <xf numFmtId="0" fontId="15" fillId="2" borderId="3" xfId="0" applyFont="1" applyFill="1" applyBorder="1" applyAlignment="1">
      <alignment horizontal="center"/>
    </xf>
    <xf numFmtId="0" fontId="12" fillId="0" borderId="4" xfId="0" applyFont="1" applyBorder="1"/>
    <xf numFmtId="169" fontId="12" fillId="0" borderId="4" xfId="0" applyNumberFormat="1" applyFont="1" applyBorder="1"/>
    <xf numFmtId="9" fontId="12" fillId="0" borderId="5" xfId="0" applyNumberFormat="1" applyFont="1" applyBorder="1"/>
    <xf numFmtId="0" fontId="5" fillId="0" borderId="6" xfId="0" applyFont="1" applyFill="1" applyBorder="1" applyAlignment="1">
      <alignment horizontal="center"/>
    </xf>
    <xf numFmtId="0" fontId="12" fillId="0" borderId="7" xfId="0" applyFont="1" applyFill="1" applyBorder="1" applyAlignment="1"/>
    <xf numFmtId="9" fontId="12" fillId="0" borderId="8" xfId="0" applyNumberFormat="1" applyFont="1" applyFill="1" applyBorder="1" applyAlignment="1"/>
    <xf numFmtId="169" fontId="12" fillId="0" borderId="7" xfId="0" applyNumberFormat="1" applyFont="1" applyFill="1" applyBorder="1" applyAlignment="1"/>
    <xf numFmtId="0" fontId="12" fillId="0" borderId="8" xfId="0" applyFont="1" applyFill="1" applyBorder="1" applyAlignment="1"/>
    <xf numFmtId="0" fontId="5" fillId="0" borderId="9" xfId="0" applyFont="1" applyFill="1" applyBorder="1" applyAlignment="1">
      <alignment horizontal="center"/>
    </xf>
    <xf numFmtId="0" fontId="0" fillId="0" borderId="0" xfId="0" applyAlignment="1">
      <alignment horizontal="center"/>
    </xf>
    <xf numFmtId="169" fontId="0" fillId="0" borderId="0" xfId="0" applyNumberFormat="1"/>
    <xf numFmtId="0" fontId="0" fillId="0" borderId="10" xfId="0" applyBorder="1" applyAlignment="1">
      <alignment horizontal="center"/>
    </xf>
    <xf numFmtId="0" fontId="0" fillId="0" borderId="10" xfId="0" applyBorder="1"/>
    <xf numFmtId="0" fontId="0" fillId="0" borderId="0" xfId="0" applyBorder="1"/>
    <xf numFmtId="0" fontId="0" fillId="0" borderId="0" xfId="0" applyBorder="1" applyAlignment="1">
      <alignment horizontal="center"/>
    </xf>
    <xf numFmtId="169" fontId="0" fillId="0" borderId="0" xfId="0" applyNumberFormat="1" applyBorder="1"/>
    <xf numFmtId="0" fontId="0" fillId="0" borderId="0" xfId="0" applyBorder="1" applyAlignment="1">
      <alignment horizontal="right"/>
    </xf>
    <xf numFmtId="0" fontId="19" fillId="0" borderId="0" xfId="0" applyFont="1" applyAlignment="1"/>
    <xf numFmtId="0" fontId="12" fillId="0" borderId="0" xfId="0" applyFont="1" applyAlignment="1">
      <alignment wrapText="1"/>
    </xf>
    <xf numFmtId="0" fontId="2" fillId="0" borderId="0" xfId="0" applyFont="1" applyAlignment="1">
      <alignment horizontal="left"/>
    </xf>
    <xf numFmtId="0" fontId="2" fillId="0" borderId="0" xfId="0" applyFont="1" applyAlignment="1">
      <alignment horizontal="right"/>
    </xf>
    <xf numFmtId="0" fontId="2" fillId="0" borderId="0" xfId="0" applyFont="1"/>
    <xf numFmtId="0" fontId="15" fillId="0" borderId="0" xfId="0" applyFont="1" applyAlignment="1">
      <alignment horizontal="center"/>
    </xf>
    <xf numFmtId="0" fontId="12" fillId="0" borderId="0" xfId="0" applyFont="1"/>
    <xf numFmtId="0" fontId="12" fillId="0" borderId="0" xfId="0" applyFont="1" applyFill="1" applyBorder="1" applyAlignment="1"/>
    <xf numFmtId="0" fontId="12" fillId="0" borderId="0" xfId="0" applyFont="1" applyAlignment="1">
      <alignment horizontal="center"/>
    </xf>
    <xf numFmtId="0" fontId="20" fillId="0" borderId="0" xfId="0" applyFont="1" applyBorder="1" applyAlignment="1">
      <alignment vertical="top" wrapText="1"/>
    </xf>
    <xf numFmtId="0" fontId="37" fillId="0" borderId="0" xfId="0" applyFont="1"/>
    <xf numFmtId="0" fontId="38" fillId="0" borderId="0" xfId="0" applyFont="1" applyAlignment="1">
      <alignment horizontal="right"/>
    </xf>
    <xf numFmtId="169" fontId="38" fillId="0" borderId="10" xfId="0" applyNumberFormat="1" applyFont="1" applyBorder="1"/>
    <xf numFmtId="0" fontId="38" fillId="0" borderId="10" xfId="0" applyFont="1" applyBorder="1" applyAlignment="1">
      <alignment horizontal="right"/>
    </xf>
    <xf numFmtId="0" fontId="5" fillId="0" borderId="11" xfId="0" applyFont="1" applyBorder="1" applyAlignment="1">
      <alignment horizontal="center"/>
    </xf>
    <xf numFmtId="0" fontId="4" fillId="0" borderId="0" xfId="0" applyFont="1" applyBorder="1" applyAlignment="1">
      <alignment vertical="center"/>
    </xf>
    <xf numFmtId="0" fontId="5" fillId="0" borderId="0" xfId="0" applyFont="1" applyBorder="1" applyAlignment="1">
      <alignment vertical="center"/>
    </xf>
    <xf numFmtId="0" fontId="3" fillId="0" borderId="0" xfId="0" applyFont="1" applyBorder="1" applyAlignment="1">
      <alignment horizontal="right" vertical="center"/>
    </xf>
    <xf numFmtId="0" fontId="37" fillId="0" borderId="0" xfId="0" applyFont="1" applyAlignment="1">
      <alignment vertical="center"/>
    </xf>
    <xf numFmtId="0" fontId="2" fillId="0" borderId="10" xfId="0" applyFont="1" applyBorder="1" applyAlignment="1">
      <alignment horizontal="left" vertical="center"/>
    </xf>
    <xf numFmtId="0" fontId="3" fillId="0" borderId="10" xfId="0" applyFont="1" applyBorder="1" applyAlignment="1">
      <alignment horizontal="right" vertical="center"/>
    </xf>
    <xf numFmtId="0" fontId="5" fillId="0" borderId="0" xfId="0" applyFont="1" applyBorder="1" applyAlignment="1">
      <alignment horizontal="center" vertical="center" wrapText="1"/>
    </xf>
    <xf numFmtId="37" fontId="5" fillId="0" borderId="0" xfId="0" applyNumberFormat="1" applyFont="1" applyBorder="1" applyAlignment="1">
      <alignment horizontal="right" vertical="center" wrapText="1"/>
    </xf>
    <xf numFmtId="0" fontId="7" fillId="0" borderId="0" xfId="0" applyFont="1" applyBorder="1" applyAlignment="1">
      <alignment vertical="center"/>
    </xf>
    <xf numFmtId="0" fontId="8" fillId="0" borderId="0" xfId="0" applyFont="1" applyBorder="1" applyAlignment="1">
      <alignment vertical="center"/>
    </xf>
    <xf numFmtId="0" fontId="6" fillId="0" borderId="0" xfId="0" applyFont="1" applyBorder="1" applyAlignment="1">
      <alignment horizontal="center" vertical="center"/>
    </xf>
    <xf numFmtId="0" fontId="5" fillId="0" borderId="0" xfId="0" applyFont="1" applyBorder="1" applyAlignment="1">
      <alignment horizontal="center" vertical="center"/>
    </xf>
    <xf numFmtId="37" fontId="5" fillId="0" borderId="0" xfId="1" applyNumberFormat="1" applyFont="1" applyBorder="1" applyAlignment="1">
      <alignment vertical="center"/>
    </xf>
    <xf numFmtId="0" fontId="2"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14" fillId="0" borderId="0" xfId="0" applyFont="1" applyBorder="1" applyAlignment="1">
      <alignment horizontal="center" vertical="center"/>
    </xf>
    <xf numFmtId="0" fontId="13" fillId="0" borderId="0" xfId="0" applyFont="1" applyBorder="1" applyAlignment="1">
      <alignment horizontal="center" vertical="center"/>
    </xf>
    <xf numFmtId="168" fontId="4" fillId="0" borderId="0" xfId="0" applyNumberFormat="1" applyFont="1" applyBorder="1" applyAlignment="1">
      <alignment vertical="center"/>
    </xf>
    <xf numFmtId="167" fontId="4" fillId="0" borderId="0" xfId="0" applyNumberFormat="1" applyFont="1" applyBorder="1" applyAlignment="1">
      <alignment vertical="center"/>
    </xf>
    <xf numFmtId="0" fontId="11" fillId="0" borderId="0" xfId="0" applyFont="1" applyBorder="1" applyAlignment="1">
      <alignment vertical="center"/>
    </xf>
    <xf numFmtId="0" fontId="16" fillId="0" borderId="0" xfId="0" applyFont="1" applyBorder="1" applyAlignment="1">
      <alignment vertical="center"/>
    </xf>
    <xf numFmtId="0" fontId="17" fillId="0" borderId="0" xfId="0" applyFont="1" applyBorder="1" applyAlignment="1">
      <alignment horizontal="left" vertical="center"/>
    </xf>
    <xf numFmtId="0" fontId="16" fillId="0" borderId="0" xfId="0" applyFont="1" applyBorder="1" applyAlignment="1">
      <alignment vertical="center" wrapText="1"/>
    </xf>
    <xf numFmtId="0" fontId="2" fillId="0" borderId="0" xfId="0" applyFont="1" applyBorder="1" applyAlignment="1">
      <alignment horizontal="left" vertical="center"/>
    </xf>
    <xf numFmtId="0" fontId="18" fillId="0" borderId="7" xfId="0" applyFont="1" applyBorder="1" applyAlignment="1">
      <alignment vertical="center"/>
    </xf>
    <xf numFmtId="0" fontId="18" fillId="0" borderId="7" xfId="0" applyFont="1" applyBorder="1" applyAlignment="1">
      <alignment horizontal="center" vertical="center" wrapText="1"/>
    </xf>
    <xf numFmtId="9" fontId="18" fillId="0" borderId="7" xfId="2" applyFont="1" applyBorder="1" applyAlignment="1">
      <alignment horizontal="center" vertical="center" wrapText="1"/>
    </xf>
    <xf numFmtId="167" fontId="18" fillId="0" borderId="7" xfId="1" applyNumberFormat="1" applyFont="1" applyFill="1" applyBorder="1" applyAlignment="1">
      <alignment horizontal="right" vertical="center" wrapText="1"/>
    </xf>
    <xf numFmtId="0" fontId="23" fillId="4" borderId="7" xfId="0" applyFont="1" applyFill="1" applyBorder="1" applyAlignment="1">
      <alignment vertical="center" wrapText="1"/>
    </xf>
    <xf numFmtId="0" fontId="23" fillId="4" borderId="7" xfId="0" applyFont="1" applyFill="1" applyBorder="1" applyAlignment="1">
      <alignment horizontal="center" vertical="center" wrapText="1"/>
    </xf>
    <xf numFmtId="37" fontId="23" fillId="4" borderId="7" xfId="1" applyNumberFormat="1" applyFont="1" applyFill="1" applyBorder="1" applyAlignment="1">
      <alignment horizontal="right" vertical="center" wrapText="1"/>
    </xf>
    <xf numFmtId="167" fontId="18" fillId="0" borderId="7" xfId="1" applyNumberFormat="1" applyFont="1" applyBorder="1" applyAlignment="1">
      <alignment horizontal="right" vertical="center" wrapText="1"/>
    </xf>
    <xf numFmtId="0" fontId="23" fillId="5" borderId="7" xfId="0" applyFont="1" applyFill="1" applyBorder="1" applyAlignment="1">
      <alignment vertical="center" wrapText="1"/>
    </xf>
    <xf numFmtId="0" fontId="23" fillId="5" borderId="7" xfId="0" applyFont="1" applyFill="1" applyBorder="1" applyAlignment="1">
      <alignment horizontal="center" vertical="center" wrapText="1"/>
    </xf>
    <xf numFmtId="9" fontId="23" fillId="5" borderId="7" xfId="2" applyFont="1" applyFill="1" applyBorder="1" applyAlignment="1">
      <alignment horizontal="center" vertical="center" wrapText="1"/>
    </xf>
    <xf numFmtId="167" fontId="23" fillId="5" borderId="7" xfId="1" applyNumberFormat="1" applyFont="1" applyFill="1" applyBorder="1" applyAlignment="1">
      <alignment horizontal="right" vertical="center" wrapText="1"/>
    </xf>
    <xf numFmtId="0" fontId="23" fillId="6" borderId="7" xfId="0" applyFont="1" applyFill="1" applyBorder="1" applyAlignment="1">
      <alignment vertical="center" wrapText="1"/>
    </xf>
    <xf numFmtId="0" fontId="23" fillId="6" borderId="7" xfId="0" applyFont="1" applyFill="1" applyBorder="1" applyAlignment="1">
      <alignment horizontal="center" vertical="center" wrapText="1"/>
    </xf>
    <xf numFmtId="9" fontId="23" fillId="6" borderId="7" xfId="2" applyFont="1" applyFill="1" applyBorder="1" applyAlignment="1">
      <alignment horizontal="center" vertical="center" wrapText="1"/>
    </xf>
    <xf numFmtId="167" fontId="23" fillId="6" borderId="7" xfId="1" applyNumberFormat="1" applyFont="1" applyFill="1" applyBorder="1" applyAlignment="1">
      <alignment horizontal="right" vertical="center" wrapText="1"/>
    </xf>
    <xf numFmtId="166" fontId="18" fillId="0" borderId="7" xfId="0" applyNumberFormat="1" applyFont="1" applyFill="1" applyBorder="1" applyAlignment="1">
      <alignment horizontal="center" vertical="center" wrapText="1"/>
    </xf>
    <xf numFmtId="9" fontId="18" fillId="0" borderId="7" xfId="2" applyFont="1" applyFill="1" applyBorder="1" applyAlignment="1">
      <alignment horizontal="center" vertical="center" wrapText="1"/>
    </xf>
    <xf numFmtId="0" fontId="23" fillId="0" borderId="0" xfId="0" applyFont="1" applyBorder="1" applyAlignment="1">
      <alignment vertical="center"/>
    </xf>
    <xf numFmtId="165" fontId="18" fillId="0" borderId="0" xfId="0" applyNumberFormat="1" applyFont="1" applyBorder="1" applyAlignment="1">
      <alignment horizontal="center" vertical="center" wrapText="1"/>
    </xf>
    <xf numFmtId="37" fontId="18" fillId="0" borderId="0" xfId="1" applyNumberFormat="1" applyFont="1" applyBorder="1" applyAlignment="1">
      <alignment vertical="center"/>
    </xf>
    <xf numFmtId="0" fontId="18" fillId="0" borderId="0" xfId="0" applyFont="1" applyBorder="1" applyAlignment="1">
      <alignment vertical="center"/>
    </xf>
    <xf numFmtId="0" fontId="25" fillId="0" borderId="0" xfId="0" applyFont="1" applyBorder="1" applyAlignment="1">
      <alignment horizontal="left" vertical="center"/>
    </xf>
    <xf numFmtId="0" fontId="26" fillId="0" borderId="0" xfId="0" applyFont="1" applyBorder="1" applyAlignment="1">
      <alignment horizontal="left" vertical="center"/>
    </xf>
    <xf numFmtId="0" fontId="25" fillId="0" borderId="0" xfId="0" applyFont="1" applyBorder="1" applyAlignment="1">
      <alignment vertical="center"/>
    </xf>
    <xf numFmtId="0" fontId="25" fillId="0" borderId="0" xfId="0" applyFont="1" applyBorder="1" applyAlignment="1">
      <alignment vertical="center" wrapText="1"/>
    </xf>
    <xf numFmtId="0" fontId="23" fillId="8" borderId="7" xfId="0" applyFont="1" applyFill="1" applyBorder="1" applyAlignment="1">
      <alignment horizontal="left" vertical="center"/>
    </xf>
    <xf numFmtId="0" fontId="23" fillId="8" borderId="7" xfId="0" applyFont="1" applyFill="1" applyBorder="1" applyAlignment="1">
      <alignment horizontal="center" vertical="center"/>
    </xf>
    <xf numFmtId="0" fontId="23" fillId="8" borderId="7" xfId="0" applyFont="1" applyFill="1" applyBorder="1" applyAlignment="1">
      <alignment horizontal="center" vertical="center" wrapText="1"/>
    </xf>
    <xf numFmtId="0" fontId="28" fillId="0" borderId="0" xfId="0" applyFont="1" applyBorder="1" applyAlignment="1">
      <alignment vertical="center"/>
    </xf>
    <xf numFmtId="0" fontId="29" fillId="0" borderId="0" xfId="0" applyFont="1" applyBorder="1" applyAlignment="1">
      <alignment vertical="center"/>
    </xf>
    <xf numFmtId="0" fontId="22" fillId="0" borderId="0" xfId="0" applyFont="1" applyBorder="1" applyAlignment="1">
      <alignment horizontal="center" vertical="center"/>
    </xf>
    <xf numFmtId="37" fontId="23" fillId="0" borderId="0" xfId="1" applyNumberFormat="1" applyFont="1" applyFill="1" applyBorder="1" applyAlignment="1">
      <alignment vertical="center" wrapText="1"/>
    </xf>
    <xf numFmtId="37" fontId="23" fillId="0" borderId="0" xfId="1" applyNumberFormat="1" applyFont="1" applyBorder="1" applyAlignment="1">
      <alignment horizontal="right" vertical="center"/>
    </xf>
    <xf numFmtId="0" fontId="18" fillId="0" borderId="0" xfId="0" applyFont="1" applyBorder="1" applyAlignment="1">
      <alignment horizontal="right" vertical="center"/>
    </xf>
    <xf numFmtId="0" fontId="30" fillId="0" borderId="0" xfId="0" applyFont="1" applyBorder="1" applyAlignment="1">
      <alignment vertical="center"/>
    </xf>
    <xf numFmtId="0" fontId="30" fillId="0" borderId="0" xfId="0" applyFont="1" applyBorder="1" applyAlignment="1">
      <alignment horizontal="center" vertical="center"/>
    </xf>
    <xf numFmtId="37" fontId="30" fillId="0" borderId="0" xfId="1" applyNumberFormat="1" applyFont="1" applyBorder="1" applyAlignment="1">
      <alignment vertical="center"/>
    </xf>
    <xf numFmtId="0" fontId="18" fillId="0" borderId="0" xfId="0" applyFont="1" applyFill="1" applyBorder="1" applyAlignment="1">
      <alignment horizontal="left" vertical="center"/>
    </xf>
    <xf numFmtId="37" fontId="18" fillId="0" borderId="0" xfId="0" applyNumberFormat="1" applyFont="1" applyBorder="1" applyAlignment="1">
      <alignment vertical="center"/>
    </xf>
    <xf numFmtId="165" fontId="24" fillId="0" borderId="0" xfId="0" applyNumberFormat="1" applyFont="1" applyBorder="1" applyAlignment="1">
      <alignment horizontal="center" vertical="center" wrapText="1"/>
    </xf>
    <xf numFmtId="0" fontId="23" fillId="8" borderId="7" xfId="0" applyFont="1" applyFill="1" applyBorder="1" applyAlignment="1">
      <alignment vertical="center"/>
    </xf>
    <xf numFmtId="0" fontId="18" fillId="0" borderId="0" xfId="0" applyFont="1" applyBorder="1" applyAlignment="1">
      <alignment horizontal="center" vertical="center"/>
    </xf>
    <xf numFmtId="0" fontId="39" fillId="9" borderId="7" xfId="0" applyFont="1" applyFill="1" applyBorder="1" applyAlignment="1">
      <alignment vertical="top" wrapText="1"/>
    </xf>
    <xf numFmtId="0" fontId="23" fillId="0" borderId="0" xfId="0" applyFont="1" applyBorder="1" applyAlignment="1">
      <alignment horizontal="center" vertical="center"/>
    </xf>
    <xf numFmtId="0" fontId="2" fillId="0" borderId="0" xfId="0" applyFont="1" applyAlignment="1">
      <alignment horizontal="center"/>
    </xf>
    <xf numFmtId="0" fontId="2" fillId="0" borderId="0" xfId="0" applyFont="1" applyBorder="1" applyAlignment="1">
      <alignment horizontal="center" vertical="center"/>
    </xf>
    <xf numFmtId="0" fontId="2" fillId="0" borderId="0" xfId="0" applyFont="1" applyBorder="1" applyAlignment="1"/>
    <xf numFmtId="169" fontId="40" fillId="0" borderId="0" xfId="0" applyNumberFormat="1" applyFont="1"/>
    <xf numFmtId="0" fontId="40" fillId="0" borderId="0" xfId="0" applyFont="1"/>
    <xf numFmtId="169" fontId="12" fillId="0" borderId="12" xfId="0" applyNumberFormat="1" applyFont="1" applyFill="1" applyBorder="1" applyAlignment="1">
      <alignment horizontal="center"/>
    </xf>
    <xf numFmtId="9" fontId="12" fillId="0" borderId="13" xfId="0" applyNumberFormat="1" applyFont="1" applyFill="1" applyBorder="1" applyAlignment="1">
      <alignment horizontal="center"/>
    </xf>
    <xf numFmtId="0" fontId="41" fillId="0" borderId="0" xfId="0" applyFont="1"/>
    <xf numFmtId="0" fontId="23" fillId="10" borderId="7" xfId="0" applyFont="1" applyFill="1" applyBorder="1" applyAlignment="1">
      <alignment vertical="center" wrapText="1"/>
    </xf>
    <xf numFmtId="0" fontId="23" fillId="10" borderId="7" xfId="0" applyFont="1" applyFill="1" applyBorder="1" applyAlignment="1">
      <alignment horizontal="center" vertical="center" wrapText="1"/>
    </xf>
    <xf numFmtId="9" fontId="23" fillId="10" borderId="7" xfId="2" applyFont="1" applyFill="1" applyBorder="1" applyAlignment="1">
      <alignment horizontal="center" vertical="center" wrapText="1"/>
    </xf>
    <xf numFmtId="167" fontId="23" fillId="10" borderId="7" xfId="1" applyNumberFormat="1" applyFont="1" applyFill="1" applyBorder="1" applyAlignment="1">
      <alignment horizontal="right" vertical="center" wrapText="1"/>
    </xf>
    <xf numFmtId="0" fontId="6" fillId="0" borderId="0" xfId="0" applyFont="1" applyBorder="1" applyAlignment="1">
      <alignment horizontal="left" vertical="center"/>
    </xf>
    <xf numFmtId="0" fontId="18" fillId="0" borderId="7" xfId="0" applyFont="1" applyBorder="1" applyAlignment="1">
      <alignment horizontal="left" vertical="center"/>
    </xf>
    <xf numFmtId="0" fontId="21" fillId="0" borderId="7" xfId="0" applyFont="1" applyBorder="1" applyAlignment="1">
      <alignment vertical="center"/>
    </xf>
    <xf numFmtId="0" fontId="21" fillId="0" borderId="7" xfId="0" applyFont="1" applyBorder="1" applyAlignment="1">
      <alignment vertical="center" wrapText="1"/>
    </xf>
    <xf numFmtId="166" fontId="21" fillId="0" borderId="7" xfId="0" applyNumberFormat="1" applyFont="1" applyFill="1" applyBorder="1" applyAlignment="1">
      <alignment vertical="center" wrapText="1"/>
    </xf>
    <xf numFmtId="169" fontId="41" fillId="0" borderId="0" xfId="0" applyNumberFormat="1" applyFont="1"/>
    <xf numFmtId="0" fontId="42" fillId="0" borderId="0" xfId="0" applyFont="1"/>
    <xf numFmtId="0" fontId="3" fillId="0" borderId="0" xfId="0" applyFont="1" applyBorder="1" applyAlignment="1">
      <alignment vertical="top" wrapText="1"/>
    </xf>
    <xf numFmtId="37" fontId="18" fillId="0" borderId="7" xfId="1" applyNumberFormat="1" applyFont="1" applyFill="1" applyBorder="1" applyAlignment="1">
      <alignment horizontal="right" vertical="center" wrapText="1"/>
    </xf>
    <xf numFmtId="0" fontId="18" fillId="0" borderId="0" xfId="0" applyFont="1" applyBorder="1" applyAlignment="1">
      <alignment horizontal="center" vertical="center" wrapText="1"/>
    </xf>
    <xf numFmtId="0" fontId="23" fillId="0" borderId="0" xfId="0" applyFont="1" applyBorder="1" applyAlignment="1">
      <alignment horizontal="left" vertical="center"/>
    </xf>
    <xf numFmtId="0" fontId="18" fillId="0" borderId="0" xfId="0" applyFont="1" applyBorder="1" applyAlignment="1">
      <alignment horizontal="left" vertical="center"/>
    </xf>
    <xf numFmtId="0" fontId="3" fillId="0" borderId="0" xfId="0" applyFont="1" applyBorder="1" applyAlignment="1">
      <alignment horizontal="right" vertical="center" wrapText="1"/>
    </xf>
    <xf numFmtId="0" fontId="23" fillId="11" borderId="7" xfId="0" applyFont="1" applyFill="1" applyBorder="1" applyAlignment="1">
      <alignment vertical="center" wrapText="1"/>
    </xf>
    <xf numFmtId="0" fontId="23" fillId="11" borderId="7" xfId="0" applyFont="1" applyFill="1" applyBorder="1" applyAlignment="1">
      <alignment horizontal="center" vertical="center" wrapText="1"/>
    </xf>
    <xf numFmtId="9" fontId="23" fillId="11" borderId="7" xfId="2" applyFont="1" applyFill="1" applyBorder="1" applyAlignment="1">
      <alignment horizontal="center" vertical="center" wrapText="1"/>
    </xf>
    <xf numFmtId="167" fontId="23" fillId="11" borderId="7" xfId="1" applyNumberFormat="1" applyFont="1" applyFill="1" applyBorder="1" applyAlignment="1">
      <alignment horizontal="right" vertical="center" wrapText="1"/>
    </xf>
    <xf numFmtId="171" fontId="18" fillId="0" borderId="7" xfId="2" applyNumberFormat="1" applyFont="1" applyFill="1" applyBorder="1" applyAlignment="1">
      <alignment horizontal="center" vertical="center" wrapText="1"/>
    </xf>
    <xf numFmtId="46" fontId="4" fillId="0" borderId="0" xfId="0" applyNumberFormat="1" applyFont="1" applyBorder="1" applyAlignment="1">
      <alignment vertical="center"/>
    </xf>
    <xf numFmtId="9" fontId="4" fillId="0" borderId="0" xfId="0" applyNumberFormat="1" applyFont="1" applyBorder="1" applyAlignment="1">
      <alignment vertical="center"/>
    </xf>
    <xf numFmtId="0" fontId="23" fillId="0" borderId="0" xfId="0" applyFont="1" applyBorder="1" applyAlignment="1">
      <alignment horizontal="left" vertical="center"/>
    </xf>
    <xf numFmtId="0" fontId="43" fillId="0" borderId="0" xfId="0" applyFont="1" applyBorder="1" applyAlignment="1">
      <alignment vertical="center"/>
    </xf>
    <xf numFmtId="9" fontId="23" fillId="0" borderId="7" xfId="2" applyFont="1" applyFill="1" applyBorder="1" applyAlignment="1">
      <alignment horizontal="center" vertical="center" wrapText="1"/>
    </xf>
    <xf numFmtId="9" fontId="43" fillId="0" borderId="0" xfId="2" applyFont="1" applyBorder="1" applyAlignment="1">
      <alignment vertical="center"/>
    </xf>
    <xf numFmtId="9" fontId="5" fillId="0" borderId="0" xfId="0" applyNumberFormat="1" applyFont="1" applyBorder="1" applyAlignment="1">
      <alignment vertical="center"/>
    </xf>
    <xf numFmtId="0" fontId="5" fillId="12" borderId="7" xfId="0" applyFont="1" applyFill="1" applyBorder="1" applyAlignment="1">
      <alignment vertical="center" wrapText="1"/>
    </xf>
    <xf numFmtId="0" fontId="44" fillId="12" borderId="7" xfId="0" applyFont="1" applyFill="1" applyBorder="1" applyAlignment="1">
      <alignment vertical="center" wrapText="1"/>
    </xf>
    <xf numFmtId="0" fontId="21" fillId="0" borderId="7" xfId="0" applyFont="1" applyFill="1" applyBorder="1" applyAlignment="1">
      <alignment horizontal="center" vertical="center" wrapText="1"/>
    </xf>
    <xf numFmtId="9" fontId="21" fillId="0" borderId="7" xfId="2" applyFont="1" applyFill="1" applyBorder="1" applyAlignment="1">
      <alignment horizontal="center" vertical="center" wrapText="1"/>
    </xf>
    <xf numFmtId="167" fontId="21" fillId="0" borderId="7" xfId="1" applyNumberFormat="1" applyFont="1" applyFill="1" applyBorder="1" applyAlignment="1">
      <alignment horizontal="right" vertical="center" wrapText="1"/>
    </xf>
    <xf numFmtId="0" fontId="44" fillId="0" borderId="0" xfId="0" applyFont="1" applyFill="1" applyBorder="1" applyAlignment="1">
      <alignment vertical="center"/>
    </xf>
    <xf numFmtId="167" fontId="44" fillId="0" borderId="0" xfId="0" applyNumberFormat="1" applyFont="1" applyFill="1" applyBorder="1" applyAlignment="1">
      <alignment vertical="center"/>
    </xf>
    <xf numFmtId="167" fontId="5" fillId="0" borderId="0" xfId="0" applyNumberFormat="1" applyFont="1" applyBorder="1" applyAlignment="1">
      <alignment vertical="center"/>
    </xf>
    <xf numFmtId="0" fontId="18" fillId="0" borderId="7" xfId="0" applyFont="1" applyFill="1" applyBorder="1" applyAlignment="1">
      <alignment horizontal="center" vertical="center" wrapText="1"/>
    </xf>
    <xf numFmtId="0" fontId="12" fillId="0" borderId="0" xfId="3" applyFont="1" applyBorder="1" applyAlignment="1">
      <alignment horizontal="center" vertical="center"/>
    </xf>
    <xf numFmtId="0" fontId="39" fillId="0" borderId="0" xfId="3" applyFont="1" applyBorder="1" applyAlignment="1">
      <alignment vertical="center"/>
    </xf>
    <xf numFmtId="0" fontId="39" fillId="0" borderId="0" xfId="3" applyFont="1" applyBorder="1" applyAlignment="1">
      <alignment horizontal="center" vertical="center" wrapText="1"/>
    </xf>
    <xf numFmtId="0" fontId="39" fillId="0" borderId="0" xfId="3" applyFont="1" applyBorder="1" applyAlignment="1">
      <alignment vertical="center" wrapText="1"/>
    </xf>
    <xf numFmtId="0" fontId="39" fillId="0" borderId="0" xfId="3" applyFont="1" applyBorder="1" applyAlignment="1">
      <alignment horizontal="right" vertical="center" wrapText="1"/>
    </xf>
    <xf numFmtId="0" fontId="41" fillId="0" borderId="0" xfId="3" applyFont="1" applyBorder="1" applyAlignment="1">
      <alignment vertical="center" wrapText="1"/>
    </xf>
    <xf numFmtId="0" fontId="5" fillId="12" borderId="0" xfId="3" applyFont="1" applyFill="1" applyBorder="1" applyAlignment="1">
      <alignment vertical="center"/>
    </xf>
    <xf numFmtId="0" fontId="39" fillId="0" borderId="7" xfId="3" applyFont="1" applyBorder="1" applyAlignment="1">
      <alignment vertical="center"/>
    </xf>
    <xf numFmtId="9" fontId="39" fillId="0" borderId="7" xfId="3" applyNumberFormat="1" applyFont="1" applyBorder="1" applyAlignment="1">
      <alignment horizontal="center" vertical="center"/>
    </xf>
    <xf numFmtId="0" fontId="39" fillId="12" borderId="0" xfId="3" applyFont="1" applyFill="1" applyBorder="1" applyAlignment="1">
      <alignment vertical="center"/>
    </xf>
    <xf numFmtId="0" fontId="2" fillId="0" borderId="0" xfId="3" applyFont="1" applyBorder="1" applyAlignment="1">
      <alignment horizontal="center" vertical="center"/>
    </xf>
    <xf numFmtId="0" fontId="41" fillId="13" borderId="15" xfId="3" applyFont="1" applyFill="1" applyBorder="1" applyAlignment="1">
      <alignment horizontal="center" vertical="center" wrapText="1"/>
    </xf>
    <xf numFmtId="0" fontId="39" fillId="0" borderId="7" xfId="3" applyFont="1" applyBorder="1" applyAlignment="1">
      <alignment horizontal="center" vertical="center"/>
    </xf>
    <xf numFmtId="0" fontId="39" fillId="0" borderId="7" xfId="3" applyFont="1" applyBorder="1" applyAlignment="1">
      <alignment vertical="center" wrapText="1"/>
    </xf>
    <xf numFmtId="0" fontId="5" fillId="0" borderId="0" xfId="3" applyFont="1" applyBorder="1" applyAlignment="1">
      <alignment vertical="center"/>
    </xf>
    <xf numFmtId="0" fontId="5" fillId="0" borderId="0" xfId="3" applyFont="1" applyBorder="1" applyAlignment="1">
      <alignment horizontal="center" vertical="center" wrapText="1"/>
    </xf>
    <xf numFmtId="0" fontId="41" fillId="0" borderId="7" xfId="3" applyFont="1" applyBorder="1" applyAlignment="1">
      <alignment vertical="center"/>
    </xf>
    <xf numFmtId="0" fontId="39" fillId="0" borderId="0" xfId="3" applyFont="1" applyFill="1" applyAlignment="1">
      <alignment vertical="center" wrapText="1"/>
    </xf>
    <xf numFmtId="9" fontId="41" fillId="0" borderId="7" xfId="3" applyNumberFormat="1" applyFont="1" applyBorder="1" applyAlignment="1">
      <alignment horizontal="center" vertical="center"/>
    </xf>
    <xf numFmtId="9" fontId="39" fillId="0" borderId="7" xfId="3" applyNumberFormat="1" applyFont="1" applyBorder="1" applyAlignment="1">
      <alignment vertical="center" wrapText="1"/>
    </xf>
    <xf numFmtId="0" fontId="41" fillId="0" borderId="7" xfId="3" applyFont="1" applyBorder="1" applyAlignment="1">
      <alignment horizontal="center" vertical="center"/>
    </xf>
    <xf numFmtId="0" fontId="41" fillId="0" borderId="7" xfId="3" applyFont="1" applyBorder="1" applyAlignment="1">
      <alignment vertical="center" wrapText="1"/>
    </xf>
    <xf numFmtId="0" fontId="46" fillId="0" borderId="7" xfId="3" applyFont="1" applyBorder="1" applyAlignment="1">
      <alignment vertical="center" wrapText="1"/>
    </xf>
    <xf numFmtId="0" fontId="41" fillId="0" borderId="7" xfId="3" applyFont="1" applyBorder="1" applyAlignment="1">
      <alignment horizontal="center" vertical="center" wrapText="1"/>
    </xf>
    <xf numFmtId="9" fontId="41" fillId="0" borderId="7" xfId="3" applyNumberFormat="1" applyFont="1" applyBorder="1" applyAlignment="1">
      <alignment vertical="center" wrapText="1"/>
    </xf>
    <xf numFmtId="0" fontId="22" fillId="3" borderId="7" xfId="0" applyFont="1" applyFill="1" applyBorder="1" applyAlignment="1">
      <alignment horizontal="left" vertical="center"/>
    </xf>
    <xf numFmtId="0" fontId="22" fillId="3" borderId="7" xfId="0" applyFont="1" applyFill="1" applyBorder="1" applyAlignment="1">
      <alignment horizontal="center" vertical="center"/>
    </xf>
    <xf numFmtId="165" fontId="22" fillId="3" borderId="7" xfId="0" applyNumberFormat="1" applyFont="1" applyFill="1" applyBorder="1" applyAlignment="1">
      <alignment horizontal="center" vertical="center" wrapText="1"/>
    </xf>
    <xf numFmtId="37" fontId="22" fillId="3" borderId="7" xfId="1" applyNumberFormat="1" applyFont="1" applyFill="1" applyBorder="1" applyAlignment="1">
      <alignment horizontal="center" vertical="center"/>
    </xf>
    <xf numFmtId="0" fontId="23" fillId="4" borderId="7" xfId="0" applyFont="1" applyFill="1" applyBorder="1" applyAlignment="1">
      <alignment horizontal="left" vertical="center"/>
    </xf>
    <xf numFmtId="166" fontId="23" fillId="0" borderId="7" xfId="0" applyNumberFormat="1" applyFont="1" applyBorder="1" applyAlignment="1">
      <alignment horizontal="left" vertical="center"/>
    </xf>
    <xf numFmtId="0" fontId="23" fillId="5" borderId="7" xfId="0" applyFont="1" applyFill="1" applyBorder="1" applyAlignment="1">
      <alignment horizontal="left" vertical="center"/>
    </xf>
    <xf numFmtId="166" fontId="18" fillId="0" borderId="7" xfId="0" applyNumberFormat="1" applyFont="1" applyBorder="1" applyAlignment="1">
      <alignment horizontal="left" vertical="center"/>
    </xf>
    <xf numFmtId="0" fontId="23" fillId="6" borderId="7" xfId="0" applyFont="1" applyFill="1" applyBorder="1" applyAlignment="1">
      <alignment horizontal="left" vertical="center"/>
    </xf>
    <xf numFmtId="166" fontId="18" fillId="0" borderId="7" xfId="0" applyNumberFormat="1" applyFont="1" applyFill="1" applyBorder="1" applyAlignment="1">
      <alignment horizontal="left" vertical="center"/>
    </xf>
    <xf numFmtId="166" fontId="21" fillId="0" borderId="7" xfId="0" applyNumberFormat="1" applyFont="1" applyFill="1" applyBorder="1" applyAlignment="1">
      <alignment horizontal="right" vertical="center" wrapText="1"/>
    </xf>
    <xf numFmtId="0" fontId="23" fillId="10" borderId="7" xfId="0" applyFont="1" applyFill="1" applyBorder="1" applyAlignment="1">
      <alignment horizontal="left" vertical="center"/>
    </xf>
    <xf numFmtId="0" fontId="23" fillId="11" borderId="7" xfId="0" applyFont="1" applyFill="1" applyBorder="1" applyAlignment="1">
      <alignment horizontal="left" vertical="center"/>
    </xf>
    <xf numFmtId="167" fontId="21" fillId="0" borderId="7" xfId="0" applyNumberFormat="1" applyFont="1" applyFill="1" applyBorder="1" applyAlignment="1">
      <alignment vertical="center" wrapText="1"/>
    </xf>
    <xf numFmtId="0" fontId="18" fillId="0" borderId="7" xfId="0" applyFont="1" applyFill="1" applyBorder="1" applyAlignment="1">
      <alignment horizontal="left" vertical="center"/>
    </xf>
    <xf numFmtId="9" fontId="21" fillId="0" borderId="7" xfId="2" applyFont="1" applyFill="1" applyBorder="1" applyAlignment="1">
      <alignment vertical="center" wrapText="1"/>
    </xf>
    <xf numFmtId="0" fontId="21" fillId="0" borderId="7" xfId="0" applyFont="1" applyFill="1" applyBorder="1" applyAlignment="1">
      <alignment horizontal="left" vertical="center"/>
    </xf>
    <xf numFmtId="0" fontId="5" fillId="12" borderId="7" xfId="0" applyFont="1" applyFill="1" applyBorder="1" applyAlignment="1">
      <alignment horizontal="left" vertical="center" wrapText="1"/>
    </xf>
    <xf numFmtId="0" fontId="23" fillId="14" borderId="7" xfId="0" applyFont="1" applyFill="1" applyBorder="1" applyAlignment="1">
      <alignment horizontal="left" vertical="center"/>
    </xf>
    <xf numFmtId="0" fontId="23" fillId="14" borderId="7" xfId="0" applyFont="1" applyFill="1" applyBorder="1" applyAlignment="1">
      <alignment vertical="center" wrapText="1"/>
    </xf>
    <xf numFmtId="0" fontId="23" fillId="14" borderId="7" xfId="0" applyFont="1" applyFill="1" applyBorder="1" applyAlignment="1">
      <alignment horizontal="center" vertical="center" wrapText="1"/>
    </xf>
    <xf numFmtId="9" fontId="23" fillId="14" borderId="7" xfId="2" applyFont="1" applyFill="1" applyBorder="1" applyAlignment="1">
      <alignment horizontal="center" vertical="center" wrapText="1"/>
    </xf>
    <xf numFmtId="167" fontId="23" fillId="14" borderId="7" xfId="1" applyNumberFormat="1" applyFont="1" applyFill="1" applyBorder="1" applyAlignment="1">
      <alignment horizontal="right" vertical="center" wrapText="1"/>
    </xf>
    <xf numFmtId="167" fontId="21" fillId="14" borderId="7" xfId="0" applyNumberFormat="1" applyFont="1" applyFill="1" applyBorder="1" applyAlignment="1">
      <alignment vertical="center" wrapText="1"/>
    </xf>
    <xf numFmtId="0" fontId="5" fillId="0" borderId="0" xfId="0" applyFont="1" applyBorder="1" applyAlignment="1">
      <alignment horizontal="center" vertical="center" wrapText="1"/>
    </xf>
    <xf numFmtId="172" fontId="39" fillId="0" borderId="0" xfId="3" applyNumberFormat="1" applyFont="1" applyBorder="1" applyAlignment="1">
      <alignment horizontal="left" vertical="center" wrapText="1"/>
    </xf>
    <xf numFmtId="0" fontId="18" fillId="0" borderId="0" xfId="0" applyFont="1" applyBorder="1" applyAlignment="1">
      <alignment horizontal="center" vertical="center" wrapText="1"/>
    </xf>
    <xf numFmtId="0" fontId="41" fillId="13" borderId="7" xfId="3" applyFont="1" applyFill="1" applyBorder="1" applyAlignment="1">
      <alignment horizontal="center" vertical="center" wrapText="1"/>
    </xf>
    <xf numFmtId="0" fontId="41" fillId="0" borderId="0" xfId="3" applyFont="1" applyBorder="1" applyAlignment="1">
      <alignment horizontal="center" vertical="center"/>
    </xf>
    <xf numFmtId="0" fontId="5" fillId="0" borderId="0" xfId="3" applyFont="1" applyBorder="1" applyAlignment="1">
      <alignment horizontal="center" vertical="center"/>
    </xf>
    <xf numFmtId="0" fontId="39" fillId="0" borderId="0" xfId="3" applyFont="1" applyBorder="1" applyAlignment="1">
      <alignment horizontal="center" vertical="center"/>
    </xf>
    <xf numFmtId="0" fontId="44" fillId="12" borderId="7" xfId="0" applyFont="1" applyFill="1" applyBorder="1" applyAlignment="1">
      <alignment horizontal="right" vertical="center" wrapText="1"/>
    </xf>
    <xf numFmtId="173" fontId="44" fillId="0" borderId="0" xfId="0" applyNumberFormat="1" applyFont="1" applyFill="1" applyBorder="1" applyAlignment="1">
      <alignment vertical="center"/>
    </xf>
    <xf numFmtId="0" fontId="38" fillId="0" borderId="0" xfId="0" applyFont="1" applyAlignment="1">
      <alignment horizontal="right" vertical="center" wrapText="1"/>
    </xf>
    <xf numFmtId="0" fontId="5" fillId="0" borderId="0" xfId="0" applyFont="1" applyBorder="1" applyAlignment="1">
      <alignment vertical="center" wrapText="1"/>
    </xf>
    <xf numFmtId="0" fontId="6" fillId="0" borderId="0" xfId="0" applyFont="1" applyBorder="1" applyAlignment="1">
      <alignment horizontal="center" vertical="center" wrapText="1"/>
    </xf>
    <xf numFmtId="0" fontId="23" fillId="0" borderId="0" xfId="0" applyFont="1" applyBorder="1" applyAlignment="1">
      <alignment horizontal="center" vertical="center" wrapText="1"/>
    </xf>
    <xf numFmtId="37" fontId="23" fillId="0" borderId="0" xfId="0" applyNumberFormat="1" applyFont="1" applyBorder="1" applyAlignment="1">
      <alignment horizontal="right" vertical="center" wrapText="1"/>
    </xf>
    <xf numFmtId="0" fontId="23" fillId="0" borderId="0" xfId="0" applyFont="1" applyBorder="1" applyAlignment="1">
      <alignment horizontal="right" vertical="center" wrapText="1"/>
    </xf>
    <xf numFmtId="0" fontId="18" fillId="0" borderId="0" xfId="0" applyFont="1" applyBorder="1" applyAlignment="1">
      <alignment vertical="center" wrapText="1"/>
    </xf>
    <xf numFmtId="0" fontId="30" fillId="0" borderId="0" xfId="0" applyFont="1" applyBorder="1" applyAlignment="1">
      <alignment vertical="center" wrapText="1"/>
    </xf>
    <xf numFmtId="0" fontId="22" fillId="3" borderId="7" xfId="0" applyFont="1" applyFill="1" applyBorder="1" applyAlignment="1">
      <alignment horizontal="center" vertical="center" wrapText="1"/>
    </xf>
    <xf numFmtId="0" fontId="31" fillId="4" borderId="7" xfId="0" applyFont="1" applyFill="1" applyBorder="1" applyAlignment="1">
      <alignment horizontal="right" vertical="center" wrapText="1"/>
    </xf>
    <xf numFmtId="0" fontId="18" fillId="0" borderId="7" xfId="0" applyFont="1" applyBorder="1" applyAlignment="1">
      <alignment vertical="center" wrapText="1"/>
    </xf>
    <xf numFmtId="0" fontId="18" fillId="5" borderId="7" xfId="0" applyFont="1" applyFill="1" applyBorder="1" applyAlignment="1">
      <alignment vertical="center" wrapText="1"/>
    </xf>
    <xf numFmtId="0" fontId="18" fillId="6" borderId="7" xfId="0" applyFont="1" applyFill="1" applyBorder="1" applyAlignment="1">
      <alignment vertical="center" wrapText="1"/>
    </xf>
    <xf numFmtId="166" fontId="18" fillId="0" borderId="7" xfId="0" applyNumberFormat="1" applyFont="1" applyFill="1" applyBorder="1" applyAlignment="1">
      <alignment vertical="center" wrapText="1"/>
    </xf>
    <xf numFmtId="0" fontId="24" fillId="10" borderId="7" xfId="0" applyFont="1" applyFill="1" applyBorder="1" applyAlignment="1">
      <alignment vertical="center" wrapText="1"/>
    </xf>
    <xf numFmtId="0" fontId="24" fillId="11" borderId="7" xfId="0" applyFont="1" applyFill="1" applyBorder="1" applyAlignment="1">
      <alignment vertical="center" wrapText="1"/>
    </xf>
    <xf numFmtId="167" fontId="18" fillId="0" borderId="7" xfId="0" applyNumberFormat="1" applyFont="1" applyFill="1" applyBorder="1" applyAlignment="1">
      <alignment vertical="center" wrapText="1"/>
    </xf>
    <xf numFmtId="0" fontId="47" fillId="15" borderId="7" xfId="0" applyFont="1" applyFill="1" applyBorder="1" applyAlignment="1">
      <alignment vertical="center" wrapText="1"/>
    </xf>
    <xf numFmtId="0" fontId="47" fillId="15" borderId="7" xfId="0" applyFont="1" applyFill="1" applyBorder="1" applyAlignment="1">
      <alignment horizontal="center" vertical="center" wrapText="1"/>
    </xf>
    <xf numFmtId="9" fontId="47" fillId="15" borderId="7" xfId="2" applyFont="1" applyFill="1" applyBorder="1" applyAlignment="1">
      <alignment horizontal="center" vertical="center" wrapText="1"/>
    </xf>
    <xf numFmtId="37" fontId="47" fillId="15" borderId="7" xfId="1" applyNumberFormat="1" applyFont="1" applyFill="1" applyBorder="1" applyAlignment="1">
      <alignment vertical="center" wrapText="1"/>
    </xf>
    <xf numFmtId="9" fontId="47" fillId="15" borderId="7" xfId="2" applyFont="1" applyFill="1" applyBorder="1" applyAlignment="1">
      <alignment vertical="center" wrapText="1"/>
    </xf>
    <xf numFmtId="0" fontId="21" fillId="0" borderId="7" xfId="0" applyFont="1" applyFill="1" applyBorder="1" applyAlignment="1">
      <alignment horizontal="right" vertical="center"/>
    </xf>
    <xf numFmtId="170" fontId="18" fillId="0" borderId="17" xfId="1" applyNumberFormat="1" applyFont="1" applyBorder="1" applyAlignment="1">
      <alignment horizontal="center" vertical="center"/>
    </xf>
    <xf numFmtId="170" fontId="18" fillId="8" borderId="17" xfId="1" applyNumberFormat="1" applyFont="1" applyFill="1" applyBorder="1" applyAlignment="1">
      <alignment horizontal="center" vertical="center"/>
    </xf>
    <xf numFmtId="0" fontId="18" fillId="0" borderId="17" xfId="0" applyFont="1" applyBorder="1" applyAlignment="1">
      <alignment horizontal="center" vertical="center"/>
    </xf>
    <xf numFmtId="37" fontId="5" fillId="0" borderId="19" xfId="1" applyNumberFormat="1" applyFont="1" applyBorder="1" applyAlignment="1">
      <alignment vertical="center"/>
    </xf>
    <xf numFmtId="0" fontId="5" fillId="0" borderId="15" xfId="0" applyFont="1" applyBorder="1" applyAlignment="1">
      <alignment vertical="center" wrapText="1"/>
    </xf>
    <xf numFmtId="0" fontId="18" fillId="8" borderId="17" xfId="0" applyFont="1" applyFill="1" applyBorder="1" applyAlignment="1">
      <alignment horizontal="center" vertical="center"/>
    </xf>
    <xf numFmtId="37" fontId="5" fillId="8" borderId="15" xfId="1" applyNumberFormat="1" applyFont="1" applyFill="1" applyBorder="1" applyAlignment="1">
      <alignment vertical="center"/>
    </xf>
    <xf numFmtId="0" fontId="18" fillId="8" borderId="19" xfId="0" applyFont="1" applyFill="1" applyBorder="1" applyAlignment="1">
      <alignment horizontal="center" vertical="center"/>
    </xf>
    <xf numFmtId="0" fontId="5" fillId="0" borderId="17" xfId="0" applyFont="1" applyBorder="1" applyAlignment="1">
      <alignment horizontal="center" vertical="center"/>
    </xf>
    <xf numFmtId="0" fontId="48" fillId="0" borderId="0" xfId="3" applyFont="1" applyAlignment="1">
      <alignment vertical="center"/>
    </xf>
    <xf numFmtId="0" fontId="41" fillId="0" borderId="0" xfId="3" applyFont="1" applyAlignment="1">
      <alignment vertical="center"/>
    </xf>
    <xf numFmtId="0" fontId="41" fillId="0" borderId="0" xfId="3" applyFont="1" applyBorder="1" applyAlignment="1">
      <alignment vertical="center"/>
    </xf>
    <xf numFmtId="0" fontId="12" fillId="0" borderId="0" xfId="3" applyFont="1" applyBorder="1" applyAlignment="1">
      <alignment horizontal="right" vertical="center"/>
    </xf>
    <xf numFmtId="0" fontId="5" fillId="0" borderId="0" xfId="3" applyFont="1" applyFill="1" applyBorder="1" applyAlignment="1">
      <alignment horizontal="right" vertical="center"/>
    </xf>
    <xf numFmtId="0" fontId="39" fillId="0" borderId="0" xfId="3" applyFont="1" applyBorder="1" applyAlignment="1">
      <alignment horizontal="right" vertical="center"/>
    </xf>
    <xf numFmtId="1" fontId="39" fillId="0" borderId="7" xfId="3" applyNumberFormat="1" applyFont="1" applyBorder="1" applyAlignment="1">
      <alignment vertical="center" wrapText="1"/>
    </xf>
    <xf numFmtId="0" fontId="46" fillId="0" borderId="0" xfId="3" applyFont="1" applyBorder="1" applyAlignment="1">
      <alignment vertical="center"/>
    </xf>
    <xf numFmtId="0" fontId="0" fillId="0" borderId="0" xfId="0" applyAlignment="1">
      <alignment horizontal="right"/>
    </xf>
    <xf numFmtId="0" fontId="46" fillId="0" borderId="0" xfId="3" applyFont="1" applyBorder="1" applyAlignment="1">
      <alignment vertical="center" wrapText="1"/>
    </xf>
    <xf numFmtId="0" fontId="41" fillId="0" borderId="0" xfId="3" applyFont="1" applyBorder="1" applyAlignment="1">
      <alignment horizontal="center" vertical="center" wrapText="1"/>
    </xf>
    <xf numFmtId="0" fontId="41" fillId="0" borderId="0" xfId="3" applyFont="1" applyFill="1" applyBorder="1" applyAlignment="1">
      <alignment horizontal="left" vertical="center" wrapText="1"/>
    </xf>
    <xf numFmtId="9" fontId="41" fillId="0" borderId="0" xfId="3" applyNumberFormat="1" applyFont="1" applyBorder="1" applyAlignment="1">
      <alignment vertical="center" wrapText="1"/>
    </xf>
    <xf numFmtId="0" fontId="39" fillId="0" borderId="20" xfId="3" applyFont="1" applyBorder="1" applyAlignment="1">
      <alignment horizontal="center" vertical="center"/>
    </xf>
    <xf numFmtId="0" fontId="2" fillId="0" borderId="20" xfId="3" applyFont="1" applyBorder="1" applyAlignment="1">
      <alignment horizontal="center" vertical="center"/>
    </xf>
    <xf numFmtId="0" fontId="39" fillId="0" borderId="20" xfId="3" applyFont="1" applyBorder="1" applyAlignment="1">
      <alignment vertical="center"/>
    </xf>
    <xf numFmtId="0" fontId="41" fillId="0" borderId="0" xfId="3" applyFont="1" applyBorder="1" applyAlignment="1">
      <alignment horizontal="right" vertical="center" wrapText="1"/>
    </xf>
    <xf numFmtId="0" fontId="5" fillId="0" borderId="0" xfId="3" applyFont="1" applyFill="1" applyBorder="1" applyAlignment="1">
      <alignment vertical="center" wrapText="1"/>
    </xf>
    <xf numFmtId="170" fontId="41" fillId="0" borderId="0" xfId="1" applyNumberFormat="1" applyFont="1" applyFill="1" applyBorder="1" applyAlignment="1">
      <alignment horizontal="right" vertical="center" wrapText="1"/>
    </xf>
    <xf numFmtId="0" fontId="2" fillId="0" borderId="0" xfId="3" applyFont="1" applyFill="1" applyBorder="1" applyAlignment="1">
      <alignment vertical="center" wrapText="1"/>
    </xf>
    <xf numFmtId="0" fontId="41" fillId="0" borderId="0" xfId="3" applyFont="1" applyBorder="1" applyAlignment="1">
      <alignment horizontal="right" vertical="center"/>
    </xf>
    <xf numFmtId="0" fontId="50" fillId="0" borderId="7" xfId="3" applyFont="1" applyBorder="1" applyAlignment="1">
      <alignment vertical="center" wrapText="1"/>
    </xf>
    <xf numFmtId="0" fontId="39" fillId="0" borderId="0" xfId="3" applyFont="1" applyBorder="1" applyAlignment="1">
      <alignment horizontal="center" vertical="center" wrapText="1"/>
    </xf>
    <xf numFmtId="0" fontId="41" fillId="13" borderId="7" xfId="3" applyFont="1" applyFill="1" applyBorder="1" applyAlignment="1">
      <alignment horizontal="center" vertical="center" wrapText="1"/>
    </xf>
    <xf numFmtId="0" fontId="41" fillId="0" borderId="21" xfId="3" applyFont="1" applyBorder="1" applyAlignment="1">
      <alignment horizontal="left" vertical="center" wrapText="1"/>
    </xf>
    <xf numFmtId="0" fontId="39" fillId="0" borderId="21" xfId="3" applyFont="1" applyBorder="1" applyAlignment="1">
      <alignment horizontal="center" vertical="center" wrapText="1"/>
    </xf>
    <xf numFmtId="0" fontId="39" fillId="0" borderId="21" xfId="3" applyFont="1" applyBorder="1" applyAlignment="1">
      <alignment vertical="center" wrapText="1"/>
    </xf>
    <xf numFmtId="0" fontId="5" fillId="0" borderId="0" xfId="3" applyFont="1" applyBorder="1" applyAlignment="1">
      <alignment horizontal="center" vertical="center"/>
    </xf>
    <xf numFmtId="0" fontId="39" fillId="0" borderId="0" xfId="3" applyFont="1" applyBorder="1" applyAlignment="1">
      <alignment horizontal="center" vertical="center"/>
    </xf>
    <xf numFmtId="0" fontId="41" fillId="0" borderId="17" xfId="3" applyFont="1" applyFill="1" applyBorder="1" applyAlignment="1">
      <alignment horizontal="left" vertical="center" wrapText="1"/>
    </xf>
    <xf numFmtId="0" fontId="41" fillId="13" borderId="7" xfId="3" applyFont="1" applyFill="1" applyBorder="1" applyAlignment="1">
      <alignment horizontal="center" vertical="center" wrapText="1"/>
    </xf>
    <xf numFmtId="0" fontId="51" fillId="7" borderId="7" xfId="0" applyFont="1" applyFill="1" applyBorder="1" applyAlignment="1">
      <alignment horizontal="left" vertical="center"/>
    </xf>
    <xf numFmtId="0" fontId="51" fillId="7" borderId="7" xfId="0" applyFont="1" applyFill="1" applyBorder="1" applyAlignment="1">
      <alignment vertical="center" wrapText="1"/>
    </xf>
    <xf numFmtId="0" fontId="51" fillId="7" borderId="7" xfId="0" applyFont="1" applyFill="1" applyBorder="1" applyAlignment="1">
      <alignment horizontal="center" vertical="center" wrapText="1"/>
    </xf>
    <xf numFmtId="9" fontId="51" fillId="7" borderId="7" xfId="2" applyFont="1" applyFill="1" applyBorder="1" applyAlignment="1">
      <alignment horizontal="center" vertical="center" wrapText="1"/>
    </xf>
    <xf numFmtId="37" fontId="52" fillId="7" borderId="7" xfId="1" applyNumberFormat="1" applyFont="1" applyFill="1" applyBorder="1" applyAlignment="1">
      <alignment horizontal="right" vertical="center" wrapText="1"/>
    </xf>
    <xf numFmtId="0" fontId="52" fillId="7" borderId="7" xfId="0" applyFont="1" applyFill="1" applyBorder="1" applyAlignment="1">
      <alignment vertical="center" wrapText="1"/>
    </xf>
    <xf numFmtId="0" fontId="50" fillId="0" borderId="0" xfId="0" applyFont="1" applyBorder="1" applyAlignment="1">
      <alignment vertical="center"/>
    </xf>
    <xf numFmtId="9" fontId="41" fillId="0" borderId="0" xfId="3" applyNumberFormat="1" applyFont="1" applyBorder="1" applyAlignment="1">
      <alignment horizontal="center" vertical="center"/>
    </xf>
    <xf numFmtId="0" fontId="46" fillId="0" borderId="7" xfId="3" applyFont="1" applyBorder="1" applyAlignment="1">
      <alignment vertical="center"/>
    </xf>
    <xf numFmtId="9" fontId="46" fillId="0" borderId="7" xfId="3" applyNumberFormat="1" applyFont="1" applyBorder="1" applyAlignment="1">
      <alignment horizontal="center" vertical="center"/>
    </xf>
    <xf numFmtId="0" fontId="45" fillId="0" borderId="7" xfId="3" applyFont="1" applyBorder="1" applyAlignment="1">
      <alignment vertical="center"/>
    </xf>
    <xf numFmtId="0" fontId="39" fillId="0" borderId="7" xfId="3" applyFont="1" applyBorder="1" applyAlignment="1">
      <alignment horizontal="right" vertical="center"/>
    </xf>
    <xf numFmtId="0" fontId="46" fillId="0" borderId="7" xfId="3" applyFont="1" applyBorder="1" applyAlignment="1">
      <alignment horizontal="left" vertical="center"/>
    </xf>
    <xf numFmtId="0" fontId="39" fillId="0" borderId="7" xfId="3" applyFont="1" applyBorder="1" applyAlignment="1">
      <alignment horizontal="left" vertical="center"/>
    </xf>
    <xf numFmtId="1" fontId="41" fillId="0" borderId="7" xfId="3" applyNumberFormat="1" applyFont="1" applyBorder="1" applyAlignment="1">
      <alignment vertical="center" wrapText="1"/>
    </xf>
    <xf numFmtId="0" fontId="45" fillId="0" borderId="17" xfId="3" applyFont="1" applyFill="1" applyBorder="1" applyAlignment="1">
      <alignment horizontal="left" vertical="center"/>
    </xf>
    <xf numFmtId="0" fontId="39" fillId="0" borderId="0" xfId="3" applyFont="1" applyBorder="1" applyAlignment="1">
      <alignment horizontal="left" vertical="center"/>
    </xf>
    <xf numFmtId="0" fontId="45" fillId="0" borderId="0" xfId="3" applyFont="1" applyBorder="1" applyAlignment="1">
      <alignment vertical="center"/>
    </xf>
    <xf numFmtId="9" fontId="39" fillId="0" borderId="15" xfId="3" applyNumberFormat="1" applyFont="1" applyBorder="1" applyAlignment="1">
      <alignment vertical="center" wrapText="1"/>
    </xf>
    <xf numFmtId="0" fontId="45" fillId="0" borderId="0" xfId="3" applyFont="1" applyBorder="1" applyAlignment="1">
      <alignment horizontal="left" vertical="center"/>
    </xf>
    <xf numFmtId="0" fontId="45" fillId="0" borderId="17" xfId="3" applyFont="1" applyFill="1" applyBorder="1" applyAlignment="1">
      <alignment vertical="center" wrapText="1"/>
    </xf>
    <xf numFmtId="0" fontId="45" fillId="0" borderId="17" xfId="3" applyFont="1" applyFill="1" applyBorder="1" applyAlignment="1">
      <alignment vertical="center"/>
    </xf>
    <xf numFmtId="0" fontId="45" fillId="0" borderId="18" xfId="3" applyFont="1" applyFill="1" applyBorder="1" applyAlignment="1">
      <alignment vertical="center" wrapText="1"/>
    </xf>
    <xf numFmtId="0" fontId="45" fillId="0" borderId="23" xfId="3" applyFont="1" applyFill="1" applyBorder="1" applyAlignment="1">
      <alignment vertical="center"/>
    </xf>
    <xf numFmtId="0" fontId="5" fillId="0" borderId="0" xfId="3" applyFont="1" applyFill="1" applyBorder="1" applyAlignment="1">
      <alignment vertical="center"/>
    </xf>
    <xf numFmtId="0" fontId="45" fillId="12" borderId="14" xfId="3" applyFont="1" applyFill="1" applyBorder="1" applyAlignment="1">
      <alignment vertical="center"/>
    </xf>
    <xf numFmtId="0" fontId="45" fillId="12" borderId="4" xfId="3" applyFont="1" applyFill="1" applyBorder="1" applyAlignment="1">
      <alignment vertical="center"/>
    </xf>
    <xf numFmtId="0" fontId="39" fillId="0" borderId="0" xfId="0" applyFont="1"/>
    <xf numFmtId="0" fontId="39" fillId="0" borderId="7" xfId="0" applyFont="1" applyBorder="1" applyAlignment="1">
      <alignment horizontal="justify" vertical="center" wrapText="1"/>
    </xf>
    <xf numFmtId="0" fontId="39" fillId="16" borderId="7" xfId="0" applyFont="1" applyFill="1" applyBorder="1" applyAlignment="1">
      <alignment horizontal="justify" vertical="center" wrapText="1"/>
    </xf>
    <xf numFmtId="0" fontId="39" fillId="16" borderId="7" xfId="0" applyFont="1" applyFill="1" applyBorder="1" applyAlignment="1">
      <alignment vertical="center" wrapText="1"/>
    </xf>
    <xf numFmtId="0" fontId="41" fillId="17" borderId="7" xfId="0" applyFont="1" applyFill="1" applyBorder="1" applyAlignment="1">
      <alignment horizontal="center" vertical="center" wrapText="1"/>
    </xf>
    <xf numFmtId="49" fontId="39" fillId="0" borderId="7" xfId="0" applyNumberFormat="1" applyFont="1" applyBorder="1" applyAlignment="1">
      <alignment horizontal="center" vertical="center" wrapText="1"/>
    </xf>
    <xf numFmtId="0" fontId="39" fillId="0" borderId="7" xfId="0" applyFont="1" applyBorder="1" applyAlignment="1">
      <alignment horizontal="center" vertical="center" wrapText="1"/>
    </xf>
    <xf numFmtId="0" fontId="39" fillId="0" borderId="0" xfId="0" applyFont="1" applyBorder="1" applyAlignment="1">
      <alignment horizontal="left" vertical="center"/>
    </xf>
    <xf numFmtId="0" fontId="39" fillId="0" borderId="7" xfId="0" applyFont="1" applyBorder="1" applyAlignment="1">
      <alignment horizontal="center" vertical="center"/>
    </xf>
    <xf numFmtId="0" fontId="39" fillId="0" borderId="7" xfId="0" applyFont="1" applyBorder="1" applyAlignment="1">
      <alignment vertical="center"/>
    </xf>
    <xf numFmtId="0" fontId="41" fillId="0" borderId="7" xfId="0" applyFont="1" applyBorder="1" applyAlignment="1">
      <alignment horizontal="center" vertical="center"/>
    </xf>
    <xf numFmtId="0" fontId="39" fillId="0" borderId="0" xfId="0" applyFont="1" applyAlignment="1">
      <alignment vertical="center"/>
    </xf>
    <xf numFmtId="0" fontId="41" fillId="0" borderId="0" xfId="0" applyFont="1" applyAlignment="1">
      <alignment vertical="center" wrapText="1"/>
    </xf>
    <xf numFmtId="0" fontId="39" fillId="0" borderId="0" xfId="3" applyFont="1" applyBorder="1" applyAlignment="1">
      <alignment horizontal="left" vertical="center" wrapText="1"/>
    </xf>
    <xf numFmtId="0" fontId="41" fillId="0" borderId="0" xfId="0" applyFont="1" applyAlignment="1">
      <alignment horizontal="right" vertical="center" wrapText="1"/>
    </xf>
    <xf numFmtId="172" fontId="39" fillId="0" borderId="0" xfId="0" applyNumberFormat="1" applyFont="1" applyAlignment="1">
      <alignment horizontal="left" vertical="center"/>
    </xf>
    <xf numFmtId="0" fontId="41" fillId="0" borderId="0" xfId="0" applyFont="1" applyAlignment="1">
      <alignment horizontal="right" vertical="center"/>
    </xf>
    <xf numFmtId="0" fontId="45" fillId="0" borderId="0" xfId="0" applyFont="1" applyAlignment="1">
      <alignment horizontal="left" vertical="center"/>
    </xf>
    <xf numFmtId="0" fontId="41" fillId="0" borderId="0" xfId="0" applyFont="1" applyAlignment="1">
      <alignment vertical="center"/>
    </xf>
    <xf numFmtId="0" fontId="41" fillId="0" borderId="7" xfId="0" applyFont="1" applyBorder="1" applyAlignment="1">
      <alignment horizontal="center" vertical="center" wrapText="1"/>
    </xf>
    <xf numFmtId="0" fontId="41" fillId="0" borderId="15" xfId="0" applyFont="1" applyBorder="1" applyAlignment="1">
      <alignment horizontal="center" vertical="center" wrapText="1"/>
    </xf>
    <xf numFmtId="0" fontId="39" fillId="0" borderId="0" xfId="0" applyFont="1" applyAlignment="1">
      <alignment vertical="center" wrapText="1"/>
    </xf>
    <xf numFmtId="0" fontId="39" fillId="0" borderId="7" xfId="0" applyFont="1" applyBorder="1" applyAlignment="1">
      <alignment vertical="center" wrapText="1"/>
    </xf>
    <xf numFmtId="0" fontId="39" fillId="0" borderId="15" xfId="0" applyFont="1" applyBorder="1" applyAlignment="1">
      <alignment horizontal="center" vertical="center" wrapText="1"/>
    </xf>
    <xf numFmtId="172" fontId="39" fillId="0" borderId="7" xfId="0" applyNumberFormat="1" applyFont="1" applyBorder="1" applyAlignment="1">
      <alignment vertical="center"/>
    </xf>
    <xf numFmtId="0" fontId="56" fillId="0" borderId="0" xfId="0" applyFont="1" applyAlignment="1"/>
    <xf numFmtId="0" fontId="57" fillId="0" borderId="0" xfId="0" applyFont="1" applyAlignment="1">
      <alignment vertical="center"/>
    </xf>
    <xf numFmtId="172" fontId="39" fillId="0" borderId="7" xfId="0" applyNumberFormat="1" applyFont="1" applyBorder="1" applyAlignment="1">
      <alignment horizontal="center" vertical="center"/>
    </xf>
    <xf numFmtId="9" fontId="39" fillId="0" borderId="7" xfId="2" applyFont="1" applyBorder="1" applyAlignment="1">
      <alignment horizontal="center" vertical="center"/>
    </xf>
    <xf numFmtId="14" fontId="39" fillId="0" borderId="7" xfId="0" applyNumberFormat="1" applyFont="1" applyBorder="1" applyAlignment="1">
      <alignment vertical="center"/>
    </xf>
    <xf numFmtId="0" fontId="46" fillId="0" borderId="7" xfId="0" applyFont="1" applyBorder="1" applyAlignment="1">
      <alignment vertical="center"/>
    </xf>
    <xf numFmtId="0" fontId="39" fillId="0" borderId="0" xfId="0" applyFont="1" applyBorder="1" applyAlignment="1">
      <alignment horizontal="center" vertical="center"/>
    </xf>
    <xf numFmtId="0" fontId="46" fillId="0" borderId="0" xfId="0" applyFont="1" applyBorder="1" applyAlignment="1">
      <alignment vertical="center"/>
    </xf>
    <xf numFmtId="0" fontId="39" fillId="0" borderId="0" xfId="0" applyFont="1" applyBorder="1" applyAlignment="1">
      <alignment vertical="center"/>
    </xf>
    <xf numFmtId="9" fontId="39" fillId="0" borderId="0" xfId="2" applyFont="1" applyBorder="1" applyAlignment="1">
      <alignment horizontal="center" vertical="center"/>
    </xf>
    <xf numFmtId="0" fontId="2" fillId="0" borderId="0" xfId="3" applyFont="1" applyBorder="1" applyAlignment="1">
      <alignment horizontal="center" vertical="center"/>
    </xf>
    <xf numFmtId="9" fontId="60" fillId="0" borderId="7" xfId="2" applyFont="1" applyFill="1" applyBorder="1" applyAlignment="1">
      <alignment vertical="center" wrapText="1"/>
    </xf>
    <xf numFmtId="0" fontId="53" fillId="0" borderId="0" xfId="0" applyFont="1" applyAlignment="1">
      <alignment horizontal="center" vertical="center"/>
    </xf>
    <xf numFmtId="0" fontId="39" fillId="0" borderId="0" xfId="0" applyFont="1" applyBorder="1" applyAlignment="1">
      <alignment horizontal="left" vertical="center"/>
    </xf>
    <xf numFmtId="0" fontId="39" fillId="0" borderId="7" xfId="0" applyFont="1" applyBorder="1" applyAlignment="1">
      <alignment horizontal="center" vertical="center"/>
    </xf>
    <xf numFmtId="0" fontId="41" fillId="0" borderId="17" xfId="0" applyFont="1" applyBorder="1" applyAlignment="1">
      <alignment horizontal="center" vertical="center"/>
    </xf>
    <xf numFmtId="0" fontId="41" fillId="0" borderId="15" xfId="0" applyFont="1" applyBorder="1" applyAlignment="1">
      <alignment horizontal="center" vertical="center"/>
    </xf>
    <xf numFmtId="0" fontId="41" fillId="0" borderId="7" xfId="0" applyFont="1" applyBorder="1" applyAlignment="1">
      <alignment horizontal="center" vertical="center"/>
    </xf>
    <xf numFmtId="0" fontId="2" fillId="0" borderId="0" xfId="0" applyFont="1" applyBorder="1" applyAlignment="1">
      <alignment horizontal="left" vertical="center" wrapText="1"/>
    </xf>
    <xf numFmtId="0" fontId="21" fillId="0" borderId="0" xfId="0" applyFont="1" applyBorder="1" applyAlignment="1">
      <alignment horizontal="left" vertical="center" wrapText="1"/>
    </xf>
    <xf numFmtId="0" fontId="25" fillId="0" borderId="0" xfId="0" applyFont="1" applyFill="1" applyBorder="1" applyAlignment="1">
      <alignment horizontal="left" vertical="center" wrapText="1"/>
    </xf>
    <xf numFmtId="0" fontId="27" fillId="0" borderId="0" xfId="0" applyFont="1" applyBorder="1" applyAlignment="1">
      <alignment horizontal="left" vertical="center" wrapText="1"/>
    </xf>
    <xf numFmtId="0" fontId="23" fillId="8" borderId="17" xfId="0" applyFont="1" applyFill="1" applyBorder="1" applyAlignment="1">
      <alignment horizontal="center" vertical="center"/>
    </xf>
    <xf numFmtId="0" fontId="23" fillId="8" borderId="19" xfId="0" applyFont="1" applyFill="1" applyBorder="1" applyAlignment="1">
      <alignment horizontal="center" vertical="center"/>
    </xf>
    <xf numFmtId="0" fontId="23" fillId="8" borderId="15" xfId="0" applyFont="1" applyFill="1" applyBorder="1" applyAlignment="1">
      <alignment horizontal="center" vertical="center"/>
    </xf>
    <xf numFmtId="0" fontId="23" fillId="0" borderId="0" xfId="0" applyFont="1" applyBorder="1" applyAlignment="1">
      <alignment horizontal="center" vertical="center"/>
    </xf>
    <xf numFmtId="0" fontId="18" fillId="0" borderId="0" xfId="0" applyFont="1" applyBorder="1" applyAlignment="1">
      <alignment horizontal="center" vertical="center" wrapText="1"/>
    </xf>
    <xf numFmtId="0" fontId="3" fillId="0" borderId="0" xfId="0" applyFont="1" applyBorder="1" applyAlignment="1">
      <alignment horizontal="right" vertical="center" wrapText="1"/>
    </xf>
    <xf numFmtId="0" fontId="3" fillId="0" borderId="10" xfId="0" applyFont="1" applyBorder="1" applyAlignment="1">
      <alignment horizontal="right" vertical="center" wrapText="1"/>
    </xf>
    <xf numFmtId="0" fontId="13" fillId="0" borderId="0" xfId="0" applyFont="1" applyBorder="1" applyAlignment="1">
      <alignment horizontal="center" vertical="center"/>
    </xf>
    <xf numFmtId="0" fontId="23" fillId="0" borderId="0" xfId="0" applyFont="1" applyBorder="1" applyAlignment="1">
      <alignment horizontal="left" vertical="center"/>
    </xf>
    <xf numFmtId="37" fontId="18" fillId="0" borderId="0" xfId="1" applyNumberFormat="1" applyFont="1" applyFill="1" applyBorder="1" applyAlignment="1">
      <alignment horizontal="center" vertical="center" wrapText="1"/>
    </xf>
    <xf numFmtId="0" fontId="18" fillId="0" borderId="0" xfId="0" applyFont="1" applyBorder="1" applyAlignment="1">
      <alignment horizontal="left" vertical="center"/>
    </xf>
    <xf numFmtId="0" fontId="3" fillId="0" borderId="0" xfId="0" applyFont="1" applyBorder="1" applyAlignment="1">
      <alignment horizontal="right" vertical="top" wrapText="1"/>
    </xf>
    <xf numFmtId="0" fontId="13" fillId="0" borderId="0" xfId="0" applyFont="1" applyAlignment="1">
      <alignment horizontal="center" wrapText="1"/>
    </xf>
    <xf numFmtId="0" fontId="12" fillId="0" borderId="0" xfId="0" applyFont="1" applyAlignment="1">
      <alignment horizontal="center" wrapText="1"/>
    </xf>
    <xf numFmtId="0" fontId="12" fillId="0" borderId="12" xfId="0" applyFont="1" applyFill="1" applyBorder="1" applyAlignment="1">
      <alignment horizontal="center"/>
    </xf>
    <xf numFmtId="0" fontId="20" fillId="0" borderId="0" xfId="0" applyFont="1" applyBorder="1" applyAlignment="1">
      <alignment horizontal="left" vertical="top" wrapText="1"/>
    </xf>
    <xf numFmtId="0" fontId="2" fillId="0" borderId="0" xfId="0" applyFont="1" applyAlignment="1">
      <alignment horizontal="center"/>
    </xf>
    <xf numFmtId="0" fontId="5" fillId="0" borderId="0" xfId="0" applyFont="1" applyBorder="1" applyAlignment="1">
      <alignment horizontal="center" vertical="center" wrapText="1"/>
    </xf>
    <xf numFmtId="0" fontId="39" fillId="0" borderId="0" xfId="3" applyFont="1" applyBorder="1" applyAlignment="1">
      <alignment horizontal="center" vertical="center"/>
    </xf>
    <xf numFmtId="0" fontId="39" fillId="0" borderId="14" xfId="3" applyFont="1" applyBorder="1" applyAlignment="1">
      <alignment horizontal="center" vertical="center" wrapText="1"/>
    </xf>
    <xf numFmtId="0" fontId="39" fillId="0" borderId="16" xfId="3" applyFont="1" applyBorder="1" applyAlignment="1">
      <alignment horizontal="center" vertical="center" wrapText="1"/>
    </xf>
    <xf numFmtId="0" fontId="39" fillId="0" borderId="22" xfId="3" applyFont="1" applyBorder="1" applyAlignment="1">
      <alignment horizontal="center" vertical="center" wrapText="1"/>
    </xf>
    <xf numFmtId="0" fontId="39" fillId="0" borderId="23" xfId="3" applyFont="1" applyBorder="1" applyAlignment="1">
      <alignment horizontal="center" vertical="center" wrapText="1"/>
    </xf>
    <xf numFmtId="0" fontId="39" fillId="0" borderId="4" xfId="3" applyFont="1" applyBorder="1" applyAlignment="1">
      <alignment horizontal="center" vertical="center" wrapText="1"/>
    </xf>
    <xf numFmtId="0" fontId="49" fillId="0" borderId="0" xfId="3" applyFont="1" applyBorder="1" applyAlignment="1">
      <alignment horizontal="center" vertical="center"/>
    </xf>
    <xf numFmtId="0" fontId="41" fillId="0" borderId="20" xfId="3" applyFont="1" applyBorder="1" applyAlignment="1">
      <alignment horizontal="center" vertical="center"/>
    </xf>
    <xf numFmtId="0" fontId="41" fillId="0" borderId="0" xfId="3" applyFont="1" applyBorder="1" applyAlignment="1">
      <alignment horizontal="center" vertical="center"/>
    </xf>
    <xf numFmtId="0" fontId="58" fillId="0" borderId="20" xfId="3" applyFont="1" applyBorder="1" applyAlignment="1">
      <alignment horizontal="center" vertical="center"/>
    </xf>
    <xf numFmtId="0" fontId="54" fillId="0" borderId="0" xfId="0" applyFont="1" applyAlignment="1">
      <alignment horizontal="center" vertical="center" wrapText="1"/>
    </xf>
    <xf numFmtId="0" fontId="55" fillId="0" borderId="0" xfId="0" applyFont="1" applyAlignment="1">
      <alignment horizontal="center" vertical="center"/>
    </xf>
    <xf numFmtId="0" fontId="39" fillId="0" borderId="0" xfId="0" applyFont="1" applyAlignment="1">
      <alignment horizontal="center" vertical="center"/>
    </xf>
    <xf numFmtId="0" fontId="2" fillId="0" borderId="17"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39" fillId="0" borderId="17" xfId="0" applyFont="1" applyBorder="1" applyAlignment="1">
      <alignment horizontal="left" vertical="center" wrapText="1"/>
    </xf>
    <xf numFmtId="0" fontId="39" fillId="0" borderId="15" xfId="0" applyFont="1" applyBorder="1" applyAlignment="1">
      <alignment horizontal="left" vertical="center" wrapText="1"/>
    </xf>
    <xf numFmtId="0" fontId="15" fillId="0" borderId="20" xfId="3" applyFont="1" applyBorder="1" applyAlignment="1">
      <alignment horizontal="center" vertical="center"/>
    </xf>
    <xf numFmtId="0" fontId="5" fillId="0" borderId="0" xfId="3" applyFont="1" applyBorder="1" applyAlignment="1">
      <alignment horizontal="center" vertical="center"/>
    </xf>
    <xf numFmtId="0" fontId="2" fillId="0" borderId="0" xfId="3" applyFont="1" applyBorder="1" applyAlignment="1">
      <alignment horizontal="center" vertical="center"/>
    </xf>
    <xf numFmtId="0" fontId="39" fillId="9" borderId="0" xfId="3" applyFont="1" applyFill="1" applyBorder="1" applyAlignment="1">
      <alignment vertical="center"/>
    </xf>
    <xf numFmtId="0" fontId="39" fillId="0" borderId="0" xfId="3" applyFont="1" applyFill="1" applyBorder="1" applyAlignment="1">
      <alignment vertical="center"/>
    </xf>
    <xf numFmtId="0" fontId="41" fillId="0" borderId="0" xfId="3" applyFont="1" applyFill="1" applyBorder="1" applyAlignment="1">
      <alignment horizontal="right" vertical="center"/>
    </xf>
  </cellXfs>
  <cellStyles count="4">
    <cellStyle name="Comma" xfId="1" builtinId="3"/>
    <cellStyle name="Normal" xfId="0" builtinId="0"/>
    <cellStyle name="Normal 2" xfId="3"/>
    <cellStyle name="Percent" xfId="2" builtinId="5"/>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Style="combo" dx="16" fmlaRange="$G$12:$G$13" noThreeD="1" sel="0" val="0"/>
</file>

<file path=xl/ctrlProps/ctrlProp2.xml><?xml version="1.0" encoding="utf-8"?>
<formControlPr xmlns="http://schemas.microsoft.com/office/spreadsheetml/2009/9/main" objectType="Drop" dropStyle="combo" dx="16" fmlaRange="$I$1:$I$4" noThreeD="1" sel="1" val="0"/>
</file>

<file path=xl/ctrlProps/ctrlProp3.xml><?xml version="1.0" encoding="utf-8"?>
<formControlPr xmlns="http://schemas.microsoft.com/office/spreadsheetml/2009/9/main" objectType="Drop" dropStyle="combo" dx="16" fmlaRange="$I$6:$I$9"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1</xdr:row>
      <xdr:rowOff>8356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62000" cy="456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10</xdr:row>
          <xdr:rowOff>133350</xdr:rowOff>
        </xdr:from>
        <xdr:to>
          <xdr:col>5</xdr:col>
          <xdr:colOff>771525</xdr:colOff>
          <xdr:row>12</xdr:row>
          <xdr:rowOff>0</xdr:rowOff>
        </xdr:to>
        <xdr:sp macro="" textlink="">
          <xdr:nvSpPr>
            <xdr:cNvPr id="3073" name="Drop Down 1" hidden="1">
              <a:extLst>
                <a:ext uri="{63B3BB69-23CF-44E3-9099-C40C66FF867C}">
                  <a14:compatExt spid="_x0000_s3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47625</xdr:colOff>
      <xdr:row>0</xdr:row>
      <xdr:rowOff>0</xdr:rowOff>
    </xdr:from>
    <xdr:to>
      <xdr:col>1</xdr:col>
      <xdr:colOff>428625</xdr:colOff>
      <xdr:row>2</xdr:row>
      <xdr:rowOff>133350</xdr:rowOff>
    </xdr:to>
    <xdr:pic>
      <xdr:nvPicPr>
        <xdr:cNvPr id="4" name="Picture 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0"/>
          <a:ext cx="6858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238125</xdr:colOff>
      <xdr:row>2</xdr:row>
      <xdr:rowOff>85725</xdr:rowOff>
    </xdr:to>
    <xdr:pic>
      <xdr:nvPicPr>
        <xdr:cNvPr id="3" name="Picture 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38100</xdr:colOff>
          <xdr:row>1</xdr:row>
          <xdr:rowOff>19050</xdr:rowOff>
        </xdr:from>
        <xdr:to>
          <xdr:col>6</xdr:col>
          <xdr:colOff>390525</xdr:colOff>
          <xdr:row>2</xdr:row>
          <xdr:rowOff>0</xdr:rowOff>
        </xdr:to>
        <xdr:sp macro="" textlink="">
          <xdr:nvSpPr>
            <xdr:cNvPr id="7171" name="Drop Down 3" hidden="1">
              <a:extLst>
                <a:ext uri="{63B3BB69-23CF-44E3-9099-C40C66FF867C}">
                  <a14:compatExt spid="_x0000_s71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xdr:row>
          <xdr:rowOff>114300</xdr:rowOff>
        </xdr:from>
        <xdr:to>
          <xdr:col>6</xdr:col>
          <xdr:colOff>390525</xdr:colOff>
          <xdr:row>3</xdr:row>
          <xdr:rowOff>152400</xdr:rowOff>
        </xdr:to>
        <xdr:sp macro="" textlink="">
          <xdr:nvSpPr>
            <xdr:cNvPr id="7172" name="Drop Down 4" hidden="1">
              <a:extLst>
                <a:ext uri="{63B3BB69-23CF-44E3-9099-C40C66FF867C}">
                  <a14:compatExt spid="_x0000_s71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38100</xdr:colOff>
      <xdr:row>0</xdr:row>
      <xdr:rowOff>0</xdr:rowOff>
    </xdr:from>
    <xdr:to>
      <xdr:col>1</xdr:col>
      <xdr:colOff>428625</xdr:colOff>
      <xdr:row>1</xdr:row>
      <xdr:rowOff>20955</xdr:rowOff>
    </xdr:to>
    <xdr:pic>
      <xdr:nvPicPr>
        <xdr:cNvPr id="5" name="Picture 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0"/>
          <a:ext cx="666750" cy="449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0</xdr:rowOff>
    </xdr:from>
    <xdr:to>
      <xdr:col>1</xdr:col>
      <xdr:colOff>419100</xdr:colOff>
      <xdr:row>1</xdr:row>
      <xdr:rowOff>51027</xdr:rowOff>
    </xdr:to>
    <xdr:pic>
      <xdr:nvPicPr>
        <xdr:cNvPr id="2" name="Picture 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0"/>
          <a:ext cx="638175" cy="422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bdat\AppData\Local\Microsoft\Windows\INetCache\Content.Outlook\V8MADAD4\Bieu%20mau%20-%20HDNB%20kiem%20PASXNB%20v3%2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ĐNB&amp;PAXSNB"/>
      <sheetName val="DV-IDENTITY-0"/>
      <sheetName val="Phieu giao HD"/>
    </sheetNames>
    <sheetDataSet>
      <sheetData sheetId="0">
        <row r="2">
          <cell r="E2" t="str">
            <v>27-0813/HĐKT/CMCSOFT-VR/INS</v>
          </cell>
        </row>
        <row r="19">
          <cell r="C19">
            <v>813000000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mments" Target="../comments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view="pageLayout" zoomScaleNormal="100" workbookViewId="0">
      <selection activeCell="D37" sqref="D37"/>
    </sheetView>
  </sheetViews>
  <sheetFormatPr defaultRowHeight="12.75" x14ac:dyDescent="0.2"/>
  <cols>
    <col min="1" max="1" width="9.7109375" style="302" customWidth="1"/>
    <col min="2" max="2" width="12" style="302" customWidth="1"/>
    <col min="3" max="3" width="20.5703125" style="302" customWidth="1"/>
    <col min="4" max="4" width="22" style="302" customWidth="1"/>
    <col min="5" max="5" width="21.28515625" style="302" customWidth="1"/>
    <col min="6" max="16384" width="9.140625" style="302"/>
  </cols>
  <sheetData>
    <row r="1" spans="1:5" ht="35.25" customHeight="1" x14ac:dyDescent="0.2">
      <c r="B1" s="339" t="s">
        <v>225</v>
      </c>
      <c r="C1" s="339"/>
      <c r="D1" s="339"/>
      <c r="E1" s="339"/>
    </row>
    <row r="2" spans="1:5" ht="26.25" customHeight="1" x14ac:dyDescent="0.2"/>
    <row r="3" spans="1:5" ht="24" customHeight="1" x14ac:dyDescent="0.2">
      <c r="A3" s="306" t="s">
        <v>228</v>
      </c>
      <c r="B3" s="306" t="s">
        <v>229</v>
      </c>
      <c r="C3" s="306" t="s">
        <v>230</v>
      </c>
      <c r="D3" s="306" t="s">
        <v>231</v>
      </c>
      <c r="E3" s="306" t="s">
        <v>232</v>
      </c>
    </row>
    <row r="4" spans="1:5" ht="59.25" customHeight="1" x14ac:dyDescent="0.2">
      <c r="A4" s="303" t="s">
        <v>233</v>
      </c>
      <c r="B4" s="307" t="s">
        <v>240</v>
      </c>
      <c r="C4" s="308" t="s">
        <v>234</v>
      </c>
      <c r="D4" s="303" t="s">
        <v>241</v>
      </c>
      <c r="E4" s="303" t="s">
        <v>227</v>
      </c>
    </row>
    <row r="5" spans="1:5" ht="18" customHeight="1" x14ac:dyDescent="0.2">
      <c r="A5" s="304"/>
      <c r="B5" s="304"/>
      <c r="C5" s="304"/>
      <c r="D5" s="304"/>
      <c r="E5" s="305"/>
    </row>
    <row r="6" spans="1:5" x14ac:dyDescent="0.2">
      <c r="A6" s="340" t="s">
        <v>235</v>
      </c>
      <c r="B6" s="340"/>
      <c r="C6" s="340"/>
      <c r="D6" s="340"/>
      <c r="E6" s="340"/>
    </row>
    <row r="7" spans="1:5" x14ac:dyDescent="0.2">
      <c r="A7" s="309"/>
      <c r="B7" s="309"/>
      <c r="C7" s="309"/>
      <c r="D7" s="309"/>
      <c r="E7" s="309"/>
    </row>
    <row r="8" spans="1:5" x14ac:dyDescent="0.2">
      <c r="A8" s="309"/>
      <c r="B8" s="309"/>
      <c r="C8" s="309"/>
      <c r="D8" s="309"/>
      <c r="E8" s="309"/>
    </row>
    <row r="9" spans="1:5" x14ac:dyDescent="0.2">
      <c r="A9" s="309"/>
      <c r="B9" s="309"/>
      <c r="C9" s="309"/>
      <c r="D9" s="309"/>
      <c r="E9" s="309"/>
    </row>
    <row r="10" spans="1:5" x14ac:dyDescent="0.2">
      <c r="A10" s="309"/>
      <c r="B10" s="309"/>
      <c r="C10" s="309"/>
      <c r="D10" s="309"/>
      <c r="E10" s="309"/>
    </row>
    <row r="13" spans="1:5" ht="19.5" customHeight="1" x14ac:dyDescent="0.2">
      <c r="A13" s="342" t="s">
        <v>236</v>
      </c>
      <c r="B13" s="343"/>
      <c r="C13" s="342" t="s">
        <v>239</v>
      </c>
      <c r="D13" s="343"/>
      <c r="E13" s="312" t="s">
        <v>237</v>
      </c>
    </row>
    <row r="14" spans="1:5" ht="84" customHeight="1" x14ac:dyDescent="0.2">
      <c r="A14" s="341"/>
      <c r="B14" s="341"/>
      <c r="C14" s="311"/>
      <c r="D14" s="311"/>
      <c r="E14" s="311"/>
    </row>
    <row r="15" spans="1:5" ht="25.5" customHeight="1" x14ac:dyDescent="0.2">
      <c r="A15" s="344" t="s">
        <v>226</v>
      </c>
      <c r="B15" s="344"/>
      <c r="C15" s="312" t="s">
        <v>238</v>
      </c>
      <c r="D15" s="312" t="s">
        <v>111</v>
      </c>
      <c r="E15" s="312" t="s">
        <v>227</v>
      </c>
    </row>
  </sheetData>
  <mergeCells count="6">
    <mergeCell ref="B1:E1"/>
    <mergeCell ref="A6:E6"/>
    <mergeCell ref="A14:B14"/>
    <mergeCell ref="C13:D13"/>
    <mergeCell ref="A15:B15"/>
    <mergeCell ref="A13:B13"/>
  </mergeCells>
  <pageMargins left="0.7" right="0.7" top="0.75" bottom="0.75" header="0.3" footer="0.3"/>
  <pageSetup orientation="portrait" r:id="rId1"/>
  <headerFooter>
    <oddFooter>&amp;L&amp;"Arial,Regular"&amp;10 20/09QT/PM v3.2&amp;C&amp;"Arial,Regular"&amp;10Sử dụng nội bộ&amp;R&amp;"Arial,Regular"&amp;10Trang &amp;P/&amp;N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0"/>
  <sheetViews>
    <sheetView view="pageLayout" topLeftCell="A13" zoomScaleNormal="100" zoomScaleSheetLayoutView="100" workbookViewId="0">
      <selection activeCell="D49" sqref="D49"/>
    </sheetView>
  </sheetViews>
  <sheetFormatPr defaultColWidth="9.140625" defaultRowHeight="12.75" x14ac:dyDescent="0.25"/>
  <cols>
    <col min="1" max="1" width="4.28515625" style="62" customWidth="1"/>
    <col min="2" max="2" width="34" style="39" bestFit="1" customWidth="1"/>
    <col min="3" max="3" width="15.5703125" style="49" customWidth="1"/>
    <col min="4" max="4" width="10.140625" style="49" customWidth="1"/>
    <col min="5" max="5" width="14.140625" style="50" customWidth="1"/>
    <col min="6" max="6" width="21.85546875" style="213" customWidth="1"/>
    <col min="7" max="7" width="24" style="39" hidden="1" customWidth="1"/>
    <col min="8" max="8" width="32.7109375" style="39" customWidth="1"/>
    <col min="9" max="9" width="15.5703125" style="39" bestFit="1" customWidth="1"/>
    <col min="10" max="10" width="12.5703125" style="39" bestFit="1" customWidth="1"/>
    <col min="11" max="16384" width="9.140625" style="39"/>
  </cols>
  <sheetData>
    <row r="1" spans="1:24" x14ac:dyDescent="0.25">
      <c r="B1" s="132"/>
      <c r="C1" s="354" t="s">
        <v>0</v>
      </c>
      <c r="D1" s="354"/>
      <c r="E1" s="354"/>
      <c r="F1" s="354"/>
      <c r="G1" s="38"/>
      <c r="H1" s="38"/>
      <c r="I1" s="38"/>
      <c r="J1" s="38"/>
      <c r="K1" s="38"/>
      <c r="L1" s="38"/>
      <c r="M1" s="38"/>
      <c r="N1" s="38"/>
      <c r="O1" s="38"/>
      <c r="P1" s="38"/>
      <c r="Q1" s="38"/>
      <c r="R1" s="38"/>
      <c r="S1" s="38"/>
      <c r="T1" s="38"/>
      <c r="U1" s="38"/>
      <c r="V1" s="38"/>
      <c r="W1" s="38"/>
      <c r="X1" s="38"/>
    </row>
    <row r="2" spans="1:24" x14ac:dyDescent="0.25">
      <c r="B2" s="40"/>
      <c r="C2" s="354" t="s">
        <v>1</v>
      </c>
      <c r="D2" s="354"/>
      <c r="E2" s="354"/>
      <c r="F2" s="354"/>
      <c r="G2" s="38"/>
      <c r="H2" s="38"/>
      <c r="I2" s="38"/>
      <c r="J2" s="38"/>
      <c r="K2" s="38"/>
      <c r="L2" s="38"/>
      <c r="M2" s="38"/>
      <c r="N2" s="38"/>
      <c r="O2" s="38"/>
      <c r="P2" s="38"/>
      <c r="Q2" s="38"/>
      <c r="R2" s="38"/>
      <c r="S2" s="38"/>
      <c r="T2" s="38"/>
      <c r="U2" s="38"/>
      <c r="V2" s="38"/>
      <c r="W2" s="38"/>
      <c r="X2" s="38"/>
    </row>
    <row r="3" spans="1:24" ht="22.5" x14ac:dyDescent="0.25">
      <c r="B3" s="40"/>
      <c r="C3" s="132"/>
      <c r="D3" s="132"/>
      <c r="E3" s="41"/>
      <c r="F3" s="212" t="s">
        <v>2</v>
      </c>
      <c r="G3" s="38"/>
      <c r="H3" s="38"/>
      <c r="I3" s="38"/>
      <c r="J3" s="38"/>
      <c r="K3" s="38"/>
      <c r="L3" s="38"/>
      <c r="M3" s="38"/>
      <c r="N3" s="38"/>
      <c r="O3" s="38"/>
      <c r="P3" s="38"/>
      <c r="Q3" s="38"/>
      <c r="R3" s="38"/>
      <c r="S3" s="38"/>
      <c r="T3" s="38"/>
      <c r="U3" s="38"/>
      <c r="V3" s="38"/>
      <c r="W3" s="38"/>
      <c r="X3" s="38"/>
    </row>
    <row r="4" spans="1:24" ht="13.5" thickBot="1" x14ac:dyDescent="0.3">
      <c r="A4" s="42"/>
      <c r="B4" s="43"/>
      <c r="C4" s="355" t="s">
        <v>3</v>
      </c>
      <c r="D4" s="355"/>
      <c r="E4" s="355"/>
      <c r="F4" s="355"/>
      <c r="G4" s="38"/>
      <c r="H4" s="38"/>
      <c r="I4" s="38"/>
      <c r="J4" s="38"/>
      <c r="K4" s="38"/>
      <c r="L4" s="38"/>
      <c r="M4" s="38"/>
      <c r="N4" s="38"/>
      <c r="O4" s="38"/>
      <c r="P4" s="38"/>
      <c r="Q4" s="38"/>
      <c r="R4" s="38"/>
      <c r="S4" s="38"/>
      <c r="T4" s="38"/>
      <c r="U4" s="38"/>
      <c r="V4" s="38"/>
      <c r="W4" s="38"/>
      <c r="X4" s="38"/>
    </row>
    <row r="5" spans="1:24" x14ac:dyDescent="0.25">
      <c r="C5" s="44"/>
      <c r="D5" s="44"/>
      <c r="E5" s="45"/>
      <c r="G5" s="38"/>
      <c r="H5" s="38"/>
      <c r="I5" s="38"/>
      <c r="J5" s="38"/>
      <c r="K5" s="38"/>
      <c r="L5" s="38"/>
      <c r="M5" s="38"/>
      <c r="N5" s="38"/>
      <c r="O5" s="38"/>
      <c r="P5" s="38"/>
      <c r="Q5" s="38"/>
      <c r="R5" s="38"/>
      <c r="S5" s="38"/>
      <c r="T5" s="38"/>
      <c r="U5" s="38"/>
      <c r="V5" s="38"/>
      <c r="W5" s="38"/>
      <c r="X5" s="38"/>
    </row>
    <row r="6" spans="1:24" s="47" customFormat="1" ht="18" x14ac:dyDescent="0.25">
      <c r="A6" s="356" t="s">
        <v>4</v>
      </c>
      <c r="B6" s="356"/>
      <c r="C6" s="356"/>
      <c r="D6" s="356"/>
      <c r="E6" s="356"/>
      <c r="F6" s="356"/>
      <c r="G6" s="46"/>
      <c r="H6" s="46"/>
      <c r="I6" s="46"/>
      <c r="J6" s="46"/>
      <c r="K6" s="46"/>
      <c r="L6" s="46"/>
      <c r="M6" s="46"/>
      <c r="N6" s="46"/>
      <c r="O6" s="46"/>
      <c r="P6" s="46"/>
      <c r="Q6" s="46"/>
      <c r="R6" s="46"/>
      <c r="S6" s="46"/>
      <c r="T6" s="46"/>
      <c r="U6" s="46"/>
      <c r="V6" s="46"/>
      <c r="W6" s="46"/>
      <c r="X6" s="46"/>
    </row>
    <row r="7" spans="1:24" s="47" customFormat="1" ht="18" x14ac:dyDescent="0.25">
      <c r="A7" s="120"/>
      <c r="B7" s="48"/>
      <c r="C7" s="48"/>
      <c r="D7" s="48"/>
      <c r="E7" s="48"/>
      <c r="F7" s="214"/>
      <c r="G7" s="46"/>
      <c r="H7" s="46"/>
      <c r="I7" s="46"/>
      <c r="J7" s="46"/>
      <c r="K7" s="46"/>
      <c r="L7" s="46"/>
      <c r="M7" s="46"/>
      <c r="N7" s="46"/>
      <c r="O7" s="46"/>
      <c r="P7" s="46"/>
      <c r="Q7" s="46"/>
      <c r="R7" s="46"/>
      <c r="S7" s="46"/>
      <c r="T7" s="46"/>
      <c r="U7" s="46"/>
      <c r="V7" s="46"/>
      <c r="W7" s="46"/>
      <c r="X7" s="46"/>
    </row>
    <row r="8" spans="1:24" s="47" customFormat="1" ht="18" x14ac:dyDescent="0.25">
      <c r="A8" s="357" t="s">
        <v>5</v>
      </c>
      <c r="B8" s="357"/>
      <c r="C8" s="94"/>
      <c r="D8" s="94"/>
      <c r="E8" s="94"/>
      <c r="F8" s="215"/>
      <c r="G8" s="46"/>
      <c r="H8" s="46"/>
      <c r="I8" s="46"/>
      <c r="J8" s="46"/>
      <c r="K8" s="46"/>
      <c r="L8" s="46"/>
      <c r="M8" s="46"/>
      <c r="N8" s="46"/>
      <c r="O8" s="46"/>
      <c r="P8" s="46"/>
      <c r="Q8" s="46"/>
      <c r="R8" s="46"/>
      <c r="S8" s="46"/>
      <c r="T8" s="46"/>
      <c r="U8" s="46"/>
      <c r="V8" s="46"/>
      <c r="W8" s="46"/>
      <c r="X8" s="46"/>
    </row>
    <row r="9" spans="1:24" x14ac:dyDescent="0.25">
      <c r="A9" s="357" t="s">
        <v>100</v>
      </c>
      <c r="B9" s="357"/>
      <c r="C9" s="357"/>
      <c r="D9" s="357"/>
      <c r="E9" s="357"/>
      <c r="F9" s="216"/>
      <c r="G9" s="38"/>
      <c r="H9" s="38"/>
      <c r="I9" s="38"/>
      <c r="J9" s="38"/>
      <c r="K9" s="38"/>
      <c r="L9" s="38"/>
      <c r="M9" s="38"/>
      <c r="N9" s="38"/>
      <c r="O9" s="38"/>
      <c r="P9" s="38"/>
      <c r="Q9" s="38"/>
      <c r="R9" s="38"/>
      <c r="S9" s="38"/>
      <c r="T9" s="38"/>
      <c r="U9" s="38"/>
      <c r="V9" s="38"/>
      <c r="W9" s="38"/>
      <c r="X9" s="38"/>
    </row>
    <row r="10" spans="1:24" x14ac:dyDescent="0.25">
      <c r="A10" s="357" t="s">
        <v>101</v>
      </c>
      <c r="B10" s="357"/>
      <c r="C10" s="130"/>
      <c r="D10" s="130"/>
      <c r="E10" s="130"/>
      <c r="F10" s="216"/>
      <c r="G10" s="38"/>
      <c r="H10" s="38"/>
      <c r="I10" s="38"/>
      <c r="J10" s="38"/>
      <c r="K10" s="38"/>
      <c r="L10" s="38"/>
      <c r="M10" s="38"/>
      <c r="N10" s="38"/>
      <c r="O10" s="38"/>
      <c r="P10" s="38"/>
      <c r="Q10" s="38"/>
      <c r="R10" s="38"/>
      <c r="S10" s="38"/>
      <c r="T10" s="38"/>
      <c r="U10" s="38"/>
      <c r="V10" s="38"/>
      <c r="W10" s="38"/>
      <c r="X10" s="38"/>
    </row>
    <row r="11" spans="1:24" x14ac:dyDescent="0.25">
      <c r="A11" s="357" t="s">
        <v>102</v>
      </c>
      <c r="B11" s="357"/>
      <c r="C11" s="357"/>
      <c r="D11" s="357"/>
      <c r="E11" s="357"/>
      <c r="F11" s="216"/>
      <c r="G11" s="38"/>
      <c r="H11" s="38"/>
      <c r="I11" s="38"/>
      <c r="J11" s="38"/>
      <c r="K11" s="38"/>
      <c r="L11" s="38"/>
      <c r="M11" s="38"/>
      <c r="N11" s="38"/>
      <c r="O11" s="38"/>
      <c r="P11" s="38"/>
      <c r="Q11" s="38"/>
      <c r="R11" s="38"/>
      <c r="S11" s="38"/>
      <c r="T11" s="38"/>
      <c r="U11" s="38"/>
      <c r="V11" s="38"/>
      <c r="W11" s="38"/>
      <c r="X11" s="38"/>
    </row>
    <row r="12" spans="1:24" x14ac:dyDescent="0.25">
      <c r="A12" s="357" t="s">
        <v>155</v>
      </c>
      <c r="B12" s="357"/>
      <c r="C12" s="95" t="s">
        <v>175</v>
      </c>
      <c r="D12" s="358"/>
      <c r="E12" s="358"/>
      <c r="F12" s="358"/>
      <c r="G12" s="106" t="s">
        <v>174</v>
      </c>
      <c r="H12" s="38"/>
      <c r="I12" s="38"/>
      <c r="J12" s="38"/>
      <c r="K12" s="38"/>
      <c r="L12" s="38"/>
      <c r="M12" s="38"/>
      <c r="N12" s="38"/>
      <c r="O12" s="38"/>
      <c r="P12" s="38"/>
      <c r="Q12" s="38"/>
      <c r="R12" s="38"/>
      <c r="S12" s="38"/>
      <c r="T12" s="38"/>
      <c r="U12" s="38"/>
      <c r="V12" s="38"/>
      <c r="W12" s="38"/>
      <c r="X12" s="38"/>
    </row>
    <row r="13" spans="1:24" x14ac:dyDescent="0.25">
      <c r="A13" s="357" t="s">
        <v>172</v>
      </c>
      <c r="B13" s="357"/>
      <c r="C13" s="105"/>
      <c r="D13" s="96" t="s">
        <v>7</v>
      </c>
      <c r="E13" s="97"/>
      <c r="F13" s="217"/>
      <c r="G13" s="106" t="s">
        <v>173</v>
      </c>
      <c r="H13" s="38"/>
      <c r="I13" s="38"/>
      <c r="J13" s="38"/>
      <c r="K13" s="38"/>
      <c r="L13" s="38"/>
      <c r="M13" s="38"/>
      <c r="N13" s="38"/>
      <c r="O13" s="38"/>
      <c r="P13" s="38"/>
      <c r="Q13" s="38"/>
      <c r="R13" s="38"/>
      <c r="S13" s="38"/>
      <c r="T13" s="38"/>
      <c r="U13" s="38"/>
      <c r="V13" s="38"/>
      <c r="W13" s="38"/>
      <c r="X13" s="38"/>
    </row>
    <row r="14" spans="1:24" s="52" customFormat="1" x14ac:dyDescent="0.25">
      <c r="A14" s="130" t="s">
        <v>9</v>
      </c>
      <c r="B14" s="81" t="s">
        <v>10</v>
      </c>
      <c r="C14" s="98"/>
      <c r="D14" s="99"/>
      <c r="E14" s="100"/>
      <c r="F14" s="219"/>
      <c r="G14" s="106"/>
      <c r="H14" s="53"/>
      <c r="I14" s="53"/>
      <c r="J14" s="53"/>
      <c r="K14" s="53"/>
      <c r="L14" s="53"/>
      <c r="M14" s="53"/>
      <c r="N14" s="53"/>
      <c r="O14" s="53"/>
      <c r="P14" s="53"/>
      <c r="Q14" s="53"/>
      <c r="R14" s="53"/>
      <c r="S14" s="53"/>
      <c r="T14" s="53"/>
      <c r="U14" s="53"/>
      <c r="V14" s="53"/>
      <c r="W14" s="53"/>
      <c r="X14" s="53"/>
    </row>
    <row r="15" spans="1:24" x14ac:dyDescent="0.25">
      <c r="A15" s="131">
        <v>1</v>
      </c>
      <c r="B15" s="84" t="s">
        <v>11</v>
      </c>
      <c r="C15" s="140" t="s">
        <v>103</v>
      </c>
      <c r="D15" s="105"/>
      <c r="E15" s="83"/>
      <c r="F15" s="218"/>
      <c r="G15" s="38"/>
      <c r="H15" s="38"/>
      <c r="I15" s="38"/>
      <c r="J15" s="38"/>
      <c r="K15" s="38"/>
      <c r="L15" s="38"/>
      <c r="M15" s="38"/>
      <c r="N15" s="38"/>
      <c r="O15" s="38"/>
      <c r="P15" s="38"/>
      <c r="Q15" s="38"/>
      <c r="R15" s="38"/>
      <c r="S15" s="38"/>
      <c r="T15" s="38"/>
      <c r="U15" s="38"/>
      <c r="V15" s="38"/>
      <c r="W15" s="38"/>
      <c r="X15" s="38"/>
    </row>
    <row r="16" spans="1:24" x14ac:dyDescent="0.25">
      <c r="A16" s="131">
        <v>2</v>
      </c>
      <c r="B16" s="131" t="s">
        <v>12</v>
      </c>
      <c r="C16" s="131"/>
      <c r="D16" s="359"/>
      <c r="E16" s="359"/>
      <c r="F16" s="218"/>
      <c r="G16" s="38"/>
      <c r="H16" s="38"/>
      <c r="I16" s="38"/>
      <c r="J16" s="38"/>
      <c r="K16" s="38"/>
      <c r="L16" s="38"/>
      <c r="M16" s="38"/>
      <c r="N16" s="38"/>
      <c r="O16" s="38"/>
      <c r="P16" s="38"/>
      <c r="Q16" s="38"/>
      <c r="R16" s="38"/>
      <c r="S16" s="38"/>
      <c r="T16" s="38"/>
      <c r="U16" s="38"/>
      <c r="V16" s="38"/>
      <c r="W16" s="38"/>
      <c r="X16" s="38"/>
    </row>
    <row r="17" spans="1:24" x14ac:dyDescent="0.25">
      <c r="A17" s="131">
        <v>3</v>
      </c>
      <c r="B17" s="84" t="s">
        <v>13</v>
      </c>
      <c r="C17" s="131"/>
      <c r="D17" s="105"/>
      <c r="E17" s="83"/>
      <c r="F17" s="218"/>
      <c r="G17" s="38"/>
      <c r="H17" s="38"/>
      <c r="I17" s="38"/>
      <c r="J17" s="38"/>
      <c r="K17" s="38"/>
      <c r="L17" s="38"/>
      <c r="M17" s="38"/>
      <c r="N17" s="38"/>
      <c r="O17" s="38"/>
      <c r="P17" s="38"/>
      <c r="Q17" s="38"/>
      <c r="R17" s="38"/>
      <c r="S17" s="38"/>
      <c r="T17" s="38"/>
      <c r="U17" s="38"/>
      <c r="V17" s="38"/>
      <c r="W17" s="38"/>
      <c r="X17" s="38"/>
    </row>
    <row r="18" spans="1:24" x14ac:dyDescent="0.25">
      <c r="A18" s="101">
        <v>4</v>
      </c>
      <c r="B18" s="84" t="s">
        <v>14</v>
      </c>
      <c r="C18" s="130" t="s">
        <v>104</v>
      </c>
      <c r="D18" s="105"/>
      <c r="E18" s="102"/>
      <c r="F18" s="218"/>
      <c r="G18" s="38"/>
      <c r="H18" s="38"/>
      <c r="I18" s="38"/>
      <c r="J18" s="38"/>
      <c r="K18" s="38"/>
      <c r="L18" s="38"/>
      <c r="M18" s="38"/>
      <c r="N18" s="38"/>
      <c r="O18" s="38"/>
      <c r="P18" s="38"/>
      <c r="Q18" s="38"/>
      <c r="R18" s="38"/>
      <c r="S18" s="38"/>
      <c r="T18" s="38"/>
      <c r="U18" s="38"/>
      <c r="V18" s="38"/>
      <c r="W18" s="38"/>
      <c r="X18" s="38"/>
    </row>
    <row r="19" spans="1:24" x14ac:dyDescent="0.25">
      <c r="A19" s="101">
        <v>5</v>
      </c>
      <c r="B19" s="84" t="s">
        <v>15</v>
      </c>
      <c r="C19" s="131"/>
      <c r="D19" s="105"/>
      <c r="E19" s="83"/>
      <c r="F19" s="218"/>
      <c r="G19" s="38"/>
      <c r="H19" s="38"/>
      <c r="I19" s="38"/>
      <c r="J19" s="38"/>
      <c r="K19" s="38"/>
      <c r="L19" s="38"/>
      <c r="M19" s="38"/>
      <c r="N19" s="38"/>
      <c r="O19" s="38"/>
      <c r="P19" s="38"/>
      <c r="Q19" s="38"/>
      <c r="R19" s="38"/>
      <c r="S19" s="38"/>
      <c r="T19" s="38"/>
      <c r="U19" s="38"/>
      <c r="V19" s="38"/>
      <c r="W19" s="38"/>
      <c r="X19" s="38"/>
    </row>
    <row r="20" spans="1:24" x14ac:dyDescent="0.25">
      <c r="A20" s="101"/>
      <c r="B20" s="353"/>
      <c r="C20" s="353"/>
      <c r="D20" s="353"/>
      <c r="E20" s="353"/>
      <c r="F20" s="353"/>
      <c r="G20" s="38"/>
      <c r="H20" s="38"/>
      <c r="I20" s="38"/>
      <c r="J20" s="38"/>
      <c r="K20" s="38"/>
      <c r="L20" s="38"/>
      <c r="M20" s="38"/>
      <c r="N20" s="38"/>
      <c r="O20" s="38"/>
      <c r="P20" s="38"/>
      <c r="Q20" s="38"/>
      <c r="R20" s="38"/>
      <c r="S20" s="38"/>
      <c r="T20" s="38"/>
      <c r="U20" s="38"/>
      <c r="V20" s="38"/>
      <c r="W20" s="38"/>
      <c r="X20" s="38"/>
    </row>
    <row r="21" spans="1:24" x14ac:dyDescent="0.25">
      <c r="A21" s="130" t="s">
        <v>16</v>
      </c>
      <c r="B21" s="81" t="s">
        <v>17</v>
      </c>
      <c r="C21" s="103"/>
      <c r="D21" s="103"/>
      <c r="E21" s="83"/>
      <c r="F21" s="218"/>
      <c r="G21" s="38"/>
      <c r="H21" s="38"/>
      <c r="I21" s="38"/>
      <c r="J21" s="38"/>
      <c r="K21" s="38"/>
      <c r="L21" s="38"/>
      <c r="M21" s="38"/>
      <c r="N21" s="38"/>
      <c r="O21" s="38"/>
      <c r="P21" s="38"/>
      <c r="Q21" s="38"/>
      <c r="R21" s="38"/>
      <c r="S21" s="38"/>
      <c r="T21" s="38"/>
      <c r="U21" s="38"/>
      <c r="V21" s="38"/>
      <c r="W21" s="38"/>
      <c r="X21" s="38"/>
    </row>
    <row r="22" spans="1:24" s="55" customFormat="1" ht="15.75" x14ac:dyDescent="0.25">
      <c r="A22" s="179" t="s">
        <v>18</v>
      </c>
      <c r="B22" s="180" t="s">
        <v>19</v>
      </c>
      <c r="C22" s="181" t="s">
        <v>20</v>
      </c>
      <c r="D22" s="181" t="s">
        <v>21</v>
      </c>
      <c r="E22" s="182" t="s">
        <v>22</v>
      </c>
      <c r="F22" s="220" t="s">
        <v>23</v>
      </c>
      <c r="G22" s="54"/>
      <c r="H22" s="54"/>
      <c r="I22" s="54"/>
      <c r="J22" s="54"/>
      <c r="K22" s="54"/>
      <c r="L22" s="54"/>
      <c r="M22" s="54"/>
      <c r="N22" s="54"/>
      <c r="O22" s="54"/>
      <c r="P22" s="54"/>
      <c r="Q22" s="54"/>
      <c r="R22" s="54"/>
      <c r="S22" s="54"/>
      <c r="T22" s="54"/>
      <c r="U22" s="54"/>
      <c r="V22" s="54"/>
      <c r="W22" s="54"/>
      <c r="X22" s="54"/>
    </row>
    <row r="23" spans="1:24" s="51" customFormat="1" x14ac:dyDescent="0.25">
      <c r="A23" s="183">
        <v>1</v>
      </c>
      <c r="B23" s="67" t="s">
        <v>24</v>
      </c>
      <c r="C23" s="68" t="s">
        <v>25</v>
      </c>
      <c r="D23" s="68"/>
      <c r="E23" s="69">
        <f>SUM(E24:E26)</f>
        <v>1400000000</v>
      </c>
      <c r="F23" s="221" t="s">
        <v>26</v>
      </c>
      <c r="G23" s="53"/>
      <c r="H23" s="53"/>
      <c r="I23" s="53"/>
      <c r="J23" s="53"/>
      <c r="K23" s="53"/>
      <c r="L23" s="53"/>
      <c r="M23" s="53"/>
      <c r="N23" s="53"/>
      <c r="O23" s="53"/>
      <c r="P23" s="53"/>
      <c r="Q23" s="53"/>
      <c r="R23" s="53"/>
      <c r="S23" s="53"/>
      <c r="T23" s="53"/>
      <c r="U23" s="53"/>
      <c r="V23" s="53"/>
      <c r="W23" s="53"/>
      <c r="X23" s="53"/>
    </row>
    <row r="24" spans="1:24" x14ac:dyDescent="0.25">
      <c r="A24" s="184" t="s">
        <v>27</v>
      </c>
      <c r="B24" s="122" t="s">
        <v>28</v>
      </c>
      <c r="C24" s="64"/>
      <c r="D24" s="65"/>
      <c r="E24" s="128">
        <v>200000000</v>
      </c>
      <c r="F24" s="222"/>
    </row>
    <row r="25" spans="1:24" x14ac:dyDescent="0.25">
      <c r="A25" s="184" t="s">
        <v>29</v>
      </c>
      <c r="B25" s="122" t="s">
        <v>30</v>
      </c>
      <c r="C25" s="64"/>
      <c r="D25" s="65"/>
      <c r="E25" s="128">
        <v>200000000</v>
      </c>
      <c r="F25" s="222"/>
    </row>
    <row r="26" spans="1:24" x14ac:dyDescent="0.25">
      <c r="A26" s="184" t="s">
        <v>31</v>
      </c>
      <c r="B26" s="122" t="s">
        <v>32</v>
      </c>
      <c r="C26" s="64"/>
      <c r="D26" s="65"/>
      <c r="E26" s="70">
        <v>1000000000</v>
      </c>
      <c r="F26" s="222"/>
    </row>
    <row r="27" spans="1:24" s="281" customFormat="1" x14ac:dyDescent="0.25">
      <c r="A27" s="275">
        <v>2</v>
      </c>
      <c r="B27" s="276" t="s">
        <v>33</v>
      </c>
      <c r="C27" s="277"/>
      <c r="D27" s="278"/>
      <c r="E27" s="279">
        <v>400000000</v>
      </c>
      <c r="F27" s="280"/>
    </row>
    <row r="28" spans="1:24" x14ac:dyDescent="0.25">
      <c r="A28" s="185">
        <v>3</v>
      </c>
      <c r="B28" s="71" t="s">
        <v>34</v>
      </c>
      <c r="C28" s="72" t="s">
        <v>35</v>
      </c>
      <c r="D28" s="73">
        <f>E28/DT</f>
        <v>0.05</v>
      </c>
      <c r="E28" s="74">
        <f>SUM(E29:E31)</f>
        <v>70000000</v>
      </c>
      <c r="F28" s="223"/>
      <c r="G28" s="38"/>
      <c r="H28" s="38"/>
      <c r="I28" s="56"/>
      <c r="J28" s="38"/>
      <c r="K28" s="38"/>
      <c r="L28" s="38"/>
      <c r="M28" s="38"/>
      <c r="N28" s="38"/>
      <c r="O28" s="38"/>
      <c r="P28" s="38"/>
      <c r="Q28" s="38"/>
      <c r="R28" s="38"/>
      <c r="S28" s="38"/>
      <c r="T28" s="38"/>
      <c r="U28" s="38"/>
      <c r="V28" s="38"/>
      <c r="W28" s="38"/>
      <c r="X28" s="38"/>
    </row>
    <row r="29" spans="1:24" x14ac:dyDescent="0.25">
      <c r="A29" s="186" t="s">
        <v>36</v>
      </c>
      <c r="B29" s="123" t="s">
        <v>37</v>
      </c>
      <c r="C29" s="64"/>
      <c r="D29" s="65">
        <f>E29/E24</f>
        <v>0.05</v>
      </c>
      <c r="E29" s="66">
        <v>10000000</v>
      </c>
      <c r="F29" s="222"/>
      <c r="G29" s="38"/>
      <c r="H29" s="38"/>
      <c r="I29" s="38"/>
      <c r="J29" s="38"/>
      <c r="K29" s="38"/>
      <c r="L29" s="38"/>
      <c r="M29" s="38"/>
      <c r="N29" s="38"/>
      <c r="O29" s="38"/>
      <c r="P29" s="38"/>
      <c r="Q29" s="38"/>
      <c r="R29" s="38"/>
      <c r="S29" s="38"/>
      <c r="T29" s="38"/>
      <c r="U29" s="38"/>
      <c r="V29" s="38"/>
      <c r="W29" s="38"/>
      <c r="X29" s="38"/>
    </row>
    <row r="30" spans="1:24" x14ac:dyDescent="0.25">
      <c r="A30" s="186" t="s">
        <v>38</v>
      </c>
      <c r="B30" s="123" t="s">
        <v>39</v>
      </c>
      <c r="C30" s="64"/>
      <c r="D30" s="65">
        <f>E30/E25</f>
        <v>0.05</v>
      </c>
      <c r="E30" s="70">
        <v>10000000</v>
      </c>
      <c r="F30" s="222"/>
      <c r="G30" s="38"/>
      <c r="H30" s="38"/>
      <c r="I30" s="38"/>
      <c r="J30" s="38"/>
      <c r="K30" s="38"/>
      <c r="L30" s="38"/>
      <c r="M30" s="38"/>
      <c r="N30" s="38"/>
      <c r="O30" s="38"/>
      <c r="P30" s="38"/>
      <c r="Q30" s="38"/>
      <c r="R30" s="38"/>
      <c r="S30" s="38"/>
      <c r="T30" s="38"/>
      <c r="U30" s="38"/>
      <c r="V30" s="38"/>
      <c r="W30" s="38"/>
      <c r="X30" s="38"/>
    </row>
    <row r="31" spans="1:24" x14ac:dyDescent="0.25">
      <c r="A31" s="186" t="s">
        <v>40</v>
      </c>
      <c r="B31" s="123" t="s">
        <v>41</v>
      </c>
      <c r="C31" s="64"/>
      <c r="D31" s="65">
        <f>E31/E26</f>
        <v>0.05</v>
      </c>
      <c r="E31" s="70">
        <v>50000000</v>
      </c>
      <c r="F31" s="222"/>
      <c r="G31" s="38"/>
      <c r="H31" s="38"/>
      <c r="I31" s="57"/>
      <c r="J31" s="38"/>
      <c r="K31" s="38"/>
      <c r="L31" s="38"/>
      <c r="M31" s="38"/>
      <c r="N31" s="38"/>
      <c r="O31" s="38"/>
      <c r="P31" s="38"/>
      <c r="Q31" s="38"/>
      <c r="R31" s="38"/>
      <c r="S31" s="38"/>
      <c r="T31" s="38"/>
      <c r="U31" s="38"/>
      <c r="V31" s="38"/>
      <c r="W31" s="38"/>
      <c r="X31" s="38"/>
    </row>
    <row r="32" spans="1:24" x14ac:dyDescent="0.25">
      <c r="A32" s="187">
        <v>4</v>
      </c>
      <c r="B32" s="75" t="s">
        <v>42</v>
      </c>
      <c r="C32" s="76" t="s">
        <v>43</v>
      </c>
      <c r="D32" s="77">
        <f>E32/DT</f>
        <v>0.12857142857142856</v>
      </c>
      <c r="E32" s="78">
        <f>SUM(E33:E36)</f>
        <v>180000000</v>
      </c>
      <c r="F32" s="224"/>
      <c r="G32" s="38"/>
      <c r="H32" s="38"/>
      <c r="I32" s="38"/>
      <c r="J32" s="38"/>
      <c r="K32" s="38"/>
      <c r="L32" s="38"/>
      <c r="M32" s="38"/>
      <c r="N32" s="38"/>
      <c r="O32" s="38"/>
      <c r="P32" s="38"/>
      <c r="Q32" s="38"/>
      <c r="R32" s="38"/>
      <c r="S32" s="38"/>
      <c r="T32" s="38"/>
      <c r="U32" s="38"/>
      <c r="V32" s="38"/>
      <c r="W32" s="38"/>
      <c r="X32" s="38"/>
    </row>
    <row r="33" spans="1:24" x14ac:dyDescent="0.25">
      <c r="A33" s="188" t="s">
        <v>44</v>
      </c>
      <c r="B33" s="124" t="s">
        <v>45</v>
      </c>
      <c r="C33" s="79"/>
      <c r="D33" s="80">
        <f>E33/E24</f>
        <v>0.75</v>
      </c>
      <c r="E33" s="128">
        <v>150000000</v>
      </c>
      <c r="F33" s="225"/>
      <c r="G33" s="38"/>
      <c r="H33" s="38"/>
      <c r="I33" s="38"/>
      <c r="J33" s="38"/>
      <c r="K33" s="38"/>
      <c r="L33" s="38"/>
      <c r="M33" s="38"/>
      <c r="N33" s="38"/>
      <c r="O33" s="38"/>
      <c r="P33" s="38"/>
      <c r="Q33" s="38"/>
      <c r="R33" s="38"/>
      <c r="S33" s="38"/>
      <c r="T33" s="38"/>
      <c r="U33" s="38"/>
      <c r="V33" s="38"/>
      <c r="W33" s="38"/>
      <c r="X33" s="38"/>
    </row>
    <row r="34" spans="1:24" x14ac:dyDescent="0.25">
      <c r="A34" s="188" t="s">
        <v>46</v>
      </c>
      <c r="B34" s="124" t="s">
        <v>47</v>
      </c>
      <c r="C34" s="79"/>
      <c r="D34" s="80">
        <f>E34/E24</f>
        <v>0.05</v>
      </c>
      <c r="E34" s="128">
        <v>10000000</v>
      </c>
      <c r="F34" s="225"/>
      <c r="G34" s="38"/>
      <c r="H34" s="38"/>
      <c r="I34" s="38"/>
      <c r="J34" s="138"/>
      <c r="K34" s="38"/>
      <c r="L34" s="38"/>
      <c r="M34" s="38"/>
      <c r="N34" s="38"/>
      <c r="O34" s="38"/>
      <c r="P34" s="38"/>
      <c r="Q34" s="38"/>
      <c r="R34" s="38"/>
      <c r="S34" s="38"/>
      <c r="T34" s="38"/>
      <c r="U34" s="38"/>
      <c r="V34" s="38"/>
      <c r="W34" s="38"/>
      <c r="X34" s="38"/>
    </row>
    <row r="35" spans="1:24" x14ac:dyDescent="0.25">
      <c r="A35" s="188" t="s">
        <v>48</v>
      </c>
      <c r="B35" s="124" t="s">
        <v>49</v>
      </c>
      <c r="C35" s="79"/>
      <c r="D35" s="80">
        <f>E35/E26</f>
        <v>0</v>
      </c>
      <c r="E35" s="128">
        <v>0</v>
      </c>
      <c r="F35" s="225"/>
      <c r="G35" s="38"/>
      <c r="H35" s="38"/>
      <c r="I35" s="38"/>
      <c r="J35" s="38"/>
      <c r="K35" s="38"/>
      <c r="L35" s="38"/>
      <c r="M35" s="38"/>
      <c r="N35" s="38"/>
      <c r="O35" s="38"/>
      <c r="P35" s="38"/>
      <c r="Q35" s="38"/>
      <c r="R35" s="38"/>
      <c r="S35" s="38"/>
      <c r="T35" s="38"/>
      <c r="U35" s="38"/>
      <c r="V35" s="38"/>
      <c r="W35" s="38"/>
      <c r="X35" s="38"/>
    </row>
    <row r="36" spans="1:24" ht="36" x14ac:dyDescent="0.25">
      <c r="A36" s="188" t="s">
        <v>50</v>
      </c>
      <c r="B36" s="124" t="s">
        <v>51</v>
      </c>
      <c r="C36" s="79"/>
      <c r="D36" s="80">
        <f>E36/E26</f>
        <v>0.02</v>
      </c>
      <c r="E36" s="66">
        <v>20000000</v>
      </c>
      <c r="F36" s="189" t="s">
        <v>98</v>
      </c>
      <c r="G36" s="38"/>
      <c r="H36" s="38"/>
      <c r="I36" s="38"/>
      <c r="J36" s="38"/>
      <c r="K36" s="38"/>
      <c r="L36" s="38"/>
      <c r="M36" s="38"/>
      <c r="N36" s="38"/>
      <c r="O36" s="38"/>
      <c r="P36" s="38"/>
      <c r="Q36" s="38"/>
      <c r="R36" s="38"/>
      <c r="S36" s="38"/>
      <c r="T36" s="38"/>
      <c r="U36" s="38"/>
      <c r="V36" s="38"/>
      <c r="W36" s="38"/>
      <c r="X36" s="38"/>
    </row>
    <row r="37" spans="1:24" x14ac:dyDescent="0.25">
      <c r="A37" s="190">
        <v>5</v>
      </c>
      <c r="B37" s="116" t="s">
        <v>99</v>
      </c>
      <c r="C37" s="117" t="s">
        <v>96</v>
      </c>
      <c r="D37" s="118">
        <f t="shared" ref="D37:D49" si="0">E37/DT</f>
        <v>3.5714285714285712E-2</v>
      </c>
      <c r="E37" s="119">
        <f>SUM(E38:E41)</f>
        <v>50000000</v>
      </c>
      <c r="F37" s="226"/>
      <c r="G37" s="38"/>
      <c r="H37" s="38"/>
      <c r="I37" s="38"/>
      <c r="J37" s="38"/>
      <c r="K37" s="38"/>
      <c r="L37" s="38"/>
      <c r="M37" s="38"/>
      <c r="N37" s="38"/>
      <c r="O37" s="38"/>
      <c r="P37" s="38"/>
      <c r="Q37" s="38"/>
      <c r="R37" s="38"/>
      <c r="S37" s="38"/>
      <c r="T37" s="38"/>
      <c r="U37" s="38"/>
      <c r="V37" s="38"/>
      <c r="W37" s="38"/>
      <c r="X37" s="38"/>
    </row>
    <row r="38" spans="1:24" x14ac:dyDescent="0.25">
      <c r="A38" s="188" t="s">
        <v>90</v>
      </c>
      <c r="B38" s="124" t="s">
        <v>95</v>
      </c>
      <c r="C38" s="79"/>
      <c r="D38" s="137">
        <f t="shared" si="0"/>
        <v>3.5714285714285713E-3</v>
      </c>
      <c r="E38" s="66">
        <v>5000000</v>
      </c>
      <c r="F38" s="189"/>
      <c r="G38" s="38"/>
      <c r="H38" s="38"/>
      <c r="I38" s="38"/>
      <c r="J38" s="38"/>
      <c r="K38" s="38"/>
      <c r="L38" s="38"/>
      <c r="M38" s="38"/>
      <c r="N38" s="38"/>
      <c r="O38" s="38"/>
      <c r="P38" s="38"/>
      <c r="Q38" s="38"/>
      <c r="R38" s="38"/>
      <c r="S38" s="38"/>
      <c r="T38" s="38"/>
      <c r="U38" s="38"/>
      <c r="V38" s="38"/>
      <c r="W38" s="38"/>
      <c r="X38" s="38"/>
    </row>
    <row r="39" spans="1:24" ht="36" x14ac:dyDescent="0.25">
      <c r="A39" s="188" t="s">
        <v>92</v>
      </c>
      <c r="B39" s="124" t="s">
        <v>91</v>
      </c>
      <c r="C39" s="79"/>
      <c r="D39" s="137">
        <f>E39/DT</f>
        <v>7.8571428571428577E-3</v>
      </c>
      <c r="E39" s="66">
        <v>11000000</v>
      </c>
      <c r="F39" s="189" t="s">
        <v>106</v>
      </c>
      <c r="G39" s="38"/>
      <c r="H39" s="38"/>
      <c r="I39" s="38"/>
      <c r="J39" s="38"/>
      <c r="K39" s="38"/>
      <c r="L39" s="38"/>
      <c r="M39" s="38"/>
      <c r="N39" s="38"/>
      <c r="O39" s="38"/>
      <c r="P39" s="38"/>
      <c r="Q39" s="38"/>
      <c r="R39" s="38"/>
      <c r="S39" s="38"/>
      <c r="T39" s="38"/>
      <c r="U39" s="38"/>
      <c r="V39" s="38"/>
      <c r="W39" s="38"/>
      <c r="X39" s="38"/>
    </row>
    <row r="40" spans="1:24" ht="24" x14ac:dyDescent="0.25">
      <c r="A40" s="188" t="s">
        <v>94</v>
      </c>
      <c r="B40" s="124" t="s">
        <v>93</v>
      </c>
      <c r="C40" s="79"/>
      <c r="D40" s="137">
        <f t="shared" si="0"/>
        <v>1.4285714285714285E-2</v>
      </c>
      <c r="E40" s="66">
        <v>20000000</v>
      </c>
      <c r="F40" s="189" t="s">
        <v>115</v>
      </c>
      <c r="J40" s="144"/>
    </row>
    <row r="41" spans="1:24" x14ac:dyDescent="0.25">
      <c r="A41" s="188" t="s">
        <v>105</v>
      </c>
      <c r="B41" s="123" t="s">
        <v>52</v>
      </c>
      <c r="C41" s="79"/>
      <c r="D41" s="137">
        <f t="shared" si="0"/>
        <v>0.01</v>
      </c>
      <c r="E41" s="66">
        <v>14000000</v>
      </c>
      <c r="F41" s="189"/>
      <c r="G41" s="38"/>
      <c r="H41" s="38"/>
      <c r="I41" s="38"/>
      <c r="J41" s="139"/>
      <c r="K41" s="38"/>
      <c r="L41" s="38"/>
      <c r="M41" s="38"/>
      <c r="N41" s="38"/>
      <c r="O41" s="38"/>
      <c r="P41" s="38"/>
      <c r="Q41" s="38"/>
      <c r="R41" s="38"/>
      <c r="S41" s="38"/>
      <c r="T41" s="38"/>
      <c r="U41" s="38"/>
      <c r="V41" s="38"/>
      <c r="W41" s="38"/>
      <c r="X41" s="38"/>
    </row>
    <row r="42" spans="1:24" s="58" customFormat="1" x14ac:dyDescent="0.25">
      <c r="A42" s="191">
        <v>6</v>
      </c>
      <c r="B42" s="133" t="s">
        <v>166</v>
      </c>
      <c r="C42" s="134" t="s">
        <v>97</v>
      </c>
      <c r="D42" s="135">
        <f t="shared" si="0"/>
        <v>0.5</v>
      </c>
      <c r="E42" s="136">
        <f>E23-(E27+E28+E32+E37)</f>
        <v>700000000</v>
      </c>
      <c r="F42" s="227"/>
      <c r="G42" s="38"/>
      <c r="H42" s="57"/>
      <c r="I42" s="38"/>
      <c r="J42" s="38"/>
      <c r="K42" s="38"/>
      <c r="L42" s="38"/>
      <c r="M42" s="38"/>
      <c r="N42" s="38"/>
      <c r="O42" s="38"/>
      <c r="P42" s="38"/>
      <c r="Q42" s="38"/>
      <c r="R42" s="38"/>
      <c r="S42" s="38"/>
      <c r="T42" s="38"/>
      <c r="U42" s="38"/>
      <c r="V42" s="38"/>
      <c r="W42" s="38"/>
      <c r="X42" s="38"/>
    </row>
    <row r="43" spans="1:24" x14ac:dyDescent="0.25">
      <c r="A43" s="197">
        <v>7</v>
      </c>
      <c r="B43" s="198" t="s">
        <v>163</v>
      </c>
      <c r="C43" s="199"/>
      <c r="D43" s="200">
        <f>E43/DT</f>
        <v>0.23485714285714285</v>
      </c>
      <c r="E43" s="201">
        <f>E44+E45+E46+E47+E48+E49+E55</f>
        <v>328800000</v>
      </c>
      <c r="F43" s="202"/>
      <c r="H43" s="152"/>
    </row>
    <row r="44" spans="1:24" ht="33.75" customHeight="1" x14ac:dyDescent="0.25">
      <c r="A44" s="193">
        <v>7.1</v>
      </c>
      <c r="B44" s="145" t="s">
        <v>121</v>
      </c>
      <c r="C44" s="153"/>
      <c r="D44" s="142">
        <f>E44/DT</f>
        <v>2.8571428571428571E-3</v>
      </c>
      <c r="E44" s="66">
        <f>20%*E36</f>
        <v>4000000</v>
      </c>
      <c r="F44" s="192" t="s">
        <v>119</v>
      </c>
      <c r="H44" s="152"/>
    </row>
    <row r="45" spans="1:24" ht="45" customHeight="1" x14ac:dyDescent="0.25">
      <c r="A45" s="193">
        <v>7.2</v>
      </c>
      <c r="B45" s="145" t="s">
        <v>284</v>
      </c>
      <c r="C45" s="153"/>
      <c r="D45" s="142">
        <f>E45/DT</f>
        <v>7.4999999999999997E-2</v>
      </c>
      <c r="E45" s="66">
        <f>15%*E42</f>
        <v>105000000</v>
      </c>
      <c r="F45" s="338" t="s">
        <v>285</v>
      </c>
      <c r="H45" s="152"/>
    </row>
    <row r="46" spans="1:24" ht="33.75" customHeight="1" x14ac:dyDescent="0.25">
      <c r="A46" s="193">
        <v>7.3</v>
      </c>
      <c r="B46" s="145" t="s">
        <v>170</v>
      </c>
      <c r="C46" s="153" t="s">
        <v>108</v>
      </c>
      <c r="D46" s="142">
        <f>E46/DT</f>
        <v>5.0000000000000001E-3</v>
      </c>
      <c r="E46" s="66">
        <f>E42*1%</f>
        <v>7000000</v>
      </c>
      <c r="F46" s="194" t="s">
        <v>109</v>
      </c>
      <c r="H46" s="152"/>
    </row>
    <row r="47" spans="1:24" s="150" customFormat="1" x14ac:dyDescent="0.25">
      <c r="A47" s="195">
        <v>7.4</v>
      </c>
      <c r="B47" s="196" t="s">
        <v>164</v>
      </c>
      <c r="C47" s="147"/>
      <c r="D47" s="80">
        <f t="shared" si="0"/>
        <v>0</v>
      </c>
      <c r="E47" s="66">
        <v>0</v>
      </c>
      <c r="F47" s="192" t="s">
        <v>171</v>
      </c>
      <c r="H47" s="151"/>
    </row>
    <row r="48" spans="1:24" s="150" customFormat="1" ht="25.5" x14ac:dyDescent="0.25">
      <c r="A48" s="195">
        <v>7.5</v>
      </c>
      <c r="B48" s="196" t="s">
        <v>165</v>
      </c>
      <c r="C48" s="147"/>
      <c r="D48" s="80">
        <f t="shared" si="0"/>
        <v>3.5000000000000003E-2</v>
      </c>
      <c r="E48" s="66">
        <f>0.07*E42</f>
        <v>49000000.000000007</v>
      </c>
      <c r="F48" s="192" t="s">
        <v>167</v>
      </c>
      <c r="H48" s="151"/>
      <c r="I48" s="211"/>
    </row>
    <row r="49" spans="1:24" s="150" customFormat="1" x14ac:dyDescent="0.25">
      <c r="A49" s="193">
        <v>7.6</v>
      </c>
      <c r="B49" s="145" t="s">
        <v>168</v>
      </c>
      <c r="C49" s="153"/>
      <c r="D49" s="80">
        <f t="shared" si="0"/>
        <v>9.9000000000000005E-2</v>
      </c>
      <c r="E49" s="66">
        <f>E53+E54</f>
        <v>138600000</v>
      </c>
      <c r="F49" s="228"/>
      <c r="H49" s="151"/>
    </row>
    <row r="50" spans="1:24" s="150" customFormat="1" ht="42" customHeight="1" x14ac:dyDescent="0.25">
      <c r="A50" s="234" t="s">
        <v>114</v>
      </c>
      <c r="B50" s="146" t="s">
        <v>116</v>
      </c>
      <c r="C50" s="147" t="s">
        <v>117</v>
      </c>
      <c r="D50" s="148"/>
      <c r="E50" s="149">
        <f>'Phương án thực hiện HĐ'!E22</f>
        <v>105</v>
      </c>
      <c r="F50" s="192"/>
      <c r="H50" s="151"/>
    </row>
    <row r="51" spans="1:24" s="150" customFormat="1" ht="24" x14ac:dyDescent="0.25">
      <c r="A51" s="234"/>
      <c r="B51" s="210" t="s">
        <v>158</v>
      </c>
      <c r="C51" s="147"/>
      <c r="D51" s="148"/>
      <c r="E51" s="149">
        <v>45</v>
      </c>
      <c r="F51" s="192" t="s">
        <v>169</v>
      </c>
      <c r="H51" s="151"/>
    </row>
    <row r="52" spans="1:24" s="150" customFormat="1" x14ac:dyDescent="0.25">
      <c r="A52" s="234"/>
      <c r="B52" s="210" t="s">
        <v>159</v>
      </c>
      <c r="C52" s="147"/>
      <c r="D52" s="148"/>
      <c r="E52" s="149">
        <v>60</v>
      </c>
      <c r="F52" s="192"/>
      <c r="H52" s="151"/>
    </row>
    <row r="53" spans="1:24" s="150" customFormat="1" ht="48" x14ac:dyDescent="0.25">
      <c r="A53" s="234" t="s">
        <v>113</v>
      </c>
      <c r="B53" s="146" t="s">
        <v>160</v>
      </c>
      <c r="C53" s="147"/>
      <c r="D53" s="148"/>
      <c r="E53" s="149">
        <f>E50*1200000</f>
        <v>126000000</v>
      </c>
      <c r="F53" s="192" t="s">
        <v>224</v>
      </c>
      <c r="H53" s="151"/>
    </row>
    <row r="54" spans="1:24" s="150" customFormat="1" x14ac:dyDescent="0.25">
      <c r="A54" s="234" t="s">
        <v>112</v>
      </c>
      <c r="B54" s="146" t="s">
        <v>161</v>
      </c>
      <c r="C54" s="147"/>
      <c r="D54" s="148"/>
      <c r="E54" s="149">
        <f>E53*10%</f>
        <v>12600000</v>
      </c>
      <c r="F54" s="192" t="s">
        <v>162</v>
      </c>
      <c r="H54" s="151"/>
    </row>
    <row r="55" spans="1:24" s="150" customFormat="1" ht="40.5" customHeight="1" x14ac:dyDescent="0.25">
      <c r="A55" s="234" t="s">
        <v>210</v>
      </c>
      <c r="B55" s="145" t="s">
        <v>120</v>
      </c>
      <c r="C55" s="147"/>
      <c r="D55" s="80">
        <f t="shared" ref="D55" si="1">E55/DT</f>
        <v>1.7999999999999999E-2</v>
      </c>
      <c r="E55" s="149">
        <f>20%*E53</f>
        <v>25200000</v>
      </c>
      <c r="F55" s="192" t="s">
        <v>118</v>
      </c>
      <c r="H55" s="151"/>
    </row>
    <row r="56" spans="1:24" s="141" customFormat="1" ht="15" x14ac:dyDescent="0.25">
      <c r="A56" s="229">
        <v>8</v>
      </c>
      <c r="B56" s="229" t="s">
        <v>209</v>
      </c>
      <c r="C56" s="230" t="s">
        <v>107</v>
      </c>
      <c r="D56" s="231">
        <f>E56/DS</f>
        <v>0.26514285714285712</v>
      </c>
      <c r="E56" s="232">
        <f>E42-E43</f>
        <v>371200000</v>
      </c>
      <c r="F56" s="233"/>
      <c r="H56" s="143"/>
    </row>
    <row r="57" spans="1:24" s="1" customFormat="1" ht="15" x14ac:dyDescent="0.25">
      <c r="A57" s="234"/>
      <c r="B57" s="346" t="s">
        <v>53</v>
      </c>
      <c r="C57" s="346"/>
      <c r="D57" s="346"/>
      <c r="E57" s="346"/>
      <c r="F57" s="346"/>
    </row>
    <row r="58" spans="1:24" x14ac:dyDescent="0.25">
      <c r="A58" s="130"/>
      <c r="B58" s="81" t="s">
        <v>54</v>
      </c>
      <c r="C58" s="82"/>
      <c r="D58" s="82"/>
      <c r="E58" s="83"/>
      <c r="F58" s="218"/>
      <c r="G58" s="38"/>
      <c r="H58" s="38"/>
      <c r="I58" s="38"/>
      <c r="J58" s="38"/>
      <c r="K58" s="38"/>
      <c r="L58" s="38"/>
      <c r="M58" s="38"/>
      <c r="N58" s="38"/>
      <c r="O58" s="38"/>
      <c r="P58" s="38"/>
      <c r="Q58" s="38"/>
      <c r="R58" s="38"/>
      <c r="S58" s="38"/>
      <c r="T58" s="38"/>
      <c r="U58" s="38"/>
      <c r="V58" s="38"/>
      <c r="W58" s="38"/>
      <c r="X58" s="38"/>
    </row>
    <row r="59" spans="1:24" s="59" customFormat="1" x14ac:dyDescent="0.25">
      <c r="A59" s="85"/>
      <c r="B59" s="347" t="s">
        <v>55</v>
      </c>
      <c r="C59" s="347"/>
      <c r="D59" s="347"/>
      <c r="E59" s="347"/>
      <c r="F59" s="347"/>
      <c r="G59" s="38"/>
      <c r="H59" s="38"/>
      <c r="I59" s="38"/>
      <c r="J59" s="38"/>
      <c r="K59" s="38"/>
      <c r="L59" s="38"/>
      <c r="M59" s="38"/>
      <c r="N59" s="38"/>
      <c r="O59" s="38"/>
      <c r="P59" s="38"/>
      <c r="Q59" s="38"/>
      <c r="R59" s="38"/>
      <c r="S59" s="38"/>
      <c r="T59" s="38"/>
      <c r="U59" s="38"/>
      <c r="V59" s="38"/>
      <c r="W59" s="38"/>
      <c r="X59" s="38"/>
    </row>
    <row r="60" spans="1:24" s="59" customFormat="1" x14ac:dyDescent="0.25">
      <c r="A60" s="85"/>
      <c r="B60" s="347" t="s">
        <v>56</v>
      </c>
      <c r="C60" s="347"/>
      <c r="D60" s="347"/>
      <c r="E60" s="347"/>
      <c r="F60" s="347"/>
      <c r="G60" s="38"/>
      <c r="H60" s="38"/>
      <c r="I60" s="38"/>
      <c r="J60" s="38"/>
      <c r="K60" s="38"/>
      <c r="L60" s="38"/>
      <c r="M60" s="38"/>
      <c r="N60" s="38"/>
      <c r="O60" s="38"/>
      <c r="P60" s="38"/>
      <c r="Q60" s="38"/>
      <c r="R60" s="38"/>
      <c r="S60" s="38"/>
      <c r="T60" s="38"/>
      <c r="U60" s="38"/>
      <c r="V60" s="38"/>
      <c r="W60" s="38"/>
      <c r="X60" s="38"/>
    </row>
    <row r="61" spans="1:24" s="59" customFormat="1" x14ac:dyDescent="0.25">
      <c r="A61" s="85"/>
      <c r="B61" s="347" t="s">
        <v>57</v>
      </c>
      <c r="C61" s="347"/>
      <c r="D61" s="347"/>
      <c r="E61" s="347"/>
      <c r="F61" s="347"/>
      <c r="G61" s="38"/>
      <c r="H61" s="38"/>
      <c r="I61" s="38"/>
      <c r="J61" s="38"/>
      <c r="K61" s="38"/>
      <c r="L61" s="38"/>
      <c r="M61" s="38"/>
      <c r="N61" s="38"/>
      <c r="O61" s="38"/>
      <c r="P61" s="38"/>
      <c r="Q61" s="38"/>
      <c r="R61" s="38"/>
      <c r="S61" s="38"/>
      <c r="T61" s="38"/>
      <c r="U61" s="38"/>
      <c r="V61" s="38"/>
      <c r="W61" s="38"/>
      <c r="X61" s="38"/>
    </row>
    <row r="62" spans="1:24" x14ac:dyDescent="0.25">
      <c r="A62" s="130"/>
      <c r="B62" s="81" t="s">
        <v>58</v>
      </c>
      <c r="C62" s="82"/>
      <c r="D62" s="82"/>
      <c r="E62" s="83"/>
      <c r="F62" s="218"/>
      <c r="G62" s="38"/>
      <c r="H62" s="38"/>
      <c r="I62" s="38"/>
      <c r="J62" s="38"/>
      <c r="K62" s="38"/>
      <c r="L62" s="38"/>
      <c r="M62" s="38"/>
      <c r="N62" s="38"/>
      <c r="O62" s="38"/>
      <c r="P62" s="38"/>
      <c r="Q62" s="38"/>
      <c r="R62" s="38"/>
      <c r="S62" s="38"/>
      <c r="T62" s="38"/>
      <c r="U62" s="38"/>
      <c r="V62" s="38"/>
      <c r="W62" s="38"/>
      <c r="X62" s="38"/>
    </row>
    <row r="63" spans="1:24" s="59" customFormat="1" x14ac:dyDescent="0.25">
      <c r="A63" s="86"/>
      <c r="B63" s="87" t="s">
        <v>59</v>
      </c>
      <c r="C63" s="87"/>
      <c r="D63" s="88"/>
      <c r="E63" s="88"/>
      <c r="F63" s="88"/>
      <c r="G63" s="38"/>
      <c r="H63" s="38"/>
      <c r="I63" s="38"/>
      <c r="J63" s="38"/>
      <c r="K63" s="38"/>
      <c r="L63" s="38"/>
      <c r="M63" s="38"/>
      <c r="N63" s="38"/>
      <c r="O63" s="38"/>
      <c r="P63" s="38"/>
      <c r="Q63" s="38"/>
      <c r="R63" s="38"/>
      <c r="S63" s="38"/>
      <c r="T63" s="38"/>
      <c r="U63" s="38"/>
      <c r="V63" s="38"/>
      <c r="W63" s="38"/>
      <c r="X63" s="38"/>
    </row>
    <row r="64" spans="1:24" s="59" customFormat="1" x14ac:dyDescent="0.25">
      <c r="A64" s="86"/>
      <c r="B64" s="87" t="s">
        <v>60</v>
      </c>
      <c r="C64" s="88"/>
      <c r="D64" s="88"/>
      <c r="E64" s="88"/>
      <c r="F64" s="88"/>
      <c r="G64" s="38"/>
      <c r="H64" s="38"/>
      <c r="I64" s="38"/>
      <c r="J64" s="38"/>
      <c r="K64" s="38"/>
      <c r="L64" s="38"/>
      <c r="M64" s="38"/>
      <c r="N64" s="38"/>
      <c r="O64" s="38"/>
      <c r="P64" s="38"/>
      <c r="Q64" s="38"/>
      <c r="R64" s="38"/>
      <c r="S64" s="38"/>
      <c r="T64" s="38"/>
      <c r="U64" s="38"/>
      <c r="V64" s="38"/>
      <c r="W64" s="38"/>
      <c r="X64" s="38"/>
    </row>
    <row r="65" spans="1:24" s="59" customFormat="1" x14ac:dyDescent="0.25">
      <c r="A65" s="60"/>
      <c r="C65" s="61"/>
      <c r="D65" s="61"/>
      <c r="E65" s="61"/>
      <c r="F65" s="61"/>
      <c r="G65" s="38"/>
      <c r="H65" s="38"/>
      <c r="I65" s="38"/>
      <c r="J65" s="38"/>
      <c r="K65" s="38"/>
      <c r="L65" s="38"/>
      <c r="M65" s="38"/>
      <c r="N65" s="38"/>
      <c r="O65" s="38"/>
      <c r="P65" s="38"/>
      <c r="Q65" s="38"/>
      <c r="R65" s="38"/>
      <c r="S65" s="38"/>
      <c r="T65" s="38"/>
      <c r="U65" s="38"/>
      <c r="V65" s="38"/>
      <c r="W65" s="38"/>
      <c r="X65" s="38"/>
    </row>
    <row r="66" spans="1:24" x14ac:dyDescent="0.25">
      <c r="B66" s="107" t="s">
        <v>61</v>
      </c>
      <c r="C66" s="352" t="s">
        <v>199</v>
      </c>
      <c r="D66" s="352"/>
      <c r="F66" s="107" t="s">
        <v>110</v>
      </c>
      <c r="G66" s="92"/>
      <c r="H66" s="38"/>
      <c r="I66" s="38"/>
      <c r="J66" s="38"/>
      <c r="K66" s="38"/>
      <c r="L66" s="38"/>
      <c r="M66" s="38"/>
      <c r="N66" s="38"/>
      <c r="O66" s="38"/>
      <c r="P66" s="38"/>
      <c r="Q66" s="38"/>
      <c r="R66" s="38"/>
      <c r="S66" s="38"/>
      <c r="T66" s="38"/>
      <c r="U66" s="38"/>
      <c r="V66" s="38"/>
      <c r="W66" s="38"/>
      <c r="X66" s="38"/>
    </row>
    <row r="67" spans="1:24" x14ac:dyDescent="0.25">
      <c r="B67" s="105"/>
      <c r="C67" s="105"/>
      <c r="D67" s="84"/>
      <c r="F67" s="84"/>
      <c r="G67" s="84"/>
    </row>
    <row r="68" spans="1:24" x14ac:dyDescent="0.25">
      <c r="B68" s="105"/>
      <c r="C68" s="105"/>
      <c r="D68" s="84"/>
      <c r="F68" s="84"/>
      <c r="G68" s="84"/>
    </row>
    <row r="69" spans="1:24" s="51" customFormat="1" x14ac:dyDescent="0.25">
      <c r="A69" s="62"/>
      <c r="B69" s="105"/>
      <c r="C69" s="105"/>
      <c r="D69" s="84"/>
      <c r="F69" s="84"/>
      <c r="G69" s="93"/>
      <c r="H69" s="53"/>
      <c r="I69" s="53"/>
      <c r="J69" s="53"/>
      <c r="K69" s="53"/>
      <c r="L69" s="53"/>
      <c r="M69" s="53"/>
      <c r="N69" s="53"/>
      <c r="O69" s="53"/>
      <c r="P69" s="53"/>
      <c r="Q69" s="53"/>
      <c r="R69" s="53"/>
      <c r="S69" s="53"/>
      <c r="T69" s="53"/>
      <c r="U69" s="53"/>
      <c r="V69" s="53"/>
      <c r="W69" s="53"/>
      <c r="X69" s="53"/>
    </row>
    <row r="70" spans="1:24" s="51" customFormat="1" x14ac:dyDescent="0.25">
      <c r="A70" s="62"/>
      <c r="B70" s="105"/>
      <c r="C70" s="105"/>
      <c r="D70" s="84"/>
      <c r="F70" s="84"/>
      <c r="G70" s="93"/>
      <c r="H70" s="53"/>
      <c r="I70" s="53"/>
      <c r="J70" s="53"/>
      <c r="K70" s="53"/>
      <c r="L70" s="53"/>
      <c r="M70" s="53"/>
      <c r="N70" s="53"/>
      <c r="O70" s="53"/>
      <c r="P70" s="53"/>
      <c r="Q70" s="53"/>
      <c r="R70" s="53"/>
      <c r="S70" s="53"/>
      <c r="T70" s="53"/>
      <c r="U70" s="53"/>
      <c r="V70" s="53"/>
      <c r="W70" s="53"/>
      <c r="X70" s="53"/>
    </row>
    <row r="71" spans="1:24" x14ac:dyDescent="0.25">
      <c r="B71" s="105"/>
      <c r="C71" s="105"/>
      <c r="D71" s="84"/>
      <c r="F71" s="84"/>
      <c r="G71" s="92"/>
      <c r="H71" s="38"/>
      <c r="I71" s="38"/>
      <c r="J71" s="38"/>
      <c r="K71" s="38"/>
      <c r="L71" s="38"/>
      <c r="M71" s="38"/>
      <c r="N71" s="38"/>
      <c r="O71" s="38"/>
      <c r="P71" s="38"/>
      <c r="Q71" s="38"/>
      <c r="R71" s="38"/>
      <c r="S71" s="38"/>
      <c r="T71" s="38"/>
      <c r="U71" s="38"/>
      <c r="V71" s="38"/>
      <c r="W71" s="38"/>
      <c r="X71" s="38"/>
    </row>
    <row r="72" spans="1:24" x14ac:dyDescent="0.25">
      <c r="B72" s="107"/>
      <c r="C72" s="81"/>
      <c r="D72" s="81"/>
      <c r="F72" s="107" t="s">
        <v>111</v>
      </c>
      <c r="G72" s="92"/>
      <c r="H72" s="38"/>
      <c r="I72" s="38"/>
      <c r="J72" s="38"/>
      <c r="K72" s="38"/>
      <c r="L72" s="38"/>
      <c r="M72" s="38"/>
      <c r="N72" s="38"/>
      <c r="O72" s="38"/>
      <c r="P72" s="38"/>
      <c r="Q72" s="38"/>
      <c r="R72" s="38"/>
      <c r="S72" s="38"/>
      <c r="T72" s="38"/>
      <c r="U72" s="38"/>
      <c r="V72" s="38"/>
      <c r="W72" s="38"/>
      <c r="X72" s="38"/>
    </row>
    <row r="73" spans="1:24" x14ac:dyDescent="0.25">
      <c r="B73" s="129" t="s">
        <v>62</v>
      </c>
      <c r="C73" s="353" t="s">
        <v>62</v>
      </c>
      <c r="D73" s="353"/>
      <c r="F73" s="129" t="s">
        <v>63</v>
      </c>
      <c r="G73" s="205"/>
    </row>
    <row r="74" spans="1:24" ht="15.75" x14ac:dyDescent="0.25">
      <c r="B74" s="348"/>
      <c r="C74" s="348"/>
      <c r="D74" s="348"/>
      <c r="E74" s="348"/>
      <c r="F74" s="348"/>
    </row>
    <row r="75" spans="1:24" x14ac:dyDescent="0.25">
      <c r="B75" s="345" t="s">
        <v>64</v>
      </c>
      <c r="C75" s="345"/>
      <c r="D75" s="345"/>
      <c r="E75" s="345"/>
      <c r="F75" s="345"/>
    </row>
    <row r="76" spans="1:24" ht="24" x14ac:dyDescent="0.25">
      <c r="A76" s="89" t="s">
        <v>65</v>
      </c>
      <c r="B76" s="90" t="s">
        <v>66</v>
      </c>
      <c r="C76" s="91" t="s">
        <v>67</v>
      </c>
      <c r="D76" s="349" t="s">
        <v>68</v>
      </c>
      <c r="E76" s="350"/>
      <c r="F76" s="351"/>
    </row>
    <row r="77" spans="1:24" x14ac:dyDescent="0.25">
      <c r="A77" s="121">
        <v>1</v>
      </c>
      <c r="B77" s="63" t="s">
        <v>69</v>
      </c>
      <c r="C77" s="235"/>
      <c r="D77" s="237"/>
      <c r="E77" s="238"/>
      <c r="F77" s="239"/>
    </row>
    <row r="78" spans="1:24" x14ac:dyDescent="0.25">
      <c r="A78" s="121">
        <v>2</v>
      </c>
      <c r="B78" s="63" t="s">
        <v>70</v>
      </c>
      <c r="C78" s="235"/>
      <c r="D78" s="237"/>
      <c r="E78" s="238"/>
      <c r="F78" s="239"/>
    </row>
    <row r="79" spans="1:24" x14ac:dyDescent="0.25">
      <c r="A79" s="121">
        <v>3</v>
      </c>
      <c r="B79" s="63" t="s">
        <v>71</v>
      </c>
      <c r="C79" s="235"/>
      <c r="D79" s="243"/>
      <c r="E79" s="238"/>
      <c r="F79" s="239"/>
    </row>
    <row r="80" spans="1:24" x14ac:dyDescent="0.25">
      <c r="A80" s="89"/>
      <c r="B80" s="104" t="s">
        <v>72</v>
      </c>
      <c r="C80" s="236">
        <f>SUM(C77:C79)</f>
        <v>0</v>
      </c>
      <c r="D80" s="240"/>
      <c r="E80" s="242"/>
      <c r="F80" s="241"/>
      <c r="G80" s="239"/>
    </row>
  </sheetData>
  <mergeCells count="22">
    <mergeCell ref="D76:F76"/>
    <mergeCell ref="C66:D66"/>
    <mergeCell ref="C73:D73"/>
    <mergeCell ref="C1:F1"/>
    <mergeCell ref="C2:F2"/>
    <mergeCell ref="C4:F4"/>
    <mergeCell ref="A6:F6"/>
    <mergeCell ref="A8:B8"/>
    <mergeCell ref="A9:E9"/>
    <mergeCell ref="A10:B10"/>
    <mergeCell ref="A11:E11"/>
    <mergeCell ref="A12:B12"/>
    <mergeCell ref="D12:F12"/>
    <mergeCell ref="A13:B13"/>
    <mergeCell ref="D16:E16"/>
    <mergeCell ref="B20:F20"/>
    <mergeCell ref="B75:F75"/>
    <mergeCell ref="B57:F57"/>
    <mergeCell ref="B59:F59"/>
    <mergeCell ref="B60:F60"/>
    <mergeCell ref="B61:F61"/>
    <mergeCell ref="B74:F74"/>
  </mergeCells>
  <pageMargins left="0.25" right="0.25" top="0.75" bottom="0.75" header="0.3" footer="0.3"/>
  <pageSetup paperSize="9" scale="95" orientation="portrait" r:id="rId1"/>
  <headerFooter>
    <oddFooter>&amp;L&amp;"Arial,Regular"&amp;8 20/09QT/PM v3.3&amp;C&amp;"Arial,Regular"&amp;8Sử dụng nội bộ&amp;R&amp;"Arial,Regular"&amp;8Trang &amp;P/&amp;N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3</xdr:col>
                    <xdr:colOff>9525</xdr:colOff>
                    <xdr:row>10</xdr:row>
                    <xdr:rowOff>133350</xdr:rowOff>
                  </from>
                  <to>
                    <xdr:col>5</xdr:col>
                    <xdr:colOff>771525</xdr:colOff>
                    <xdr:row>12</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view="pageLayout" workbookViewId="0">
      <selection activeCell="B9" sqref="B9"/>
    </sheetView>
  </sheetViews>
  <sheetFormatPr defaultRowHeight="15" x14ac:dyDescent="0.25"/>
  <cols>
    <col min="1" max="1" width="6.28515625" style="15" customWidth="1"/>
    <col min="2" max="2" width="23" customWidth="1"/>
    <col min="3" max="3" width="18" customWidth="1"/>
    <col min="4" max="4" width="18" style="16" customWidth="1"/>
    <col min="5" max="5" width="23.42578125" customWidth="1"/>
    <col min="6" max="6" width="6.28515625" customWidth="1"/>
    <col min="8" max="8" width="15.28515625" customWidth="1"/>
  </cols>
  <sheetData>
    <row r="1" spans="1:8" ht="15" customHeight="1" x14ac:dyDescent="0.25">
      <c r="C1" s="252"/>
      <c r="D1" s="360" t="s">
        <v>73</v>
      </c>
      <c r="E1" s="360"/>
      <c r="F1" s="127"/>
    </row>
    <row r="2" spans="1:8" ht="14.45" customHeight="1" x14ac:dyDescent="0.25">
      <c r="C2" s="360" t="s">
        <v>74</v>
      </c>
      <c r="D2" s="360"/>
      <c r="E2" s="360"/>
      <c r="F2" s="127"/>
    </row>
    <row r="3" spans="1:8" x14ac:dyDescent="0.25">
      <c r="D3" s="33"/>
      <c r="E3" s="34" t="s">
        <v>2</v>
      </c>
    </row>
    <row r="4" spans="1:8" ht="15.75" thickBot="1" x14ac:dyDescent="0.3">
      <c r="A4" s="17"/>
      <c r="B4" s="18"/>
      <c r="C4" s="18"/>
      <c r="D4" s="35"/>
      <c r="E4" s="36" t="s">
        <v>75</v>
      </c>
      <c r="F4" s="19"/>
      <c r="G4" s="19"/>
    </row>
    <row r="5" spans="1:8" x14ac:dyDescent="0.25">
      <c r="A5" s="20"/>
      <c r="B5" s="19"/>
      <c r="C5" s="19"/>
      <c r="D5" s="21"/>
      <c r="E5" s="22"/>
      <c r="F5" s="19"/>
      <c r="G5" s="19"/>
    </row>
    <row r="6" spans="1:8" ht="23.25" customHeight="1" x14ac:dyDescent="0.25">
      <c r="A6" s="361" t="s">
        <v>76</v>
      </c>
      <c r="B6" s="361"/>
      <c r="C6" s="361"/>
      <c r="D6" s="361"/>
      <c r="E6" s="361"/>
      <c r="F6" s="23"/>
      <c r="G6" s="23"/>
      <c r="H6" s="23"/>
    </row>
    <row r="7" spans="1:8" ht="19.5" customHeight="1" x14ac:dyDescent="0.25">
      <c r="A7" s="362" t="s">
        <v>77</v>
      </c>
      <c r="B7" s="362"/>
      <c r="C7" s="362"/>
      <c r="D7" s="362"/>
      <c r="E7" s="362"/>
      <c r="F7" s="24"/>
      <c r="G7" s="24"/>
      <c r="H7" s="24"/>
    </row>
    <row r="8" spans="1:8" ht="14.25" customHeight="1" x14ac:dyDescent="0.25"/>
    <row r="9" spans="1:8" ht="14.25" customHeight="1" x14ac:dyDescent="0.25">
      <c r="A9" s="25" t="s">
        <v>78</v>
      </c>
      <c r="B9" s="126"/>
      <c r="D9" s="125" t="s">
        <v>79</v>
      </c>
    </row>
    <row r="10" spans="1:8" ht="19.5" customHeight="1" x14ac:dyDescent="0.25">
      <c r="A10" s="25" t="s">
        <v>80</v>
      </c>
      <c r="D10" s="26" t="s">
        <v>81</v>
      </c>
      <c r="E10" s="26"/>
    </row>
    <row r="11" spans="1:8" ht="19.5" customHeight="1" x14ac:dyDescent="0.25">
      <c r="A11" s="25" t="s">
        <v>82</v>
      </c>
      <c r="C11" s="115" t="s">
        <v>83</v>
      </c>
      <c r="D11" s="26" t="s">
        <v>84</v>
      </c>
      <c r="E11" s="26"/>
    </row>
    <row r="12" spans="1:8" ht="19.5" customHeight="1" x14ac:dyDescent="0.25">
      <c r="A12" s="25"/>
      <c r="E12" s="27"/>
    </row>
    <row r="13" spans="1:8" s="28" customFormat="1" ht="19.5" customHeight="1" thickBot="1" x14ac:dyDescent="0.3">
      <c r="A13" s="2" t="s">
        <v>85</v>
      </c>
      <c r="B13" s="3" t="s">
        <v>86</v>
      </c>
      <c r="C13" s="3" t="s">
        <v>87</v>
      </c>
      <c r="D13" s="4" t="s">
        <v>22</v>
      </c>
      <c r="E13" s="5" t="s">
        <v>23</v>
      </c>
    </row>
    <row r="14" spans="1:8" s="29" customFormat="1" ht="19.5" customHeight="1" x14ac:dyDescent="0.2">
      <c r="A14" s="37">
        <v>1</v>
      </c>
      <c r="B14" s="6"/>
      <c r="C14" s="6"/>
      <c r="D14" s="7"/>
      <c r="E14" s="8"/>
    </row>
    <row r="15" spans="1:8" s="31" customFormat="1" ht="19.5" customHeight="1" x14ac:dyDescent="0.2">
      <c r="A15" s="9">
        <v>2</v>
      </c>
      <c r="B15" s="10"/>
      <c r="C15" s="10"/>
      <c r="D15" s="7"/>
      <c r="E15" s="11"/>
      <c r="F15" s="30"/>
      <c r="G15" s="30"/>
      <c r="H15" s="30"/>
    </row>
    <row r="16" spans="1:8" ht="19.5" customHeight="1" x14ac:dyDescent="0.25">
      <c r="A16" s="9">
        <v>3</v>
      </c>
      <c r="B16" s="10"/>
      <c r="C16" s="10"/>
      <c r="D16" s="7"/>
      <c r="E16" s="11"/>
      <c r="F16" s="30"/>
      <c r="G16" s="30"/>
      <c r="H16" s="30"/>
    </row>
    <row r="17" spans="1:8" ht="19.5" customHeight="1" x14ac:dyDescent="0.25">
      <c r="A17" s="9">
        <v>4</v>
      </c>
      <c r="B17" s="10"/>
      <c r="C17" s="10"/>
      <c r="D17" s="7"/>
      <c r="E17" s="11"/>
      <c r="F17" s="30"/>
      <c r="G17" s="30"/>
      <c r="H17" s="30"/>
    </row>
    <row r="18" spans="1:8" ht="19.5" customHeight="1" x14ac:dyDescent="0.25">
      <c r="A18" s="9">
        <v>5</v>
      </c>
      <c r="B18" s="10"/>
      <c r="C18" s="10"/>
      <c r="D18" s="7"/>
      <c r="E18" s="11"/>
      <c r="F18" s="30"/>
      <c r="G18" s="30"/>
      <c r="H18" s="30"/>
    </row>
    <row r="19" spans="1:8" ht="19.5" customHeight="1" x14ac:dyDescent="0.25">
      <c r="A19" s="9">
        <v>6</v>
      </c>
      <c r="B19" s="10"/>
      <c r="C19" s="10"/>
      <c r="D19" s="12"/>
      <c r="E19" s="13"/>
      <c r="F19" s="30"/>
      <c r="G19" s="30"/>
      <c r="H19" s="30"/>
    </row>
    <row r="20" spans="1:8" ht="19.5" customHeight="1" thickBot="1" x14ac:dyDescent="0.3">
      <c r="A20" s="14">
        <v>11</v>
      </c>
      <c r="B20" s="363" t="s">
        <v>88</v>
      </c>
      <c r="C20" s="363"/>
      <c r="D20" s="113">
        <f>SUM(D14:D19)</f>
        <v>0</v>
      </c>
      <c r="E20" s="114">
        <f>SUM(E14:E19)</f>
        <v>0</v>
      </c>
      <c r="F20" s="30"/>
      <c r="G20" s="30"/>
      <c r="H20" s="30"/>
    </row>
    <row r="23" spans="1:8" s="27" customFormat="1" ht="12.75" x14ac:dyDescent="0.2">
      <c r="B23" s="108" t="s">
        <v>61</v>
      </c>
      <c r="C23" s="365"/>
      <c r="D23" s="365"/>
      <c r="E23" s="109" t="s">
        <v>110</v>
      </c>
    </row>
    <row r="24" spans="1:8" x14ac:dyDescent="0.25">
      <c r="D24" s="111"/>
      <c r="E24" s="112"/>
    </row>
    <row r="25" spans="1:8" x14ac:dyDescent="0.25">
      <c r="D25" s="111"/>
      <c r="E25" s="112"/>
    </row>
    <row r="26" spans="1:8" x14ac:dyDescent="0.25">
      <c r="D26" s="111"/>
      <c r="E26" s="112"/>
    </row>
    <row r="27" spans="1:8" x14ac:dyDescent="0.25">
      <c r="B27" s="15"/>
      <c r="D27" s="111"/>
      <c r="E27" s="112"/>
    </row>
    <row r="28" spans="1:8" x14ac:dyDescent="0.25">
      <c r="D28" s="111"/>
      <c r="E28" s="112"/>
    </row>
    <row r="29" spans="1:8" x14ac:dyDescent="0.25">
      <c r="B29" s="107"/>
      <c r="C29" s="352"/>
      <c r="D29" s="352"/>
      <c r="E29" s="109" t="s">
        <v>111</v>
      </c>
    </row>
    <row r="30" spans="1:8" ht="25.5" x14ac:dyDescent="0.25">
      <c r="B30" s="203" t="s">
        <v>157</v>
      </c>
      <c r="C30" s="366"/>
      <c r="D30" s="366"/>
      <c r="E30" s="44" t="s">
        <v>63</v>
      </c>
      <c r="F30" s="110"/>
    </row>
    <row r="32" spans="1:8" ht="13.5" customHeight="1" x14ac:dyDescent="0.25">
      <c r="A32" s="364" t="s">
        <v>89</v>
      </c>
      <c r="B32" s="364"/>
      <c r="C32" s="364"/>
      <c r="D32" s="364"/>
      <c r="E32" s="364"/>
      <c r="F32" s="32"/>
      <c r="G32" s="32"/>
      <c r="H32" s="32"/>
    </row>
    <row r="33" spans="1:8" x14ac:dyDescent="0.25">
      <c r="A33" s="364"/>
      <c r="B33" s="364"/>
      <c r="C33" s="364"/>
      <c r="D33" s="364"/>
      <c r="E33" s="364"/>
      <c r="F33" s="32"/>
      <c r="G33" s="32"/>
      <c r="H33" s="32"/>
    </row>
    <row r="34" spans="1:8" x14ac:dyDescent="0.25">
      <c r="A34" s="364"/>
      <c r="B34" s="364"/>
      <c r="C34" s="364"/>
      <c r="D34" s="364"/>
      <c r="E34" s="364"/>
      <c r="F34" s="32"/>
      <c r="G34" s="32"/>
      <c r="H34" s="32"/>
    </row>
    <row r="35" spans="1:8" x14ac:dyDescent="0.25">
      <c r="A35" s="364"/>
      <c r="B35" s="364"/>
      <c r="C35" s="364"/>
      <c r="D35" s="364"/>
      <c r="E35" s="364"/>
      <c r="F35" s="32"/>
      <c r="G35" s="32"/>
      <c r="H35" s="32"/>
    </row>
    <row r="36" spans="1:8" x14ac:dyDescent="0.25">
      <c r="B36" s="32"/>
      <c r="C36" s="32"/>
      <c r="D36" s="32"/>
      <c r="E36" s="32"/>
      <c r="F36" s="32"/>
      <c r="G36" s="32"/>
      <c r="H36" s="32"/>
    </row>
  </sheetData>
  <mergeCells count="9">
    <mergeCell ref="D1:E1"/>
    <mergeCell ref="A6:E6"/>
    <mergeCell ref="A7:E7"/>
    <mergeCell ref="B20:C20"/>
    <mergeCell ref="A32:E35"/>
    <mergeCell ref="C2:E2"/>
    <mergeCell ref="C23:D23"/>
    <mergeCell ref="C29:D29"/>
    <mergeCell ref="C30:D30"/>
  </mergeCells>
  <pageMargins left="0.25" right="0.25" top="0.75" bottom="0.75" header="0.3" footer="0.3"/>
  <pageSetup orientation="portrait" r:id="rId1"/>
  <headerFooter>
    <oddFooter>&amp;L&amp;"Arial,Regular"&amp;8 20/09QT/PM v3.2&amp;C&amp;"Arial,Regular"&amp;8Sử dụng nội bộ&amp;R&amp;"Arial,Regular"&amp;8Trang &amp;P/&amp;N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abSelected="1" zoomScaleNormal="100" workbookViewId="0">
      <selection sqref="A1:XFD1048576"/>
    </sheetView>
  </sheetViews>
  <sheetFormatPr defaultColWidth="9.140625" defaultRowHeight="12.75" x14ac:dyDescent="0.25"/>
  <cols>
    <col min="1" max="1" width="4.140625" style="209" customWidth="1"/>
    <col min="2" max="2" width="23.28515625" style="155" customWidth="1"/>
    <col min="3" max="3" width="22.42578125" style="155" customWidth="1"/>
    <col min="4" max="4" width="14" style="155" customWidth="1"/>
    <col min="5" max="5" width="12.5703125" style="157" customWidth="1"/>
    <col min="6" max="6" width="26.42578125" style="155" customWidth="1"/>
    <col min="7" max="7" width="10.42578125" style="155" customWidth="1"/>
    <col min="8" max="8" width="8.85546875" style="155" customWidth="1"/>
    <col min="9" max="9" width="20.28515625" style="155" hidden="1" customWidth="1"/>
    <col min="10" max="16384" width="9.140625" style="155"/>
  </cols>
  <sheetData>
    <row r="1" spans="1:9" ht="33.75" customHeight="1" x14ac:dyDescent="0.25">
      <c r="A1" s="373" t="s">
        <v>280</v>
      </c>
      <c r="B1" s="373"/>
      <c r="C1" s="373"/>
      <c r="D1" s="373"/>
      <c r="E1" s="373"/>
      <c r="F1" s="373"/>
      <c r="G1" s="373"/>
      <c r="H1" s="373"/>
      <c r="I1" s="155" t="s">
        <v>208</v>
      </c>
    </row>
    <row r="2" spans="1:9" ht="17.25" customHeight="1" x14ac:dyDescent="0.25">
      <c r="A2" s="154"/>
      <c r="B2" s="264" t="s">
        <v>78</v>
      </c>
      <c r="C2" s="154"/>
      <c r="E2" s="389" t="s">
        <v>176</v>
      </c>
      <c r="I2" s="155" t="s">
        <v>177</v>
      </c>
    </row>
    <row r="3" spans="1:9" x14ac:dyDescent="0.25">
      <c r="A3" s="154"/>
      <c r="B3" s="248" t="s">
        <v>122</v>
      </c>
      <c r="C3" s="261"/>
      <c r="D3" s="261"/>
      <c r="E3" s="261"/>
      <c r="F3" s="154"/>
      <c r="I3" s="155" t="s">
        <v>178</v>
      </c>
    </row>
    <row r="4" spans="1:9" ht="17.25" customHeight="1" x14ac:dyDescent="0.25">
      <c r="A4" s="154"/>
      <c r="B4" s="248" t="s">
        <v>123</v>
      </c>
      <c r="C4" s="261"/>
      <c r="D4" s="388"/>
      <c r="E4" s="389" t="s">
        <v>180</v>
      </c>
      <c r="I4" s="155" t="s">
        <v>179</v>
      </c>
    </row>
    <row r="5" spans="1:9" ht="18" customHeight="1" x14ac:dyDescent="0.25">
      <c r="A5" s="154"/>
      <c r="B5" s="248"/>
      <c r="C5" s="261"/>
      <c r="D5" s="388"/>
      <c r="E5" s="389" t="s">
        <v>286</v>
      </c>
      <c r="F5" s="387"/>
    </row>
    <row r="6" spans="1:9" x14ac:dyDescent="0.25">
      <c r="A6" s="154"/>
      <c r="B6" s="158" t="s">
        <v>146</v>
      </c>
      <c r="C6" s="263">
        <v>60</v>
      </c>
      <c r="D6" s="261" t="s">
        <v>156</v>
      </c>
      <c r="E6" s="299" t="s">
        <v>222</v>
      </c>
      <c r="F6" s="247"/>
      <c r="I6" s="155" t="s">
        <v>207</v>
      </c>
    </row>
    <row r="7" spans="1:9" s="157" customFormat="1" ht="25.5" customHeight="1" x14ac:dyDescent="0.25">
      <c r="A7" s="156"/>
      <c r="B7" s="158" t="s">
        <v>221</v>
      </c>
      <c r="C7" s="158" t="s">
        <v>202</v>
      </c>
      <c r="D7" s="204">
        <v>42743</v>
      </c>
      <c r="E7" s="158" t="s">
        <v>203</v>
      </c>
      <c r="F7" s="204">
        <f>D7+C6</f>
        <v>42803</v>
      </c>
      <c r="I7" s="155" t="s">
        <v>6</v>
      </c>
    </row>
    <row r="8" spans="1:9" s="157" customFormat="1" x14ac:dyDescent="0.25">
      <c r="A8" s="156"/>
      <c r="B8" s="158" t="s">
        <v>124</v>
      </c>
      <c r="I8" s="155" t="s">
        <v>8</v>
      </c>
    </row>
    <row r="9" spans="1:9" s="157" customFormat="1" x14ac:dyDescent="0.25">
      <c r="A9" s="156"/>
      <c r="B9" s="268" t="s">
        <v>201</v>
      </c>
      <c r="C9" s="269"/>
      <c r="D9" s="269"/>
      <c r="E9" s="269"/>
      <c r="F9" s="269"/>
      <c r="G9" s="270"/>
      <c r="H9" s="270"/>
      <c r="I9" s="155" t="s">
        <v>206</v>
      </c>
    </row>
    <row r="10" spans="1:9" s="157" customFormat="1" ht="18.75" customHeight="1" x14ac:dyDescent="0.25">
      <c r="A10" s="156"/>
      <c r="B10" s="158" t="s">
        <v>204</v>
      </c>
      <c r="C10" s="262">
        <f>DS</f>
        <v>1400000000</v>
      </c>
      <c r="D10" s="171" t="s">
        <v>200</v>
      </c>
      <c r="E10" s="171"/>
      <c r="F10" s="249"/>
      <c r="G10" s="171"/>
      <c r="I10" s="155"/>
    </row>
    <row r="11" spans="1:9" s="157" customFormat="1" ht="18.75" customHeight="1" x14ac:dyDescent="0.25">
      <c r="A11" s="156"/>
      <c r="B11" s="158" t="s">
        <v>205</v>
      </c>
      <c r="C11" s="159">
        <f>H39</f>
        <v>105</v>
      </c>
      <c r="D11" s="157" t="s">
        <v>117</v>
      </c>
      <c r="E11" s="171"/>
      <c r="I11" s="155"/>
    </row>
    <row r="12" spans="1:9" s="157" customFormat="1" ht="18.75" customHeight="1" x14ac:dyDescent="0.25">
      <c r="A12" s="266"/>
      <c r="B12" s="260" t="s">
        <v>218</v>
      </c>
      <c r="C12" s="291" t="s">
        <v>217</v>
      </c>
      <c r="E12" s="171"/>
      <c r="I12" s="155"/>
    </row>
    <row r="13" spans="1:9" s="157" customFormat="1" x14ac:dyDescent="0.25">
      <c r="A13" s="244" t="s">
        <v>125</v>
      </c>
      <c r="B13" s="244"/>
      <c r="C13" s="244"/>
      <c r="D13" s="158"/>
      <c r="E13" s="159"/>
    </row>
    <row r="14" spans="1:9" s="160" customFormat="1" ht="25.5" x14ac:dyDescent="0.25">
      <c r="A14" s="206" t="s">
        <v>126</v>
      </c>
      <c r="B14" s="206" t="s">
        <v>181</v>
      </c>
      <c r="C14" s="206" t="s">
        <v>127</v>
      </c>
      <c r="D14" s="267" t="s">
        <v>128</v>
      </c>
      <c r="E14" s="206" t="s">
        <v>144</v>
      </c>
    </row>
    <row r="15" spans="1:9" x14ac:dyDescent="0.25">
      <c r="A15" s="161"/>
      <c r="B15" s="287" t="s">
        <v>195</v>
      </c>
      <c r="C15" s="161"/>
      <c r="D15" s="162"/>
      <c r="E15" s="161"/>
    </row>
    <row r="16" spans="1:9" x14ac:dyDescent="0.25">
      <c r="A16" s="161">
        <v>1</v>
      </c>
      <c r="B16" s="161" t="s">
        <v>129</v>
      </c>
      <c r="C16" s="161" t="s">
        <v>182</v>
      </c>
      <c r="D16" s="162">
        <v>0.05</v>
      </c>
      <c r="E16" s="161">
        <v>0</v>
      </c>
    </row>
    <row r="17" spans="1:8" x14ac:dyDescent="0.25">
      <c r="A17" s="161">
        <v>2</v>
      </c>
      <c r="B17" s="161" t="s">
        <v>183</v>
      </c>
      <c r="C17" s="161" t="s">
        <v>211</v>
      </c>
      <c r="D17" s="162">
        <v>0.5</v>
      </c>
      <c r="E17" s="161">
        <v>45</v>
      </c>
    </row>
    <row r="18" spans="1:8" x14ac:dyDescent="0.25">
      <c r="A18" s="161"/>
      <c r="B18" s="161"/>
      <c r="C18" s="161"/>
      <c r="D18" s="162"/>
      <c r="E18" s="161"/>
    </row>
    <row r="19" spans="1:8" s="163" customFormat="1" x14ac:dyDescent="0.25">
      <c r="A19" s="283"/>
      <c r="B19" s="287" t="s">
        <v>196</v>
      </c>
      <c r="C19" s="283"/>
      <c r="D19" s="284"/>
      <c r="E19" s="285">
        <v>60</v>
      </c>
      <c r="F19" s="292"/>
    </row>
    <row r="20" spans="1:8" s="163" customFormat="1" x14ac:dyDescent="0.25">
      <c r="A20" s="161">
        <v>1</v>
      </c>
      <c r="B20" s="288" t="s">
        <v>212</v>
      </c>
      <c r="C20" s="161" t="s">
        <v>213</v>
      </c>
      <c r="D20" s="284"/>
      <c r="E20" s="285"/>
      <c r="F20" s="292" t="s">
        <v>223</v>
      </c>
    </row>
    <row r="21" spans="1:8" s="163" customFormat="1" x14ac:dyDescent="0.25">
      <c r="A21" s="161"/>
      <c r="B21" s="286"/>
      <c r="C21" s="161"/>
      <c r="D21" s="284"/>
      <c r="E21" s="285"/>
      <c r="F21" s="251"/>
    </row>
    <row r="22" spans="1:8" s="163" customFormat="1" x14ac:dyDescent="0.25">
      <c r="A22" s="170"/>
      <c r="B22" s="170" t="s">
        <v>145</v>
      </c>
      <c r="C22" s="170"/>
      <c r="D22" s="172"/>
      <c r="E22" s="170">
        <f>SUM(E16:E19)</f>
        <v>105</v>
      </c>
    </row>
    <row r="23" spans="1:8" s="163" customFormat="1" x14ac:dyDescent="0.25">
      <c r="A23" s="246"/>
      <c r="B23" s="246"/>
      <c r="C23" s="246"/>
      <c r="D23" s="282"/>
      <c r="E23" s="246"/>
    </row>
    <row r="24" spans="1:8" x14ac:dyDescent="0.25">
      <c r="A24" s="245" t="s">
        <v>147</v>
      </c>
      <c r="B24" s="156"/>
      <c r="C24" s="208"/>
      <c r="D24" s="208"/>
      <c r="E24" s="208"/>
    </row>
    <row r="25" spans="1:8" x14ac:dyDescent="0.25">
      <c r="A25" s="245"/>
      <c r="B25" s="294" t="s">
        <v>220</v>
      </c>
      <c r="C25" s="271"/>
      <c r="D25" s="271"/>
      <c r="E25" s="271"/>
    </row>
    <row r="26" spans="1:8" s="246" customFormat="1" x14ac:dyDescent="0.25">
      <c r="A26" s="207"/>
      <c r="B26" s="292" t="s">
        <v>219</v>
      </c>
      <c r="C26" s="253"/>
      <c r="D26" s="159"/>
      <c r="E26" s="254"/>
      <c r="F26" s="255"/>
      <c r="G26" s="256"/>
      <c r="H26" s="159"/>
    </row>
    <row r="27" spans="1:8" ht="57" customHeight="1" x14ac:dyDescent="0.25">
      <c r="A27" s="206" t="s">
        <v>126</v>
      </c>
      <c r="B27" s="206" t="s">
        <v>130</v>
      </c>
      <c r="C27" s="206" t="s">
        <v>148</v>
      </c>
      <c r="D27" s="206" t="s">
        <v>131</v>
      </c>
      <c r="E27" s="206" t="s">
        <v>132</v>
      </c>
      <c r="F27" s="274" t="s">
        <v>133</v>
      </c>
      <c r="G27" s="206" t="s">
        <v>134</v>
      </c>
      <c r="H27" s="165" t="s">
        <v>135</v>
      </c>
    </row>
    <row r="28" spans="1:8" ht="25.5" customHeight="1" x14ac:dyDescent="0.25">
      <c r="A28" s="166">
        <v>1</v>
      </c>
      <c r="B28" s="167" t="s">
        <v>136</v>
      </c>
      <c r="C28" s="161" t="s">
        <v>104</v>
      </c>
      <c r="D28" s="167" t="s">
        <v>197</v>
      </c>
      <c r="E28" s="368" t="s">
        <v>137</v>
      </c>
      <c r="F28" s="295" t="s">
        <v>191</v>
      </c>
      <c r="G28" s="173">
        <f t="shared" ref="G28:G34" si="0">H28/$H$39</f>
        <v>0.10476190476190476</v>
      </c>
      <c r="H28" s="250">
        <v>11</v>
      </c>
    </row>
    <row r="29" spans="1:8" ht="22.5" customHeight="1" x14ac:dyDescent="0.25">
      <c r="A29" s="166">
        <v>2</v>
      </c>
      <c r="B29" s="167" t="s">
        <v>149</v>
      </c>
      <c r="C29" s="265" t="s">
        <v>214</v>
      </c>
      <c r="D29" s="167" t="s">
        <v>197</v>
      </c>
      <c r="E29" s="372"/>
      <c r="F29" s="296" t="s">
        <v>184</v>
      </c>
      <c r="G29" s="173">
        <f t="shared" si="0"/>
        <v>0.10476190476190476</v>
      </c>
      <c r="H29" s="250">
        <v>11</v>
      </c>
    </row>
    <row r="30" spans="1:8" x14ac:dyDescent="0.25">
      <c r="A30" s="166">
        <v>3</v>
      </c>
      <c r="B30" s="167" t="s">
        <v>152</v>
      </c>
      <c r="C30" s="265" t="s">
        <v>214</v>
      </c>
      <c r="D30" s="167" t="s">
        <v>197</v>
      </c>
      <c r="E30" s="368" t="s">
        <v>139</v>
      </c>
      <c r="F30" s="296" t="s">
        <v>193</v>
      </c>
      <c r="G30" s="173">
        <f t="shared" si="0"/>
        <v>0.4</v>
      </c>
      <c r="H30" s="250">
        <v>42</v>
      </c>
    </row>
    <row r="31" spans="1:8" x14ac:dyDescent="0.25">
      <c r="A31" s="166">
        <v>4</v>
      </c>
      <c r="B31" s="167" t="s">
        <v>215</v>
      </c>
      <c r="C31" s="167" t="s">
        <v>104</v>
      </c>
      <c r="D31" s="167" t="s">
        <v>197</v>
      </c>
      <c r="E31" s="369"/>
      <c r="F31" s="290" t="s">
        <v>216</v>
      </c>
      <c r="G31" s="173">
        <f t="shared" si="0"/>
        <v>9.5238095238095247E-3</v>
      </c>
      <c r="H31" s="250">
        <v>1</v>
      </c>
    </row>
    <row r="32" spans="1:8" ht="14.25" customHeight="1" x14ac:dyDescent="0.25">
      <c r="A32" s="166">
        <v>5</v>
      </c>
      <c r="B32" s="167" t="s">
        <v>150</v>
      </c>
      <c r="C32" s="161" t="s">
        <v>104</v>
      </c>
      <c r="D32" s="167" t="s">
        <v>197</v>
      </c>
      <c r="E32" s="369"/>
      <c r="F32" s="296" t="s">
        <v>185</v>
      </c>
      <c r="G32" s="173">
        <f t="shared" si="0"/>
        <v>9.5238095238095233E-2</v>
      </c>
      <c r="H32" s="250">
        <v>10</v>
      </c>
    </row>
    <row r="33" spans="1:8" ht="27" customHeight="1" x14ac:dyDescent="0.25">
      <c r="A33" s="166">
        <v>6</v>
      </c>
      <c r="B33" s="167" t="s">
        <v>151</v>
      </c>
      <c r="C33" s="167" t="s">
        <v>153</v>
      </c>
      <c r="D33" s="167" t="s">
        <v>197</v>
      </c>
      <c r="E33" s="369"/>
      <c r="F33" s="297" t="s">
        <v>194</v>
      </c>
      <c r="G33" s="173">
        <f t="shared" si="0"/>
        <v>3.8095238095238099E-2</v>
      </c>
      <c r="H33" s="250">
        <v>4</v>
      </c>
    </row>
    <row r="34" spans="1:8" ht="14.25" customHeight="1" x14ac:dyDescent="0.25">
      <c r="A34" s="166">
        <v>7</v>
      </c>
      <c r="B34" s="167" t="s">
        <v>138</v>
      </c>
      <c r="C34" s="161" t="s">
        <v>104</v>
      </c>
      <c r="D34" s="167" t="s">
        <v>197</v>
      </c>
      <c r="E34" s="370"/>
      <c r="F34" s="300" t="s">
        <v>186</v>
      </c>
      <c r="G34" s="293">
        <f t="shared" si="0"/>
        <v>0.10476190476190476</v>
      </c>
      <c r="H34" s="250">
        <v>11</v>
      </c>
    </row>
    <row r="35" spans="1:8" x14ac:dyDescent="0.25">
      <c r="A35" s="166"/>
      <c r="B35" s="167"/>
      <c r="C35" s="161"/>
      <c r="D35" s="167"/>
      <c r="E35" s="371"/>
      <c r="F35" s="301" t="s">
        <v>140</v>
      </c>
      <c r="G35" s="293"/>
      <c r="H35" s="250"/>
    </row>
    <row r="36" spans="1:8" ht="25.5" customHeight="1" x14ac:dyDescent="0.25">
      <c r="A36" s="166">
        <v>9</v>
      </c>
      <c r="B36" s="167" t="s">
        <v>188</v>
      </c>
      <c r="C36" s="167" t="s">
        <v>104</v>
      </c>
      <c r="D36" s="167" t="s">
        <v>197</v>
      </c>
      <c r="E36" s="368" t="s">
        <v>154</v>
      </c>
      <c r="F36" s="298" t="s">
        <v>190</v>
      </c>
      <c r="G36" s="173">
        <f>H36/$H$39</f>
        <v>4.7619047619047616E-2</v>
      </c>
      <c r="H36" s="250">
        <v>5</v>
      </c>
    </row>
    <row r="37" spans="1:8" x14ac:dyDescent="0.25">
      <c r="A37" s="166">
        <v>10</v>
      </c>
      <c r="B37" s="167" t="s">
        <v>187</v>
      </c>
      <c r="C37" s="167" t="s">
        <v>104</v>
      </c>
      <c r="D37" s="167" t="s">
        <v>197</v>
      </c>
      <c r="E37" s="369"/>
      <c r="F37" s="296" t="s">
        <v>189</v>
      </c>
      <c r="G37" s="173">
        <f>H37/$H$39</f>
        <v>7.6190476190476197E-2</v>
      </c>
      <c r="H37" s="250">
        <v>8</v>
      </c>
    </row>
    <row r="38" spans="1:8" x14ac:dyDescent="0.25">
      <c r="A38" s="166">
        <v>11</v>
      </c>
      <c r="B38" s="167" t="s">
        <v>198</v>
      </c>
      <c r="C38" s="167" t="s">
        <v>192</v>
      </c>
      <c r="D38" s="167" t="s">
        <v>197</v>
      </c>
      <c r="E38" s="372"/>
      <c r="F38" s="296" t="s">
        <v>141</v>
      </c>
      <c r="G38" s="173">
        <f>H38/$H$39</f>
        <v>1.9047619047619049E-2</v>
      </c>
      <c r="H38" s="250">
        <v>2</v>
      </c>
    </row>
    <row r="39" spans="1:8" s="246" customFormat="1" x14ac:dyDescent="0.25">
      <c r="A39" s="174"/>
      <c r="B39" s="175" t="s">
        <v>72</v>
      </c>
      <c r="C39" s="176"/>
      <c r="D39" s="175"/>
      <c r="E39" s="177"/>
      <c r="F39" s="273"/>
      <c r="G39" s="178">
        <f>SUM(G28:G38)</f>
        <v>0.99999999999999989</v>
      </c>
      <c r="H39" s="289">
        <f>SUM(H28:H38)</f>
        <v>105</v>
      </c>
    </row>
    <row r="40" spans="1:8" s="246" customFormat="1" x14ac:dyDescent="0.25">
      <c r="A40" s="207"/>
      <c r="B40" s="159"/>
      <c r="C40" s="253"/>
      <c r="D40" s="159"/>
      <c r="E40" s="254"/>
      <c r="F40" s="255"/>
      <c r="G40" s="256"/>
      <c r="H40" s="159"/>
    </row>
    <row r="41" spans="1:8" x14ac:dyDescent="0.25">
      <c r="A41" s="257"/>
      <c r="B41" s="258" t="s">
        <v>281</v>
      </c>
      <c r="C41" s="374" t="s">
        <v>239</v>
      </c>
      <c r="D41" s="374"/>
      <c r="E41" s="374"/>
      <c r="F41" s="374" t="s">
        <v>282</v>
      </c>
      <c r="G41" s="374"/>
      <c r="H41" s="259"/>
    </row>
    <row r="42" spans="1:8" x14ac:dyDescent="0.25">
      <c r="B42" s="337" t="s">
        <v>192</v>
      </c>
      <c r="C42" s="375" t="s">
        <v>278</v>
      </c>
      <c r="D42" s="375"/>
      <c r="E42" s="375"/>
      <c r="F42" s="375" t="s">
        <v>283</v>
      </c>
      <c r="G42" s="375"/>
    </row>
    <row r="43" spans="1:8" x14ac:dyDescent="0.25">
      <c r="B43" s="164"/>
      <c r="C43" s="164"/>
      <c r="E43" s="164"/>
    </row>
    <row r="44" spans="1:8" x14ac:dyDescent="0.25">
      <c r="A44" s="272"/>
      <c r="B44" s="164"/>
      <c r="C44" s="164"/>
      <c r="E44" s="164"/>
    </row>
    <row r="45" spans="1:8" x14ac:dyDescent="0.25">
      <c r="A45" s="272"/>
      <c r="B45" s="164"/>
      <c r="C45" s="164"/>
      <c r="E45" s="164"/>
    </row>
    <row r="46" spans="1:8" x14ac:dyDescent="0.25">
      <c r="B46" s="168"/>
      <c r="C46" s="208"/>
      <c r="E46" s="208"/>
    </row>
    <row r="47" spans="1:8" x14ac:dyDescent="0.25">
      <c r="B47" s="168"/>
      <c r="C47" s="208"/>
      <c r="E47" s="208"/>
    </row>
    <row r="48" spans="1:8" x14ac:dyDescent="0.25">
      <c r="B48" s="208" t="s">
        <v>142</v>
      </c>
      <c r="D48" s="272" t="s">
        <v>142</v>
      </c>
      <c r="E48" s="155"/>
      <c r="F48" s="367" t="s">
        <v>143</v>
      </c>
      <c r="G48" s="367"/>
    </row>
    <row r="49" spans="2:4" x14ac:dyDescent="0.25">
      <c r="B49" s="169"/>
      <c r="C49" s="208"/>
      <c r="D49" s="208"/>
    </row>
  </sheetData>
  <mergeCells count="9">
    <mergeCell ref="F48:G48"/>
    <mergeCell ref="E30:E35"/>
    <mergeCell ref="E36:E38"/>
    <mergeCell ref="A1:H1"/>
    <mergeCell ref="E28:E29"/>
    <mergeCell ref="C41:E41"/>
    <mergeCell ref="F41:G41"/>
    <mergeCell ref="C42:E42"/>
    <mergeCell ref="F42:G42"/>
  </mergeCells>
  <pageMargins left="0.7" right="0.7" top="0.33333333333333331" bottom="0.55208333333333304" header="0.3" footer="0.3"/>
  <pageSetup orientation="landscape" horizontalDpi="72" verticalDpi="72" r:id="rId1"/>
  <headerFooter>
    <oddFooter>&amp;L&amp;"Arial,Regular"&amp;8 20/09QT/PM v3.2&amp;C&amp;"Arial,Regular"&amp;8Sử dụng nội bộ&amp;R&amp;"Arial,Regular"&amp;8Trang &amp;P/&amp;N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71" r:id="rId4" name="Drop Down 3">
              <controlPr defaultSize="0" autoLine="0" autoPict="0">
                <anchor moveWithCells="1">
                  <from>
                    <xdr:col>5</xdr:col>
                    <xdr:colOff>38100</xdr:colOff>
                    <xdr:row>1</xdr:row>
                    <xdr:rowOff>19050</xdr:rowOff>
                  </from>
                  <to>
                    <xdr:col>6</xdr:col>
                    <xdr:colOff>390525</xdr:colOff>
                    <xdr:row>2</xdr:row>
                    <xdr:rowOff>0</xdr:rowOff>
                  </to>
                </anchor>
              </controlPr>
            </control>
          </mc:Choice>
        </mc:AlternateContent>
        <mc:AlternateContent xmlns:mc="http://schemas.openxmlformats.org/markup-compatibility/2006">
          <mc:Choice Requires="x14">
            <control shapeId="7172" r:id="rId5" name="Drop Down 4">
              <controlPr defaultSize="0" autoLine="0" autoPict="0">
                <anchor moveWithCells="1">
                  <from>
                    <xdr:col>5</xdr:col>
                    <xdr:colOff>38100</xdr:colOff>
                    <xdr:row>2</xdr:row>
                    <xdr:rowOff>114300</xdr:rowOff>
                  </from>
                  <to>
                    <xdr:col>6</xdr:col>
                    <xdr:colOff>390525</xdr:colOff>
                    <xdr:row>3</xdr:row>
                    <xdr:rowOff>152400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0"/>
  <sheetViews>
    <sheetView workbookViewId="0">
      <selection activeCell="H19" sqref="H19"/>
    </sheetView>
  </sheetViews>
  <sheetFormatPr defaultRowHeight="12.75" x14ac:dyDescent="0.25"/>
  <cols>
    <col min="1" max="1" width="3.85546875" style="313" customWidth="1"/>
    <col min="2" max="2" width="22.85546875" style="323" customWidth="1"/>
    <col min="3" max="3" width="18.5703125" style="313" customWidth="1"/>
    <col min="4" max="4" width="16.28515625" style="313" customWidth="1"/>
    <col min="5" max="5" width="16" style="313" customWidth="1"/>
    <col min="6" max="6" width="7.140625" style="313" customWidth="1"/>
    <col min="7" max="7" width="11.5703125" style="313" customWidth="1"/>
    <col min="8" max="16384" width="9.140625" style="313"/>
  </cols>
  <sheetData>
    <row r="1" spans="1:7" ht="20.25" x14ac:dyDescent="0.25">
      <c r="B1" s="377" t="s">
        <v>242</v>
      </c>
      <c r="C1" s="377"/>
      <c r="D1" s="377"/>
      <c r="E1" s="377"/>
      <c r="F1" s="377"/>
      <c r="G1" s="377"/>
    </row>
    <row r="2" spans="1:7" x14ac:dyDescent="0.25">
      <c r="B2" s="378" t="s">
        <v>243</v>
      </c>
      <c r="C2" s="378"/>
      <c r="D2" s="378"/>
      <c r="E2" s="378"/>
      <c r="F2" s="378"/>
      <c r="G2" s="378"/>
    </row>
    <row r="4" spans="1:7" x14ac:dyDescent="0.25">
      <c r="B4" s="314" t="s">
        <v>244</v>
      </c>
      <c r="D4" s="315" t="s">
        <v>78</v>
      </c>
      <c r="E4" s="313" t="s">
        <v>245</v>
      </c>
    </row>
    <row r="5" spans="1:7" x14ac:dyDescent="0.25">
      <c r="B5" s="291" t="s">
        <v>122</v>
      </c>
      <c r="C5" s="379"/>
      <c r="D5" s="379"/>
      <c r="E5" s="379"/>
      <c r="F5" s="379"/>
      <c r="G5" s="379"/>
    </row>
    <row r="6" spans="1:7" x14ac:dyDescent="0.25">
      <c r="B6" s="313" t="s">
        <v>246</v>
      </c>
      <c r="C6" s="379"/>
      <c r="D6" s="379"/>
      <c r="E6" s="379"/>
      <c r="F6" s="379"/>
      <c r="G6" s="379"/>
    </row>
    <row r="7" spans="1:7" x14ac:dyDescent="0.25">
      <c r="B7" s="315" t="s">
        <v>247</v>
      </c>
      <c r="D7" s="291" t="s">
        <v>222</v>
      </c>
      <c r="E7" s="313" t="s">
        <v>248</v>
      </c>
    </row>
    <row r="8" spans="1:7" x14ac:dyDescent="0.25">
      <c r="B8" s="316" t="s">
        <v>249</v>
      </c>
      <c r="C8" s="317">
        <v>42828</v>
      </c>
      <c r="D8" s="318" t="s">
        <v>250</v>
      </c>
      <c r="E8" s="317">
        <v>42906</v>
      </c>
      <c r="F8" s="319" t="s">
        <v>251</v>
      </c>
    </row>
    <row r="9" spans="1:7" x14ac:dyDescent="0.25">
      <c r="B9" s="320" t="s">
        <v>252</v>
      </c>
      <c r="E9" s="318" t="s">
        <v>253</v>
      </c>
      <c r="F9" s="320">
        <f>SUM(F11:F14)</f>
        <v>60</v>
      </c>
    </row>
    <row r="10" spans="1:7" s="323" customFormat="1" ht="25.5" x14ac:dyDescent="0.25">
      <c r="A10" s="321" t="s">
        <v>126</v>
      </c>
      <c r="B10" s="321" t="s">
        <v>254</v>
      </c>
      <c r="C10" s="321" t="s">
        <v>255</v>
      </c>
      <c r="D10" s="380" t="s">
        <v>256</v>
      </c>
      <c r="E10" s="381"/>
      <c r="F10" s="322" t="s">
        <v>257</v>
      </c>
      <c r="G10" s="321" t="s">
        <v>131</v>
      </c>
    </row>
    <row r="11" spans="1:7" x14ac:dyDescent="0.25">
      <c r="A11" s="310">
        <v>1</v>
      </c>
      <c r="B11" s="324" t="s">
        <v>258</v>
      </c>
      <c r="C11" s="311"/>
      <c r="D11" s="382" t="s">
        <v>259</v>
      </c>
      <c r="E11" s="383"/>
      <c r="F11" s="325">
        <v>11</v>
      </c>
      <c r="G11" s="326">
        <v>42855</v>
      </c>
    </row>
    <row r="12" spans="1:7" ht="25.5" x14ac:dyDescent="0.25">
      <c r="A12" s="310">
        <v>2</v>
      </c>
      <c r="B12" s="324" t="s">
        <v>260</v>
      </c>
      <c r="C12" s="311"/>
      <c r="D12" s="382" t="s">
        <v>261</v>
      </c>
      <c r="E12" s="383"/>
      <c r="F12" s="325">
        <v>42</v>
      </c>
      <c r="G12" s="326">
        <v>42885</v>
      </c>
    </row>
    <row r="13" spans="1:7" x14ac:dyDescent="0.25">
      <c r="A13" s="310">
        <v>3</v>
      </c>
      <c r="B13" s="324" t="s">
        <v>262</v>
      </c>
      <c r="C13" s="311"/>
      <c r="D13" s="382" t="s">
        <v>263</v>
      </c>
      <c r="E13" s="383"/>
      <c r="F13" s="325">
        <v>5</v>
      </c>
      <c r="G13" s="326"/>
    </row>
    <row r="14" spans="1:7" ht="51" x14ac:dyDescent="0.25">
      <c r="A14" s="310">
        <v>4</v>
      </c>
      <c r="B14" s="324" t="s">
        <v>264</v>
      </c>
      <c r="C14" s="311"/>
      <c r="D14" s="382" t="s">
        <v>265</v>
      </c>
      <c r="E14" s="383"/>
      <c r="F14" s="325">
        <v>2</v>
      </c>
      <c r="G14" s="326"/>
    </row>
    <row r="15" spans="1:7" ht="25.5" x14ac:dyDescent="0.2">
      <c r="B15" s="327" t="s">
        <v>266</v>
      </c>
      <c r="E15" s="328" t="s">
        <v>267</v>
      </c>
    </row>
    <row r="16" spans="1:7" x14ac:dyDescent="0.25">
      <c r="B16" s="320" t="s">
        <v>268</v>
      </c>
    </row>
    <row r="17" spans="1:7" s="323" customFormat="1" ht="25.5" x14ac:dyDescent="0.25">
      <c r="A17" s="321" t="s">
        <v>126</v>
      </c>
      <c r="B17" s="321" t="s">
        <v>269</v>
      </c>
      <c r="C17" s="321" t="s">
        <v>254</v>
      </c>
      <c r="D17" s="321" t="s">
        <v>270</v>
      </c>
      <c r="E17" s="321" t="s">
        <v>271</v>
      </c>
      <c r="F17" s="321" t="s">
        <v>272</v>
      </c>
      <c r="G17" s="321" t="s">
        <v>257</v>
      </c>
    </row>
    <row r="18" spans="1:7" x14ac:dyDescent="0.25">
      <c r="A18" s="310">
        <v>1</v>
      </c>
      <c r="B18" s="311" t="s">
        <v>273</v>
      </c>
      <c r="C18" s="311" t="s">
        <v>274</v>
      </c>
      <c r="D18" s="329">
        <v>42826</v>
      </c>
      <c r="E18" s="329">
        <v>42885</v>
      </c>
      <c r="F18" s="330">
        <v>1</v>
      </c>
      <c r="G18" s="310">
        <v>40</v>
      </c>
    </row>
    <row r="19" spans="1:7" x14ac:dyDescent="0.25">
      <c r="A19" s="310"/>
      <c r="B19" s="311"/>
      <c r="C19" s="311"/>
      <c r="D19" s="331"/>
      <c r="E19" s="331"/>
      <c r="F19" s="330"/>
      <c r="G19" s="311"/>
    </row>
    <row r="20" spans="1:7" x14ac:dyDescent="0.25">
      <c r="A20" s="310"/>
      <c r="B20" s="332"/>
      <c r="C20" s="311"/>
      <c r="D20" s="311"/>
      <c r="E20" s="311"/>
      <c r="F20" s="330"/>
      <c r="G20" s="311"/>
    </row>
    <row r="21" spans="1:7" x14ac:dyDescent="0.25">
      <c r="A21" s="333"/>
      <c r="B21" s="334"/>
      <c r="C21" s="335"/>
      <c r="D21" s="335"/>
      <c r="E21" s="335"/>
      <c r="F21" s="336"/>
      <c r="G21" s="335"/>
    </row>
    <row r="23" spans="1:7" ht="15" x14ac:dyDescent="0.25">
      <c r="A23" s="384" t="s">
        <v>275</v>
      </c>
      <c r="B23" s="384"/>
      <c r="C23" s="376" t="s">
        <v>239</v>
      </c>
      <c r="D23" s="376"/>
      <c r="E23" s="376"/>
      <c r="F23" s="376" t="s">
        <v>276</v>
      </c>
      <c r="G23" s="376"/>
    </row>
    <row r="24" spans="1:7" x14ac:dyDescent="0.25">
      <c r="A24" s="386" t="s">
        <v>277</v>
      </c>
      <c r="B24" s="386"/>
      <c r="C24" s="375" t="s">
        <v>278</v>
      </c>
      <c r="D24" s="375"/>
      <c r="E24" s="375"/>
      <c r="F24" s="375" t="s">
        <v>279</v>
      </c>
      <c r="G24" s="375"/>
    </row>
    <row r="25" spans="1:7" x14ac:dyDescent="0.25">
      <c r="B25" s="164"/>
      <c r="C25" s="164"/>
      <c r="D25" s="155"/>
      <c r="E25" s="164"/>
      <c r="F25" s="155"/>
      <c r="G25" s="164"/>
    </row>
    <row r="26" spans="1:7" x14ac:dyDescent="0.25">
      <c r="B26" s="164"/>
      <c r="C26" s="164"/>
      <c r="D26" s="155"/>
      <c r="E26" s="164"/>
      <c r="F26" s="155"/>
      <c r="G26" s="164"/>
    </row>
    <row r="27" spans="1:7" x14ac:dyDescent="0.25">
      <c r="B27" s="168"/>
      <c r="C27" s="271"/>
      <c r="D27" s="155"/>
      <c r="E27" s="271"/>
      <c r="F27" s="155"/>
      <c r="G27" s="271"/>
    </row>
    <row r="28" spans="1:7" x14ac:dyDescent="0.25">
      <c r="B28" s="168"/>
      <c r="C28" s="271"/>
      <c r="D28" s="155"/>
      <c r="E28" s="271"/>
      <c r="F28" s="155"/>
      <c r="G28" s="271"/>
    </row>
    <row r="29" spans="1:7" x14ac:dyDescent="0.25">
      <c r="B29" s="168"/>
      <c r="C29" s="385"/>
      <c r="D29" s="385"/>
      <c r="E29" s="385"/>
      <c r="F29" s="367"/>
      <c r="G29" s="367"/>
    </row>
    <row r="30" spans="1:7" x14ac:dyDescent="0.25">
      <c r="A30" s="385" t="s">
        <v>142</v>
      </c>
      <c r="B30" s="385"/>
      <c r="C30" s="367" t="s">
        <v>142</v>
      </c>
      <c r="D30" s="367"/>
      <c r="E30" s="367"/>
      <c r="F30" s="155" t="s">
        <v>143</v>
      </c>
      <c r="G30" s="164"/>
    </row>
  </sheetData>
  <mergeCells count="19">
    <mergeCell ref="F24:G24"/>
    <mergeCell ref="C29:E29"/>
    <mergeCell ref="F29:G29"/>
    <mergeCell ref="A30:B30"/>
    <mergeCell ref="C30:E30"/>
    <mergeCell ref="A24:B24"/>
    <mergeCell ref="C24:E24"/>
    <mergeCell ref="F23:G23"/>
    <mergeCell ref="B1:G1"/>
    <mergeCell ref="B2:G2"/>
    <mergeCell ref="C5:G5"/>
    <mergeCell ref="C6:G6"/>
    <mergeCell ref="D10:E10"/>
    <mergeCell ref="D11:E11"/>
    <mergeCell ref="D12:E12"/>
    <mergeCell ref="D13:E13"/>
    <mergeCell ref="D14:E14"/>
    <mergeCell ref="A23:B23"/>
    <mergeCell ref="C23:E23"/>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2A310930C1B04EBDEA06A0F58763A8" ma:contentTypeVersion="8" ma:contentTypeDescription="Create a new document." ma:contentTypeScope="" ma:versionID="982f4309f8ace3fb155f7b30f607ae13">
  <xsd:schema xmlns:xsd="http://www.w3.org/2001/XMLSchema" xmlns:xs="http://www.w3.org/2001/XMLSchema" xmlns:p="http://schemas.microsoft.com/office/2006/metadata/properties" xmlns:ns1="http://schemas.microsoft.com/sharepoint/v3" xmlns:ns2="http://schemas.microsoft.com/sharepoint/v3/fields" xmlns:ns3="b3b87b0a-d290-4a3f-8339-d3c7f3a8945a" targetNamespace="http://schemas.microsoft.com/office/2006/metadata/properties" ma:root="true" ma:fieldsID="9da22a51ac659e76cfedfa380c9b3143" ns1:_="" ns2:_="" ns3:_="">
    <xsd:import namespace="http://schemas.microsoft.com/sharepoint/v3"/>
    <xsd:import namespace="http://schemas.microsoft.com/sharepoint/v3/fields"/>
    <xsd:import namespace="b3b87b0a-d290-4a3f-8339-d3c7f3a8945a"/>
    <xsd:element name="properties">
      <xsd:complexType>
        <xsd:sequence>
          <xsd:element name="documentManagement">
            <xsd:complexType>
              <xsd:all>
                <xsd:element ref="ns2:_Contributor" minOccurs="0"/>
                <xsd:element ref="ns2:wic_System_Copyright" minOccurs="0"/>
                <xsd:element ref="ns2:_LastPrinted" minOccurs="0"/>
                <xsd:element ref="ns2:_Publisher" minOccurs="0"/>
                <xsd:element ref="ns2:_Revision" minOccurs="0"/>
                <xsd:element ref="ns2:_Status" minOccurs="0"/>
                <xsd:element ref="ns2:_Version" minOccurs="0"/>
                <xsd:element ref="ns1:AverageRating" minOccurs="0"/>
                <xsd:element ref="ns1:RatingCount" minOccurs="0"/>
                <xsd:element ref="ns3:NgayHieuLuc" minOccurs="0"/>
                <xsd:element ref="ns3:NgaySuaDoi"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20" nillable="true" ma:displayName="Rating (0-5)" ma:decimals="2" ma:description="Average value of all the ratings that have been submitted" ma:internalName="AverageRating" ma:readOnly="true">
      <xsd:simpleType>
        <xsd:restriction base="dms:Number"/>
      </xsd:simpleType>
    </xsd:element>
    <xsd:element name="RatingCount" ma:index="21"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11" nillable="true" ma:displayName="Contributor" ma:description="One or more people or organizations that contributed to this resource" ma:internalName="Contributor">
      <xsd:simpleType>
        <xsd:restriction base="dms:Note">
          <xsd:maxLength value="255"/>
        </xsd:restriction>
      </xsd:simpleType>
    </xsd:element>
    <xsd:element name="wic_System_Copyright" ma:index="12" nillable="true" ma:displayName="Copyright" ma:internalName="Copyright">
      <xsd:simpleType>
        <xsd:restriction base="dms:Text"/>
      </xsd:simpleType>
    </xsd:element>
    <xsd:element name="_LastPrinted" ma:index="14" nillable="true" ma:displayName="Last Printed" ma:format="DateTime" ma:internalName="Last_x0020_Printed">
      <xsd:simpleType>
        <xsd:restriction base="dms:DateTime"/>
      </xsd:simpleType>
    </xsd:element>
    <xsd:element name="_Publisher" ma:index="15" nillable="true" ma:displayName="Đơn vị ban hành" ma:description="The person, organization or service that published this resource" ma:internalName="Publisher">
      <xsd:simpleType>
        <xsd:restriction base="dms:Text">
          <xsd:maxLength value="255"/>
        </xsd:restriction>
      </xsd:simpleType>
    </xsd:element>
    <xsd:element name="_Revision" ma:index="16" nillable="true" ma:displayName="Revision" ma:internalName="Revision">
      <xsd:simpleType>
        <xsd:restriction base="dms:Text"/>
      </xsd:simpleType>
    </xsd:element>
    <xsd:element name="_Status" ma:index="17" nillable="true" ma:displayName="Status" ma:default="Not Started" ma:internalName="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element name="_Version" ma:index="19" nillable="true" ma:displayName="Phiên bản" ma:internalName="Version0">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b87b0a-d290-4a3f-8339-d3c7f3a8945a" elementFormDefault="qualified">
    <xsd:import namespace="http://schemas.microsoft.com/office/2006/documentManagement/types"/>
    <xsd:import namespace="http://schemas.microsoft.com/office/infopath/2007/PartnerControls"/>
    <xsd:element name="NgayHieuLuc" ma:index="22" nillable="true" ma:displayName="Ngày hiệu lực" ma:format="DateOnly" ma:internalName="NgayHieuLuc">
      <xsd:simpleType>
        <xsd:restriction base="dms:DateTime"/>
      </xsd:simpleType>
    </xsd:element>
    <xsd:element name="NgaySuaDoi" ma:index="23" nillable="true" ma:displayName="Ngày sửa đổi" ma:format="DateOnly" ma:internalName="NgaySuaDoi">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8" ma:displayName="Subject"/>
        <xsd:element ref="dc:description" minOccurs="0" maxOccurs="1" ma:index="10" ma:displayName="Comments"/>
        <xsd:element name="keywords" minOccurs="0" maxOccurs="1" type="xsd:string" ma:index="13" ma:displayName="Keywords"/>
        <xsd:element ref="dc:language" minOccurs="0" maxOccurs="1"/>
        <xsd:element name="category" minOccurs="0" maxOccurs="1" type="xsd:string" ma:index="9" ma:displayName="Category"/>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LastPrinted xmlns="http://schemas.microsoft.com/sharepoint/v3/fields" xsi:nil="true"/>
    <_Publisher xmlns="http://schemas.microsoft.com/sharepoint/v3/fields" xsi:nil="true"/>
    <_Status xmlns="http://schemas.microsoft.com/sharepoint/v3/fields">Not Started</_Status>
    <_Revision xmlns="http://schemas.microsoft.com/sharepoint/v3/fields" xsi:nil="true"/>
    <_Contributor xmlns="http://schemas.microsoft.com/sharepoint/v3/fields" xsi:nil="true"/>
    <wic_System_Copyright xmlns="http://schemas.microsoft.com/sharepoint/v3/fields" xsi:nil="true"/>
    <AverageRating xmlns="http://schemas.microsoft.com/sharepoint/v3" xsi:nil="true"/>
    <NgaySuaDoi xmlns="b3b87b0a-d290-4a3f-8339-d3c7f3a8945a" xsi:nil="true"/>
    <NgayHieuLuc xmlns="b3b87b0a-d290-4a3f-8339-d3c7f3a8945a" xsi:nil="true"/>
  </documentManagement>
</p:properties>
</file>

<file path=customXml/itemProps1.xml><?xml version="1.0" encoding="utf-8"?>
<ds:datastoreItem xmlns:ds="http://schemas.openxmlformats.org/officeDocument/2006/customXml" ds:itemID="{21C94825-135E-4D72-9A99-27903A2CCD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b3b87b0a-d290-4a3f-8339-d3c7f3a894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3B66F25-5976-4AD5-9901-2FFBB8917B1E}">
  <ds:schemaRefs>
    <ds:schemaRef ds:uri="http://schemas.microsoft.com/sharepoint/v3/contenttype/forms"/>
  </ds:schemaRefs>
</ds:datastoreItem>
</file>

<file path=customXml/itemProps3.xml><?xml version="1.0" encoding="utf-8"?>
<ds:datastoreItem xmlns:ds="http://schemas.openxmlformats.org/officeDocument/2006/customXml" ds:itemID="{0ECBB06A-F262-4570-B3A4-6A2D3A636251}">
  <ds:schemaRefs>
    <ds:schemaRef ds:uri="http://purl.org/dc/elements/1.1/"/>
    <ds:schemaRef ds:uri="http://schemas.microsoft.com/sharepoint/v3/fields"/>
    <ds:schemaRef ds:uri="http://schemas.microsoft.com/office/infopath/2007/PartnerControls"/>
    <ds:schemaRef ds:uri="http://schemas.microsoft.com/office/2006/documentManagement/types"/>
    <ds:schemaRef ds:uri="b3b87b0a-d290-4a3f-8339-d3c7f3a8945a"/>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Phien ban</vt:lpstr>
      <vt:lpstr>PAKD NB</vt:lpstr>
      <vt:lpstr>Chi phí khách hàng</vt:lpstr>
      <vt:lpstr>Phương án thực hiện HĐ</vt:lpstr>
      <vt:lpstr>Dự thảo lệnh sản xuất</vt:lpstr>
      <vt:lpstr>DS</vt:lpstr>
      <vt:lpstr>'PAKD NB'!DT</vt:lpstr>
    </vt:vector>
  </TitlesOfParts>
  <Manager>Nguyễn Kim Cương</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Phạm Ngọc Dương</dc:creator>
  <cp:keywords/>
  <cp:lastModifiedBy>Hoang Thi Ha Dieu</cp:lastModifiedBy>
  <cp:lastPrinted>2018-07-19T11:01:18Z</cp:lastPrinted>
  <dcterms:created xsi:type="dcterms:W3CDTF">2012-02-03T08:28:50Z</dcterms:created>
  <dcterms:modified xsi:type="dcterms:W3CDTF">2018-07-19T11:11:07Z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0x010100602A310930C1B04EBDEA06A0F58763A8</vt:lpwstr>
  </property>
  <property fmtid="{D5CDD505-2E9C-101B-9397-08002B2CF9AE}" pid="3" name="Category">
    <vt:lpwstr/>
  </property>
  <property fmtid="{D5CDD505-2E9C-101B-9397-08002B2CF9AE}" pid="4" name="Author0">
    <vt:lpwstr/>
  </property>
  <property fmtid="{D5CDD505-2E9C-101B-9397-08002B2CF9AE}" pid="5" name="Comments">
    <vt:lpwstr/>
  </property>
</Properties>
</file>