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cao/Desktop/JL/Luan Van/Thanh Luan van/ThongkE/"/>
    </mc:Choice>
  </mc:AlternateContent>
  <xr:revisionPtr revIDLastSave="0" documentId="13_ncr:1_{7857267A-FE94-1A48-9354-899B8BBB1D06}" xr6:coauthVersionLast="47" xr6:coauthVersionMax="47" xr10:uidLastSave="{00000000-0000-0000-0000-000000000000}"/>
  <bookViews>
    <workbookView xWindow="0" yWindow="460" windowWidth="20720" windowHeight="13280" xr2:uid="{E3930CB0-4868-44D1-9BC4-11D467239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" i="1" l="1"/>
  <c r="BG2" i="1"/>
  <c r="BC2" i="1" l="1"/>
  <c r="CN3" i="1" l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2" i="1"/>
  <c r="CM2" i="1" s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2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H2" i="1"/>
  <c r="CG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CF3" i="1" l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CF2" i="1"/>
  <c r="CD2" i="1"/>
  <c r="CC2" i="1"/>
  <c r="BT2" i="1"/>
  <c r="BS2" i="1"/>
  <c r="BR2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P2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N2" i="1"/>
  <c r="BM2" i="1"/>
  <c r="BL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U17" i="1" s="1"/>
  <c r="AV18" i="1"/>
  <c r="AV19" i="1"/>
  <c r="AV20" i="1"/>
  <c r="AV21" i="1"/>
  <c r="AV22" i="1"/>
  <c r="AV23" i="1"/>
  <c r="AV24" i="1"/>
  <c r="AV25" i="1"/>
  <c r="AU25" i="1" s="1"/>
  <c r="AV26" i="1"/>
  <c r="AV27" i="1"/>
  <c r="AV28" i="1"/>
  <c r="AV29" i="1"/>
  <c r="AV30" i="1"/>
  <c r="AV31" i="1"/>
  <c r="AV32" i="1"/>
  <c r="AV33" i="1"/>
  <c r="AU33" i="1" s="1"/>
  <c r="AV34" i="1"/>
  <c r="AV35" i="1"/>
  <c r="AV36" i="1"/>
  <c r="AV37" i="1"/>
  <c r="AV38" i="1"/>
  <c r="AV39" i="1"/>
  <c r="AV40" i="1"/>
  <c r="AV41" i="1"/>
  <c r="AU41" i="1" s="1"/>
  <c r="AV42" i="1"/>
  <c r="AV43" i="1"/>
  <c r="AV44" i="1"/>
  <c r="AV45" i="1"/>
  <c r="AT45" i="1" s="1"/>
  <c r="AV46" i="1"/>
  <c r="AV47" i="1"/>
  <c r="AV48" i="1"/>
  <c r="AV49" i="1"/>
  <c r="AU49" i="1" s="1"/>
  <c r="AV50" i="1"/>
  <c r="AV51" i="1"/>
  <c r="AV52" i="1"/>
  <c r="AV53" i="1"/>
  <c r="AV54" i="1"/>
  <c r="AV55" i="1"/>
  <c r="AV56" i="1"/>
  <c r="AV57" i="1"/>
  <c r="AU57" i="1" s="1"/>
  <c r="AV58" i="1"/>
  <c r="AV59" i="1"/>
  <c r="AV60" i="1"/>
  <c r="AV61" i="1"/>
  <c r="AT61" i="1" s="1"/>
  <c r="AV62" i="1"/>
  <c r="AV63" i="1"/>
  <c r="AV64" i="1"/>
  <c r="AV65" i="1"/>
  <c r="AU65" i="1" s="1"/>
  <c r="AV66" i="1"/>
  <c r="AV67" i="1"/>
  <c r="AV68" i="1"/>
  <c r="AV69" i="1"/>
  <c r="AV70" i="1"/>
  <c r="AV71" i="1"/>
  <c r="AV72" i="1"/>
  <c r="AV73" i="1"/>
  <c r="AU73" i="1" s="1"/>
  <c r="AV74" i="1"/>
  <c r="AV75" i="1"/>
  <c r="AV76" i="1"/>
  <c r="AV77" i="1"/>
  <c r="AT77" i="1" s="1"/>
  <c r="AV78" i="1"/>
  <c r="AV79" i="1"/>
  <c r="AV80" i="1"/>
  <c r="AV81" i="1"/>
  <c r="AU81" i="1" s="1"/>
  <c r="AV82" i="1"/>
  <c r="AV83" i="1"/>
  <c r="AV84" i="1"/>
  <c r="AV85" i="1"/>
  <c r="AV86" i="1"/>
  <c r="AV87" i="1"/>
  <c r="AV88" i="1"/>
  <c r="AV89" i="1"/>
  <c r="AU89" i="1" s="1"/>
  <c r="AV90" i="1"/>
  <c r="AV91" i="1"/>
  <c r="AV92" i="1"/>
  <c r="AV93" i="1"/>
  <c r="AV94" i="1"/>
  <c r="AV95" i="1"/>
  <c r="AV96" i="1"/>
  <c r="AU96" i="1" s="1"/>
  <c r="AV97" i="1"/>
  <c r="AU97" i="1" s="1"/>
  <c r="AV98" i="1"/>
  <c r="AV99" i="1"/>
  <c r="AV100" i="1"/>
  <c r="AV10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U26" i="1" s="1"/>
  <c r="AX27" i="1"/>
  <c r="AX28" i="1"/>
  <c r="AX29" i="1"/>
  <c r="AX30" i="1"/>
  <c r="AX31" i="1"/>
  <c r="AX32" i="1"/>
  <c r="AX33" i="1"/>
  <c r="AX34" i="1"/>
  <c r="AU34" i="1" s="1"/>
  <c r="AX35" i="1"/>
  <c r="AX36" i="1"/>
  <c r="AX37" i="1"/>
  <c r="AX38" i="1"/>
  <c r="AX39" i="1"/>
  <c r="AX40" i="1"/>
  <c r="AX41" i="1"/>
  <c r="AX42" i="1"/>
  <c r="AU42" i="1" s="1"/>
  <c r="AX43" i="1"/>
  <c r="AX44" i="1"/>
  <c r="AX45" i="1"/>
  <c r="AX46" i="1"/>
  <c r="AT46" i="1" s="1"/>
  <c r="AX47" i="1"/>
  <c r="AX48" i="1"/>
  <c r="AX49" i="1"/>
  <c r="AX50" i="1"/>
  <c r="AX51" i="1"/>
  <c r="AX52" i="1"/>
  <c r="AX53" i="1"/>
  <c r="AX54" i="1"/>
  <c r="AU54" i="1" s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U74" i="1" s="1"/>
  <c r="AX75" i="1"/>
  <c r="AX76" i="1"/>
  <c r="AX77" i="1"/>
  <c r="AX78" i="1"/>
  <c r="AX79" i="1"/>
  <c r="AX80" i="1"/>
  <c r="AX81" i="1"/>
  <c r="AX82" i="1"/>
  <c r="AU82" i="1" s="1"/>
  <c r="AX83" i="1"/>
  <c r="AX84" i="1"/>
  <c r="AX85" i="1"/>
  <c r="AX86" i="1"/>
  <c r="AT86" i="1" s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U7" i="1"/>
  <c r="AU11" i="1"/>
  <c r="AT15" i="1"/>
  <c r="AT23" i="1"/>
  <c r="AU27" i="1"/>
  <c r="AU31" i="1"/>
  <c r="AU35" i="1"/>
  <c r="AU39" i="1"/>
  <c r="AU47" i="1"/>
  <c r="AT55" i="1"/>
  <c r="AT63" i="1"/>
  <c r="AU67" i="1"/>
  <c r="AU71" i="1"/>
  <c r="AU79" i="1"/>
  <c r="AU87" i="1"/>
  <c r="AT88" i="1"/>
  <c r="AT95" i="1"/>
  <c r="AX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AT8" i="1"/>
  <c r="AT16" i="1"/>
  <c r="AU40" i="1"/>
  <c r="AT48" i="1"/>
  <c r="AT72" i="1"/>
  <c r="AU80" i="1"/>
  <c r="AV2" i="1"/>
  <c r="AU16" i="1"/>
  <c r="AU23" i="1"/>
  <c r="AU48" i="1"/>
  <c r="AU56" i="1"/>
  <c r="AU64" i="1"/>
  <c r="AU72" i="1"/>
  <c r="AU88" i="1"/>
  <c r="AT13" i="1"/>
  <c r="AT24" i="1"/>
  <c r="AT44" i="1"/>
  <c r="AT47" i="1"/>
  <c r="AT56" i="1"/>
  <c r="AT64" i="1"/>
  <c r="AT87" i="1"/>
  <c r="AT96" i="1"/>
  <c r="AU9" i="1" l="1"/>
  <c r="AT79" i="1"/>
  <c r="AU63" i="1"/>
  <c r="AT31" i="1"/>
  <c r="AT7" i="1"/>
  <c r="AT71" i="1"/>
  <c r="AU55" i="1"/>
  <c r="AU95" i="1"/>
  <c r="AS95" i="1" s="1"/>
  <c r="AU15" i="1"/>
  <c r="AT39" i="1"/>
  <c r="AU91" i="1"/>
  <c r="AU83" i="1"/>
  <c r="AU75" i="1"/>
  <c r="AU94" i="1"/>
  <c r="AU86" i="1"/>
  <c r="AU78" i="1"/>
  <c r="AU70" i="1"/>
  <c r="AT62" i="1"/>
  <c r="AT54" i="1"/>
  <c r="AU46" i="1"/>
  <c r="AU38" i="1"/>
  <c r="AU30" i="1"/>
  <c r="AT22" i="1"/>
  <c r="AU14" i="1"/>
  <c r="AU6" i="1"/>
  <c r="AU10" i="1"/>
  <c r="AU37" i="1"/>
  <c r="AU13" i="1"/>
  <c r="AT100" i="1"/>
  <c r="AU84" i="1"/>
  <c r="AT76" i="1"/>
  <c r="AT68" i="1"/>
  <c r="AU52" i="1"/>
  <c r="AT4" i="1"/>
  <c r="AU32" i="1"/>
  <c r="AU24" i="1"/>
  <c r="AU8" i="1"/>
  <c r="AU99" i="1"/>
  <c r="AU59" i="1"/>
  <c r="AT43" i="1"/>
  <c r="AU3" i="1"/>
  <c r="AT78" i="1"/>
  <c r="AU22" i="1"/>
  <c r="AT70" i="1"/>
  <c r="AU62" i="1"/>
  <c r="AT99" i="1"/>
  <c r="AT14" i="1"/>
  <c r="AT38" i="1"/>
  <c r="AT94" i="1"/>
  <c r="AT52" i="1"/>
  <c r="AT30" i="1"/>
  <c r="AT6" i="1"/>
  <c r="AU98" i="1"/>
  <c r="AU90" i="1"/>
  <c r="AU66" i="1"/>
  <c r="AU58" i="1"/>
  <c r="AU50" i="1"/>
  <c r="AU18" i="1"/>
  <c r="AT85" i="1"/>
  <c r="AU61" i="1"/>
  <c r="AT53" i="1"/>
  <c r="AT29" i="1"/>
  <c r="AU92" i="1"/>
  <c r="AT84" i="1"/>
  <c r="AU12" i="1"/>
  <c r="AT32" i="1"/>
  <c r="AU53" i="1"/>
  <c r="AT93" i="1"/>
  <c r="AU45" i="1"/>
  <c r="AU21" i="1"/>
  <c r="AU5" i="1"/>
  <c r="AU101" i="1"/>
  <c r="AU93" i="1"/>
  <c r="AT69" i="1"/>
  <c r="AT37" i="1"/>
  <c r="AU29" i="1"/>
  <c r="AT5" i="1"/>
  <c r="AU100" i="1"/>
  <c r="AU76" i="1"/>
  <c r="AU36" i="1"/>
  <c r="AT20" i="1"/>
  <c r="AT12" i="1"/>
  <c r="AT101" i="1"/>
  <c r="AU85" i="1"/>
  <c r="AT75" i="1"/>
  <c r="AU51" i="1"/>
  <c r="AU19" i="1"/>
  <c r="AT36" i="1"/>
  <c r="AT92" i="1"/>
  <c r="AU68" i="1"/>
  <c r="AT60" i="1"/>
  <c r="AU44" i="1"/>
  <c r="AU28" i="1"/>
  <c r="AU20" i="1"/>
  <c r="AU4" i="1"/>
  <c r="AT91" i="1"/>
  <c r="AT83" i="1"/>
  <c r="AT67" i="1"/>
  <c r="AT59" i="1"/>
  <c r="AT51" i="1"/>
  <c r="AT35" i="1"/>
  <c r="AT27" i="1"/>
  <c r="AT19" i="1"/>
  <c r="AT3" i="1"/>
  <c r="AR3" i="1" s="1"/>
  <c r="AU77" i="1"/>
  <c r="AT11" i="1"/>
  <c r="AU43" i="1"/>
  <c r="AT21" i="1"/>
  <c r="AT40" i="1"/>
  <c r="AU60" i="1"/>
  <c r="AT80" i="1"/>
  <c r="AT28" i="1"/>
  <c r="AU69" i="1"/>
  <c r="AT90" i="1"/>
  <c r="AT26" i="1"/>
  <c r="AT98" i="1"/>
  <c r="AT58" i="1"/>
  <c r="AT34" i="1"/>
  <c r="AT97" i="1"/>
  <c r="AT89" i="1"/>
  <c r="AT81" i="1"/>
  <c r="AT73" i="1"/>
  <c r="AT65" i="1"/>
  <c r="AT57" i="1"/>
  <c r="AT49" i="1"/>
  <c r="AT41" i="1"/>
  <c r="AT33" i="1"/>
  <c r="AT25" i="1"/>
  <c r="AT17" i="1"/>
  <c r="AT9" i="1"/>
  <c r="AT74" i="1"/>
  <c r="AT42" i="1"/>
  <c r="AT10" i="1"/>
  <c r="AT82" i="1"/>
  <c r="AT66" i="1"/>
  <c r="AT50" i="1"/>
  <c r="AT18" i="1"/>
  <c r="BG74" i="1"/>
  <c r="CE74" i="1" s="1"/>
  <c r="BL3" i="1"/>
  <c r="BG3" i="1" s="1"/>
  <c r="CE3" i="1" s="1"/>
  <c r="BL4" i="1"/>
  <c r="BG4" i="1" s="1"/>
  <c r="CE4" i="1" s="1"/>
  <c r="BL5" i="1"/>
  <c r="BG5" i="1" s="1"/>
  <c r="CE5" i="1" s="1"/>
  <c r="BL6" i="1"/>
  <c r="BG6" i="1" s="1"/>
  <c r="CE6" i="1" s="1"/>
  <c r="BL7" i="1"/>
  <c r="BG7" i="1" s="1"/>
  <c r="CE7" i="1" s="1"/>
  <c r="BL8" i="1"/>
  <c r="BG8" i="1" s="1"/>
  <c r="CE8" i="1" s="1"/>
  <c r="BL9" i="1"/>
  <c r="BG9" i="1" s="1"/>
  <c r="CE9" i="1" s="1"/>
  <c r="BL10" i="1"/>
  <c r="BG10" i="1" s="1"/>
  <c r="CE10" i="1" s="1"/>
  <c r="BL11" i="1"/>
  <c r="BG11" i="1" s="1"/>
  <c r="CE11" i="1" s="1"/>
  <c r="BL12" i="1"/>
  <c r="BG12" i="1" s="1"/>
  <c r="CE12" i="1" s="1"/>
  <c r="BL13" i="1"/>
  <c r="BG13" i="1" s="1"/>
  <c r="CE13" i="1" s="1"/>
  <c r="BL14" i="1"/>
  <c r="BG14" i="1" s="1"/>
  <c r="CE14" i="1" s="1"/>
  <c r="BL15" i="1"/>
  <c r="BG15" i="1" s="1"/>
  <c r="CE15" i="1" s="1"/>
  <c r="BL16" i="1"/>
  <c r="BG16" i="1" s="1"/>
  <c r="CE16" i="1" s="1"/>
  <c r="BL17" i="1"/>
  <c r="BG17" i="1" s="1"/>
  <c r="CE17" i="1" s="1"/>
  <c r="BL18" i="1"/>
  <c r="BG18" i="1" s="1"/>
  <c r="CE18" i="1" s="1"/>
  <c r="BL19" i="1"/>
  <c r="BG19" i="1" s="1"/>
  <c r="CE19" i="1" s="1"/>
  <c r="BL20" i="1"/>
  <c r="BG20" i="1" s="1"/>
  <c r="CE20" i="1" s="1"/>
  <c r="BL21" i="1"/>
  <c r="BG21" i="1" s="1"/>
  <c r="CE21" i="1" s="1"/>
  <c r="BL22" i="1"/>
  <c r="BG22" i="1" s="1"/>
  <c r="CE22" i="1" s="1"/>
  <c r="BL23" i="1"/>
  <c r="BG23" i="1" s="1"/>
  <c r="CE23" i="1" s="1"/>
  <c r="BL24" i="1"/>
  <c r="BG24" i="1" s="1"/>
  <c r="CE24" i="1" s="1"/>
  <c r="BL25" i="1"/>
  <c r="BG25" i="1" s="1"/>
  <c r="CE25" i="1" s="1"/>
  <c r="BL26" i="1"/>
  <c r="BG26" i="1" s="1"/>
  <c r="CE26" i="1" s="1"/>
  <c r="BL27" i="1"/>
  <c r="BG27" i="1" s="1"/>
  <c r="CE27" i="1" s="1"/>
  <c r="BL28" i="1"/>
  <c r="BG28" i="1" s="1"/>
  <c r="CE28" i="1" s="1"/>
  <c r="BL29" i="1"/>
  <c r="BG29" i="1" s="1"/>
  <c r="CE29" i="1" s="1"/>
  <c r="BL30" i="1"/>
  <c r="BG30" i="1" s="1"/>
  <c r="CE30" i="1" s="1"/>
  <c r="BL31" i="1"/>
  <c r="BG31" i="1" s="1"/>
  <c r="CE31" i="1" s="1"/>
  <c r="BL32" i="1"/>
  <c r="BG32" i="1" s="1"/>
  <c r="CE32" i="1" s="1"/>
  <c r="BL33" i="1"/>
  <c r="BG33" i="1" s="1"/>
  <c r="CE33" i="1" s="1"/>
  <c r="BL34" i="1"/>
  <c r="BG34" i="1" s="1"/>
  <c r="CE34" i="1" s="1"/>
  <c r="BL35" i="1"/>
  <c r="BG35" i="1" s="1"/>
  <c r="CE35" i="1" s="1"/>
  <c r="BL36" i="1"/>
  <c r="BG36" i="1" s="1"/>
  <c r="CE36" i="1" s="1"/>
  <c r="BL37" i="1"/>
  <c r="BG37" i="1" s="1"/>
  <c r="CE37" i="1" s="1"/>
  <c r="BL38" i="1"/>
  <c r="BG38" i="1" s="1"/>
  <c r="CE38" i="1" s="1"/>
  <c r="BL39" i="1"/>
  <c r="BG39" i="1" s="1"/>
  <c r="CE39" i="1" s="1"/>
  <c r="BL40" i="1"/>
  <c r="BG40" i="1" s="1"/>
  <c r="CE40" i="1" s="1"/>
  <c r="BL41" i="1"/>
  <c r="BG41" i="1" s="1"/>
  <c r="CE41" i="1" s="1"/>
  <c r="BL42" i="1"/>
  <c r="BG42" i="1" s="1"/>
  <c r="CE42" i="1" s="1"/>
  <c r="BL43" i="1"/>
  <c r="BG43" i="1" s="1"/>
  <c r="CE43" i="1" s="1"/>
  <c r="BL44" i="1"/>
  <c r="BG44" i="1" s="1"/>
  <c r="CE44" i="1" s="1"/>
  <c r="BL45" i="1"/>
  <c r="BG45" i="1" s="1"/>
  <c r="CE45" i="1" s="1"/>
  <c r="BL46" i="1"/>
  <c r="BG46" i="1" s="1"/>
  <c r="CE46" i="1" s="1"/>
  <c r="BL47" i="1"/>
  <c r="BG47" i="1" s="1"/>
  <c r="CE47" i="1" s="1"/>
  <c r="BL48" i="1"/>
  <c r="BG48" i="1" s="1"/>
  <c r="CE48" i="1" s="1"/>
  <c r="BL49" i="1"/>
  <c r="BG49" i="1" s="1"/>
  <c r="CE49" i="1" s="1"/>
  <c r="BL50" i="1"/>
  <c r="BG50" i="1" s="1"/>
  <c r="CE50" i="1" s="1"/>
  <c r="BL51" i="1"/>
  <c r="BG51" i="1" s="1"/>
  <c r="CE51" i="1" s="1"/>
  <c r="BL52" i="1"/>
  <c r="BG52" i="1" s="1"/>
  <c r="CE52" i="1" s="1"/>
  <c r="BL53" i="1"/>
  <c r="BG53" i="1" s="1"/>
  <c r="CE53" i="1" s="1"/>
  <c r="BL54" i="1"/>
  <c r="BG54" i="1" s="1"/>
  <c r="CE54" i="1" s="1"/>
  <c r="BL55" i="1"/>
  <c r="BG55" i="1" s="1"/>
  <c r="CE55" i="1" s="1"/>
  <c r="BL56" i="1"/>
  <c r="BG56" i="1" s="1"/>
  <c r="CE56" i="1" s="1"/>
  <c r="BL57" i="1"/>
  <c r="BG57" i="1" s="1"/>
  <c r="CE57" i="1" s="1"/>
  <c r="BL58" i="1"/>
  <c r="BG58" i="1" s="1"/>
  <c r="CE58" i="1" s="1"/>
  <c r="BL59" i="1"/>
  <c r="BG59" i="1" s="1"/>
  <c r="CE59" i="1" s="1"/>
  <c r="BL60" i="1"/>
  <c r="BG60" i="1" s="1"/>
  <c r="CE60" i="1" s="1"/>
  <c r="BL61" i="1"/>
  <c r="BG61" i="1" s="1"/>
  <c r="CE61" i="1" s="1"/>
  <c r="BL62" i="1"/>
  <c r="BG62" i="1" s="1"/>
  <c r="CE62" i="1" s="1"/>
  <c r="BL63" i="1"/>
  <c r="BG63" i="1" s="1"/>
  <c r="CE63" i="1" s="1"/>
  <c r="BL64" i="1"/>
  <c r="BG64" i="1" s="1"/>
  <c r="CE64" i="1" s="1"/>
  <c r="BL65" i="1"/>
  <c r="BG65" i="1" s="1"/>
  <c r="CE65" i="1" s="1"/>
  <c r="BL66" i="1"/>
  <c r="BG66" i="1" s="1"/>
  <c r="CE66" i="1" s="1"/>
  <c r="BL67" i="1"/>
  <c r="BG67" i="1" s="1"/>
  <c r="CE67" i="1" s="1"/>
  <c r="BL68" i="1"/>
  <c r="BG68" i="1" s="1"/>
  <c r="CE68" i="1" s="1"/>
  <c r="BL69" i="1"/>
  <c r="BG69" i="1" s="1"/>
  <c r="CE69" i="1" s="1"/>
  <c r="BL70" i="1"/>
  <c r="BG70" i="1" s="1"/>
  <c r="CE70" i="1" s="1"/>
  <c r="BL71" i="1"/>
  <c r="BG71" i="1" s="1"/>
  <c r="CE71" i="1" s="1"/>
  <c r="BL72" i="1"/>
  <c r="BG72" i="1" s="1"/>
  <c r="CE72" i="1" s="1"/>
  <c r="BL73" i="1"/>
  <c r="BG73" i="1" s="1"/>
  <c r="CE73" i="1" s="1"/>
  <c r="BL74" i="1"/>
  <c r="BL75" i="1"/>
  <c r="BG75" i="1" s="1"/>
  <c r="CE75" i="1" s="1"/>
  <c r="BL76" i="1"/>
  <c r="BG76" i="1" s="1"/>
  <c r="CE76" i="1" s="1"/>
  <c r="BL77" i="1"/>
  <c r="BG77" i="1" s="1"/>
  <c r="CE77" i="1" s="1"/>
  <c r="BL78" i="1"/>
  <c r="BG78" i="1" s="1"/>
  <c r="CE78" i="1" s="1"/>
  <c r="BL79" i="1"/>
  <c r="BG79" i="1" s="1"/>
  <c r="CE79" i="1" s="1"/>
  <c r="BL80" i="1"/>
  <c r="BG80" i="1" s="1"/>
  <c r="CE80" i="1" s="1"/>
  <c r="BL81" i="1"/>
  <c r="BG81" i="1" s="1"/>
  <c r="CE81" i="1" s="1"/>
  <c r="BL82" i="1"/>
  <c r="BG82" i="1" s="1"/>
  <c r="CE82" i="1" s="1"/>
  <c r="BL83" i="1"/>
  <c r="BG83" i="1" s="1"/>
  <c r="CE83" i="1" s="1"/>
  <c r="BL84" i="1"/>
  <c r="BG84" i="1" s="1"/>
  <c r="CE84" i="1" s="1"/>
  <c r="BL85" i="1"/>
  <c r="BG85" i="1" s="1"/>
  <c r="CE85" i="1" s="1"/>
  <c r="BL86" i="1"/>
  <c r="BG86" i="1" s="1"/>
  <c r="CE86" i="1" s="1"/>
  <c r="BL87" i="1"/>
  <c r="BG87" i="1" s="1"/>
  <c r="CE87" i="1" s="1"/>
  <c r="BL88" i="1"/>
  <c r="BG88" i="1" s="1"/>
  <c r="CE88" i="1" s="1"/>
  <c r="BL89" i="1"/>
  <c r="BG89" i="1" s="1"/>
  <c r="CE89" i="1" s="1"/>
  <c r="BL90" i="1"/>
  <c r="BG90" i="1" s="1"/>
  <c r="CE90" i="1" s="1"/>
  <c r="BL91" i="1"/>
  <c r="BG91" i="1" s="1"/>
  <c r="CE91" i="1" s="1"/>
  <c r="BL92" i="1"/>
  <c r="BG92" i="1" s="1"/>
  <c r="CE92" i="1" s="1"/>
  <c r="BL93" i="1"/>
  <c r="BG93" i="1" s="1"/>
  <c r="CE93" i="1" s="1"/>
  <c r="BL94" i="1"/>
  <c r="BG94" i="1" s="1"/>
  <c r="CE94" i="1" s="1"/>
  <c r="BL95" i="1"/>
  <c r="BG95" i="1" s="1"/>
  <c r="CE95" i="1" s="1"/>
  <c r="BL96" i="1"/>
  <c r="BG96" i="1" s="1"/>
  <c r="CE96" i="1" s="1"/>
  <c r="BL97" i="1"/>
  <c r="BG97" i="1" s="1"/>
  <c r="CE97" i="1" s="1"/>
  <c r="BL98" i="1"/>
  <c r="BG98" i="1" s="1"/>
  <c r="CE98" i="1" s="1"/>
  <c r="BL99" i="1"/>
  <c r="BG99" i="1" s="1"/>
  <c r="CE99" i="1" s="1"/>
  <c r="BL100" i="1"/>
  <c r="BG100" i="1" s="1"/>
  <c r="CE100" i="1" s="1"/>
  <c r="BL101" i="1"/>
  <c r="BG101" i="1" s="1"/>
  <c r="CE101" i="1" s="1"/>
  <c r="BE10" i="1"/>
  <c r="BE16" i="1"/>
  <c r="BE17" i="1"/>
  <c r="BE18" i="1"/>
  <c r="BE24" i="1"/>
  <c r="BE25" i="1"/>
  <c r="BE26" i="1"/>
  <c r="BE33" i="1"/>
  <c r="BE34" i="1"/>
  <c r="BE40" i="1"/>
  <c r="BE41" i="1"/>
  <c r="BE42" i="1"/>
  <c r="BE48" i="1"/>
  <c r="BE49" i="1"/>
  <c r="BE50" i="1"/>
  <c r="BE56" i="1"/>
  <c r="BE57" i="1"/>
  <c r="BE58" i="1"/>
  <c r="BE65" i="1"/>
  <c r="BE66" i="1"/>
  <c r="BE74" i="1"/>
  <c r="BE80" i="1"/>
  <c r="BE81" i="1"/>
  <c r="BE82" i="1"/>
  <c r="BE88" i="1"/>
  <c r="BE89" i="1"/>
  <c r="BE90" i="1"/>
  <c r="BE97" i="1"/>
  <c r="BE98" i="1"/>
  <c r="BE4" i="1"/>
  <c r="BE12" i="1"/>
  <c r="BE20" i="1"/>
  <c r="BE28" i="1"/>
  <c r="BE36" i="1"/>
  <c r="BE44" i="1"/>
  <c r="BE52" i="1"/>
  <c r="BE60" i="1"/>
  <c r="BE68" i="1"/>
  <c r="BE76" i="1"/>
  <c r="BE84" i="1"/>
  <c r="BE92" i="1"/>
  <c r="BE100" i="1"/>
  <c r="BE3" i="1"/>
  <c r="BE5" i="1"/>
  <c r="BE6" i="1"/>
  <c r="BE7" i="1"/>
  <c r="BE8" i="1"/>
  <c r="BE9" i="1"/>
  <c r="BE11" i="1"/>
  <c r="BE13" i="1"/>
  <c r="BE14" i="1"/>
  <c r="BE15" i="1"/>
  <c r="BE19" i="1"/>
  <c r="BE21" i="1"/>
  <c r="BE22" i="1"/>
  <c r="BE23" i="1"/>
  <c r="BE27" i="1"/>
  <c r="BE29" i="1"/>
  <c r="BE30" i="1"/>
  <c r="BE31" i="1"/>
  <c r="BE32" i="1"/>
  <c r="BE35" i="1"/>
  <c r="BE37" i="1"/>
  <c r="BE38" i="1"/>
  <c r="BE39" i="1"/>
  <c r="BE43" i="1"/>
  <c r="BE45" i="1"/>
  <c r="BE46" i="1"/>
  <c r="BE47" i="1"/>
  <c r="BE51" i="1"/>
  <c r="BE53" i="1"/>
  <c r="BE54" i="1"/>
  <c r="BE55" i="1"/>
  <c r="BE59" i="1"/>
  <c r="BE61" i="1"/>
  <c r="BE62" i="1"/>
  <c r="BE63" i="1"/>
  <c r="BE64" i="1"/>
  <c r="BE67" i="1"/>
  <c r="BE69" i="1"/>
  <c r="BE70" i="1"/>
  <c r="BE71" i="1"/>
  <c r="BE72" i="1"/>
  <c r="BE73" i="1"/>
  <c r="BE75" i="1"/>
  <c r="BE77" i="1"/>
  <c r="BE78" i="1"/>
  <c r="BE79" i="1"/>
  <c r="BE83" i="1"/>
  <c r="BE85" i="1"/>
  <c r="BE86" i="1"/>
  <c r="BE87" i="1"/>
  <c r="BE91" i="1"/>
  <c r="BE93" i="1"/>
  <c r="BE94" i="1"/>
  <c r="BE95" i="1"/>
  <c r="BE96" i="1"/>
  <c r="BE99" i="1"/>
  <c r="BE101" i="1"/>
  <c r="BI3" i="1"/>
  <c r="BF3" i="1" s="1"/>
  <c r="BI4" i="1"/>
  <c r="BF4" i="1" s="1"/>
  <c r="BI5" i="1"/>
  <c r="BI6" i="1"/>
  <c r="BI7" i="1"/>
  <c r="BF7" i="1" s="1"/>
  <c r="BI8" i="1"/>
  <c r="BI9" i="1"/>
  <c r="BF9" i="1" s="1"/>
  <c r="BI10" i="1"/>
  <c r="BI11" i="1"/>
  <c r="BF11" i="1" s="1"/>
  <c r="BI12" i="1"/>
  <c r="BF12" i="1" s="1"/>
  <c r="BI13" i="1"/>
  <c r="BI14" i="1"/>
  <c r="BI15" i="1"/>
  <c r="BF15" i="1" s="1"/>
  <c r="BI16" i="1"/>
  <c r="BI17" i="1"/>
  <c r="BF17" i="1" s="1"/>
  <c r="BI18" i="1"/>
  <c r="BI19" i="1"/>
  <c r="BF19" i="1" s="1"/>
  <c r="BI20" i="1"/>
  <c r="BF20" i="1" s="1"/>
  <c r="BI21" i="1"/>
  <c r="BI22" i="1"/>
  <c r="BI23" i="1"/>
  <c r="BF23" i="1" s="1"/>
  <c r="BI24" i="1"/>
  <c r="BI25" i="1"/>
  <c r="BF25" i="1" s="1"/>
  <c r="BI26" i="1"/>
  <c r="BI27" i="1"/>
  <c r="BF27" i="1" s="1"/>
  <c r="BI28" i="1"/>
  <c r="BF28" i="1" s="1"/>
  <c r="BI29" i="1"/>
  <c r="BI30" i="1"/>
  <c r="BI31" i="1"/>
  <c r="BF31" i="1" s="1"/>
  <c r="BI32" i="1"/>
  <c r="BI33" i="1"/>
  <c r="BF33" i="1" s="1"/>
  <c r="BI34" i="1"/>
  <c r="BI35" i="1"/>
  <c r="BF35" i="1" s="1"/>
  <c r="BI36" i="1"/>
  <c r="BF36" i="1" s="1"/>
  <c r="BI37" i="1"/>
  <c r="BI38" i="1"/>
  <c r="BI39" i="1"/>
  <c r="BF39" i="1" s="1"/>
  <c r="BI40" i="1"/>
  <c r="BI41" i="1"/>
  <c r="BF41" i="1" s="1"/>
  <c r="BI42" i="1"/>
  <c r="BI43" i="1"/>
  <c r="BF43" i="1" s="1"/>
  <c r="BI44" i="1"/>
  <c r="BF44" i="1" s="1"/>
  <c r="BI45" i="1"/>
  <c r="BI46" i="1"/>
  <c r="BI47" i="1"/>
  <c r="BF47" i="1" s="1"/>
  <c r="BI48" i="1"/>
  <c r="BI49" i="1"/>
  <c r="BF49" i="1" s="1"/>
  <c r="BI50" i="1"/>
  <c r="BI51" i="1"/>
  <c r="BF51" i="1" s="1"/>
  <c r="BI52" i="1"/>
  <c r="BF52" i="1" s="1"/>
  <c r="BI53" i="1"/>
  <c r="BI54" i="1"/>
  <c r="BI55" i="1"/>
  <c r="BF55" i="1" s="1"/>
  <c r="BI56" i="1"/>
  <c r="BI57" i="1"/>
  <c r="BF57" i="1" s="1"/>
  <c r="BI58" i="1"/>
  <c r="BI59" i="1"/>
  <c r="BF59" i="1" s="1"/>
  <c r="BI60" i="1"/>
  <c r="BF60" i="1" s="1"/>
  <c r="BI61" i="1"/>
  <c r="BI62" i="1"/>
  <c r="BI63" i="1"/>
  <c r="BF63" i="1" s="1"/>
  <c r="BI64" i="1"/>
  <c r="BI65" i="1"/>
  <c r="BF65" i="1" s="1"/>
  <c r="BI66" i="1"/>
  <c r="BI67" i="1"/>
  <c r="BF67" i="1" s="1"/>
  <c r="BI68" i="1"/>
  <c r="BF68" i="1" s="1"/>
  <c r="BI69" i="1"/>
  <c r="BI70" i="1"/>
  <c r="BI71" i="1"/>
  <c r="BF71" i="1" s="1"/>
  <c r="BI72" i="1"/>
  <c r="BI73" i="1"/>
  <c r="BI74" i="1"/>
  <c r="BI75" i="1"/>
  <c r="BF75" i="1" s="1"/>
  <c r="BI76" i="1"/>
  <c r="BF76" i="1" s="1"/>
  <c r="BI77" i="1"/>
  <c r="BI78" i="1"/>
  <c r="BI79" i="1"/>
  <c r="BF79" i="1" s="1"/>
  <c r="BI80" i="1"/>
  <c r="BI81" i="1"/>
  <c r="BI82" i="1"/>
  <c r="BI83" i="1"/>
  <c r="BF83" i="1" s="1"/>
  <c r="BI84" i="1"/>
  <c r="BF84" i="1" s="1"/>
  <c r="BI85" i="1"/>
  <c r="BI86" i="1"/>
  <c r="BI87" i="1"/>
  <c r="BF87" i="1" s="1"/>
  <c r="BI88" i="1"/>
  <c r="BI89" i="1"/>
  <c r="BI90" i="1"/>
  <c r="BI91" i="1"/>
  <c r="BF91" i="1" s="1"/>
  <c r="BI92" i="1"/>
  <c r="BF92" i="1" s="1"/>
  <c r="BI93" i="1"/>
  <c r="BI94" i="1"/>
  <c r="BI95" i="1"/>
  <c r="BF95" i="1" s="1"/>
  <c r="BI96" i="1"/>
  <c r="BI97" i="1"/>
  <c r="BI98" i="1"/>
  <c r="BI99" i="1"/>
  <c r="BF99" i="1" s="1"/>
  <c r="BI100" i="1"/>
  <c r="BF100" i="1" s="1"/>
  <c r="BI101" i="1"/>
  <c r="BI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F101" i="1" s="1"/>
  <c r="BH3" i="1"/>
  <c r="BH4" i="1"/>
  <c r="BD4" i="1" s="1"/>
  <c r="BH5" i="1"/>
  <c r="BH6" i="1"/>
  <c r="BH7" i="1"/>
  <c r="BH8" i="1"/>
  <c r="BH9" i="1"/>
  <c r="BH10" i="1"/>
  <c r="BD10" i="1" s="1"/>
  <c r="BH11" i="1"/>
  <c r="BH12" i="1"/>
  <c r="BD12" i="1" s="1"/>
  <c r="BH13" i="1"/>
  <c r="BH14" i="1"/>
  <c r="BH15" i="1"/>
  <c r="BH16" i="1"/>
  <c r="BH17" i="1"/>
  <c r="BH18" i="1"/>
  <c r="BD18" i="1" s="1"/>
  <c r="BH19" i="1"/>
  <c r="BH20" i="1"/>
  <c r="BD20" i="1" s="1"/>
  <c r="BH21" i="1"/>
  <c r="BH22" i="1"/>
  <c r="BH23" i="1"/>
  <c r="BH24" i="1"/>
  <c r="BH25" i="1"/>
  <c r="BH26" i="1"/>
  <c r="BD26" i="1" s="1"/>
  <c r="BH27" i="1"/>
  <c r="BH28" i="1"/>
  <c r="BD28" i="1" s="1"/>
  <c r="BH29" i="1"/>
  <c r="BH30" i="1"/>
  <c r="BH31" i="1"/>
  <c r="BH32" i="1"/>
  <c r="BH33" i="1"/>
  <c r="BH34" i="1"/>
  <c r="BD34" i="1" s="1"/>
  <c r="BH35" i="1"/>
  <c r="BH36" i="1"/>
  <c r="BD36" i="1" s="1"/>
  <c r="BH37" i="1"/>
  <c r="BH38" i="1"/>
  <c r="BH39" i="1"/>
  <c r="BH40" i="1"/>
  <c r="BH41" i="1"/>
  <c r="BH42" i="1"/>
  <c r="BD42" i="1" s="1"/>
  <c r="BH43" i="1"/>
  <c r="BH44" i="1"/>
  <c r="BD44" i="1" s="1"/>
  <c r="BH45" i="1"/>
  <c r="BH46" i="1"/>
  <c r="BH47" i="1"/>
  <c r="BH48" i="1"/>
  <c r="BH49" i="1"/>
  <c r="BH50" i="1"/>
  <c r="BD50" i="1" s="1"/>
  <c r="BH51" i="1"/>
  <c r="BH52" i="1"/>
  <c r="BD52" i="1" s="1"/>
  <c r="BH53" i="1"/>
  <c r="BH54" i="1"/>
  <c r="BH55" i="1"/>
  <c r="BH56" i="1"/>
  <c r="BH57" i="1"/>
  <c r="BH58" i="1"/>
  <c r="BD58" i="1" s="1"/>
  <c r="BH59" i="1"/>
  <c r="BH60" i="1"/>
  <c r="BD60" i="1" s="1"/>
  <c r="BH61" i="1"/>
  <c r="BH62" i="1"/>
  <c r="BH63" i="1"/>
  <c r="BH64" i="1"/>
  <c r="BH65" i="1"/>
  <c r="BH66" i="1"/>
  <c r="BD66" i="1" s="1"/>
  <c r="BH67" i="1"/>
  <c r="BH68" i="1"/>
  <c r="BD68" i="1" s="1"/>
  <c r="BH69" i="1"/>
  <c r="BH70" i="1"/>
  <c r="BH71" i="1"/>
  <c r="BH72" i="1"/>
  <c r="BH73" i="1"/>
  <c r="BH74" i="1"/>
  <c r="BD74" i="1" s="1"/>
  <c r="BH75" i="1"/>
  <c r="BH76" i="1"/>
  <c r="BD76" i="1" s="1"/>
  <c r="BH77" i="1"/>
  <c r="BH78" i="1"/>
  <c r="BH79" i="1"/>
  <c r="BH80" i="1"/>
  <c r="BH81" i="1"/>
  <c r="BH82" i="1"/>
  <c r="BD82" i="1" s="1"/>
  <c r="BH83" i="1"/>
  <c r="BH84" i="1"/>
  <c r="BD84" i="1" s="1"/>
  <c r="BH85" i="1"/>
  <c r="BH86" i="1"/>
  <c r="BH87" i="1"/>
  <c r="BH88" i="1"/>
  <c r="BH89" i="1"/>
  <c r="BH90" i="1"/>
  <c r="BD90" i="1" s="1"/>
  <c r="BH91" i="1"/>
  <c r="BH92" i="1"/>
  <c r="BD92" i="1" s="1"/>
  <c r="BH93" i="1"/>
  <c r="BH94" i="1"/>
  <c r="BH95" i="1"/>
  <c r="BH96" i="1"/>
  <c r="BH97" i="1"/>
  <c r="BH98" i="1"/>
  <c r="BD98" i="1" s="1"/>
  <c r="BH99" i="1"/>
  <c r="BH100" i="1"/>
  <c r="BD100" i="1" s="1"/>
  <c r="BH101" i="1"/>
  <c r="BK2" i="1"/>
  <c r="BJ2" i="1"/>
  <c r="BH2" i="1"/>
  <c r="BD2" i="1" s="1"/>
  <c r="BA54" i="1"/>
  <c r="AY54" i="1" s="1"/>
  <c r="AR59" i="1"/>
  <c r="AS35" i="1"/>
  <c r="AS51" i="1"/>
  <c r="AS99" i="1"/>
  <c r="AS7" i="1"/>
  <c r="AS9" i="1"/>
  <c r="AS11" i="1"/>
  <c r="AS15" i="1"/>
  <c r="AS17" i="1"/>
  <c r="AS19" i="1"/>
  <c r="AS23" i="1"/>
  <c r="AS25" i="1"/>
  <c r="AS27" i="1"/>
  <c r="AS31" i="1"/>
  <c r="BA33" i="1"/>
  <c r="AY33" i="1" s="1"/>
  <c r="AS39" i="1"/>
  <c r="AS41" i="1"/>
  <c r="BA43" i="1"/>
  <c r="AY43" i="1" s="1"/>
  <c r="AS47" i="1"/>
  <c r="AS49" i="1"/>
  <c r="AS55" i="1"/>
  <c r="AS57" i="1"/>
  <c r="AS59" i="1"/>
  <c r="AS63" i="1"/>
  <c r="AS65" i="1"/>
  <c r="AS67" i="1"/>
  <c r="AS71" i="1"/>
  <c r="AS73" i="1"/>
  <c r="AS75" i="1"/>
  <c r="AS79" i="1"/>
  <c r="AS81" i="1"/>
  <c r="AS83" i="1"/>
  <c r="AS87" i="1"/>
  <c r="AS89" i="1"/>
  <c r="AS91" i="1"/>
  <c r="AS97" i="1"/>
  <c r="CE2" i="1"/>
  <c r="AM101" i="1"/>
  <c r="AL101" i="1"/>
  <c r="AK101" i="1"/>
  <c r="AJ101" i="1"/>
  <c r="AH101" i="1"/>
  <c r="I101" i="1"/>
  <c r="H101" i="1" s="1"/>
  <c r="G101" i="1" s="1"/>
  <c r="E101" i="1" s="1"/>
  <c r="AM100" i="1"/>
  <c r="AL100" i="1"/>
  <c r="AK100" i="1"/>
  <c r="AJ100" i="1"/>
  <c r="AH100" i="1"/>
  <c r="I100" i="1"/>
  <c r="H100" i="1" s="1"/>
  <c r="G100" i="1" s="1"/>
  <c r="E100" i="1" s="1"/>
  <c r="AM99" i="1"/>
  <c r="AL99" i="1"/>
  <c r="AK99" i="1"/>
  <c r="AJ99" i="1"/>
  <c r="AH99" i="1"/>
  <c r="AI99" i="1" s="1"/>
  <c r="I99" i="1"/>
  <c r="H99" i="1" s="1"/>
  <c r="G99" i="1" s="1"/>
  <c r="E99" i="1" s="1"/>
  <c r="AM98" i="1"/>
  <c r="AL98" i="1"/>
  <c r="AK98" i="1"/>
  <c r="AJ98" i="1"/>
  <c r="AH98" i="1"/>
  <c r="I98" i="1"/>
  <c r="H98" i="1" s="1"/>
  <c r="G98" i="1" s="1"/>
  <c r="E98" i="1" s="1"/>
  <c r="AM97" i="1"/>
  <c r="AL97" i="1"/>
  <c r="AK97" i="1"/>
  <c r="AJ97" i="1"/>
  <c r="AH97" i="1"/>
  <c r="AI97" i="1" s="1"/>
  <c r="I97" i="1"/>
  <c r="H97" i="1" s="1"/>
  <c r="G97" i="1" s="1"/>
  <c r="E97" i="1" s="1"/>
  <c r="AM96" i="1"/>
  <c r="AL96" i="1"/>
  <c r="AK96" i="1"/>
  <c r="AJ96" i="1"/>
  <c r="AH96" i="1"/>
  <c r="AI96" i="1" s="1"/>
  <c r="I96" i="1"/>
  <c r="H96" i="1" s="1"/>
  <c r="G96" i="1" s="1"/>
  <c r="E96" i="1" s="1"/>
  <c r="AM95" i="1"/>
  <c r="AL95" i="1"/>
  <c r="AK95" i="1"/>
  <c r="AJ95" i="1"/>
  <c r="AH95" i="1"/>
  <c r="AI95" i="1" s="1"/>
  <c r="I95" i="1"/>
  <c r="H95" i="1" s="1"/>
  <c r="G95" i="1" s="1"/>
  <c r="E95" i="1" s="1"/>
  <c r="AM94" i="1"/>
  <c r="AL94" i="1"/>
  <c r="AK94" i="1"/>
  <c r="AJ94" i="1"/>
  <c r="AH94" i="1"/>
  <c r="AI94" i="1" s="1"/>
  <c r="I94" i="1"/>
  <c r="H94" i="1" s="1"/>
  <c r="G94" i="1" s="1"/>
  <c r="E94" i="1" s="1"/>
  <c r="AM93" i="1"/>
  <c r="AL93" i="1"/>
  <c r="AK93" i="1"/>
  <c r="AJ93" i="1"/>
  <c r="AH93" i="1"/>
  <c r="I93" i="1"/>
  <c r="H93" i="1" s="1"/>
  <c r="G93" i="1" s="1"/>
  <c r="E93" i="1" s="1"/>
  <c r="AM92" i="1"/>
  <c r="AL92" i="1"/>
  <c r="AK92" i="1"/>
  <c r="AJ92" i="1"/>
  <c r="AH92" i="1"/>
  <c r="I92" i="1"/>
  <c r="H92" i="1" s="1"/>
  <c r="G92" i="1" s="1"/>
  <c r="E92" i="1" s="1"/>
  <c r="AM91" i="1"/>
  <c r="AL91" i="1"/>
  <c r="AK91" i="1"/>
  <c r="AJ91" i="1"/>
  <c r="AI91" i="1"/>
  <c r="AH91" i="1"/>
  <c r="I91" i="1"/>
  <c r="H91" i="1" s="1"/>
  <c r="G91" i="1" s="1"/>
  <c r="E91" i="1" s="1"/>
  <c r="AM90" i="1"/>
  <c r="AL90" i="1"/>
  <c r="AK90" i="1"/>
  <c r="AJ90" i="1"/>
  <c r="AH90" i="1"/>
  <c r="AI90" i="1" s="1"/>
  <c r="I90" i="1"/>
  <c r="H90" i="1" s="1"/>
  <c r="G90" i="1" s="1"/>
  <c r="E90" i="1" s="1"/>
  <c r="AM89" i="1"/>
  <c r="AL89" i="1"/>
  <c r="AK89" i="1"/>
  <c r="AJ89" i="1"/>
  <c r="AH89" i="1"/>
  <c r="AI89" i="1" s="1"/>
  <c r="I89" i="1"/>
  <c r="H89" i="1" s="1"/>
  <c r="G89" i="1" s="1"/>
  <c r="E89" i="1" s="1"/>
  <c r="AM88" i="1"/>
  <c r="AL88" i="1"/>
  <c r="AK88" i="1"/>
  <c r="AJ88" i="1"/>
  <c r="AH88" i="1"/>
  <c r="AI88" i="1" s="1"/>
  <c r="I88" i="1"/>
  <c r="H88" i="1" s="1"/>
  <c r="G88" i="1" s="1"/>
  <c r="E88" i="1" s="1"/>
  <c r="AM87" i="1"/>
  <c r="AL87" i="1"/>
  <c r="AK87" i="1"/>
  <c r="AJ87" i="1"/>
  <c r="AH87" i="1"/>
  <c r="AI87" i="1" s="1"/>
  <c r="I87" i="1"/>
  <c r="H87" i="1" s="1"/>
  <c r="G87" i="1" s="1"/>
  <c r="E87" i="1" s="1"/>
  <c r="AM86" i="1"/>
  <c r="AL86" i="1"/>
  <c r="AK86" i="1"/>
  <c r="AJ86" i="1"/>
  <c r="AH86" i="1"/>
  <c r="AI86" i="1" s="1"/>
  <c r="I86" i="1"/>
  <c r="H86" i="1" s="1"/>
  <c r="G86" i="1" s="1"/>
  <c r="E86" i="1" s="1"/>
  <c r="AM85" i="1"/>
  <c r="AL85" i="1"/>
  <c r="AK85" i="1"/>
  <c r="AJ85" i="1"/>
  <c r="AH85" i="1"/>
  <c r="I85" i="1"/>
  <c r="H85" i="1" s="1"/>
  <c r="G85" i="1" s="1"/>
  <c r="E85" i="1" s="1"/>
  <c r="AM84" i="1"/>
  <c r="AL84" i="1"/>
  <c r="AK84" i="1"/>
  <c r="AJ84" i="1"/>
  <c r="AH84" i="1"/>
  <c r="I84" i="1"/>
  <c r="H84" i="1" s="1"/>
  <c r="G84" i="1" s="1"/>
  <c r="E84" i="1" s="1"/>
  <c r="AM83" i="1"/>
  <c r="AL83" i="1"/>
  <c r="AK83" i="1"/>
  <c r="AJ83" i="1"/>
  <c r="AH83" i="1"/>
  <c r="AI83" i="1" s="1"/>
  <c r="I83" i="1"/>
  <c r="H83" i="1" s="1"/>
  <c r="G83" i="1" s="1"/>
  <c r="E83" i="1" s="1"/>
  <c r="AM82" i="1"/>
  <c r="AL82" i="1"/>
  <c r="AK82" i="1"/>
  <c r="AJ82" i="1"/>
  <c r="AH82" i="1"/>
  <c r="AI82" i="1" s="1"/>
  <c r="I82" i="1"/>
  <c r="H82" i="1" s="1"/>
  <c r="G82" i="1" s="1"/>
  <c r="E82" i="1" s="1"/>
  <c r="AM81" i="1"/>
  <c r="AL81" i="1"/>
  <c r="AK81" i="1"/>
  <c r="AJ81" i="1"/>
  <c r="AH81" i="1"/>
  <c r="AI81" i="1" s="1"/>
  <c r="I81" i="1"/>
  <c r="H81" i="1" s="1"/>
  <c r="G81" i="1" s="1"/>
  <c r="E81" i="1" s="1"/>
  <c r="AM80" i="1"/>
  <c r="AL80" i="1"/>
  <c r="AK80" i="1"/>
  <c r="AJ80" i="1"/>
  <c r="AH80" i="1"/>
  <c r="AI80" i="1" s="1"/>
  <c r="I80" i="1"/>
  <c r="H80" i="1" s="1"/>
  <c r="G80" i="1" s="1"/>
  <c r="E80" i="1" s="1"/>
  <c r="AM79" i="1"/>
  <c r="AL79" i="1"/>
  <c r="AK79" i="1"/>
  <c r="AJ79" i="1"/>
  <c r="AH79" i="1"/>
  <c r="AI79" i="1" s="1"/>
  <c r="I79" i="1"/>
  <c r="H79" i="1" s="1"/>
  <c r="G79" i="1" s="1"/>
  <c r="E79" i="1" s="1"/>
  <c r="AM78" i="1"/>
  <c r="AL78" i="1"/>
  <c r="AK78" i="1"/>
  <c r="AJ78" i="1"/>
  <c r="AH78" i="1"/>
  <c r="AI78" i="1" s="1"/>
  <c r="I78" i="1"/>
  <c r="H78" i="1" s="1"/>
  <c r="G78" i="1" s="1"/>
  <c r="E78" i="1" s="1"/>
  <c r="AM77" i="1"/>
  <c r="AL77" i="1"/>
  <c r="AK77" i="1"/>
  <c r="AJ77" i="1"/>
  <c r="AH77" i="1"/>
  <c r="I77" i="1"/>
  <c r="H77" i="1" s="1"/>
  <c r="G77" i="1" s="1"/>
  <c r="E77" i="1" s="1"/>
  <c r="AM76" i="1"/>
  <c r="AL76" i="1"/>
  <c r="AK76" i="1"/>
  <c r="AJ76" i="1"/>
  <c r="AH76" i="1"/>
  <c r="I76" i="1"/>
  <c r="H76" i="1" s="1"/>
  <c r="G76" i="1" s="1"/>
  <c r="E76" i="1" s="1"/>
  <c r="AM75" i="1"/>
  <c r="AL75" i="1"/>
  <c r="AK75" i="1"/>
  <c r="AJ75" i="1"/>
  <c r="AH75" i="1"/>
  <c r="AI75" i="1" s="1"/>
  <c r="I75" i="1"/>
  <c r="H75" i="1" s="1"/>
  <c r="G75" i="1" s="1"/>
  <c r="E75" i="1" s="1"/>
  <c r="AM74" i="1"/>
  <c r="AL74" i="1"/>
  <c r="AK74" i="1"/>
  <c r="AJ74" i="1"/>
  <c r="AH74" i="1"/>
  <c r="AI74" i="1" s="1"/>
  <c r="I74" i="1"/>
  <c r="H74" i="1" s="1"/>
  <c r="G74" i="1" s="1"/>
  <c r="E74" i="1" s="1"/>
  <c r="AM73" i="1"/>
  <c r="AL73" i="1"/>
  <c r="AK73" i="1"/>
  <c r="AJ73" i="1"/>
  <c r="AH73" i="1"/>
  <c r="AI73" i="1" s="1"/>
  <c r="I73" i="1"/>
  <c r="H73" i="1" s="1"/>
  <c r="G73" i="1" s="1"/>
  <c r="E73" i="1" s="1"/>
  <c r="AM72" i="1"/>
  <c r="AL72" i="1"/>
  <c r="AK72" i="1"/>
  <c r="AJ72" i="1"/>
  <c r="AH72" i="1"/>
  <c r="AI72" i="1" s="1"/>
  <c r="I72" i="1"/>
  <c r="H72" i="1" s="1"/>
  <c r="G72" i="1" s="1"/>
  <c r="E72" i="1" s="1"/>
  <c r="AM71" i="1"/>
  <c r="AL71" i="1"/>
  <c r="AK71" i="1"/>
  <c r="AJ71" i="1"/>
  <c r="AH71" i="1"/>
  <c r="AI71" i="1" s="1"/>
  <c r="I71" i="1"/>
  <c r="H71" i="1" s="1"/>
  <c r="G71" i="1" s="1"/>
  <c r="E71" i="1" s="1"/>
  <c r="AM70" i="1"/>
  <c r="AL70" i="1"/>
  <c r="AK70" i="1"/>
  <c r="AJ70" i="1"/>
  <c r="AH70" i="1"/>
  <c r="AI70" i="1" s="1"/>
  <c r="I70" i="1"/>
  <c r="H70" i="1" s="1"/>
  <c r="G70" i="1" s="1"/>
  <c r="E70" i="1" s="1"/>
  <c r="AM69" i="1"/>
  <c r="AL69" i="1"/>
  <c r="AK69" i="1"/>
  <c r="AJ69" i="1"/>
  <c r="AH69" i="1"/>
  <c r="AI69" i="1" s="1"/>
  <c r="I69" i="1"/>
  <c r="H69" i="1" s="1"/>
  <c r="G69" i="1" s="1"/>
  <c r="E69" i="1" s="1"/>
  <c r="AM68" i="1"/>
  <c r="AL68" i="1"/>
  <c r="AK68" i="1"/>
  <c r="AJ68" i="1"/>
  <c r="AH68" i="1"/>
  <c r="I68" i="1"/>
  <c r="H68" i="1" s="1"/>
  <c r="G68" i="1" s="1"/>
  <c r="E68" i="1" s="1"/>
  <c r="AM67" i="1"/>
  <c r="AL67" i="1"/>
  <c r="AK67" i="1"/>
  <c r="AJ67" i="1"/>
  <c r="AH67" i="1"/>
  <c r="AI67" i="1" s="1"/>
  <c r="I67" i="1"/>
  <c r="H67" i="1" s="1"/>
  <c r="G67" i="1" s="1"/>
  <c r="E67" i="1" s="1"/>
  <c r="AM66" i="1"/>
  <c r="AL66" i="1"/>
  <c r="AK66" i="1"/>
  <c r="AJ66" i="1"/>
  <c r="AH66" i="1"/>
  <c r="I66" i="1"/>
  <c r="H66" i="1" s="1"/>
  <c r="G66" i="1" s="1"/>
  <c r="E66" i="1" s="1"/>
  <c r="AM65" i="1"/>
  <c r="AL65" i="1"/>
  <c r="AK65" i="1"/>
  <c r="AJ65" i="1"/>
  <c r="AH65" i="1"/>
  <c r="AI65" i="1" s="1"/>
  <c r="I65" i="1"/>
  <c r="H65" i="1" s="1"/>
  <c r="G65" i="1" s="1"/>
  <c r="E65" i="1" s="1"/>
  <c r="AM64" i="1"/>
  <c r="AL64" i="1"/>
  <c r="AK64" i="1"/>
  <c r="AJ64" i="1"/>
  <c r="AH64" i="1"/>
  <c r="I64" i="1"/>
  <c r="H64" i="1" s="1"/>
  <c r="G64" i="1" s="1"/>
  <c r="E64" i="1" s="1"/>
  <c r="AM63" i="1"/>
  <c r="AL63" i="1"/>
  <c r="AK63" i="1"/>
  <c r="AJ63" i="1"/>
  <c r="AH63" i="1"/>
  <c r="AI63" i="1" s="1"/>
  <c r="I63" i="1"/>
  <c r="H63" i="1" s="1"/>
  <c r="G63" i="1" s="1"/>
  <c r="E63" i="1" s="1"/>
  <c r="AM62" i="1"/>
  <c r="AL62" i="1"/>
  <c r="AK62" i="1"/>
  <c r="AJ62" i="1"/>
  <c r="AH62" i="1"/>
  <c r="AI62" i="1" s="1"/>
  <c r="I62" i="1"/>
  <c r="H62" i="1" s="1"/>
  <c r="G62" i="1" s="1"/>
  <c r="E62" i="1" s="1"/>
  <c r="AM61" i="1"/>
  <c r="AL61" i="1"/>
  <c r="AK61" i="1"/>
  <c r="AJ61" i="1"/>
  <c r="AH61" i="1"/>
  <c r="AI61" i="1" s="1"/>
  <c r="I61" i="1"/>
  <c r="H61" i="1" s="1"/>
  <c r="G61" i="1" s="1"/>
  <c r="E61" i="1" s="1"/>
  <c r="AM60" i="1"/>
  <c r="AL60" i="1"/>
  <c r="AK60" i="1"/>
  <c r="AJ60" i="1"/>
  <c r="AH60" i="1"/>
  <c r="I60" i="1"/>
  <c r="H60" i="1" s="1"/>
  <c r="G60" i="1" s="1"/>
  <c r="E60" i="1" s="1"/>
  <c r="AM59" i="1"/>
  <c r="AL59" i="1"/>
  <c r="AK59" i="1"/>
  <c r="AJ59" i="1"/>
  <c r="AH59" i="1"/>
  <c r="I59" i="1"/>
  <c r="H59" i="1" s="1"/>
  <c r="G59" i="1" s="1"/>
  <c r="E59" i="1" s="1"/>
  <c r="AM58" i="1"/>
  <c r="AL58" i="1"/>
  <c r="AK58" i="1"/>
  <c r="AJ58" i="1"/>
  <c r="AH58" i="1"/>
  <c r="AI58" i="1" s="1"/>
  <c r="I58" i="1"/>
  <c r="H58" i="1" s="1"/>
  <c r="G58" i="1" s="1"/>
  <c r="E58" i="1" s="1"/>
  <c r="AM57" i="1"/>
  <c r="AL57" i="1"/>
  <c r="AK57" i="1"/>
  <c r="AJ57" i="1"/>
  <c r="AH57" i="1"/>
  <c r="I57" i="1"/>
  <c r="H57" i="1" s="1"/>
  <c r="G57" i="1" s="1"/>
  <c r="E57" i="1" s="1"/>
  <c r="AM56" i="1"/>
  <c r="AL56" i="1"/>
  <c r="AK56" i="1"/>
  <c r="AJ56" i="1"/>
  <c r="AH56" i="1"/>
  <c r="AI56" i="1" s="1"/>
  <c r="I56" i="1"/>
  <c r="H56" i="1" s="1"/>
  <c r="G56" i="1" s="1"/>
  <c r="E56" i="1" s="1"/>
  <c r="AM55" i="1"/>
  <c r="AL55" i="1"/>
  <c r="AK55" i="1"/>
  <c r="AJ55" i="1"/>
  <c r="AH55" i="1"/>
  <c r="AI55" i="1" s="1"/>
  <c r="I55" i="1"/>
  <c r="H55" i="1" s="1"/>
  <c r="G55" i="1" s="1"/>
  <c r="E55" i="1" s="1"/>
  <c r="AM54" i="1"/>
  <c r="AL54" i="1"/>
  <c r="AK54" i="1"/>
  <c r="AJ54" i="1"/>
  <c r="AH54" i="1"/>
  <c r="AI54" i="1" s="1"/>
  <c r="I54" i="1"/>
  <c r="H54" i="1" s="1"/>
  <c r="G54" i="1" s="1"/>
  <c r="E54" i="1" s="1"/>
  <c r="AM53" i="1"/>
  <c r="AL53" i="1"/>
  <c r="AK53" i="1"/>
  <c r="AJ53" i="1"/>
  <c r="AH53" i="1"/>
  <c r="I53" i="1"/>
  <c r="H53" i="1" s="1"/>
  <c r="G53" i="1" s="1"/>
  <c r="E53" i="1" s="1"/>
  <c r="AM52" i="1"/>
  <c r="AL52" i="1"/>
  <c r="AK52" i="1"/>
  <c r="AJ52" i="1"/>
  <c r="AH52" i="1"/>
  <c r="AI52" i="1" s="1"/>
  <c r="I52" i="1"/>
  <c r="H52" i="1" s="1"/>
  <c r="G52" i="1" s="1"/>
  <c r="E52" i="1" s="1"/>
  <c r="AM51" i="1"/>
  <c r="AL51" i="1"/>
  <c r="AK51" i="1"/>
  <c r="AJ51" i="1"/>
  <c r="AH51" i="1"/>
  <c r="I51" i="1"/>
  <c r="H51" i="1" s="1"/>
  <c r="G51" i="1" s="1"/>
  <c r="E51" i="1" s="1"/>
  <c r="AM50" i="1"/>
  <c r="AL50" i="1"/>
  <c r="AK50" i="1"/>
  <c r="AJ50" i="1"/>
  <c r="AH50" i="1"/>
  <c r="AI50" i="1" s="1"/>
  <c r="I50" i="1"/>
  <c r="H50" i="1" s="1"/>
  <c r="G50" i="1" s="1"/>
  <c r="E50" i="1" s="1"/>
  <c r="AM49" i="1"/>
  <c r="AL49" i="1"/>
  <c r="AK49" i="1"/>
  <c r="AJ49" i="1"/>
  <c r="AH49" i="1"/>
  <c r="I49" i="1"/>
  <c r="H49" i="1" s="1"/>
  <c r="G49" i="1" s="1"/>
  <c r="E49" i="1" s="1"/>
  <c r="AM48" i="1"/>
  <c r="AL48" i="1"/>
  <c r="AK48" i="1"/>
  <c r="AJ48" i="1"/>
  <c r="AH48" i="1"/>
  <c r="AI48" i="1" s="1"/>
  <c r="I48" i="1"/>
  <c r="H48" i="1" s="1"/>
  <c r="G48" i="1" s="1"/>
  <c r="E48" i="1" s="1"/>
  <c r="AM47" i="1"/>
  <c r="AL47" i="1"/>
  <c r="AK47" i="1"/>
  <c r="AJ47" i="1"/>
  <c r="AH47" i="1"/>
  <c r="AI47" i="1" s="1"/>
  <c r="I47" i="1"/>
  <c r="H47" i="1" s="1"/>
  <c r="G47" i="1" s="1"/>
  <c r="E47" i="1" s="1"/>
  <c r="AM46" i="1"/>
  <c r="AL46" i="1"/>
  <c r="AK46" i="1"/>
  <c r="AJ46" i="1"/>
  <c r="AH46" i="1"/>
  <c r="AI46" i="1" s="1"/>
  <c r="I46" i="1"/>
  <c r="H46" i="1" s="1"/>
  <c r="G46" i="1" s="1"/>
  <c r="E46" i="1" s="1"/>
  <c r="AM45" i="1"/>
  <c r="AL45" i="1"/>
  <c r="AK45" i="1"/>
  <c r="AJ45" i="1"/>
  <c r="AH45" i="1"/>
  <c r="I45" i="1"/>
  <c r="H45" i="1" s="1"/>
  <c r="G45" i="1" s="1"/>
  <c r="E45" i="1" s="1"/>
  <c r="AM44" i="1"/>
  <c r="AL44" i="1"/>
  <c r="AK44" i="1"/>
  <c r="AJ44" i="1"/>
  <c r="AH44" i="1"/>
  <c r="AI44" i="1" s="1"/>
  <c r="I44" i="1"/>
  <c r="H44" i="1" s="1"/>
  <c r="G44" i="1" s="1"/>
  <c r="E44" i="1" s="1"/>
  <c r="AM43" i="1"/>
  <c r="AL43" i="1"/>
  <c r="AK43" i="1"/>
  <c r="AJ43" i="1"/>
  <c r="AH43" i="1"/>
  <c r="AI43" i="1" s="1"/>
  <c r="I43" i="1"/>
  <c r="H43" i="1" s="1"/>
  <c r="G43" i="1" s="1"/>
  <c r="E43" i="1" s="1"/>
  <c r="AM42" i="1"/>
  <c r="AL42" i="1"/>
  <c r="AK42" i="1"/>
  <c r="AJ42" i="1"/>
  <c r="AH42" i="1"/>
  <c r="AI42" i="1" s="1"/>
  <c r="I42" i="1"/>
  <c r="H42" i="1" s="1"/>
  <c r="G42" i="1" s="1"/>
  <c r="E42" i="1" s="1"/>
  <c r="AM41" i="1"/>
  <c r="AL41" i="1"/>
  <c r="AK41" i="1"/>
  <c r="AJ41" i="1"/>
  <c r="AH41" i="1"/>
  <c r="I41" i="1"/>
  <c r="H41" i="1" s="1"/>
  <c r="G41" i="1" s="1"/>
  <c r="E41" i="1" s="1"/>
  <c r="AM40" i="1"/>
  <c r="AL40" i="1"/>
  <c r="AK40" i="1"/>
  <c r="AJ40" i="1"/>
  <c r="AH40" i="1"/>
  <c r="AI40" i="1" s="1"/>
  <c r="I40" i="1"/>
  <c r="H40" i="1" s="1"/>
  <c r="G40" i="1" s="1"/>
  <c r="E40" i="1" s="1"/>
  <c r="AM39" i="1"/>
  <c r="AL39" i="1"/>
  <c r="AK39" i="1"/>
  <c r="AJ39" i="1"/>
  <c r="AH39" i="1"/>
  <c r="AI39" i="1" s="1"/>
  <c r="I39" i="1"/>
  <c r="H39" i="1" s="1"/>
  <c r="G39" i="1" s="1"/>
  <c r="E39" i="1" s="1"/>
  <c r="AM38" i="1"/>
  <c r="AL38" i="1"/>
  <c r="AK38" i="1"/>
  <c r="AJ38" i="1"/>
  <c r="AH38" i="1"/>
  <c r="AI38" i="1" s="1"/>
  <c r="I38" i="1"/>
  <c r="H38" i="1" s="1"/>
  <c r="G38" i="1" s="1"/>
  <c r="E38" i="1" s="1"/>
  <c r="AM37" i="1"/>
  <c r="AL37" i="1"/>
  <c r="AK37" i="1"/>
  <c r="AJ37" i="1"/>
  <c r="AH37" i="1"/>
  <c r="I37" i="1"/>
  <c r="H37" i="1" s="1"/>
  <c r="G37" i="1" s="1"/>
  <c r="E37" i="1" s="1"/>
  <c r="AM36" i="1"/>
  <c r="AL36" i="1"/>
  <c r="AK36" i="1"/>
  <c r="AJ36" i="1"/>
  <c r="AH36" i="1"/>
  <c r="AI36" i="1" s="1"/>
  <c r="I36" i="1"/>
  <c r="H36" i="1" s="1"/>
  <c r="G36" i="1" s="1"/>
  <c r="E36" i="1" s="1"/>
  <c r="AM35" i="1"/>
  <c r="AL35" i="1"/>
  <c r="AK35" i="1"/>
  <c r="AJ35" i="1"/>
  <c r="AH35" i="1"/>
  <c r="I35" i="1"/>
  <c r="H35" i="1" s="1"/>
  <c r="G35" i="1" s="1"/>
  <c r="E35" i="1" s="1"/>
  <c r="AM34" i="1"/>
  <c r="AL34" i="1"/>
  <c r="AK34" i="1"/>
  <c r="AJ34" i="1"/>
  <c r="AH34" i="1"/>
  <c r="I34" i="1"/>
  <c r="H34" i="1" s="1"/>
  <c r="G34" i="1" s="1"/>
  <c r="E34" i="1" s="1"/>
  <c r="AM33" i="1"/>
  <c r="AL33" i="1"/>
  <c r="AK33" i="1"/>
  <c r="AJ33" i="1"/>
  <c r="AH33" i="1"/>
  <c r="I33" i="1"/>
  <c r="H33" i="1" s="1"/>
  <c r="G33" i="1" s="1"/>
  <c r="E33" i="1" s="1"/>
  <c r="AM32" i="1"/>
  <c r="AL32" i="1"/>
  <c r="AK32" i="1"/>
  <c r="AJ32" i="1"/>
  <c r="AH32" i="1"/>
  <c r="AI32" i="1" s="1"/>
  <c r="I32" i="1"/>
  <c r="H32" i="1" s="1"/>
  <c r="G32" i="1" s="1"/>
  <c r="E32" i="1" s="1"/>
  <c r="AM31" i="1"/>
  <c r="AL31" i="1"/>
  <c r="AK31" i="1"/>
  <c r="AJ31" i="1"/>
  <c r="AH31" i="1"/>
  <c r="AI31" i="1" s="1"/>
  <c r="I31" i="1"/>
  <c r="H31" i="1" s="1"/>
  <c r="G31" i="1" s="1"/>
  <c r="E31" i="1" s="1"/>
  <c r="AM30" i="1"/>
  <c r="AL30" i="1"/>
  <c r="AK30" i="1"/>
  <c r="AJ30" i="1"/>
  <c r="AH30" i="1"/>
  <c r="AI30" i="1" s="1"/>
  <c r="I30" i="1"/>
  <c r="H30" i="1" s="1"/>
  <c r="G30" i="1" s="1"/>
  <c r="E30" i="1" s="1"/>
  <c r="AM29" i="1"/>
  <c r="AL29" i="1"/>
  <c r="AK29" i="1"/>
  <c r="AJ29" i="1"/>
  <c r="AH29" i="1"/>
  <c r="AI29" i="1" s="1"/>
  <c r="I29" i="1"/>
  <c r="H29" i="1" s="1"/>
  <c r="G29" i="1" s="1"/>
  <c r="E29" i="1" s="1"/>
  <c r="AM28" i="1"/>
  <c r="AL28" i="1"/>
  <c r="AK28" i="1"/>
  <c r="AJ28" i="1"/>
  <c r="AH28" i="1"/>
  <c r="AI28" i="1" s="1"/>
  <c r="I28" i="1"/>
  <c r="H28" i="1" s="1"/>
  <c r="G28" i="1" s="1"/>
  <c r="E28" i="1" s="1"/>
  <c r="AM27" i="1"/>
  <c r="AL27" i="1"/>
  <c r="AK27" i="1"/>
  <c r="AJ27" i="1"/>
  <c r="AH27" i="1"/>
  <c r="I27" i="1"/>
  <c r="H27" i="1" s="1"/>
  <c r="G27" i="1" s="1"/>
  <c r="E27" i="1" s="1"/>
  <c r="AM26" i="1"/>
  <c r="AL26" i="1"/>
  <c r="AK26" i="1"/>
  <c r="AJ26" i="1"/>
  <c r="AH26" i="1"/>
  <c r="AI26" i="1" s="1"/>
  <c r="I26" i="1"/>
  <c r="H26" i="1" s="1"/>
  <c r="G26" i="1" s="1"/>
  <c r="E26" i="1" s="1"/>
  <c r="AM25" i="1"/>
  <c r="AL25" i="1"/>
  <c r="AK25" i="1"/>
  <c r="AJ25" i="1"/>
  <c r="AH25" i="1"/>
  <c r="AI25" i="1" s="1"/>
  <c r="I25" i="1"/>
  <c r="H25" i="1" s="1"/>
  <c r="G25" i="1" s="1"/>
  <c r="E25" i="1" s="1"/>
  <c r="AM24" i="1"/>
  <c r="AL24" i="1"/>
  <c r="AK24" i="1"/>
  <c r="AJ24" i="1"/>
  <c r="AH24" i="1"/>
  <c r="AI24" i="1" s="1"/>
  <c r="I24" i="1"/>
  <c r="H24" i="1" s="1"/>
  <c r="G24" i="1" s="1"/>
  <c r="E24" i="1" s="1"/>
  <c r="AM23" i="1"/>
  <c r="AL23" i="1"/>
  <c r="AK23" i="1"/>
  <c r="AJ23" i="1"/>
  <c r="AH23" i="1"/>
  <c r="AI23" i="1" s="1"/>
  <c r="I23" i="1"/>
  <c r="H23" i="1" s="1"/>
  <c r="G23" i="1" s="1"/>
  <c r="E23" i="1" s="1"/>
  <c r="AM22" i="1"/>
  <c r="AL22" i="1"/>
  <c r="AK22" i="1"/>
  <c r="AJ22" i="1"/>
  <c r="AH22" i="1"/>
  <c r="AI22" i="1" s="1"/>
  <c r="I22" i="1"/>
  <c r="H22" i="1" s="1"/>
  <c r="G22" i="1" s="1"/>
  <c r="E22" i="1" s="1"/>
  <c r="AM21" i="1"/>
  <c r="AL21" i="1"/>
  <c r="AK21" i="1"/>
  <c r="AJ21" i="1"/>
  <c r="AH21" i="1"/>
  <c r="AI21" i="1" s="1"/>
  <c r="I21" i="1"/>
  <c r="H21" i="1" s="1"/>
  <c r="G21" i="1" s="1"/>
  <c r="E21" i="1" s="1"/>
  <c r="AM20" i="1"/>
  <c r="AL20" i="1"/>
  <c r="AK20" i="1"/>
  <c r="AJ20" i="1"/>
  <c r="AH20" i="1"/>
  <c r="AI20" i="1" s="1"/>
  <c r="I20" i="1"/>
  <c r="H20" i="1" s="1"/>
  <c r="G20" i="1" s="1"/>
  <c r="E20" i="1" s="1"/>
  <c r="AM19" i="1"/>
  <c r="AL19" i="1"/>
  <c r="AK19" i="1"/>
  <c r="AJ19" i="1"/>
  <c r="AH19" i="1"/>
  <c r="I19" i="1"/>
  <c r="H19" i="1" s="1"/>
  <c r="G19" i="1" s="1"/>
  <c r="E19" i="1" s="1"/>
  <c r="AM18" i="1"/>
  <c r="AL18" i="1"/>
  <c r="AK18" i="1"/>
  <c r="AJ18" i="1"/>
  <c r="AH18" i="1"/>
  <c r="AI18" i="1" s="1"/>
  <c r="I18" i="1"/>
  <c r="H18" i="1" s="1"/>
  <c r="G18" i="1" s="1"/>
  <c r="E18" i="1" s="1"/>
  <c r="AM17" i="1"/>
  <c r="AL17" i="1"/>
  <c r="AK17" i="1"/>
  <c r="AJ17" i="1"/>
  <c r="AH17" i="1"/>
  <c r="AI17" i="1" s="1"/>
  <c r="I17" i="1"/>
  <c r="H17" i="1" s="1"/>
  <c r="G17" i="1" s="1"/>
  <c r="E17" i="1" s="1"/>
  <c r="AM16" i="1"/>
  <c r="AL16" i="1"/>
  <c r="AK16" i="1"/>
  <c r="AJ16" i="1"/>
  <c r="AH16" i="1"/>
  <c r="AI16" i="1" s="1"/>
  <c r="I16" i="1"/>
  <c r="H16" i="1" s="1"/>
  <c r="G16" i="1" s="1"/>
  <c r="E16" i="1" s="1"/>
  <c r="AM15" i="1"/>
  <c r="AL15" i="1"/>
  <c r="AK15" i="1"/>
  <c r="AJ15" i="1"/>
  <c r="AH15" i="1"/>
  <c r="AI15" i="1" s="1"/>
  <c r="I15" i="1"/>
  <c r="H15" i="1" s="1"/>
  <c r="G15" i="1" s="1"/>
  <c r="E15" i="1" s="1"/>
  <c r="AM14" i="1"/>
  <c r="AL14" i="1"/>
  <c r="AK14" i="1"/>
  <c r="AJ14" i="1"/>
  <c r="AH14" i="1"/>
  <c r="AI14" i="1" s="1"/>
  <c r="I14" i="1"/>
  <c r="H14" i="1" s="1"/>
  <c r="G14" i="1" s="1"/>
  <c r="E14" i="1" s="1"/>
  <c r="AM13" i="1"/>
  <c r="AL13" i="1"/>
  <c r="AK13" i="1"/>
  <c r="AJ13" i="1"/>
  <c r="AI13" i="1"/>
  <c r="AH13" i="1"/>
  <c r="I13" i="1"/>
  <c r="H13" i="1" s="1"/>
  <c r="G13" i="1" s="1"/>
  <c r="E13" i="1" s="1"/>
  <c r="AM12" i="1"/>
  <c r="AL12" i="1"/>
  <c r="AK12" i="1"/>
  <c r="AJ12" i="1"/>
  <c r="AH12" i="1"/>
  <c r="AI12" i="1" s="1"/>
  <c r="I12" i="1"/>
  <c r="H12" i="1" s="1"/>
  <c r="G12" i="1" s="1"/>
  <c r="E12" i="1" s="1"/>
  <c r="AM11" i="1"/>
  <c r="AL11" i="1"/>
  <c r="AK11" i="1"/>
  <c r="AJ11" i="1"/>
  <c r="AH11" i="1"/>
  <c r="I11" i="1"/>
  <c r="H11" i="1" s="1"/>
  <c r="G11" i="1" s="1"/>
  <c r="E11" i="1" s="1"/>
  <c r="AM10" i="1"/>
  <c r="AL10" i="1"/>
  <c r="AK10" i="1"/>
  <c r="AJ10" i="1"/>
  <c r="AH10" i="1"/>
  <c r="AI10" i="1" s="1"/>
  <c r="I10" i="1"/>
  <c r="H10" i="1" s="1"/>
  <c r="G10" i="1" s="1"/>
  <c r="E10" i="1" s="1"/>
  <c r="AM9" i="1"/>
  <c r="AL9" i="1"/>
  <c r="AK9" i="1"/>
  <c r="AJ9" i="1"/>
  <c r="AH9" i="1"/>
  <c r="AI9" i="1" s="1"/>
  <c r="I9" i="1"/>
  <c r="H9" i="1" s="1"/>
  <c r="G9" i="1" s="1"/>
  <c r="E9" i="1" s="1"/>
  <c r="AM8" i="1"/>
  <c r="AL8" i="1"/>
  <c r="AK8" i="1"/>
  <c r="AJ8" i="1"/>
  <c r="AH8" i="1"/>
  <c r="AI8" i="1" s="1"/>
  <c r="I8" i="1"/>
  <c r="H8" i="1" s="1"/>
  <c r="G8" i="1" s="1"/>
  <c r="E8" i="1" s="1"/>
  <c r="AM7" i="1"/>
  <c r="AL7" i="1"/>
  <c r="AK7" i="1"/>
  <c r="AJ7" i="1"/>
  <c r="AH7" i="1"/>
  <c r="AI7" i="1" s="1"/>
  <c r="I7" i="1"/>
  <c r="H7" i="1" s="1"/>
  <c r="G7" i="1" s="1"/>
  <c r="E7" i="1" s="1"/>
  <c r="AM6" i="1"/>
  <c r="AL6" i="1"/>
  <c r="AK6" i="1"/>
  <c r="AJ6" i="1"/>
  <c r="AH6" i="1"/>
  <c r="AI6" i="1" s="1"/>
  <c r="I6" i="1"/>
  <c r="H6" i="1" s="1"/>
  <c r="G6" i="1" s="1"/>
  <c r="E6" i="1" s="1"/>
  <c r="AM5" i="1"/>
  <c r="AL5" i="1"/>
  <c r="AK5" i="1"/>
  <c r="AJ5" i="1"/>
  <c r="AH5" i="1"/>
  <c r="AI5" i="1" s="1"/>
  <c r="I5" i="1"/>
  <c r="H5" i="1" s="1"/>
  <c r="G5" i="1" s="1"/>
  <c r="E5" i="1" s="1"/>
  <c r="AM4" i="1"/>
  <c r="AL4" i="1"/>
  <c r="AK4" i="1"/>
  <c r="AJ4" i="1"/>
  <c r="AH4" i="1"/>
  <c r="AI4" i="1" s="1"/>
  <c r="I4" i="1"/>
  <c r="H4" i="1" s="1"/>
  <c r="G4" i="1" s="1"/>
  <c r="E4" i="1" s="1"/>
  <c r="AM3" i="1"/>
  <c r="AL3" i="1"/>
  <c r="AK3" i="1"/>
  <c r="AJ3" i="1"/>
  <c r="AH3" i="1"/>
  <c r="I3" i="1"/>
  <c r="H3" i="1" s="1"/>
  <c r="G3" i="1" s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M2" i="1"/>
  <c r="AL2" i="1"/>
  <c r="AK2" i="1"/>
  <c r="AJ2" i="1"/>
  <c r="AH2" i="1"/>
  <c r="AI2" i="1" s="1"/>
  <c r="I2" i="1"/>
  <c r="H2" i="1" s="1"/>
  <c r="G2" i="1" s="1"/>
  <c r="E2" i="1" s="1"/>
  <c r="BX3" i="1" l="1"/>
  <c r="BW3" i="1"/>
  <c r="BU95" i="1"/>
  <c r="BV95" i="1"/>
  <c r="BU39" i="1"/>
  <c r="BV39" i="1"/>
  <c r="BV9" i="1"/>
  <c r="BU9" i="1"/>
  <c r="BV97" i="1"/>
  <c r="BU97" i="1"/>
  <c r="BV75" i="1"/>
  <c r="BU75" i="1"/>
  <c r="BU55" i="1"/>
  <c r="BV55" i="1"/>
  <c r="BV27" i="1"/>
  <c r="BU27" i="1"/>
  <c r="BU7" i="1"/>
  <c r="BV7" i="1"/>
  <c r="BU63" i="1"/>
  <c r="BV63" i="1"/>
  <c r="BU79" i="1"/>
  <c r="BV79" i="1"/>
  <c r="BV73" i="1"/>
  <c r="BU73" i="1"/>
  <c r="BV49" i="1"/>
  <c r="BU49" i="1"/>
  <c r="BV25" i="1"/>
  <c r="BU25" i="1"/>
  <c r="BU15" i="1"/>
  <c r="BV15" i="1"/>
  <c r="BU31" i="1"/>
  <c r="BV31" i="1"/>
  <c r="BV91" i="1"/>
  <c r="BU91" i="1"/>
  <c r="BU71" i="1"/>
  <c r="BV71" i="1"/>
  <c r="BU47" i="1"/>
  <c r="BV47" i="1"/>
  <c r="BU23" i="1"/>
  <c r="BV23" i="1"/>
  <c r="BV99" i="1"/>
  <c r="BU99" i="1"/>
  <c r="BV57" i="1"/>
  <c r="BU57" i="1"/>
  <c r="BV89" i="1"/>
  <c r="BU89" i="1"/>
  <c r="BV67" i="1"/>
  <c r="BU67" i="1"/>
  <c r="CB43" i="1"/>
  <c r="CA43" i="1"/>
  <c r="BV19" i="1"/>
  <c r="BU19" i="1"/>
  <c r="BV51" i="1"/>
  <c r="BU51" i="1"/>
  <c r="BU87" i="1"/>
  <c r="BV87" i="1"/>
  <c r="BV65" i="1"/>
  <c r="BU65" i="1"/>
  <c r="BV41" i="1"/>
  <c r="BU41" i="1"/>
  <c r="BV17" i="1"/>
  <c r="BU17" i="1"/>
  <c r="BV35" i="1"/>
  <c r="BU35" i="1"/>
  <c r="BV83" i="1"/>
  <c r="BU83" i="1"/>
  <c r="BX59" i="1"/>
  <c r="BW59" i="1"/>
  <c r="BV81" i="1"/>
  <c r="BU81" i="1"/>
  <c r="BV59" i="1"/>
  <c r="BU59" i="1"/>
  <c r="CB33" i="1"/>
  <c r="CA33" i="1"/>
  <c r="BV11" i="1"/>
  <c r="BU11" i="1"/>
  <c r="CA54" i="1"/>
  <c r="CB54" i="1"/>
  <c r="BD94" i="1"/>
  <c r="BD86" i="1"/>
  <c r="BD78" i="1"/>
  <c r="BD70" i="1"/>
  <c r="BD62" i="1"/>
  <c r="BD54" i="1"/>
  <c r="BD46" i="1"/>
  <c r="BD38" i="1"/>
  <c r="BD30" i="1"/>
  <c r="BD22" i="1"/>
  <c r="BD14" i="1"/>
  <c r="BD6" i="1"/>
  <c r="BF97" i="1"/>
  <c r="BF89" i="1"/>
  <c r="BF81" i="1"/>
  <c r="BF73" i="1"/>
  <c r="BF96" i="1"/>
  <c r="BF88" i="1"/>
  <c r="BF80" i="1"/>
  <c r="BF72" i="1"/>
  <c r="BF64" i="1"/>
  <c r="BF56" i="1"/>
  <c r="BF48" i="1"/>
  <c r="BF40" i="1"/>
  <c r="BF32" i="1"/>
  <c r="BF24" i="1"/>
  <c r="BF16" i="1"/>
  <c r="BF8" i="1"/>
  <c r="BF94" i="1"/>
  <c r="BF86" i="1"/>
  <c r="BF78" i="1"/>
  <c r="BF70" i="1"/>
  <c r="BF62" i="1"/>
  <c r="BF54" i="1"/>
  <c r="BF46" i="1"/>
  <c r="BF38" i="1"/>
  <c r="BF30" i="1"/>
  <c r="BF22" i="1"/>
  <c r="BF14" i="1"/>
  <c r="BF6" i="1"/>
  <c r="BD99" i="1"/>
  <c r="BD91" i="1"/>
  <c r="BD83" i="1"/>
  <c r="BD75" i="1"/>
  <c r="BD67" i="1"/>
  <c r="BD59" i="1"/>
  <c r="BD51" i="1"/>
  <c r="BD43" i="1"/>
  <c r="BD35" i="1"/>
  <c r="BD27" i="1"/>
  <c r="BD19" i="1"/>
  <c r="BD11" i="1"/>
  <c r="BD3" i="1"/>
  <c r="BF93" i="1"/>
  <c r="BF85" i="1"/>
  <c r="BF77" i="1"/>
  <c r="BF69" i="1"/>
  <c r="BF61" i="1"/>
  <c r="BF53" i="1"/>
  <c r="BF45" i="1"/>
  <c r="BF37" i="1"/>
  <c r="BF29" i="1"/>
  <c r="BF21" i="1"/>
  <c r="BF13" i="1"/>
  <c r="BF5" i="1"/>
  <c r="BD96" i="1"/>
  <c r="BD88" i="1"/>
  <c r="BD80" i="1"/>
  <c r="BD72" i="1"/>
  <c r="BD64" i="1"/>
  <c r="BD56" i="1"/>
  <c r="BD48" i="1"/>
  <c r="BD40" i="1"/>
  <c r="BD32" i="1"/>
  <c r="BD24" i="1"/>
  <c r="BD16" i="1"/>
  <c r="BD8" i="1"/>
  <c r="BF98" i="1"/>
  <c r="BF90" i="1"/>
  <c r="BF82" i="1"/>
  <c r="BF74" i="1"/>
  <c r="BF66" i="1"/>
  <c r="BF58" i="1"/>
  <c r="BF50" i="1"/>
  <c r="BF42" i="1"/>
  <c r="BF34" i="1"/>
  <c r="BF26" i="1"/>
  <c r="BF18" i="1"/>
  <c r="BF10" i="1"/>
  <c r="BD95" i="1"/>
  <c r="BD87" i="1"/>
  <c r="BD79" i="1"/>
  <c r="BD71" i="1"/>
  <c r="BD63" i="1"/>
  <c r="BD55" i="1"/>
  <c r="BD47" i="1"/>
  <c r="BD39" i="1"/>
  <c r="BD31" i="1"/>
  <c r="BD23" i="1"/>
  <c r="BD15" i="1"/>
  <c r="BD7" i="1"/>
  <c r="BD101" i="1"/>
  <c r="BD93" i="1"/>
  <c r="BD85" i="1"/>
  <c r="BD77" i="1"/>
  <c r="BD69" i="1"/>
  <c r="BD61" i="1"/>
  <c r="BD53" i="1"/>
  <c r="BD45" i="1"/>
  <c r="BD37" i="1"/>
  <c r="BD29" i="1"/>
  <c r="BD21" i="1"/>
  <c r="BD13" i="1"/>
  <c r="BD5" i="1"/>
  <c r="BF2" i="1"/>
  <c r="BD97" i="1"/>
  <c r="BD89" i="1"/>
  <c r="BD81" i="1"/>
  <c r="BD73" i="1"/>
  <c r="BD65" i="1"/>
  <c r="BD57" i="1"/>
  <c r="BD49" i="1"/>
  <c r="BD41" i="1"/>
  <c r="BD33" i="1"/>
  <c r="BD25" i="1"/>
  <c r="BD17" i="1"/>
  <c r="BD9" i="1"/>
  <c r="AU2" i="1"/>
  <c r="AS2" i="1" s="1"/>
  <c r="AS3" i="1"/>
  <c r="BB90" i="1"/>
  <c r="AZ90" i="1" s="1"/>
  <c r="AS98" i="1"/>
  <c r="AS90" i="1"/>
  <c r="BB82" i="1"/>
  <c r="AZ82" i="1" s="1"/>
  <c r="BB74" i="1"/>
  <c r="AZ74" i="1" s="1"/>
  <c r="AS66" i="1"/>
  <c r="AS58" i="1"/>
  <c r="AS50" i="1"/>
  <c r="AS42" i="1"/>
  <c r="AS34" i="1"/>
  <c r="AS26" i="1"/>
  <c r="BB18" i="1"/>
  <c r="AZ18" i="1" s="1"/>
  <c r="BB10" i="1"/>
  <c r="AZ10" i="1" s="1"/>
  <c r="AR91" i="1"/>
  <c r="BB26" i="1"/>
  <c r="AZ26" i="1" s="1"/>
  <c r="AS96" i="1"/>
  <c r="AS88" i="1"/>
  <c r="AS80" i="1"/>
  <c r="AS72" i="1"/>
  <c r="AS64" i="1"/>
  <c r="AS56" i="1"/>
  <c r="AS48" i="1"/>
  <c r="AS40" i="1"/>
  <c r="AS32" i="1"/>
  <c r="AS24" i="1"/>
  <c r="AS16" i="1"/>
  <c r="AS8" i="1"/>
  <c r="AS43" i="1"/>
  <c r="AR11" i="1"/>
  <c r="AS94" i="1"/>
  <c r="AS86" i="1"/>
  <c r="AS78" i="1"/>
  <c r="AS70" i="1"/>
  <c r="AS62" i="1"/>
  <c r="AS46" i="1"/>
  <c r="AS38" i="1"/>
  <c r="AS30" i="1"/>
  <c r="AS14" i="1"/>
  <c r="AS6" i="1"/>
  <c r="BB101" i="1"/>
  <c r="AZ101" i="1" s="1"/>
  <c r="BB93" i="1"/>
  <c r="AZ93" i="1" s="1"/>
  <c r="AR93" i="1"/>
  <c r="BB85" i="1"/>
  <c r="AZ85" i="1" s="1"/>
  <c r="AR85" i="1"/>
  <c r="BA77" i="1"/>
  <c r="AY77" i="1" s="1"/>
  <c r="BB77" i="1"/>
  <c r="AZ77" i="1" s="1"/>
  <c r="AR77" i="1"/>
  <c r="BA69" i="1"/>
  <c r="AY69" i="1" s="1"/>
  <c r="BB69" i="1"/>
  <c r="AZ69" i="1" s="1"/>
  <c r="AR69" i="1"/>
  <c r="BA61" i="1"/>
  <c r="AY61" i="1" s="1"/>
  <c r="BB61" i="1"/>
  <c r="AZ61" i="1" s="1"/>
  <c r="AR61" i="1"/>
  <c r="BA53" i="1"/>
  <c r="AY53" i="1" s="1"/>
  <c r="BB53" i="1"/>
  <c r="AZ53" i="1" s="1"/>
  <c r="AR53" i="1"/>
  <c r="BA45" i="1"/>
  <c r="AY45" i="1" s="1"/>
  <c r="BB45" i="1"/>
  <c r="AZ45" i="1" s="1"/>
  <c r="AR45" i="1"/>
  <c r="BA37" i="1"/>
  <c r="AY37" i="1" s="1"/>
  <c r="BB37" i="1"/>
  <c r="AZ37" i="1" s="1"/>
  <c r="AR37" i="1"/>
  <c r="BA29" i="1"/>
  <c r="AY29" i="1" s="1"/>
  <c r="BB29" i="1"/>
  <c r="AZ29" i="1" s="1"/>
  <c r="AR29" i="1"/>
  <c r="BA21" i="1"/>
  <c r="AY21" i="1" s="1"/>
  <c r="BB21" i="1"/>
  <c r="AZ21" i="1" s="1"/>
  <c r="AR21" i="1"/>
  <c r="BA13" i="1"/>
  <c r="AY13" i="1" s="1"/>
  <c r="BB13" i="1"/>
  <c r="AZ13" i="1" s="1"/>
  <c r="AR13" i="1"/>
  <c r="BA5" i="1"/>
  <c r="AY5" i="1" s="1"/>
  <c r="BB5" i="1"/>
  <c r="AZ5" i="1" s="1"/>
  <c r="AR5" i="1"/>
  <c r="BE2" i="1"/>
  <c r="AZ2" i="1"/>
  <c r="BA100" i="1"/>
  <c r="AY100" i="1" s="1"/>
  <c r="BB100" i="1"/>
  <c r="AZ100" i="1" s="1"/>
  <c r="BA92" i="1"/>
  <c r="AY92" i="1" s="1"/>
  <c r="BB92" i="1"/>
  <c r="AZ92" i="1" s="1"/>
  <c r="BA84" i="1"/>
  <c r="AY84" i="1" s="1"/>
  <c r="BB84" i="1"/>
  <c r="AZ84" i="1" s="1"/>
  <c r="BA76" i="1"/>
  <c r="AY76" i="1" s="1"/>
  <c r="BB76" i="1"/>
  <c r="AZ76" i="1" s="1"/>
  <c r="BA68" i="1"/>
  <c r="AY68" i="1" s="1"/>
  <c r="BB68" i="1"/>
  <c r="AZ68" i="1" s="1"/>
  <c r="BA60" i="1"/>
  <c r="AY60" i="1" s="1"/>
  <c r="BB60" i="1"/>
  <c r="AZ60" i="1" s="1"/>
  <c r="BA52" i="1"/>
  <c r="AY52" i="1" s="1"/>
  <c r="BB52" i="1"/>
  <c r="AZ52" i="1" s="1"/>
  <c r="BA44" i="1"/>
  <c r="AY44" i="1" s="1"/>
  <c r="BB44" i="1"/>
  <c r="AZ44" i="1" s="1"/>
  <c r="BA36" i="1"/>
  <c r="AY36" i="1" s="1"/>
  <c r="AR36" i="1"/>
  <c r="BB36" i="1"/>
  <c r="AZ36" i="1" s="1"/>
  <c r="BA28" i="1"/>
  <c r="AY28" i="1" s="1"/>
  <c r="AR28" i="1"/>
  <c r="BB28" i="1"/>
  <c r="AZ28" i="1" s="1"/>
  <c r="BA20" i="1"/>
  <c r="AY20" i="1" s="1"/>
  <c r="AR20" i="1"/>
  <c r="BB20" i="1"/>
  <c r="AZ20" i="1" s="1"/>
  <c r="BA12" i="1"/>
  <c r="AY12" i="1" s="1"/>
  <c r="AR12" i="1"/>
  <c r="BB12" i="1"/>
  <c r="AZ12" i="1" s="1"/>
  <c r="BA4" i="1"/>
  <c r="AY4" i="1" s="1"/>
  <c r="AR4" i="1"/>
  <c r="BB4" i="1"/>
  <c r="AZ4" i="1" s="1"/>
  <c r="AS82" i="1"/>
  <c r="AS74" i="1"/>
  <c r="AS18" i="1"/>
  <c r="AS10" i="1"/>
  <c r="AR101" i="1"/>
  <c r="AR84" i="1"/>
  <c r="AR52" i="1"/>
  <c r="BA99" i="1"/>
  <c r="AY99" i="1" s="1"/>
  <c r="BB99" i="1"/>
  <c r="AZ99" i="1" s="1"/>
  <c r="BA91" i="1"/>
  <c r="AY91" i="1" s="1"/>
  <c r="BB91" i="1"/>
  <c r="AZ91" i="1" s="1"/>
  <c r="BA83" i="1"/>
  <c r="AY83" i="1" s="1"/>
  <c r="BB83" i="1"/>
  <c r="AZ83" i="1" s="1"/>
  <c r="BB75" i="1"/>
  <c r="AZ75" i="1" s="1"/>
  <c r="BB67" i="1"/>
  <c r="AZ67" i="1" s="1"/>
  <c r="BA67" i="1"/>
  <c r="AY67" i="1" s="1"/>
  <c r="BA59" i="1"/>
  <c r="AY59" i="1" s="1"/>
  <c r="BB59" i="1"/>
  <c r="AZ59" i="1" s="1"/>
  <c r="BA51" i="1"/>
  <c r="AY51" i="1" s="1"/>
  <c r="BB51" i="1"/>
  <c r="AZ51" i="1" s="1"/>
  <c r="BB43" i="1"/>
  <c r="AZ43" i="1" s="1"/>
  <c r="BB35" i="1"/>
  <c r="AZ35" i="1" s="1"/>
  <c r="BA35" i="1"/>
  <c r="AY35" i="1" s="1"/>
  <c r="BA27" i="1"/>
  <c r="AY27" i="1" s="1"/>
  <c r="BB27" i="1"/>
  <c r="AZ27" i="1" s="1"/>
  <c r="BA19" i="1"/>
  <c r="AY19" i="1" s="1"/>
  <c r="BB19" i="1"/>
  <c r="AZ19" i="1" s="1"/>
  <c r="BB11" i="1"/>
  <c r="AZ11" i="1" s="1"/>
  <c r="BB3" i="1"/>
  <c r="AZ3" i="1" s="1"/>
  <c r="BA3" i="1"/>
  <c r="AY3" i="1" s="1"/>
  <c r="AS33" i="1"/>
  <c r="AR100" i="1"/>
  <c r="AR83" i="1"/>
  <c r="AR51" i="1"/>
  <c r="BA2" i="1"/>
  <c r="AY2" i="1" s="1"/>
  <c r="BA98" i="1"/>
  <c r="AY98" i="1" s="1"/>
  <c r="BA90" i="1"/>
  <c r="AY90" i="1" s="1"/>
  <c r="AR90" i="1"/>
  <c r="BA82" i="1"/>
  <c r="AY82" i="1" s="1"/>
  <c r="AR82" i="1"/>
  <c r="BA74" i="1"/>
  <c r="AY74" i="1" s="1"/>
  <c r="AR74" i="1"/>
  <c r="AR66" i="1"/>
  <c r="BA66" i="1"/>
  <c r="AY66" i="1" s="1"/>
  <c r="BA58" i="1"/>
  <c r="AY58" i="1" s="1"/>
  <c r="AR58" i="1"/>
  <c r="BA50" i="1"/>
  <c r="AY50" i="1" s="1"/>
  <c r="AR50" i="1"/>
  <c r="BA42" i="1"/>
  <c r="AY42" i="1" s="1"/>
  <c r="AR42" i="1"/>
  <c r="AR34" i="1"/>
  <c r="BA34" i="1"/>
  <c r="AY34" i="1" s="1"/>
  <c r="BA26" i="1"/>
  <c r="AY26" i="1" s="1"/>
  <c r="AR26" i="1"/>
  <c r="BA18" i="1"/>
  <c r="AY18" i="1" s="1"/>
  <c r="AR18" i="1"/>
  <c r="BA10" i="1"/>
  <c r="AY10" i="1" s="1"/>
  <c r="AR10" i="1"/>
  <c r="AR99" i="1"/>
  <c r="AR76" i="1"/>
  <c r="AR44" i="1"/>
  <c r="BB66" i="1"/>
  <c r="AZ66" i="1" s="1"/>
  <c r="BA101" i="1"/>
  <c r="AY101" i="1" s="1"/>
  <c r="BA22" i="1"/>
  <c r="AY22" i="1" s="1"/>
  <c r="BA97" i="1"/>
  <c r="AY97" i="1" s="1"/>
  <c r="BB97" i="1"/>
  <c r="AZ97" i="1" s="1"/>
  <c r="BA89" i="1"/>
  <c r="AY89" i="1" s="1"/>
  <c r="AR89" i="1"/>
  <c r="BB89" i="1"/>
  <c r="AZ89" i="1" s="1"/>
  <c r="BA81" i="1"/>
  <c r="AY81" i="1" s="1"/>
  <c r="AR81" i="1"/>
  <c r="BB81" i="1"/>
  <c r="AZ81" i="1" s="1"/>
  <c r="BA73" i="1"/>
  <c r="AY73" i="1" s="1"/>
  <c r="AR73" i="1"/>
  <c r="BB73" i="1"/>
  <c r="AZ73" i="1" s="1"/>
  <c r="AR65" i="1"/>
  <c r="BB65" i="1"/>
  <c r="AZ65" i="1" s="1"/>
  <c r="AR57" i="1"/>
  <c r="BB57" i="1"/>
  <c r="AZ57" i="1" s="1"/>
  <c r="BA57" i="1"/>
  <c r="AY57" i="1" s="1"/>
  <c r="BA49" i="1"/>
  <c r="AY49" i="1" s="1"/>
  <c r="AR49" i="1"/>
  <c r="BB49" i="1"/>
  <c r="AZ49" i="1" s="1"/>
  <c r="BA41" i="1"/>
  <c r="AY41" i="1" s="1"/>
  <c r="AR41" i="1"/>
  <c r="BB41" i="1"/>
  <c r="AZ41" i="1" s="1"/>
  <c r="AR33" i="1"/>
  <c r="BB33" i="1"/>
  <c r="AZ33" i="1" s="1"/>
  <c r="AR25" i="1"/>
  <c r="BB25" i="1"/>
  <c r="AZ25" i="1" s="1"/>
  <c r="BA25" i="1"/>
  <c r="AY25" i="1" s="1"/>
  <c r="BA17" i="1"/>
  <c r="AY17" i="1" s="1"/>
  <c r="AR17" i="1"/>
  <c r="BB17" i="1"/>
  <c r="AZ17" i="1" s="1"/>
  <c r="BA9" i="1"/>
  <c r="AY9" i="1" s="1"/>
  <c r="AR9" i="1"/>
  <c r="BB9" i="1"/>
  <c r="AZ9" i="1" s="1"/>
  <c r="AR98" i="1"/>
  <c r="AR75" i="1"/>
  <c r="AR43" i="1"/>
  <c r="BB58" i="1"/>
  <c r="AZ58" i="1" s="1"/>
  <c r="BA93" i="1"/>
  <c r="AY93" i="1" s="1"/>
  <c r="BA11" i="1"/>
  <c r="AY11" i="1" s="1"/>
  <c r="BA96" i="1"/>
  <c r="AY96" i="1" s="1"/>
  <c r="AR96" i="1"/>
  <c r="BB96" i="1"/>
  <c r="AZ96" i="1" s="1"/>
  <c r="BA88" i="1"/>
  <c r="AY88" i="1" s="1"/>
  <c r="AR88" i="1"/>
  <c r="BB88" i="1"/>
  <c r="AZ88" i="1" s="1"/>
  <c r="BA80" i="1"/>
  <c r="AY80" i="1" s="1"/>
  <c r="AR80" i="1"/>
  <c r="BB80" i="1"/>
  <c r="AZ80" i="1" s="1"/>
  <c r="BA72" i="1"/>
  <c r="AY72" i="1" s="1"/>
  <c r="AR72" i="1"/>
  <c r="BB72" i="1"/>
  <c r="AZ72" i="1" s="1"/>
  <c r="BA64" i="1"/>
  <c r="AY64" i="1" s="1"/>
  <c r="AR64" i="1"/>
  <c r="BB64" i="1"/>
  <c r="AZ64" i="1" s="1"/>
  <c r="BA56" i="1"/>
  <c r="AY56" i="1" s="1"/>
  <c r="AR56" i="1"/>
  <c r="BB56" i="1"/>
  <c r="AZ56" i="1" s="1"/>
  <c r="BA48" i="1"/>
  <c r="AY48" i="1" s="1"/>
  <c r="AR48" i="1"/>
  <c r="BB48" i="1"/>
  <c r="AZ48" i="1" s="1"/>
  <c r="BA40" i="1"/>
  <c r="AY40" i="1" s="1"/>
  <c r="AR40" i="1"/>
  <c r="BB40" i="1"/>
  <c r="AZ40" i="1" s="1"/>
  <c r="BA32" i="1"/>
  <c r="AY32" i="1" s="1"/>
  <c r="AR32" i="1"/>
  <c r="BB32" i="1"/>
  <c r="AZ32" i="1" s="1"/>
  <c r="BA24" i="1"/>
  <c r="AY24" i="1" s="1"/>
  <c r="AR24" i="1"/>
  <c r="BB24" i="1"/>
  <c r="AZ24" i="1" s="1"/>
  <c r="BA16" i="1"/>
  <c r="AY16" i="1" s="1"/>
  <c r="AR16" i="1"/>
  <c r="BB16" i="1"/>
  <c r="AZ16" i="1" s="1"/>
  <c r="BA8" i="1"/>
  <c r="AY8" i="1" s="1"/>
  <c r="AR8" i="1"/>
  <c r="BB8" i="1"/>
  <c r="AZ8" i="1" s="1"/>
  <c r="AS54" i="1"/>
  <c r="AS22" i="1"/>
  <c r="AR97" i="1"/>
  <c r="AR68" i="1"/>
  <c r="AR35" i="1"/>
  <c r="BB50" i="1"/>
  <c r="AZ50" i="1" s="1"/>
  <c r="BA85" i="1"/>
  <c r="AY85" i="1" s="1"/>
  <c r="BB95" i="1"/>
  <c r="AZ95" i="1" s="1"/>
  <c r="BA95" i="1"/>
  <c r="AY95" i="1" s="1"/>
  <c r="AR87" i="1"/>
  <c r="BB87" i="1"/>
  <c r="AZ87" i="1" s="1"/>
  <c r="BA87" i="1"/>
  <c r="AY87" i="1" s="1"/>
  <c r="BA79" i="1"/>
  <c r="AY79" i="1" s="1"/>
  <c r="AR79" i="1"/>
  <c r="BB79" i="1"/>
  <c r="AZ79" i="1" s="1"/>
  <c r="AR71" i="1"/>
  <c r="BA71" i="1"/>
  <c r="AY71" i="1" s="1"/>
  <c r="BB71" i="1"/>
  <c r="AZ71" i="1" s="1"/>
  <c r="AR63" i="1"/>
  <c r="BB63" i="1"/>
  <c r="AZ63" i="1" s="1"/>
  <c r="BA63" i="1"/>
  <c r="AY63" i="1" s="1"/>
  <c r="AR55" i="1"/>
  <c r="BB55" i="1"/>
  <c r="AZ55" i="1" s="1"/>
  <c r="BA55" i="1"/>
  <c r="AY55" i="1" s="1"/>
  <c r="BA47" i="1"/>
  <c r="AY47" i="1" s="1"/>
  <c r="AR47" i="1"/>
  <c r="BB47" i="1"/>
  <c r="AZ47" i="1" s="1"/>
  <c r="AR39" i="1"/>
  <c r="BA39" i="1"/>
  <c r="AY39" i="1" s="1"/>
  <c r="BB39" i="1"/>
  <c r="AZ39" i="1" s="1"/>
  <c r="AR31" i="1"/>
  <c r="BB31" i="1"/>
  <c r="AZ31" i="1" s="1"/>
  <c r="BA31" i="1"/>
  <c r="AY31" i="1" s="1"/>
  <c r="AR23" i="1"/>
  <c r="BB23" i="1"/>
  <c r="AZ23" i="1" s="1"/>
  <c r="BA23" i="1"/>
  <c r="AY23" i="1" s="1"/>
  <c r="BA15" i="1"/>
  <c r="AY15" i="1" s="1"/>
  <c r="AR15" i="1"/>
  <c r="BB15" i="1"/>
  <c r="AZ15" i="1" s="1"/>
  <c r="AR7" i="1"/>
  <c r="BA7" i="1"/>
  <c r="AY7" i="1" s="1"/>
  <c r="BB7" i="1"/>
  <c r="AZ7" i="1" s="1"/>
  <c r="AS101" i="1"/>
  <c r="AS93" i="1"/>
  <c r="AS85" i="1"/>
  <c r="AS77" i="1"/>
  <c r="AS69" i="1"/>
  <c r="AS61" i="1"/>
  <c r="AS53" i="1"/>
  <c r="AS45" i="1"/>
  <c r="AS37" i="1"/>
  <c r="AS29" i="1"/>
  <c r="AS21" i="1"/>
  <c r="AS13" i="1"/>
  <c r="AS5" i="1"/>
  <c r="AR95" i="1"/>
  <c r="AR67" i="1"/>
  <c r="AR27" i="1"/>
  <c r="BB42" i="1"/>
  <c r="AZ42" i="1" s="1"/>
  <c r="BA75" i="1"/>
  <c r="AY75" i="1" s="1"/>
  <c r="AR94" i="1"/>
  <c r="BB94" i="1"/>
  <c r="AZ94" i="1" s="1"/>
  <c r="BA94" i="1"/>
  <c r="AY94" i="1" s="1"/>
  <c r="AR86" i="1"/>
  <c r="BB86" i="1"/>
  <c r="AZ86" i="1" s="1"/>
  <c r="BA86" i="1"/>
  <c r="AY86" i="1" s="1"/>
  <c r="AR78" i="1"/>
  <c r="BB78" i="1"/>
  <c r="AZ78" i="1" s="1"/>
  <c r="BA78" i="1"/>
  <c r="AY78" i="1" s="1"/>
  <c r="AR70" i="1"/>
  <c r="BA70" i="1"/>
  <c r="AY70" i="1" s="1"/>
  <c r="BB70" i="1"/>
  <c r="AZ70" i="1" s="1"/>
  <c r="AR62" i="1"/>
  <c r="BB62" i="1"/>
  <c r="AZ62" i="1" s="1"/>
  <c r="BA62" i="1"/>
  <c r="AY62" i="1" s="1"/>
  <c r="AR54" i="1"/>
  <c r="BB54" i="1"/>
  <c r="AZ54" i="1" s="1"/>
  <c r="AR46" i="1"/>
  <c r="BB46" i="1"/>
  <c r="AZ46" i="1" s="1"/>
  <c r="BA46" i="1"/>
  <c r="AY46" i="1" s="1"/>
  <c r="AR38" i="1"/>
  <c r="BA38" i="1"/>
  <c r="AY38" i="1" s="1"/>
  <c r="BB38" i="1"/>
  <c r="AZ38" i="1" s="1"/>
  <c r="AR30" i="1"/>
  <c r="BB30" i="1"/>
  <c r="AZ30" i="1" s="1"/>
  <c r="BA30" i="1"/>
  <c r="AY30" i="1" s="1"/>
  <c r="AR22" i="1"/>
  <c r="BB22" i="1"/>
  <c r="AZ22" i="1" s="1"/>
  <c r="AR14" i="1"/>
  <c r="BB14" i="1"/>
  <c r="AZ14" i="1" s="1"/>
  <c r="BA14" i="1"/>
  <c r="AY14" i="1" s="1"/>
  <c r="AR6" i="1"/>
  <c r="BA6" i="1"/>
  <c r="AY6" i="1" s="1"/>
  <c r="BB6" i="1"/>
  <c r="AZ6" i="1" s="1"/>
  <c r="AS100" i="1"/>
  <c r="AS92" i="1"/>
  <c r="AS84" i="1"/>
  <c r="AS76" i="1"/>
  <c r="AS68" i="1"/>
  <c r="AS60" i="1"/>
  <c r="AS52" i="1"/>
  <c r="AS44" i="1"/>
  <c r="AS36" i="1"/>
  <c r="AS28" i="1"/>
  <c r="AS20" i="1"/>
  <c r="AS12" i="1"/>
  <c r="AS4" i="1"/>
  <c r="AR92" i="1"/>
  <c r="AR60" i="1"/>
  <c r="AR19" i="1"/>
  <c r="BB98" i="1"/>
  <c r="AZ98" i="1" s="1"/>
  <c r="BB34" i="1"/>
  <c r="AZ34" i="1" s="1"/>
  <c r="BA65" i="1"/>
  <c r="AY65" i="1" s="1"/>
  <c r="AT2" i="1"/>
  <c r="AR2" i="1" s="1"/>
  <c r="AI3" i="1"/>
  <c r="AI11" i="1"/>
  <c r="AI19" i="1"/>
  <c r="AI35" i="1"/>
  <c r="AI27" i="1"/>
  <c r="AI66" i="1"/>
  <c r="AI53" i="1"/>
  <c r="AI34" i="1"/>
  <c r="AI33" i="1"/>
  <c r="AI41" i="1"/>
  <c r="AI45" i="1"/>
  <c r="AI60" i="1"/>
  <c r="AI76" i="1"/>
  <c r="AI37" i="1"/>
  <c r="AI49" i="1"/>
  <c r="AI51" i="1"/>
  <c r="AI85" i="1"/>
  <c r="AI92" i="1"/>
  <c r="AI100" i="1"/>
  <c r="AI57" i="1"/>
  <c r="AI64" i="1"/>
  <c r="AI59" i="1"/>
  <c r="AI68" i="1"/>
  <c r="AI77" i="1"/>
  <c r="AI84" i="1"/>
  <c r="AI93" i="1"/>
  <c r="AI101" i="1"/>
  <c r="AI98" i="1"/>
  <c r="BY38" i="1" l="1"/>
  <c r="BZ38" i="1"/>
  <c r="BY47" i="1"/>
  <c r="BZ47" i="1"/>
  <c r="BY64" i="1"/>
  <c r="BZ64" i="1"/>
  <c r="CB81" i="1"/>
  <c r="CA81" i="1"/>
  <c r="CB3" i="1"/>
  <c r="CA3" i="1"/>
  <c r="CA4" i="1"/>
  <c r="CB4" i="1"/>
  <c r="BX28" i="1"/>
  <c r="BW28" i="1"/>
  <c r="CA84" i="1"/>
  <c r="CB84" i="1"/>
  <c r="BX29" i="1"/>
  <c r="BW29" i="1"/>
  <c r="BZ93" i="1"/>
  <c r="BY93" i="1"/>
  <c r="BU70" i="1"/>
  <c r="BV70" i="1"/>
  <c r="BV24" i="1"/>
  <c r="BU24" i="1"/>
  <c r="BU88" i="1"/>
  <c r="BV88" i="1"/>
  <c r="BV42" i="1"/>
  <c r="BU42" i="1"/>
  <c r="BZ90" i="1"/>
  <c r="BY90" i="1"/>
  <c r="BV12" i="1"/>
  <c r="BU12" i="1"/>
  <c r="BV76" i="1"/>
  <c r="BU76" i="1"/>
  <c r="BY14" i="1"/>
  <c r="BZ14" i="1"/>
  <c r="CA38" i="1"/>
  <c r="CB38" i="1"/>
  <c r="BY62" i="1"/>
  <c r="BZ62" i="1"/>
  <c r="CA86" i="1"/>
  <c r="CB86" i="1"/>
  <c r="BX27" i="1"/>
  <c r="BW27" i="1"/>
  <c r="BU45" i="1"/>
  <c r="BV45" i="1"/>
  <c r="BY7" i="1"/>
  <c r="BZ7" i="1"/>
  <c r="BX23" i="1"/>
  <c r="BW23" i="1"/>
  <c r="BX47" i="1"/>
  <c r="BW47" i="1"/>
  <c r="BY71" i="1"/>
  <c r="BZ71" i="1"/>
  <c r="BX87" i="1"/>
  <c r="BW87" i="1"/>
  <c r="BU22" i="1"/>
  <c r="BV22" i="1"/>
  <c r="BY24" i="1"/>
  <c r="BZ24" i="1"/>
  <c r="CB40" i="1"/>
  <c r="CA40" i="1"/>
  <c r="BW64" i="1"/>
  <c r="BX64" i="1"/>
  <c r="BY88" i="1"/>
  <c r="BZ88" i="1"/>
  <c r="BZ58" i="1"/>
  <c r="BY58" i="1"/>
  <c r="BW17" i="1"/>
  <c r="BX17" i="1"/>
  <c r="BW41" i="1"/>
  <c r="BX41" i="1"/>
  <c r="BZ65" i="1"/>
  <c r="BY65" i="1"/>
  <c r="BZ89" i="1"/>
  <c r="BY89" i="1"/>
  <c r="BX44" i="1"/>
  <c r="BW44" i="1"/>
  <c r="CB26" i="1"/>
  <c r="CA26" i="1"/>
  <c r="CB58" i="1"/>
  <c r="CA58" i="1"/>
  <c r="CB90" i="1"/>
  <c r="CA90" i="1"/>
  <c r="BZ3" i="1"/>
  <c r="BY3" i="1"/>
  <c r="BZ43" i="1"/>
  <c r="BY43" i="1"/>
  <c r="BZ83" i="1"/>
  <c r="BY83" i="1"/>
  <c r="BX101" i="1"/>
  <c r="BW101" i="1"/>
  <c r="BZ12" i="1"/>
  <c r="BY12" i="1"/>
  <c r="CA28" i="1"/>
  <c r="CB28" i="1"/>
  <c r="BZ60" i="1"/>
  <c r="BY60" i="1"/>
  <c r="BZ92" i="1"/>
  <c r="BY92" i="1"/>
  <c r="CA5" i="1"/>
  <c r="CB5" i="1"/>
  <c r="BZ29" i="1"/>
  <c r="BY29" i="1"/>
  <c r="BX53" i="1"/>
  <c r="BW53" i="1"/>
  <c r="CA69" i="1"/>
  <c r="CB69" i="1"/>
  <c r="BZ101" i="1"/>
  <c r="BY101" i="1"/>
  <c r="BU78" i="1"/>
  <c r="BV78" i="1"/>
  <c r="BU32" i="1"/>
  <c r="BV32" i="1"/>
  <c r="BV96" i="1"/>
  <c r="BU96" i="1"/>
  <c r="BV50" i="1"/>
  <c r="BU50" i="1"/>
  <c r="BV3" i="1"/>
  <c r="BU3" i="1"/>
  <c r="CA62" i="1"/>
  <c r="CB62" i="1"/>
  <c r="BV37" i="1"/>
  <c r="BU37" i="1"/>
  <c r="BX97" i="1"/>
  <c r="BW97" i="1"/>
  <c r="BW40" i="1"/>
  <c r="BX40" i="1"/>
  <c r="BZ17" i="1"/>
  <c r="BY17" i="1"/>
  <c r="BW26" i="1"/>
  <c r="BX26" i="1"/>
  <c r="BW58" i="1"/>
  <c r="BX58" i="1"/>
  <c r="CA52" i="1"/>
  <c r="CB52" i="1"/>
  <c r="CB65" i="1"/>
  <c r="CA65" i="1"/>
  <c r="BY86" i="1"/>
  <c r="BZ86" i="1"/>
  <c r="CB31" i="1"/>
  <c r="CA31" i="1"/>
  <c r="BU54" i="1"/>
  <c r="BV54" i="1"/>
  <c r="CB64" i="1"/>
  <c r="CA64" i="1"/>
  <c r="CB17" i="1"/>
  <c r="CA17" i="1"/>
  <c r="CB41" i="1"/>
  <c r="CA41" i="1"/>
  <c r="BW65" i="1"/>
  <c r="BX65" i="1"/>
  <c r="BW89" i="1"/>
  <c r="BX89" i="1"/>
  <c r="BX76" i="1"/>
  <c r="BW76" i="1"/>
  <c r="CB34" i="1"/>
  <c r="CA34" i="1"/>
  <c r="CB66" i="1"/>
  <c r="CA66" i="1"/>
  <c r="CB98" i="1"/>
  <c r="CA98" i="1"/>
  <c r="BZ11" i="1"/>
  <c r="BY11" i="1"/>
  <c r="BZ51" i="1"/>
  <c r="BY51" i="1"/>
  <c r="CB83" i="1"/>
  <c r="CA83" i="1"/>
  <c r="BV10" i="1"/>
  <c r="BU10" i="1"/>
  <c r="BX12" i="1"/>
  <c r="BW12" i="1"/>
  <c r="BZ36" i="1"/>
  <c r="BY36" i="1"/>
  <c r="CA60" i="1"/>
  <c r="CB60" i="1"/>
  <c r="CA92" i="1"/>
  <c r="CB92" i="1"/>
  <c r="BX13" i="1"/>
  <c r="BW13" i="1"/>
  <c r="CA29" i="1"/>
  <c r="CB29" i="1"/>
  <c r="BZ53" i="1"/>
  <c r="BY53" i="1"/>
  <c r="BX77" i="1"/>
  <c r="BW77" i="1"/>
  <c r="BU6" i="1"/>
  <c r="BV6" i="1"/>
  <c r="BU86" i="1"/>
  <c r="BV86" i="1"/>
  <c r="BU40" i="1"/>
  <c r="BV40" i="1"/>
  <c r="BZ26" i="1"/>
  <c r="BY26" i="1"/>
  <c r="BV58" i="1"/>
  <c r="BU58" i="1"/>
  <c r="CA14" i="1"/>
  <c r="CB14" i="1"/>
  <c r="BY87" i="1"/>
  <c r="BZ87" i="1"/>
  <c r="CA93" i="1"/>
  <c r="CB93" i="1"/>
  <c r="BW57" i="1"/>
  <c r="BX57" i="1"/>
  <c r="BX90" i="1"/>
  <c r="BW90" i="1"/>
  <c r="CA45" i="1"/>
  <c r="CB45" i="1"/>
  <c r="BX14" i="1"/>
  <c r="BW14" i="1"/>
  <c r="BX67" i="1"/>
  <c r="BW67" i="1"/>
  <c r="CB47" i="1"/>
  <c r="CA47" i="1"/>
  <c r="BW24" i="1"/>
  <c r="BX24" i="1"/>
  <c r="BX88" i="1"/>
  <c r="BW88" i="1"/>
  <c r="CA46" i="1"/>
  <c r="CB46" i="1"/>
  <c r="BY31" i="1"/>
  <c r="BZ31" i="1"/>
  <c r="BY8" i="1"/>
  <c r="BZ8" i="1"/>
  <c r="BY72" i="1"/>
  <c r="BZ72" i="1"/>
  <c r="CB88" i="1"/>
  <c r="CA88" i="1"/>
  <c r="BX75" i="1"/>
  <c r="BW75" i="1"/>
  <c r="CB25" i="1"/>
  <c r="CA25" i="1"/>
  <c r="BZ49" i="1"/>
  <c r="BY49" i="1"/>
  <c r="BZ73" i="1"/>
  <c r="BY73" i="1"/>
  <c r="CB89" i="1"/>
  <c r="CA89" i="1"/>
  <c r="BX99" i="1"/>
  <c r="BW99" i="1"/>
  <c r="BW34" i="1"/>
  <c r="BX34" i="1"/>
  <c r="BW66" i="1"/>
  <c r="BX66" i="1"/>
  <c r="BZ19" i="1"/>
  <c r="BY19" i="1"/>
  <c r="CB51" i="1"/>
  <c r="CA51" i="1"/>
  <c r="BZ91" i="1"/>
  <c r="BY91" i="1"/>
  <c r="BV18" i="1"/>
  <c r="BU18" i="1"/>
  <c r="CA12" i="1"/>
  <c r="CB12" i="1"/>
  <c r="BX36" i="1"/>
  <c r="BW36" i="1"/>
  <c r="BZ68" i="1"/>
  <c r="BY68" i="1"/>
  <c r="BZ100" i="1"/>
  <c r="BY100" i="1"/>
  <c r="BZ13" i="1"/>
  <c r="BY13" i="1"/>
  <c r="BX37" i="1"/>
  <c r="BW37" i="1"/>
  <c r="CA53" i="1"/>
  <c r="CB53" i="1"/>
  <c r="BZ77" i="1"/>
  <c r="BY77" i="1"/>
  <c r="BU14" i="1"/>
  <c r="BV14" i="1"/>
  <c r="BU94" i="1"/>
  <c r="BV94" i="1"/>
  <c r="BU48" i="1"/>
  <c r="BV48" i="1"/>
  <c r="BX91" i="1"/>
  <c r="BW91" i="1"/>
  <c r="BV66" i="1"/>
  <c r="BU66" i="1"/>
  <c r="BZ42" i="1"/>
  <c r="BY42" i="1"/>
  <c r="CB16" i="1"/>
  <c r="CA16" i="1"/>
  <c r="BZ41" i="1"/>
  <c r="BY41" i="1"/>
  <c r="BZ75" i="1"/>
  <c r="BY75" i="1"/>
  <c r="BZ69" i="1"/>
  <c r="BY69" i="1"/>
  <c r="BV84" i="1"/>
  <c r="BU84" i="1"/>
  <c r="BX62" i="1"/>
  <c r="BW62" i="1"/>
  <c r="BU53" i="1"/>
  <c r="BV53" i="1"/>
  <c r="CB71" i="1"/>
  <c r="CA71" i="1"/>
  <c r="BY48" i="1"/>
  <c r="BZ48" i="1"/>
  <c r="BZ34" i="1"/>
  <c r="BY34" i="1"/>
  <c r="BV92" i="1"/>
  <c r="BU92" i="1"/>
  <c r="BY70" i="1"/>
  <c r="BZ70" i="1"/>
  <c r="BX95" i="1"/>
  <c r="BW95" i="1"/>
  <c r="CB55" i="1"/>
  <c r="CA55" i="1"/>
  <c r="BY95" i="1"/>
  <c r="BZ95" i="1"/>
  <c r="BW48" i="1"/>
  <c r="BX48" i="1"/>
  <c r="BV36" i="1"/>
  <c r="BU36" i="1"/>
  <c r="BX22" i="1"/>
  <c r="BW22" i="1"/>
  <c r="BY46" i="1"/>
  <c r="BZ46" i="1"/>
  <c r="CA70" i="1"/>
  <c r="CB70" i="1"/>
  <c r="CA94" i="1"/>
  <c r="CB94" i="1"/>
  <c r="BV5" i="1"/>
  <c r="BU5" i="1"/>
  <c r="BV69" i="1"/>
  <c r="BU69" i="1"/>
  <c r="BY15" i="1"/>
  <c r="BZ15" i="1"/>
  <c r="BX31" i="1"/>
  <c r="BW31" i="1"/>
  <c r="BY55" i="1"/>
  <c r="BZ55" i="1"/>
  <c r="BY79" i="1"/>
  <c r="BZ79" i="1"/>
  <c r="CA85" i="1"/>
  <c r="CB85" i="1"/>
  <c r="BW8" i="1"/>
  <c r="BX8" i="1"/>
  <c r="BY32" i="1"/>
  <c r="BZ32" i="1"/>
  <c r="CB48" i="1"/>
  <c r="CA48" i="1"/>
  <c r="BW72" i="1"/>
  <c r="BX72" i="1"/>
  <c r="BY96" i="1"/>
  <c r="BZ96" i="1"/>
  <c r="BX98" i="1"/>
  <c r="BW98" i="1"/>
  <c r="BZ25" i="1"/>
  <c r="BY25" i="1"/>
  <c r="BW49" i="1"/>
  <c r="BX49" i="1"/>
  <c r="BW73" i="1"/>
  <c r="BX73" i="1"/>
  <c r="BZ97" i="1"/>
  <c r="BY97" i="1"/>
  <c r="BW10" i="1"/>
  <c r="BX10" i="1"/>
  <c r="BW42" i="1"/>
  <c r="BX42" i="1"/>
  <c r="BW74" i="1"/>
  <c r="BX74" i="1"/>
  <c r="BX51" i="1"/>
  <c r="BW51" i="1"/>
  <c r="CB19" i="1"/>
  <c r="CA19" i="1"/>
  <c r="BZ59" i="1"/>
  <c r="BY59" i="1"/>
  <c r="CB91" i="1"/>
  <c r="CA91" i="1"/>
  <c r="BV74" i="1"/>
  <c r="BU74" i="1"/>
  <c r="BZ20" i="1"/>
  <c r="BY20" i="1"/>
  <c r="CA36" i="1"/>
  <c r="CB36" i="1"/>
  <c r="CA68" i="1"/>
  <c r="CB68" i="1"/>
  <c r="CA100" i="1"/>
  <c r="CB100" i="1"/>
  <c r="CA13" i="1"/>
  <c r="CB13" i="1"/>
  <c r="BZ37" i="1"/>
  <c r="BY37" i="1"/>
  <c r="BX61" i="1"/>
  <c r="BW61" i="1"/>
  <c r="CA77" i="1"/>
  <c r="CB77" i="1"/>
  <c r="BU30" i="1"/>
  <c r="BV30" i="1"/>
  <c r="BX11" i="1"/>
  <c r="BW11" i="1"/>
  <c r="BV56" i="1"/>
  <c r="BU56" i="1"/>
  <c r="BZ10" i="1"/>
  <c r="BY10" i="1"/>
  <c r="BZ74" i="1"/>
  <c r="BY74" i="1"/>
  <c r="BV68" i="1"/>
  <c r="BU68" i="1"/>
  <c r="BY23" i="1"/>
  <c r="BZ23" i="1"/>
  <c r="CB80" i="1"/>
  <c r="CA80" i="1"/>
  <c r="BZ66" i="1"/>
  <c r="BY66" i="1"/>
  <c r="BZ35" i="1"/>
  <c r="BY35" i="1"/>
  <c r="BX84" i="1"/>
  <c r="BW84" i="1"/>
  <c r="BZ5" i="1"/>
  <c r="BY5" i="1"/>
  <c r="BV20" i="1"/>
  <c r="BU20" i="1"/>
  <c r="BX38" i="1"/>
  <c r="BW38" i="1"/>
  <c r="CB7" i="1"/>
  <c r="CA7" i="1"/>
  <c r="CB95" i="1"/>
  <c r="CA95" i="1"/>
  <c r="BX43" i="1"/>
  <c r="BW43" i="1"/>
  <c r="BV28" i="1"/>
  <c r="BU28" i="1"/>
  <c r="BY22" i="1"/>
  <c r="BZ22" i="1"/>
  <c r="BX86" i="1"/>
  <c r="BW86" i="1"/>
  <c r="BU61" i="1"/>
  <c r="BV61" i="1"/>
  <c r="BX7" i="1"/>
  <c r="BW7" i="1"/>
  <c r="BX71" i="1"/>
  <c r="BW71" i="1"/>
  <c r="CB24" i="1"/>
  <c r="CA24" i="1"/>
  <c r="BZ98" i="1"/>
  <c r="BY98" i="1"/>
  <c r="BV100" i="1"/>
  <c r="BU100" i="1"/>
  <c r="BX19" i="1"/>
  <c r="BW19" i="1"/>
  <c r="BV44" i="1"/>
  <c r="BU44" i="1"/>
  <c r="BY6" i="1"/>
  <c r="BZ6" i="1"/>
  <c r="CA30" i="1"/>
  <c r="CB30" i="1"/>
  <c r="BX46" i="1"/>
  <c r="BW46" i="1"/>
  <c r="BX70" i="1"/>
  <c r="BW70" i="1"/>
  <c r="BY94" i="1"/>
  <c r="BZ94" i="1"/>
  <c r="BV13" i="1"/>
  <c r="BU13" i="1"/>
  <c r="BU77" i="1"/>
  <c r="BV77" i="1"/>
  <c r="BX15" i="1"/>
  <c r="BW15" i="1"/>
  <c r="BY39" i="1"/>
  <c r="BZ39" i="1"/>
  <c r="BX55" i="1"/>
  <c r="BW55" i="1"/>
  <c r="BX79" i="1"/>
  <c r="BW79" i="1"/>
  <c r="BZ50" i="1"/>
  <c r="BY50" i="1"/>
  <c r="CB8" i="1"/>
  <c r="CA8" i="1"/>
  <c r="BW32" i="1"/>
  <c r="BX32" i="1"/>
  <c r="BY56" i="1"/>
  <c r="BZ56" i="1"/>
  <c r="CB72" i="1"/>
  <c r="CA72" i="1"/>
  <c r="BX96" i="1"/>
  <c r="BW96" i="1"/>
  <c r="BZ9" i="1"/>
  <c r="BY9" i="1"/>
  <c r="BW25" i="1"/>
  <c r="BX25" i="1"/>
  <c r="CB49" i="1"/>
  <c r="CA49" i="1"/>
  <c r="CB73" i="1"/>
  <c r="CA73" i="1"/>
  <c r="CB97" i="1"/>
  <c r="CA97" i="1"/>
  <c r="CB10" i="1"/>
  <c r="CA10" i="1"/>
  <c r="CB42" i="1"/>
  <c r="CA42" i="1"/>
  <c r="CB74" i="1"/>
  <c r="CA74" i="1"/>
  <c r="BX83" i="1"/>
  <c r="BW83" i="1"/>
  <c r="BZ27" i="1"/>
  <c r="BY27" i="1"/>
  <c r="CB59" i="1"/>
  <c r="CA59" i="1"/>
  <c r="BZ99" i="1"/>
  <c r="BY99" i="1"/>
  <c r="BV82" i="1"/>
  <c r="BU82" i="1"/>
  <c r="BX20" i="1"/>
  <c r="BW20" i="1"/>
  <c r="BZ44" i="1"/>
  <c r="BY44" i="1"/>
  <c r="BZ76" i="1"/>
  <c r="BY76" i="1"/>
  <c r="BX21" i="1"/>
  <c r="BW21" i="1"/>
  <c r="CA37" i="1"/>
  <c r="CB37" i="1"/>
  <c r="BZ61" i="1"/>
  <c r="BY61" i="1"/>
  <c r="BX85" i="1"/>
  <c r="BW85" i="1"/>
  <c r="BU38" i="1"/>
  <c r="BV38" i="1"/>
  <c r="BV43" i="1"/>
  <c r="BU43" i="1"/>
  <c r="BU64" i="1"/>
  <c r="BV64" i="1"/>
  <c r="BZ18" i="1"/>
  <c r="BY18" i="1"/>
  <c r="BZ82" i="1"/>
  <c r="BY82" i="1"/>
  <c r="BX78" i="1"/>
  <c r="BW78" i="1"/>
  <c r="BX63" i="1"/>
  <c r="BW63" i="1"/>
  <c r="BV52" i="1"/>
  <c r="BU52" i="1"/>
  <c r="BY30" i="1"/>
  <c r="BZ30" i="1"/>
  <c r="BY54" i="1"/>
  <c r="BZ54" i="1"/>
  <c r="BX94" i="1"/>
  <c r="BW94" i="1"/>
  <c r="BV85" i="1"/>
  <c r="BU85" i="1"/>
  <c r="CB15" i="1"/>
  <c r="CA15" i="1"/>
  <c r="CB39" i="1"/>
  <c r="CA39" i="1"/>
  <c r="CB63" i="1"/>
  <c r="CA63" i="1"/>
  <c r="CB79" i="1"/>
  <c r="CA79" i="1"/>
  <c r="BX35" i="1"/>
  <c r="BW35" i="1"/>
  <c r="BY16" i="1"/>
  <c r="BZ16" i="1"/>
  <c r="CB32" i="1"/>
  <c r="CA32" i="1"/>
  <c r="BW56" i="1"/>
  <c r="BX56" i="1"/>
  <c r="BY80" i="1"/>
  <c r="BZ80" i="1"/>
  <c r="CB96" i="1"/>
  <c r="CA96" i="1"/>
  <c r="BW9" i="1"/>
  <c r="BX9" i="1"/>
  <c r="BZ33" i="1"/>
  <c r="BY33" i="1"/>
  <c r="CB57" i="1"/>
  <c r="CA57" i="1"/>
  <c r="BZ81" i="1"/>
  <c r="BY81" i="1"/>
  <c r="CA22" i="1"/>
  <c r="CB22" i="1"/>
  <c r="BW18" i="1"/>
  <c r="BX18" i="1"/>
  <c r="BW50" i="1"/>
  <c r="BX50" i="1"/>
  <c r="BX82" i="1"/>
  <c r="BW82" i="1"/>
  <c r="BX100" i="1"/>
  <c r="BW100" i="1"/>
  <c r="CB27" i="1"/>
  <c r="CA27" i="1"/>
  <c r="CB67" i="1"/>
  <c r="CA67" i="1"/>
  <c r="CB99" i="1"/>
  <c r="CA99" i="1"/>
  <c r="BZ4" i="1"/>
  <c r="BY4" i="1"/>
  <c r="CA20" i="1"/>
  <c r="CB20" i="1"/>
  <c r="CA44" i="1"/>
  <c r="CB44" i="1"/>
  <c r="CA76" i="1"/>
  <c r="CB76" i="1"/>
  <c r="BZ21" i="1"/>
  <c r="BY21" i="1"/>
  <c r="BX45" i="1"/>
  <c r="BW45" i="1"/>
  <c r="CA61" i="1"/>
  <c r="CB61" i="1"/>
  <c r="BZ85" i="1"/>
  <c r="BY85" i="1"/>
  <c r="BU46" i="1"/>
  <c r="BV46" i="1"/>
  <c r="BU8" i="1"/>
  <c r="BV8" i="1"/>
  <c r="BV72" i="1"/>
  <c r="BU72" i="1"/>
  <c r="BV26" i="1"/>
  <c r="BU26" i="1"/>
  <c r="BV90" i="1"/>
  <c r="BU90" i="1"/>
  <c r="BV4" i="1"/>
  <c r="BU4" i="1"/>
  <c r="BU101" i="1"/>
  <c r="BV101" i="1"/>
  <c r="BX60" i="1"/>
  <c r="BW60" i="1"/>
  <c r="CA6" i="1"/>
  <c r="CB6" i="1"/>
  <c r="CA78" i="1"/>
  <c r="CB78" i="1"/>
  <c r="BU21" i="1"/>
  <c r="BV21" i="1"/>
  <c r="BX92" i="1"/>
  <c r="BW92" i="1"/>
  <c r="BV60" i="1"/>
  <c r="BU60" i="1"/>
  <c r="BX6" i="1"/>
  <c r="BW6" i="1"/>
  <c r="BX30" i="1"/>
  <c r="BW30" i="1"/>
  <c r="BX54" i="1"/>
  <c r="BW54" i="1"/>
  <c r="BY78" i="1"/>
  <c r="BZ78" i="1"/>
  <c r="CB75" i="1"/>
  <c r="CA75" i="1"/>
  <c r="BU29" i="1"/>
  <c r="BV29" i="1"/>
  <c r="BU93" i="1"/>
  <c r="BV93" i="1"/>
  <c r="CB23" i="1"/>
  <c r="CA23" i="1"/>
  <c r="BX39" i="1"/>
  <c r="BW39" i="1"/>
  <c r="BY63" i="1"/>
  <c r="BZ63" i="1"/>
  <c r="CB87" i="1"/>
  <c r="CA87" i="1"/>
  <c r="BX68" i="1"/>
  <c r="BW68" i="1"/>
  <c r="BW16" i="1"/>
  <c r="BX16" i="1"/>
  <c r="BY40" i="1"/>
  <c r="BZ40" i="1"/>
  <c r="CB56" i="1"/>
  <c r="CA56" i="1"/>
  <c r="BW80" i="1"/>
  <c r="BX80" i="1"/>
  <c r="CB11" i="1"/>
  <c r="CA11" i="1"/>
  <c r="CB9" i="1"/>
  <c r="CA9" i="1"/>
  <c r="BW33" i="1"/>
  <c r="BX33" i="1"/>
  <c r="BZ57" i="1"/>
  <c r="BY57" i="1"/>
  <c r="BW81" i="1"/>
  <c r="BX81" i="1"/>
  <c r="CA101" i="1"/>
  <c r="CB101" i="1"/>
  <c r="CB18" i="1"/>
  <c r="CA18" i="1"/>
  <c r="CB50" i="1"/>
  <c r="CA50" i="1"/>
  <c r="CB82" i="1"/>
  <c r="CA82" i="1"/>
  <c r="BV33" i="1"/>
  <c r="BU33" i="1"/>
  <c r="CB35" i="1"/>
  <c r="CA35" i="1"/>
  <c r="BZ67" i="1"/>
  <c r="BY67" i="1"/>
  <c r="BX52" i="1"/>
  <c r="BW52" i="1"/>
  <c r="BX4" i="1"/>
  <c r="BW4" i="1"/>
  <c r="BZ28" i="1"/>
  <c r="BY28" i="1"/>
  <c r="BZ52" i="1"/>
  <c r="BY52" i="1"/>
  <c r="BZ84" i="1"/>
  <c r="BY84" i="1"/>
  <c r="BX5" i="1"/>
  <c r="BW5" i="1"/>
  <c r="CA21" i="1"/>
  <c r="CB21" i="1"/>
  <c r="BZ45" i="1"/>
  <c r="BY45" i="1"/>
  <c r="BX69" i="1"/>
  <c r="BW69" i="1"/>
  <c r="BX93" i="1"/>
  <c r="BW93" i="1"/>
  <c r="BU62" i="1"/>
  <c r="BV62" i="1"/>
  <c r="BV16" i="1"/>
  <c r="BU16" i="1"/>
  <c r="BV80" i="1"/>
  <c r="BU80" i="1"/>
  <c r="BV34" i="1"/>
  <c r="BU34" i="1"/>
  <c r="BV98" i="1"/>
  <c r="BU98" i="1"/>
  <c r="BV2" i="1"/>
  <c r="BU2" i="1"/>
  <c r="CA2" i="1"/>
  <c r="CB2" i="1"/>
  <c r="BY2" i="1"/>
  <c r="BZ2" i="1"/>
  <c r="BX2" i="1"/>
  <c r="BW2" i="1"/>
</calcChain>
</file>

<file path=xl/sharedStrings.xml><?xml version="1.0" encoding="utf-8"?>
<sst xmlns="http://schemas.openxmlformats.org/spreadsheetml/2006/main" count="296" uniqueCount="296">
  <si>
    <t>CH184/19</t>
  </si>
  <si>
    <t>Đinh Thị Kim Hương</t>
  </si>
  <si>
    <t>CH224/18</t>
  </si>
  <si>
    <t>Nguyễn Mẫn Nhi</t>
  </si>
  <si>
    <t>CH45/18</t>
  </si>
  <si>
    <t>Hoàng Minh Tuấn</t>
  </si>
  <si>
    <t>CH194/18</t>
  </si>
  <si>
    <t>Võ Ngọc Anh Thư</t>
  </si>
  <si>
    <t>CH216/17</t>
  </si>
  <si>
    <t>Võ Tuấn Phong</t>
  </si>
  <si>
    <t>CH14/17</t>
  </si>
  <si>
    <t>Nguyễn Hoàng Tuấn</t>
  </si>
  <si>
    <t>CH56/16</t>
  </si>
  <si>
    <t>Trần Tuấn Kiệt</t>
  </si>
  <si>
    <t>CH111/11</t>
  </si>
  <si>
    <t>Nguyễn Hoàng Ái Nhân</t>
  </si>
  <si>
    <t>CH72/18</t>
  </si>
  <si>
    <t>Tạ Kim Phúc</t>
  </si>
  <si>
    <t>CH128/19</t>
  </si>
  <si>
    <t>Trần Thị Ngọc Trâm</t>
  </si>
  <si>
    <t>CH35/18</t>
  </si>
  <si>
    <t>Trần Thị Nhật Lệ</t>
  </si>
  <si>
    <t>CH94/19</t>
  </si>
  <si>
    <t>Nguyễn Quốc Huy</t>
  </si>
  <si>
    <t>CH64/17</t>
  </si>
  <si>
    <t>Võ Lê Uyên Phương</t>
  </si>
  <si>
    <t>CH95/17</t>
  </si>
  <si>
    <t>Lưu Hồng Minh Phương</t>
  </si>
  <si>
    <t>CH58/17</t>
  </si>
  <si>
    <t>Nguyễn Thị Hồng Vàng</t>
  </si>
  <si>
    <t>CH55/17</t>
  </si>
  <si>
    <t>Châu Quốc Cường</t>
  </si>
  <si>
    <t>CH28/18</t>
  </si>
  <si>
    <t>Trần Hoàng Thanh Ngân</t>
  </si>
  <si>
    <t>CH68/18</t>
  </si>
  <si>
    <t>Võ Trường Phương Dung</t>
  </si>
  <si>
    <t>CH07/17</t>
  </si>
  <si>
    <t>Trần Ngọc Tường Vi</t>
  </si>
  <si>
    <t>CH187/19</t>
  </si>
  <si>
    <t>Trần Thị Thanh Ngân</t>
  </si>
  <si>
    <t>CH146/17</t>
  </si>
  <si>
    <t>Nguyễn Thị Hương Giang</t>
  </si>
  <si>
    <t>CH182/17</t>
  </si>
  <si>
    <t>Hoàng Ngô Công Thanh</t>
  </si>
  <si>
    <t>Ch231/17</t>
  </si>
  <si>
    <t>Trần Duy Quân</t>
  </si>
  <si>
    <t>CH35/17</t>
  </si>
  <si>
    <t>Trần Đặng Hoài Như</t>
  </si>
  <si>
    <t>CH106/17</t>
  </si>
  <si>
    <t>Nguyễn Thị Mỹ Hiền</t>
  </si>
  <si>
    <t>CH149/19</t>
  </si>
  <si>
    <t>Nguyễn Hoài Ngọc My</t>
  </si>
  <si>
    <t>CH48/18</t>
  </si>
  <si>
    <t>Nguyễn Ngọc Minh Bảo</t>
  </si>
  <si>
    <t>CH39/18</t>
  </si>
  <si>
    <t>Đặng Mộng Phương Uyên</t>
  </si>
  <si>
    <t>CH70/19</t>
  </si>
  <si>
    <t>Phạm Thị Thanh Xuân</t>
  </si>
  <si>
    <t>CH13/19</t>
  </si>
  <si>
    <t>Phạm Thị Thanh Viên</t>
  </si>
  <si>
    <t>id</t>
  </si>
  <si>
    <t>maso</t>
  </si>
  <si>
    <t>hoten</t>
  </si>
  <si>
    <t>namsinh</t>
  </si>
  <si>
    <t>tuoi</t>
  </si>
  <si>
    <t>gioi</t>
  </si>
  <si>
    <t>namkham</t>
  </si>
  <si>
    <t>namden</t>
  </si>
  <si>
    <t>masonamden</t>
  </si>
  <si>
    <t>GX46</t>
  </si>
  <si>
    <t>GX36</t>
  </si>
  <si>
    <t>NT36</t>
  </si>
  <si>
    <t>NT46</t>
  </si>
  <si>
    <t>GX12</t>
  </si>
  <si>
    <t>GX22</t>
  </si>
  <si>
    <t>GX16</t>
  </si>
  <si>
    <t>GX26</t>
  </si>
  <si>
    <t>GX15</t>
  </si>
  <si>
    <t>GX14</t>
  </si>
  <si>
    <t>GX13</t>
  </si>
  <si>
    <t>GX23</t>
  </si>
  <si>
    <t>GX24</t>
  </si>
  <si>
    <t>GX25</t>
  </si>
  <si>
    <t>GX42</t>
  </si>
  <si>
    <t>GX31</t>
  </si>
  <si>
    <t>GX41</t>
  </si>
  <si>
    <t>GX32</t>
  </si>
  <si>
    <t>GX45</t>
  </si>
  <si>
    <t>GX44</t>
  </si>
  <si>
    <t>GX43</t>
  </si>
  <si>
    <t>GX33</t>
  </si>
  <si>
    <t>GX34</t>
  </si>
  <si>
    <t>GX35</t>
  </si>
  <si>
    <t>tong4rang</t>
  </si>
  <si>
    <t>tong4ranglamtron</t>
  </si>
  <si>
    <t>tongham1</t>
  </si>
  <si>
    <t>tongham2</t>
  </si>
  <si>
    <t>tongham3</t>
  </si>
  <si>
    <t>tongham4</t>
  </si>
  <si>
    <t>HDBachmanRound</t>
  </si>
  <si>
    <t>HTBachmanRound</t>
  </si>
  <si>
    <t>BachmannHD</t>
  </si>
  <si>
    <t>BachmanHT</t>
  </si>
  <si>
    <t>HD3GrossHasund</t>
  </si>
  <si>
    <t>HT2GrossHasund</t>
  </si>
  <si>
    <t>GrossHasundHD3</t>
  </si>
  <si>
    <t>GrossHasundHT2</t>
  </si>
  <si>
    <t>TrankmannHT1</t>
  </si>
  <si>
    <t>TrankmannHT2</t>
  </si>
  <si>
    <t>TrankmannHD4</t>
  </si>
  <si>
    <t>TrankmannHD3</t>
  </si>
  <si>
    <t>GX22MOD</t>
  </si>
  <si>
    <t>GX32MOD</t>
  </si>
  <si>
    <t>CH25/18</t>
  </si>
  <si>
    <t>Bồ Thị Thu</t>
  </si>
  <si>
    <t>CH07/18</t>
  </si>
  <si>
    <t>Nguyễn Thị Luyến</t>
  </si>
  <si>
    <t>CH246/18</t>
  </si>
  <si>
    <t>Trang Thị Lan Phương</t>
  </si>
  <si>
    <t>CH26/18</t>
  </si>
  <si>
    <t>Phạm Thanh Xuân</t>
  </si>
  <si>
    <t>CH22/18</t>
  </si>
  <si>
    <t>Đặng Thành Hưng</t>
  </si>
  <si>
    <t>CH18/19</t>
  </si>
  <si>
    <t>Lê Quang Nhân</t>
  </si>
  <si>
    <t>CH141/15</t>
  </si>
  <si>
    <t>Nguyễn Minh Tuấn</t>
  </si>
  <si>
    <t>CH62/18</t>
  </si>
  <si>
    <t>Tô Trịnh Xuân Hoàng</t>
  </si>
  <si>
    <t>CH03/18</t>
  </si>
  <si>
    <t>Phùng Quốc Huy</t>
  </si>
  <si>
    <t>CH227/17</t>
  </si>
  <si>
    <t>Vũ Quốc Việt</t>
  </si>
  <si>
    <t>CH207/19</t>
  </si>
  <si>
    <t>Nguyễn Thị Thùy</t>
  </si>
  <si>
    <t>CH206/19</t>
  </si>
  <si>
    <t>Phan Thị Thanh Ngân</t>
  </si>
  <si>
    <t>CH244/18</t>
  </si>
  <si>
    <t xml:space="preserve">Lê Ngọc Minh Thi </t>
  </si>
  <si>
    <t>CH255/18</t>
  </si>
  <si>
    <t>Nguyễn Tri Lâm</t>
  </si>
  <si>
    <t>CH02/19</t>
  </si>
  <si>
    <t>Nguyễn Hoàng Hiếu</t>
  </si>
  <si>
    <t>CH48/16</t>
  </si>
  <si>
    <t>Tạ Thành Nam</t>
  </si>
  <si>
    <t>CH196/11</t>
  </si>
  <si>
    <t>Phạm Minh Nhật Nam</t>
  </si>
  <si>
    <t>CH136/17</t>
  </si>
  <si>
    <t>Đào Thị Chẻ</t>
  </si>
  <si>
    <t>CH48/19</t>
  </si>
  <si>
    <t>Nguyễn Thị Thanh Ngân</t>
  </si>
  <si>
    <t>CH151/12</t>
  </si>
  <si>
    <t>Nguyễn Kiều Thanh Tâm</t>
  </si>
  <si>
    <t>CH195/16</t>
  </si>
  <si>
    <t>Nguyễn Phúc Diễm Tiên</t>
  </si>
  <si>
    <t>CH205/19</t>
  </si>
  <si>
    <t>Lê Hoàng Tuyết Hương</t>
  </si>
  <si>
    <t>CH138/19</t>
  </si>
  <si>
    <t>Mai Cung Tiến</t>
  </si>
  <si>
    <t>CH72/17</t>
  </si>
  <si>
    <t>Trần Thiên Tuấn Anh</t>
  </si>
  <si>
    <t>CH200/16</t>
  </si>
  <si>
    <t>Võ Hồ Tiến Thịnh</t>
  </si>
  <si>
    <t>CH186/13</t>
  </si>
  <si>
    <t>Lê Quốc Anh</t>
  </si>
  <si>
    <t>CH92/17</t>
  </si>
  <si>
    <t>Nguyễn Lưu Hồng Đăng</t>
  </si>
  <si>
    <t>CH179/18</t>
  </si>
  <si>
    <t>Nguyễn Quốc Toàn</t>
  </si>
  <si>
    <t>CH162/19</t>
  </si>
  <si>
    <t>Nguyễn Thụy Thùy Ngân</t>
  </si>
  <si>
    <t>CH19/19</t>
  </si>
  <si>
    <t>Phan Nguyễn Như Hảo</t>
  </si>
  <si>
    <t>CH47/19</t>
  </si>
  <si>
    <t>Nguyễn Thị Lệ Hiền</t>
  </si>
  <si>
    <t>CH75/12</t>
  </si>
  <si>
    <t>Hà Vũ Long</t>
  </si>
  <si>
    <t>CH71/17</t>
  </si>
  <si>
    <t>Nguyễn Thị Tường Nga</t>
  </si>
  <si>
    <t>CH182/15</t>
  </si>
  <si>
    <t>Đỗ Thị Thủy Nhân</t>
  </si>
  <si>
    <t>CH51/17</t>
  </si>
  <si>
    <t>Trần Thị Khoa</t>
  </si>
  <si>
    <t>CH146/16</t>
  </si>
  <si>
    <t>Trương Hoàng Yến</t>
  </si>
  <si>
    <t>CH176/16</t>
  </si>
  <si>
    <t>Hồ Thị Bích Trâm</t>
  </si>
  <si>
    <t>CH173/16</t>
  </si>
  <si>
    <t>Đỗ Xuân Việt</t>
  </si>
  <si>
    <t>CH20/19</t>
  </si>
  <si>
    <t>Võ Ngọc Quỳnh Như</t>
  </si>
  <si>
    <t>CH183/18</t>
  </si>
  <si>
    <t>Mai Quốc Việt</t>
  </si>
  <si>
    <t>CH179/15</t>
  </si>
  <si>
    <t>Nguyễn Thị Hoàn</t>
  </si>
  <si>
    <t>CH232/18</t>
  </si>
  <si>
    <t>Mai Hà Lê Bảo</t>
  </si>
  <si>
    <t>CH200/18</t>
  </si>
  <si>
    <t>Lâm Phước Nguyên</t>
  </si>
  <si>
    <t>CH70/18</t>
  </si>
  <si>
    <t>Trần Thanh Hiền</t>
  </si>
  <si>
    <t>CH172/17</t>
  </si>
  <si>
    <t>Phan Dư Khánh Phương</t>
  </si>
  <si>
    <t>CH91/19</t>
  </si>
  <si>
    <t>Vũ Trần Minh Huy</t>
  </si>
  <si>
    <t>CH187/18</t>
  </si>
  <si>
    <t>Cao Minh Ngọc Hà</t>
  </si>
  <si>
    <t>CH148/18</t>
  </si>
  <si>
    <t>Vy Đức Ngạn</t>
  </si>
  <si>
    <t>CH197/18</t>
  </si>
  <si>
    <t>Hồ Đông Phương</t>
  </si>
  <si>
    <t>CH85/16</t>
  </si>
  <si>
    <t>Lê Nguyễn Hải Đường</t>
  </si>
  <si>
    <t>CH62/19</t>
  </si>
  <si>
    <t>Đoàn Nguyên Minh Huy</t>
  </si>
  <si>
    <t>CH07/19</t>
  </si>
  <si>
    <t>Lê Đăng Minh Trí</t>
  </si>
  <si>
    <t>CH52/15</t>
  </si>
  <si>
    <t>Doãn Thị Hà</t>
  </si>
  <si>
    <t>CH173B/15</t>
  </si>
  <si>
    <t>Nguyễn Xuân Vinh</t>
  </si>
  <si>
    <t>CH60/18</t>
  </si>
  <si>
    <t>Phạm Trọng Hiếu</t>
  </si>
  <si>
    <t>CH217/18</t>
  </si>
  <si>
    <t>Lê Nhật Minh</t>
  </si>
  <si>
    <t>CH167/17</t>
  </si>
  <si>
    <t>Nguyễn Quang Ngọc</t>
  </si>
  <si>
    <t>CH208/19</t>
  </si>
  <si>
    <t>Lê Thanh Minh Nhật</t>
  </si>
  <si>
    <t>CH34/19</t>
  </si>
  <si>
    <t>Khương Võ Minh Quang</t>
  </si>
  <si>
    <t>CH18/16</t>
  </si>
  <si>
    <t>Nguyễn Phan Hồng Phúc</t>
  </si>
  <si>
    <t>CH23/19</t>
  </si>
  <si>
    <t>Trần Thanh Sang</t>
  </si>
  <si>
    <t>CH218/18</t>
  </si>
  <si>
    <t>Phạm Minh Hùng</t>
  </si>
  <si>
    <t>CH203/18</t>
  </si>
  <si>
    <t>Phạm Minh Hoàng</t>
  </si>
  <si>
    <t>CH176/18</t>
  </si>
  <si>
    <t>Vũ Nguyễn Quang Đại</t>
  </si>
  <si>
    <t>CH118/19</t>
  </si>
  <si>
    <t>Phạm Thị Hằng</t>
  </si>
  <si>
    <t>CH145/17</t>
  </si>
  <si>
    <t>Lê Thị Oanh</t>
  </si>
  <si>
    <t>CH04/19</t>
  </si>
  <si>
    <t>Vũ Đức Nguyên</t>
  </si>
  <si>
    <t>CH127/16</t>
  </si>
  <si>
    <t>Phó Thiên Phước</t>
  </si>
  <si>
    <t>CH141/16</t>
  </si>
  <si>
    <t>Phan Anh Vũ</t>
  </si>
  <si>
    <t>CH252/19</t>
  </si>
  <si>
    <t>Nguyễn Thị Thanh Hà</t>
  </si>
  <si>
    <t>GX26MOD</t>
  </si>
  <si>
    <t>GX12mod</t>
  </si>
  <si>
    <t>GX42mod</t>
  </si>
  <si>
    <t>GX46mod</t>
  </si>
  <si>
    <t>GX16mod</t>
  </si>
  <si>
    <t>GX36mod</t>
  </si>
  <si>
    <t>MoyesHT</t>
  </si>
  <si>
    <t>MoyesHD</t>
  </si>
  <si>
    <t>TanakaHT</t>
  </si>
  <si>
    <t>TanakaHD</t>
  </si>
  <si>
    <t>tTrank1</t>
  </si>
  <si>
    <t>tTrank2</t>
  </si>
  <si>
    <t>tTrank3</t>
  </si>
  <si>
    <t>tTrank4</t>
  </si>
  <si>
    <t>tMoyesHD3</t>
  </si>
  <si>
    <t>tMoyesHT1</t>
  </si>
  <si>
    <t>tMoyesHT2</t>
  </si>
  <si>
    <t>tMoyesHD4</t>
  </si>
  <si>
    <t>tTanakaHT1</t>
  </si>
  <si>
    <t>tTanakaHT2</t>
  </si>
  <si>
    <t>tTanakaHD3</t>
  </si>
  <si>
    <t>tTanakaHD4</t>
  </si>
  <si>
    <t>tBachHT1</t>
  </si>
  <si>
    <t>tBachHT2</t>
  </si>
  <si>
    <t>tBachHD3</t>
  </si>
  <si>
    <t>tBachHD4</t>
  </si>
  <si>
    <t>tGrossHT1</t>
  </si>
  <si>
    <t>tGrossHT2</t>
  </si>
  <si>
    <t>tGrossHD3</t>
  </si>
  <si>
    <t>tGrosshHD4</t>
  </si>
  <si>
    <t>GX41MOD</t>
  </si>
  <si>
    <t>GX31MOD</t>
  </si>
  <si>
    <t>Yhamtren</t>
  </si>
  <si>
    <t>Yhamduoi</t>
  </si>
  <si>
    <t>YHTFinal</t>
  </si>
  <si>
    <t>YHDFinal</t>
  </si>
  <si>
    <t>NT36MOD</t>
  </si>
  <si>
    <t>tHTFinal</t>
  </si>
  <si>
    <t>tHDFinal</t>
  </si>
  <si>
    <t>MoyesHD85</t>
  </si>
  <si>
    <t>MoyesHT85</t>
  </si>
  <si>
    <t>MoyesHD95</t>
  </si>
  <si>
    <t>MoyesHT95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</si>
</sst>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20##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4.xml"/><Relationship Id="rId21" Type="http://schemas.openxmlformats.org/officeDocument/2006/relationships/customXml" Target="../ink/ink8.xml"/><Relationship Id="rId63" Type="http://schemas.openxmlformats.org/officeDocument/2006/relationships/customXml" Target="../ink/ink50.xml"/><Relationship Id="rId159" Type="http://schemas.openxmlformats.org/officeDocument/2006/relationships/customXml" Target="../ink/ink146.xml"/><Relationship Id="rId170" Type="http://schemas.openxmlformats.org/officeDocument/2006/relationships/customXml" Target="../ink/ink157.xml"/><Relationship Id="rId226" Type="http://schemas.openxmlformats.org/officeDocument/2006/relationships/customXml" Target="../ink/ink213.xml"/><Relationship Id="rId268" Type="http://schemas.openxmlformats.org/officeDocument/2006/relationships/customXml" Target="../ink/ink255.xml"/><Relationship Id="rId32" Type="http://schemas.openxmlformats.org/officeDocument/2006/relationships/customXml" Target="../ink/ink19.xml"/><Relationship Id="rId74" Type="http://schemas.openxmlformats.org/officeDocument/2006/relationships/customXml" Target="../ink/ink61.xml"/><Relationship Id="rId128" Type="http://schemas.openxmlformats.org/officeDocument/2006/relationships/customXml" Target="../ink/ink115.xml"/><Relationship Id="rId5" Type="http://schemas.openxmlformats.org/officeDocument/2006/relationships/customXml" Target="../ink/ink3.xml"/><Relationship Id="rId181" Type="http://schemas.openxmlformats.org/officeDocument/2006/relationships/customXml" Target="../ink/ink168.xml"/><Relationship Id="rId237" Type="http://schemas.openxmlformats.org/officeDocument/2006/relationships/customXml" Target="../ink/ink224.xml"/><Relationship Id="rId279" Type="http://schemas.openxmlformats.org/officeDocument/2006/relationships/customXml" Target="../ink/ink266.xml"/><Relationship Id="rId22" Type="http://schemas.openxmlformats.org/officeDocument/2006/relationships/customXml" Target="../ink/ink9.xml"/><Relationship Id="rId43" Type="http://schemas.openxmlformats.org/officeDocument/2006/relationships/customXml" Target="../ink/ink30.xml"/><Relationship Id="rId64" Type="http://schemas.openxmlformats.org/officeDocument/2006/relationships/customXml" Target="../ink/ink51.xml"/><Relationship Id="rId118" Type="http://schemas.openxmlformats.org/officeDocument/2006/relationships/customXml" Target="../ink/ink105.xml"/><Relationship Id="rId139" Type="http://schemas.openxmlformats.org/officeDocument/2006/relationships/customXml" Target="../ink/ink126.xml"/><Relationship Id="rId290" Type="http://schemas.openxmlformats.org/officeDocument/2006/relationships/customXml" Target="../ink/ink277.xml"/><Relationship Id="rId85" Type="http://schemas.openxmlformats.org/officeDocument/2006/relationships/customXml" Target="../ink/ink72.xml"/><Relationship Id="rId150" Type="http://schemas.openxmlformats.org/officeDocument/2006/relationships/customXml" Target="../ink/ink137.xml"/><Relationship Id="rId171" Type="http://schemas.openxmlformats.org/officeDocument/2006/relationships/customXml" Target="../ink/ink158.xml"/><Relationship Id="rId192" Type="http://schemas.openxmlformats.org/officeDocument/2006/relationships/customXml" Target="../ink/ink179.xml"/><Relationship Id="rId206" Type="http://schemas.openxmlformats.org/officeDocument/2006/relationships/customXml" Target="../ink/ink193.xml"/><Relationship Id="rId227" Type="http://schemas.openxmlformats.org/officeDocument/2006/relationships/customXml" Target="../ink/ink214.xml"/><Relationship Id="rId248" Type="http://schemas.openxmlformats.org/officeDocument/2006/relationships/customXml" Target="../ink/ink235.xml"/><Relationship Id="rId269" Type="http://schemas.openxmlformats.org/officeDocument/2006/relationships/customXml" Target="../ink/ink256.xml"/><Relationship Id="rId33" Type="http://schemas.openxmlformats.org/officeDocument/2006/relationships/customXml" Target="../ink/ink20.xml"/><Relationship Id="rId108" Type="http://schemas.openxmlformats.org/officeDocument/2006/relationships/customXml" Target="../ink/ink95.xml"/><Relationship Id="rId129" Type="http://schemas.openxmlformats.org/officeDocument/2006/relationships/customXml" Target="../ink/ink116.xml"/><Relationship Id="rId280" Type="http://schemas.openxmlformats.org/officeDocument/2006/relationships/customXml" Target="../ink/ink267.xml"/><Relationship Id="rId54" Type="http://schemas.openxmlformats.org/officeDocument/2006/relationships/customXml" Target="../ink/ink41.xml"/><Relationship Id="rId75" Type="http://schemas.openxmlformats.org/officeDocument/2006/relationships/customXml" Target="../ink/ink62.xml"/><Relationship Id="rId96" Type="http://schemas.openxmlformats.org/officeDocument/2006/relationships/customXml" Target="../ink/ink83.xml"/><Relationship Id="rId140" Type="http://schemas.openxmlformats.org/officeDocument/2006/relationships/customXml" Target="../ink/ink127.xml"/><Relationship Id="rId161" Type="http://schemas.openxmlformats.org/officeDocument/2006/relationships/customXml" Target="../ink/ink148.xml"/><Relationship Id="rId182" Type="http://schemas.openxmlformats.org/officeDocument/2006/relationships/customXml" Target="../ink/ink169.xml"/><Relationship Id="rId217" Type="http://schemas.openxmlformats.org/officeDocument/2006/relationships/customXml" Target="../ink/ink204.xml"/><Relationship Id="rId238" Type="http://schemas.openxmlformats.org/officeDocument/2006/relationships/customXml" Target="../ink/ink225.xml"/><Relationship Id="rId259" Type="http://schemas.openxmlformats.org/officeDocument/2006/relationships/customXml" Target="../ink/ink246.xml"/><Relationship Id="rId23" Type="http://schemas.openxmlformats.org/officeDocument/2006/relationships/customXml" Target="../ink/ink10.xml"/><Relationship Id="rId119" Type="http://schemas.openxmlformats.org/officeDocument/2006/relationships/customXml" Target="../ink/ink106.xml"/><Relationship Id="rId270" Type="http://schemas.openxmlformats.org/officeDocument/2006/relationships/customXml" Target="../ink/ink257.xml"/><Relationship Id="rId291" Type="http://schemas.openxmlformats.org/officeDocument/2006/relationships/customXml" Target="../ink/ink278.xml"/><Relationship Id="rId44" Type="http://schemas.openxmlformats.org/officeDocument/2006/relationships/customXml" Target="../ink/ink31.xml"/><Relationship Id="rId65" Type="http://schemas.openxmlformats.org/officeDocument/2006/relationships/customXml" Target="../ink/ink52.xml"/><Relationship Id="rId86" Type="http://schemas.openxmlformats.org/officeDocument/2006/relationships/customXml" Target="../ink/ink73.xml"/><Relationship Id="rId130" Type="http://schemas.openxmlformats.org/officeDocument/2006/relationships/customXml" Target="../ink/ink117.xml"/><Relationship Id="rId151" Type="http://schemas.openxmlformats.org/officeDocument/2006/relationships/customXml" Target="../ink/ink138.xml"/><Relationship Id="rId172" Type="http://schemas.openxmlformats.org/officeDocument/2006/relationships/customXml" Target="../ink/ink159.xml"/><Relationship Id="rId193" Type="http://schemas.openxmlformats.org/officeDocument/2006/relationships/customXml" Target="../ink/ink180.xml"/><Relationship Id="rId207" Type="http://schemas.openxmlformats.org/officeDocument/2006/relationships/customXml" Target="../ink/ink194.xml"/><Relationship Id="rId228" Type="http://schemas.openxmlformats.org/officeDocument/2006/relationships/customXml" Target="../ink/ink215.xml"/><Relationship Id="rId249" Type="http://schemas.openxmlformats.org/officeDocument/2006/relationships/customXml" Target="../ink/ink236.xml"/><Relationship Id="rId109" Type="http://schemas.openxmlformats.org/officeDocument/2006/relationships/customXml" Target="../ink/ink96.xml"/><Relationship Id="rId260" Type="http://schemas.openxmlformats.org/officeDocument/2006/relationships/customXml" Target="../ink/ink247.xml"/><Relationship Id="rId281" Type="http://schemas.openxmlformats.org/officeDocument/2006/relationships/customXml" Target="../ink/ink268.xml"/><Relationship Id="rId34" Type="http://schemas.openxmlformats.org/officeDocument/2006/relationships/customXml" Target="../ink/ink21.xml"/><Relationship Id="rId55" Type="http://schemas.openxmlformats.org/officeDocument/2006/relationships/customXml" Target="../ink/ink42.xml"/><Relationship Id="rId76" Type="http://schemas.openxmlformats.org/officeDocument/2006/relationships/customXml" Target="../ink/ink63.xml"/><Relationship Id="rId97" Type="http://schemas.openxmlformats.org/officeDocument/2006/relationships/customXml" Target="../ink/ink84.xml"/><Relationship Id="rId120" Type="http://schemas.openxmlformats.org/officeDocument/2006/relationships/customXml" Target="../ink/ink107.xml"/><Relationship Id="rId141" Type="http://schemas.openxmlformats.org/officeDocument/2006/relationships/customXml" Target="../ink/ink128.xml"/><Relationship Id="rId162" Type="http://schemas.openxmlformats.org/officeDocument/2006/relationships/customXml" Target="../ink/ink149.xml"/><Relationship Id="rId183" Type="http://schemas.openxmlformats.org/officeDocument/2006/relationships/customXml" Target="../ink/ink170.xml"/><Relationship Id="rId218" Type="http://schemas.openxmlformats.org/officeDocument/2006/relationships/customXml" Target="../ink/ink205.xml"/><Relationship Id="rId239" Type="http://schemas.openxmlformats.org/officeDocument/2006/relationships/customXml" Target="../ink/ink226.xml"/><Relationship Id="rId250" Type="http://schemas.openxmlformats.org/officeDocument/2006/relationships/customXml" Target="../ink/ink237.xml"/><Relationship Id="rId271" Type="http://schemas.openxmlformats.org/officeDocument/2006/relationships/customXml" Target="../ink/ink258.xml"/><Relationship Id="rId24" Type="http://schemas.openxmlformats.org/officeDocument/2006/relationships/customXml" Target="../ink/ink11.xml"/><Relationship Id="rId45" Type="http://schemas.openxmlformats.org/officeDocument/2006/relationships/customXml" Target="../ink/ink32.xml"/><Relationship Id="rId66" Type="http://schemas.openxmlformats.org/officeDocument/2006/relationships/customXml" Target="../ink/ink53.xml"/><Relationship Id="rId87" Type="http://schemas.openxmlformats.org/officeDocument/2006/relationships/customXml" Target="../ink/ink74.xml"/><Relationship Id="rId110" Type="http://schemas.openxmlformats.org/officeDocument/2006/relationships/customXml" Target="../ink/ink97.xml"/><Relationship Id="rId131" Type="http://schemas.openxmlformats.org/officeDocument/2006/relationships/customXml" Target="../ink/ink118.xml"/><Relationship Id="rId152" Type="http://schemas.openxmlformats.org/officeDocument/2006/relationships/customXml" Target="../ink/ink139.xml"/><Relationship Id="rId173" Type="http://schemas.openxmlformats.org/officeDocument/2006/relationships/customXml" Target="../ink/ink160.xml"/><Relationship Id="rId194" Type="http://schemas.openxmlformats.org/officeDocument/2006/relationships/customXml" Target="../ink/ink181.xml"/><Relationship Id="rId208" Type="http://schemas.openxmlformats.org/officeDocument/2006/relationships/customXml" Target="../ink/ink195.xml"/><Relationship Id="rId229" Type="http://schemas.openxmlformats.org/officeDocument/2006/relationships/customXml" Target="../ink/ink216.xml"/><Relationship Id="rId240" Type="http://schemas.openxmlformats.org/officeDocument/2006/relationships/customXml" Target="../ink/ink227.xml"/><Relationship Id="rId261" Type="http://schemas.openxmlformats.org/officeDocument/2006/relationships/customXml" Target="../ink/ink248.xml"/><Relationship Id="rId35" Type="http://schemas.openxmlformats.org/officeDocument/2006/relationships/customXml" Target="../ink/ink22.xml"/><Relationship Id="rId56" Type="http://schemas.openxmlformats.org/officeDocument/2006/relationships/customXml" Target="../ink/ink43.xml"/><Relationship Id="rId77" Type="http://schemas.openxmlformats.org/officeDocument/2006/relationships/customXml" Target="../ink/ink64.xml"/><Relationship Id="rId100" Type="http://schemas.openxmlformats.org/officeDocument/2006/relationships/customXml" Target="../ink/ink87.xml"/><Relationship Id="rId282" Type="http://schemas.openxmlformats.org/officeDocument/2006/relationships/customXml" Target="../ink/ink269.xml"/><Relationship Id="rId98" Type="http://schemas.openxmlformats.org/officeDocument/2006/relationships/customXml" Target="../ink/ink85.xml"/><Relationship Id="rId121" Type="http://schemas.openxmlformats.org/officeDocument/2006/relationships/customXml" Target="../ink/ink108.xml"/><Relationship Id="rId142" Type="http://schemas.openxmlformats.org/officeDocument/2006/relationships/customXml" Target="../ink/ink129.xml"/><Relationship Id="rId163" Type="http://schemas.openxmlformats.org/officeDocument/2006/relationships/customXml" Target="../ink/ink150.xml"/><Relationship Id="rId184" Type="http://schemas.openxmlformats.org/officeDocument/2006/relationships/customXml" Target="../ink/ink171.xml"/><Relationship Id="rId219" Type="http://schemas.openxmlformats.org/officeDocument/2006/relationships/customXml" Target="../ink/ink206.xml"/><Relationship Id="rId230" Type="http://schemas.openxmlformats.org/officeDocument/2006/relationships/customXml" Target="../ink/ink217.xml"/><Relationship Id="rId251" Type="http://schemas.openxmlformats.org/officeDocument/2006/relationships/customXml" Target="../ink/ink238.xml"/><Relationship Id="rId25" Type="http://schemas.openxmlformats.org/officeDocument/2006/relationships/customXml" Target="../ink/ink12.xml"/><Relationship Id="rId46" Type="http://schemas.openxmlformats.org/officeDocument/2006/relationships/customXml" Target="../ink/ink33.xml"/><Relationship Id="rId67" Type="http://schemas.openxmlformats.org/officeDocument/2006/relationships/customXml" Target="../ink/ink54.xml"/><Relationship Id="rId272" Type="http://schemas.openxmlformats.org/officeDocument/2006/relationships/customXml" Target="../ink/ink259.xml"/><Relationship Id="rId88" Type="http://schemas.openxmlformats.org/officeDocument/2006/relationships/customXml" Target="../ink/ink75.xml"/><Relationship Id="rId111" Type="http://schemas.openxmlformats.org/officeDocument/2006/relationships/customXml" Target="../ink/ink98.xml"/><Relationship Id="rId132" Type="http://schemas.openxmlformats.org/officeDocument/2006/relationships/customXml" Target="../ink/ink119.xml"/><Relationship Id="rId153" Type="http://schemas.openxmlformats.org/officeDocument/2006/relationships/customXml" Target="../ink/ink140.xml"/><Relationship Id="rId174" Type="http://schemas.openxmlformats.org/officeDocument/2006/relationships/customXml" Target="../ink/ink161.xml"/><Relationship Id="rId195" Type="http://schemas.openxmlformats.org/officeDocument/2006/relationships/customXml" Target="../ink/ink182.xml"/><Relationship Id="rId209" Type="http://schemas.openxmlformats.org/officeDocument/2006/relationships/customXml" Target="../ink/ink196.xml"/><Relationship Id="rId220" Type="http://schemas.openxmlformats.org/officeDocument/2006/relationships/customXml" Target="../ink/ink207.xml"/><Relationship Id="rId241" Type="http://schemas.openxmlformats.org/officeDocument/2006/relationships/customXml" Target="../ink/ink228.xml"/><Relationship Id="rId15" Type="http://schemas.openxmlformats.org/officeDocument/2006/relationships/image" Target="../media/image7.png"/><Relationship Id="rId36" Type="http://schemas.openxmlformats.org/officeDocument/2006/relationships/customXml" Target="../ink/ink23.xml"/><Relationship Id="rId57" Type="http://schemas.openxmlformats.org/officeDocument/2006/relationships/customXml" Target="../ink/ink44.xml"/><Relationship Id="rId262" Type="http://schemas.openxmlformats.org/officeDocument/2006/relationships/customXml" Target="../ink/ink249.xml"/><Relationship Id="rId283" Type="http://schemas.openxmlformats.org/officeDocument/2006/relationships/customXml" Target="../ink/ink270.xml"/><Relationship Id="rId78" Type="http://schemas.openxmlformats.org/officeDocument/2006/relationships/customXml" Target="../ink/ink65.xml"/><Relationship Id="rId99" Type="http://schemas.openxmlformats.org/officeDocument/2006/relationships/customXml" Target="../ink/ink86.xml"/><Relationship Id="rId101" Type="http://schemas.openxmlformats.org/officeDocument/2006/relationships/customXml" Target="../ink/ink88.xml"/><Relationship Id="rId122" Type="http://schemas.openxmlformats.org/officeDocument/2006/relationships/customXml" Target="../ink/ink109.xml"/><Relationship Id="rId143" Type="http://schemas.openxmlformats.org/officeDocument/2006/relationships/customXml" Target="../ink/ink130.xml"/><Relationship Id="rId164" Type="http://schemas.openxmlformats.org/officeDocument/2006/relationships/customXml" Target="../ink/ink151.xml"/><Relationship Id="rId185" Type="http://schemas.openxmlformats.org/officeDocument/2006/relationships/customXml" Target="../ink/ink172.xml"/><Relationship Id="rId210" Type="http://schemas.openxmlformats.org/officeDocument/2006/relationships/customXml" Target="../ink/ink197.xml"/><Relationship Id="rId26" Type="http://schemas.openxmlformats.org/officeDocument/2006/relationships/customXml" Target="../ink/ink13.xml"/><Relationship Id="rId231" Type="http://schemas.openxmlformats.org/officeDocument/2006/relationships/customXml" Target="../ink/ink218.xml"/><Relationship Id="rId252" Type="http://schemas.openxmlformats.org/officeDocument/2006/relationships/customXml" Target="../ink/ink239.xml"/><Relationship Id="rId273" Type="http://schemas.openxmlformats.org/officeDocument/2006/relationships/customXml" Target="../ink/ink260.xml"/><Relationship Id="rId47" Type="http://schemas.openxmlformats.org/officeDocument/2006/relationships/customXml" Target="../ink/ink34.xml"/><Relationship Id="rId68" Type="http://schemas.openxmlformats.org/officeDocument/2006/relationships/customXml" Target="../ink/ink55.xml"/><Relationship Id="rId89" Type="http://schemas.openxmlformats.org/officeDocument/2006/relationships/customXml" Target="../ink/ink76.xml"/><Relationship Id="rId112" Type="http://schemas.openxmlformats.org/officeDocument/2006/relationships/customXml" Target="../ink/ink99.xml"/><Relationship Id="rId133" Type="http://schemas.openxmlformats.org/officeDocument/2006/relationships/customXml" Target="../ink/ink120.xml"/><Relationship Id="rId154" Type="http://schemas.openxmlformats.org/officeDocument/2006/relationships/customXml" Target="../ink/ink141.xml"/><Relationship Id="rId175" Type="http://schemas.openxmlformats.org/officeDocument/2006/relationships/customXml" Target="../ink/ink162.xml"/><Relationship Id="rId196" Type="http://schemas.openxmlformats.org/officeDocument/2006/relationships/customXml" Target="../ink/ink183.xml"/><Relationship Id="rId200" Type="http://schemas.openxmlformats.org/officeDocument/2006/relationships/customXml" Target="../ink/ink187.xml"/><Relationship Id="rId16" Type="http://schemas.openxmlformats.org/officeDocument/2006/relationships/customXml" Target="../ink/ink4.xml"/><Relationship Id="rId221" Type="http://schemas.openxmlformats.org/officeDocument/2006/relationships/customXml" Target="../ink/ink208.xml"/><Relationship Id="rId242" Type="http://schemas.openxmlformats.org/officeDocument/2006/relationships/customXml" Target="../ink/ink229.xml"/><Relationship Id="rId263" Type="http://schemas.openxmlformats.org/officeDocument/2006/relationships/customXml" Target="../ink/ink250.xml"/><Relationship Id="rId284" Type="http://schemas.openxmlformats.org/officeDocument/2006/relationships/customXml" Target="../ink/ink271.xml"/><Relationship Id="rId37" Type="http://schemas.openxmlformats.org/officeDocument/2006/relationships/customXml" Target="../ink/ink24.xml"/><Relationship Id="rId58" Type="http://schemas.openxmlformats.org/officeDocument/2006/relationships/customXml" Target="../ink/ink45.xml"/><Relationship Id="rId79" Type="http://schemas.openxmlformats.org/officeDocument/2006/relationships/customXml" Target="../ink/ink66.xml"/><Relationship Id="rId102" Type="http://schemas.openxmlformats.org/officeDocument/2006/relationships/customXml" Target="../ink/ink89.xml"/><Relationship Id="rId123" Type="http://schemas.openxmlformats.org/officeDocument/2006/relationships/customXml" Target="../ink/ink110.xml"/><Relationship Id="rId144" Type="http://schemas.openxmlformats.org/officeDocument/2006/relationships/customXml" Target="../ink/ink131.xml"/><Relationship Id="rId90" Type="http://schemas.openxmlformats.org/officeDocument/2006/relationships/customXml" Target="../ink/ink77.xml"/><Relationship Id="rId165" Type="http://schemas.openxmlformats.org/officeDocument/2006/relationships/customXml" Target="../ink/ink152.xml"/><Relationship Id="rId186" Type="http://schemas.openxmlformats.org/officeDocument/2006/relationships/customXml" Target="../ink/ink173.xml"/><Relationship Id="rId211" Type="http://schemas.openxmlformats.org/officeDocument/2006/relationships/customXml" Target="../ink/ink198.xml"/><Relationship Id="rId232" Type="http://schemas.openxmlformats.org/officeDocument/2006/relationships/customXml" Target="../ink/ink219.xml"/><Relationship Id="rId253" Type="http://schemas.openxmlformats.org/officeDocument/2006/relationships/customXml" Target="../ink/ink240.xml"/><Relationship Id="rId274" Type="http://schemas.openxmlformats.org/officeDocument/2006/relationships/customXml" Target="../ink/ink261.xml"/><Relationship Id="rId27" Type="http://schemas.openxmlformats.org/officeDocument/2006/relationships/customXml" Target="../ink/ink14.xml"/><Relationship Id="rId48" Type="http://schemas.openxmlformats.org/officeDocument/2006/relationships/customXml" Target="../ink/ink35.xml"/><Relationship Id="rId69" Type="http://schemas.openxmlformats.org/officeDocument/2006/relationships/customXml" Target="../ink/ink56.xml"/><Relationship Id="rId113" Type="http://schemas.openxmlformats.org/officeDocument/2006/relationships/customXml" Target="../ink/ink100.xml"/><Relationship Id="rId134" Type="http://schemas.openxmlformats.org/officeDocument/2006/relationships/customXml" Target="../ink/ink121.xml"/><Relationship Id="rId80" Type="http://schemas.openxmlformats.org/officeDocument/2006/relationships/customXml" Target="../ink/ink67.xml"/><Relationship Id="rId155" Type="http://schemas.openxmlformats.org/officeDocument/2006/relationships/customXml" Target="../ink/ink142.xml"/><Relationship Id="rId176" Type="http://schemas.openxmlformats.org/officeDocument/2006/relationships/customXml" Target="../ink/ink163.xml"/><Relationship Id="rId197" Type="http://schemas.openxmlformats.org/officeDocument/2006/relationships/customXml" Target="../ink/ink184.xml"/><Relationship Id="rId201" Type="http://schemas.openxmlformats.org/officeDocument/2006/relationships/customXml" Target="../ink/ink188.xml"/><Relationship Id="rId222" Type="http://schemas.openxmlformats.org/officeDocument/2006/relationships/customXml" Target="../ink/ink209.xml"/><Relationship Id="rId243" Type="http://schemas.openxmlformats.org/officeDocument/2006/relationships/customXml" Target="../ink/ink230.xml"/><Relationship Id="rId264" Type="http://schemas.openxmlformats.org/officeDocument/2006/relationships/customXml" Target="../ink/ink251.xml"/><Relationship Id="rId285" Type="http://schemas.openxmlformats.org/officeDocument/2006/relationships/customXml" Target="../ink/ink272.xml"/><Relationship Id="rId17" Type="http://schemas.openxmlformats.org/officeDocument/2006/relationships/image" Target="../media/image8.png"/><Relationship Id="rId38" Type="http://schemas.openxmlformats.org/officeDocument/2006/relationships/customXml" Target="../ink/ink25.xml"/><Relationship Id="rId59" Type="http://schemas.openxmlformats.org/officeDocument/2006/relationships/customXml" Target="../ink/ink46.xml"/><Relationship Id="rId103" Type="http://schemas.openxmlformats.org/officeDocument/2006/relationships/customXml" Target="../ink/ink90.xml"/><Relationship Id="rId124" Type="http://schemas.openxmlformats.org/officeDocument/2006/relationships/customXml" Target="../ink/ink111.xml"/><Relationship Id="rId70" Type="http://schemas.openxmlformats.org/officeDocument/2006/relationships/customXml" Target="../ink/ink57.xml"/><Relationship Id="rId91" Type="http://schemas.openxmlformats.org/officeDocument/2006/relationships/customXml" Target="../ink/ink78.xml"/><Relationship Id="rId145" Type="http://schemas.openxmlformats.org/officeDocument/2006/relationships/customXml" Target="../ink/ink132.xml"/><Relationship Id="rId166" Type="http://schemas.openxmlformats.org/officeDocument/2006/relationships/customXml" Target="../ink/ink153.xml"/><Relationship Id="rId187" Type="http://schemas.openxmlformats.org/officeDocument/2006/relationships/customXml" Target="../ink/ink174.xml"/><Relationship Id="rId1" Type="http://schemas.openxmlformats.org/officeDocument/2006/relationships/customXml" Target="../ink/ink1.xml"/><Relationship Id="rId212" Type="http://schemas.openxmlformats.org/officeDocument/2006/relationships/customXml" Target="../ink/ink199.xml"/><Relationship Id="rId233" Type="http://schemas.openxmlformats.org/officeDocument/2006/relationships/customXml" Target="../ink/ink220.xml"/><Relationship Id="rId254" Type="http://schemas.openxmlformats.org/officeDocument/2006/relationships/customXml" Target="../ink/ink241.xml"/><Relationship Id="rId28" Type="http://schemas.openxmlformats.org/officeDocument/2006/relationships/customXml" Target="../ink/ink15.xml"/><Relationship Id="rId49" Type="http://schemas.openxmlformats.org/officeDocument/2006/relationships/customXml" Target="../ink/ink36.xml"/><Relationship Id="rId114" Type="http://schemas.openxmlformats.org/officeDocument/2006/relationships/customXml" Target="../ink/ink101.xml"/><Relationship Id="rId275" Type="http://schemas.openxmlformats.org/officeDocument/2006/relationships/customXml" Target="../ink/ink262.xml"/><Relationship Id="rId60" Type="http://schemas.openxmlformats.org/officeDocument/2006/relationships/customXml" Target="../ink/ink47.xml"/><Relationship Id="rId81" Type="http://schemas.openxmlformats.org/officeDocument/2006/relationships/customXml" Target="../ink/ink68.xml"/><Relationship Id="rId135" Type="http://schemas.openxmlformats.org/officeDocument/2006/relationships/customXml" Target="../ink/ink122.xml"/><Relationship Id="rId156" Type="http://schemas.openxmlformats.org/officeDocument/2006/relationships/customXml" Target="../ink/ink143.xml"/><Relationship Id="rId177" Type="http://schemas.openxmlformats.org/officeDocument/2006/relationships/customXml" Target="../ink/ink164.xml"/><Relationship Id="rId198" Type="http://schemas.openxmlformats.org/officeDocument/2006/relationships/customXml" Target="../ink/ink185.xml"/><Relationship Id="rId202" Type="http://schemas.openxmlformats.org/officeDocument/2006/relationships/customXml" Target="../ink/ink189.xml"/><Relationship Id="rId223" Type="http://schemas.openxmlformats.org/officeDocument/2006/relationships/customXml" Target="../ink/ink210.xml"/><Relationship Id="rId244" Type="http://schemas.openxmlformats.org/officeDocument/2006/relationships/customXml" Target="../ink/ink231.xml"/><Relationship Id="rId18" Type="http://schemas.openxmlformats.org/officeDocument/2006/relationships/customXml" Target="../ink/ink5.xml"/><Relationship Id="rId39" Type="http://schemas.openxmlformats.org/officeDocument/2006/relationships/customXml" Target="../ink/ink26.xml"/><Relationship Id="rId265" Type="http://schemas.openxmlformats.org/officeDocument/2006/relationships/customXml" Target="../ink/ink252.xml"/><Relationship Id="rId286" Type="http://schemas.openxmlformats.org/officeDocument/2006/relationships/customXml" Target="../ink/ink273.xml"/><Relationship Id="rId50" Type="http://schemas.openxmlformats.org/officeDocument/2006/relationships/customXml" Target="../ink/ink37.xml"/><Relationship Id="rId104" Type="http://schemas.openxmlformats.org/officeDocument/2006/relationships/customXml" Target="../ink/ink91.xml"/><Relationship Id="rId125" Type="http://schemas.openxmlformats.org/officeDocument/2006/relationships/customXml" Target="../ink/ink112.xml"/><Relationship Id="rId146" Type="http://schemas.openxmlformats.org/officeDocument/2006/relationships/customXml" Target="../ink/ink133.xml"/><Relationship Id="rId167" Type="http://schemas.openxmlformats.org/officeDocument/2006/relationships/customXml" Target="../ink/ink154.xml"/><Relationship Id="rId188" Type="http://schemas.openxmlformats.org/officeDocument/2006/relationships/customXml" Target="../ink/ink175.xml"/><Relationship Id="rId71" Type="http://schemas.openxmlformats.org/officeDocument/2006/relationships/customXml" Target="../ink/ink58.xml"/><Relationship Id="rId92" Type="http://schemas.openxmlformats.org/officeDocument/2006/relationships/customXml" Target="../ink/ink79.xml"/><Relationship Id="rId213" Type="http://schemas.openxmlformats.org/officeDocument/2006/relationships/customXml" Target="../ink/ink200.xml"/><Relationship Id="rId234" Type="http://schemas.openxmlformats.org/officeDocument/2006/relationships/customXml" Target="../ink/ink221.xml"/><Relationship Id="rId2" Type="http://schemas.openxmlformats.org/officeDocument/2006/relationships/image" Target="../media/image1.png"/><Relationship Id="rId29" Type="http://schemas.openxmlformats.org/officeDocument/2006/relationships/customXml" Target="../ink/ink16.xml"/><Relationship Id="rId255" Type="http://schemas.openxmlformats.org/officeDocument/2006/relationships/customXml" Target="../ink/ink242.xml"/><Relationship Id="rId276" Type="http://schemas.openxmlformats.org/officeDocument/2006/relationships/customXml" Target="../ink/ink263.xml"/><Relationship Id="rId40" Type="http://schemas.openxmlformats.org/officeDocument/2006/relationships/customXml" Target="../ink/ink27.xml"/><Relationship Id="rId115" Type="http://schemas.openxmlformats.org/officeDocument/2006/relationships/customXml" Target="../ink/ink102.xml"/><Relationship Id="rId136" Type="http://schemas.openxmlformats.org/officeDocument/2006/relationships/customXml" Target="../ink/ink123.xml"/><Relationship Id="rId157" Type="http://schemas.openxmlformats.org/officeDocument/2006/relationships/customXml" Target="../ink/ink144.xml"/><Relationship Id="rId178" Type="http://schemas.openxmlformats.org/officeDocument/2006/relationships/customXml" Target="../ink/ink165.xml"/><Relationship Id="rId61" Type="http://schemas.openxmlformats.org/officeDocument/2006/relationships/customXml" Target="../ink/ink48.xml"/><Relationship Id="rId82" Type="http://schemas.openxmlformats.org/officeDocument/2006/relationships/customXml" Target="../ink/ink69.xml"/><Relationship Id="rId199" Type="http://schemas.openxmlformats.org/officeDocument/2006/relationships/customXml" Target="../ink/ink186.xml"/><Relationship Id="rId203" Type="http://schemas.openxmlformats.org/officeDocument/2006/relationships/customXml" Target="../ink/ink190.xml"/><Relationship Id="rId19" Type="http://schemas.openxmlformats.org/officeDocument/2006/relationships/customXml" Target="../ink/ink6.xml"/><Relationship Id="rId224" Type="http://schemas.openxmlformats.org/officeDocument/2006/relationships/customXml" Target="../ink/ink211.xml"/><Relationship Id="rId245" Type="http://schemas.openxmlformats.org/officeDocument/2006/relationships/customXml" Target="../ink/ink232.xml"/><Relationship Id="rId266" Type="http://schemas.openxmlformats.org/officeDocument/2006/relationships/customXml" Target="../ink/ink253.xml"/><Relationship Id="rId287" Type="http://schemas.openxmlformats.org/officeDocument/2006/relationships/customXml" Target="../ink/ink274.xml"/><Relationship Id="rId30" Type="http://schemas.openxmlformats.org/officeDocument/2006/relationships/customXml" Target="../ink/ink17.xml"/><Relationship Id="rId105" Type="http://schemas.openxmlformats.org/officeDocument/2006/relationships/customXml" Target="../ink/ink92.xml"/><Relationship Id="rId126" Type="http://schemas.openxmlformats.org/officeDocument/2006/relationships/customXml" Target="../ink/ink113.xml"/><Relationship Id="rId147" Type="http://schemas.openxmlformats.org/officeDocument/2006/relationships/customXml" Target="../ink/ink134.xml"/><Relationship Id="rId168" Type="http://schemas.openxmlformats.org/officeDocument/2006/relationships/customXml" Target="../ink/ink155.xml"/><Relationship Id="rId51" Type="http://schemas.openxmlformats.org/officeDocument/2006/relationships/customXml" Target="../ink/ink38.xml"/><Relationship Id="rId72" Type="http://schemas.openxmlformats.org/officeDocument/2006/relationships/customXml" Target="../ink/ink59.xml"/><Relationship Id="rId93" Type="http://schemas.openxmlformats.org/officeDocument/2006/relationships/customXml" Target="../ink/ink80.xml"/><Relationship Id="rId189" Type="http://schemas.openxmlformats.org/officeDocument/2006/relationships/customXml" Target="../ink/ink176.xml"/><Relationship Id="rId3" Type="http://schemas.openxmlformats.org/officeDocument/2006/relationships/customXml" Target="../ink/ink2.xml"/><Relationship Id="rId214" Type="http://schemas.openxmlformats.org/officeDocument/2006/relationships/customXml" Target="../ink/ink201.xml"/><Relationship Id="rId235" Type="http://schemas.openxmlformats.org/officeDocument/2006/relationships/customXml" Target="../ink/ink222.xml"/><Relationship Id="rId256" Type="http://schemas.openxmlformats.org/officeDocument/2006/relationships/customXml" Target="../ink/ink243.xml"/><Relationship Id="rId277" Type="http://schemas.openxmlformats.org/officeDocument/2006/relationships/customXml" Target="../ink/ink264.xml"/><Relationship Id="rId116" Type="http://schemas.openxmlformats.org/officeDocument/2006/relationships/customXml" Target="../ink/ink103.xml"/><Relationship Id="rId137" Type="http://schemas.openxmlformats.org/officeDocument/2006/relationships/customXml" Target="../ink/ink124.xml"/><Relationship Id="rId158" Type="http://schemas.openxmlformats.org/officeDocument/2006/relationships/customXml" Target="../ink/ink145.xml"/><Relationship Id="rId20" Type="http://schemas.openxmlformats.org/officeDocument/2006/relationships/customXml" Target="../ink/ink7.xml"/><Relationship Id="rId41" Type="http://schemas.openxmlformats.org/officeDocument/2006/relationships/customXml" Target="../ink/ink28.xml"/><Relationship Id="rId62" Type="http://schemas.openxmlformats.org/officeDocument/2006/relationships/customXml" Target="../ink/ink49.xml"/><Relationship Id="rId83" Type="http://schemas.openxmlformats.org/officeDocument/2006/relationships/customXml" Target="../ink/ink70.xml"/><Relationship Id="rId179" Type="http://schemas.openxmlformats.org/officeDocument/2006/relationships/customXml" Target="../ink/ink166.xml"/><Relationship Id="rId190" Type="http://schemas.openxmlformats.org/officeDocument/2006/relationships/customXml" Target="../ink/ink177.xml"/><Relationship Id="rId204" Type="http://schemas.openxmlformats.org/officeDocument/2006/relationships/customXml" Target="../ink/ink191.xml"/><Relationship Id="rId225" Type="http://schemas.openxmlformats.org/officeDocument/2006/relationships/customXml" Target="../ink/ink212.xml"/><Relationship Id="rId246" Type="http://schemas.openxmlformats.org/officeDocument/2006/relationships/customXml" Target="../ink/ink233.xml"/><Relationship Id="rId267" Type="http://schemas.openxmlformats.org/officeDocument/2006/relationships/customXml" Target="../ink/ink254.xml"/><Relationship Id="rId288" Type="http://schemas.openxmlformats.org/officeDocument/2006/relationships/customXml" Target="../ink/ink275.xml"/><Relationship Id="rId106" Type="http://schemas.openxmlformats.org/officeDocument/2006/relationships/customXml" Target="../ink/ink93.xml"/><Relationship Id="rId127" Type="http://schemas.openxmlformats.org/officeDocument/2006/relationships/customXml" Target="../ink/ink114.xml"/><Relationship Id="rId31" Type="http://schemas.openxmlformats.org/officeDocument/2006/relationships/customXml" Target="../ink/ink18.xml"/><Relationship Id="rId52" Type="http://schemas.openxmlformats.org/officeDocument/2006/relationships/customXml" Target="../ink/ink39.xml"/><Relationship Id="rId73" Type="http://schemas.openxmlformats.org/officeDocument/2006/relationships/customXml" Target="../ink/ink60.xml"/><Relationship Id="rId94" Type="http://schemas.openxmlformats.org/officeDocument/2006/relationships/customXml" Target="../ink/ink81.xml"/><Relationship Id="rId10" Type="http://schemas.openxmlformats.org/officeDocument/2006/relationships/image" Target="../media/image5.png"/><Relationship Id="rId148" Type="http://schemas.openxmlformats.org/officeDocument/2006/relationships/customXml" Target="../ink/ink135.xml"/><Relationship Id="rId169" Type="http://schemas.openxmlformats.org/officeDocument/2006/relationships/customXml" Target="../ink/ink156.xml"/><Relationship Id="rId4" Type="http://schemas.openxmlformats.org/officeDocument/2006/relationships/image" Target="../media/image3.png"/><Relationship Id="rId180" Type="http://schemas.openxmlformats.org/officeDocument/2006/relationships/customXml" Target="../ink/ink167.xml"/><Relationship Id="rId215" Type="http://schemas.openxmlformats.org/officeDocument/2006/relationships/customXml" Target="../ink/ink202.xml"/><Relationship Id="rId236" Type="http://schemas.openxmlformats.org/officeDocument/2006/relationships/customXml" Target="../ink/ink223.xml"/><Relationship Id="rId257" Type="http://schemas.openxmlformats.org/officeDocument/2006/relationships/customXml" Target="../ink/ink244.xml"/><Relationship Id="rId278" Type="http://schemas.openxmlformats.org/officeDocument/2006/relationships/customXml" Target="../ink/ink265.xml"/><Relationship Id="rId42" Type="http://schemas.openxmlformats.org/officeDocument/2006/relationships/customXml" Target="../ink/ink29.xml"/><Relationship Id="rId84" Type="http://schemas.openxmlformats.org/officeDocument/2006/relationships/customXml" Target="../ink/ink71.xml"/><Relationship Id="rId138" Type="http://schemas.openxmlformats.org/officeDocument/2006/relationships/customXml" Target="../ink/ink125.xml"/><Relationship Id="rId191" Type="http://schemas.openxmlformats.org/officeDocument/2006/relationships/customXml" Target="../ink/ink178.xml"/><Relationship Id="rId205" Type="http://schemas.openxmlformats.org/officeDocument/2006/relationships/customXml" Target="../ink/ink192.xml"/><Relationship Id="rId247" Type="http://schemas.openxmlformats.org/officeDocument/2006/relationships/customXml" Target="../ink/ink234.xml"/><Relationship Id="rId107" Type="http://schemas.openxmlformats.org/officeDocument/2006/relationships/customXml" Target="../ink/ink94.xml"/><Relationship Id="rId289" Type="http://schemas.openxmlformats.org/officeDocument/2006/relationships/customXml" Target="../ink/ink276.xml"/><Relationship Id="rId53" Type="http://schemas.openxmlformats.org/officeDocument/2006/relationships/customXml" Target="../ink/ink40.xml"/><Relationship Id="rId149" Type="http://schemas.openxmlformats.org/officeDocument/2006/relationships/customXml" Target="../ink/ink136.xml"/><Relationship Id="rId95" Type="http://schemas.openxmlformats.org/officeDocument/2006/relationships/customXml" Target="../ink/ink82.xml"/><Relationship Id="rId160" Type="http://schemas.openxmlformats.org/officeDocument/2006/relationships/customXml" Target="../ink/ink147.xml"/><Relationship Id="rId216" Type="http://schemas.openxmlformats.org/officeDocument/2006/relationships/customXml" Target="../ink/ink203.xml"/><Relationship Id="rId258" Type="http://schemas.openxmlformats.org/officeDocument/2006/relationships/customXml" Target="../ink/ink24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260640</xdr:colOff>
      <xdr:row>0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43C895F-9666-40DC-9516-FB37B3A29A89}"/>
                </a:ext>
              </a:extLst>
            </xdr14:cNvPr>
            <xdr14:cNvContentPartPr/>
          </xdr14:nvContentPartPr>
          <xdr14:nvPr macro=""/>
          <xdr14:xfrm>
            <a:off x="260640" y="253695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AFD7671-359C-40C2-9BC3-6C0E6992AB2A}"/>
                </a:ext>
              </a:extLst>
            </xdr14:cNvPr>
            <xdr14:cNvContentPartPr/>
          </xdr14:nvContentPartPr>
          <xdr14:nvPr macro=""/>
          <xdr14:xfrm>
            <a:off x="392040" y="533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164820</xdr:colOff>
      <xdr:row>11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D7CD750-5FFB-496C-8792-36587B376BEC}"/>
                </a:ext>
              </a:extLst>
            </xdr14:cNvPr>
            <xdr14:cNvContentPartPr/>
          </xdr14:nvContentPartPr>
          <xdr14:nvPr macro=""/>
          <xdr14:xfrm>
            <a:off x="1460220" y="2279805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292980</xdr:colOff>
      <xdr:row>11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87144E6-92C4-4C90-A920-19BAADEE3850}"/>
                </a:ext>
              </a:extLst>
            </xdr14:cNvPr>
            <xdr14:cNvContentPartPr/>
          </xdr14:nvContentPartPr>
          <xdr14:nvPr macro=""/>
          <xdr14:xfrm>
            <a:off x="1588380" y="2302845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A40FA38-A233-419D-AD97-811BD54845FE}"/>
                </a:ext>
              </a:extLst>
            </xdr14:cNvPr>
            <xdr14:cNvContentPartPr/>
          </xdr14:nvContentPartPr>
          <xdr14:nvPr macro=""/>
          <xdr14:xfrm>
            <a:off x="392040" y="714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0B4E80A-6ABA-450F-A9BB-18290F80F7AC}"/>
                </a:ext>
              </a:extLst>
            </xdr14:cNvPr>
            <xdr14:cNvContentPartPr/>
          </xdr14:nvContentPartPr>
          <xdr14:nvPr macro=""/>
          <xdr14:xfrm>
            <a:off x="392040" y="895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E511E52-BB16-4B6B-9F45-E0B8F6090AD2}"/>
                </a:ext>
              </a:extLst>
            </xdr14:cNvPr>
            <xdr14:cNvContentPartPr/>
          </xdr14:nvContentPartPr>
          <xdr14:nvPr macro=""/>
          <xdr14:xfrm>
            <a:off x="392040" y="1076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943D8BC-78EF-4ACC-ADFF-ACF34FD71AD0}"/>
                </a:ext>
              </a:extLst>
            </xdr14:cNvPr>
            <xdr14:cNvContentPartPr/>
          </xdr14:nvContentPartPr>
          <xdr14:nvPr macro=""/>
          <xdr14:xfrm>
            <a:off x="392040" y="1257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710A114-A16F-42C0-8FBB-066ABA5B56D6}"/>
                </a:ext>
              </a:extLst>
            </xdr14:cNvPr>
            <xdr14:cNvContentPartPr/>
          </xdr14:nvContentPartPr>
          <xdr14:nvPr macro=""/>
          <xdr14:xfrm>
            <a:off x="392040" y="1438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AE5F068-76AB-493E-ABAA-B5ADE2F6ADA4}"/>
                </a:ext>
              </a:extLst>
            </xdr14:cNvPr>
            <xdr14:cNvContentPartPr/>
          </xdr14:nvContentPartPr>
          <xdr14:nvPr macro=""/>
          <xdr14:xfrm>
            <a:off x="392040" y="1619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3BD51AC-8A5B-4311-B72B-DFFB4BE17D9F}"/>
                </a:ext>
              </a:extLst>
            </xdr14:cNvPr>
            <xdr14:cNvContentPartPr/>
          </xdr14:nvContentPartPr>
          <xdr14:nvPr macro=""/>
          <xdr14:xfrm>
            <a:off x="392040" y="1800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324AEE3-509D-4399-9A0A-84E7186F4A14}"/>
                </a:ext>
              </a:extLst>
            </xdr14:cNvPr>
            <xdr14:cNvContentPartPr/>
          </xdr14:nvContentPartPr>
          <xdr14:nvPr macro=""/>
          <xdr14:xfrm>
            <a:off x="392040" y="1981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6F8AA63-C775-42E4-957D-0B7B41676924}"/>
                </a:ext>
              </a:extLst>
            </xdr14:cNvPr>
            <xdr14:cNvContentPartPr/>
          </xdr14:nvContentPartPr>
          <xdr14:nvPr macro=""/>
          <xdr14:xfrm>
            <a:off x="392040" y="2162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60B31DF-B524-49FD-99CE-7E0B1707CE0D}"/>
                </a:ext>
              </a:extLst>
            </xdr14:cNvPr>
            <xdr14:cNvContentPartPr/>
          </xdr14:nvContentPartPr>
          <xdr14:nvPr macro=""/>
          <xdr14:xfrm>
            <a:off x="392040" y="2343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B3DD771-C91E-492D-9207-38889562D202}"/>
                </a:ext>
              </a:extLst>
            </xdr14:cNvPr>
            <xdr14:cNvContentPartPr/>
          </xdr14:nvContentPartPr>
          <xdr14:nvPr macro=""/>
          <xdr14:xfrm>
            <a:off x="392040" y="2524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3C62659-B7A1-4F28-ADDF-0623523F97B5}"/>
                </a:ext>
              </a:extLst>
            </xdr14:cNvPr>
            <xdr14:cNvContentPartPr/>
          </xdr14:nvContentPartPr>
          <xdr14:nvPr macro=""/>
          <xdr14:xfrm>
            <a:off x="392040" y="2705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37D3AE2-C060-4CED-A74B-6880EF5A285C}"/>
                </a:ext>
              </a:extLst>
            </xdr14:cNvPr>
            <xdr14:cNvContentPartPr/>
          </xdr14:nvContentPartPr>
          <xdr14:nvPr macro=""/>
          <xdr14:xfrm>
            <a:off x="392040" y="2886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C7C2275-C45C-43D9-A287-4780C665274D}"/>
                </a:ext>
              </a:extLst>
            </xdr14:cNvPr>
            <xdr14:cNvContentPartPr/>
          </xdr14:nvContentPartPr>
          <xdr14:nvPr macro=""/>
          <xdr14:xfrm>
            <a:off x="392040" y="3067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DF35EC73-06A3-4264-ACD3-807C8CCA25D2}"/>
                </a:ext>
              </a:extLst>
            </xdr14:cNvPr>
            <xdr14:cNvContentPartPr/>
          </xdr14:nvContentPartPr>
          <xdr14:nvPr macro=""/>
          <xdr14:xfrm>
            <a:off x="392040" y="3248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ABEFDD-990E-4295-B382-C0A331F7C0FC}"/>
                </a:ext>
              </a:extLst>
            </xdr14:cNvPr>
            <xdr14:cNvContentPartPr/>
          </xdr14:nvContentPartPr>
          <xdr14:nvPr macro=""/>
          <xdr14:xfrm>
            <a:off x="392040" y="3429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A4BDCE2-9A0D-45BB-8353-FA0FA3E31C9A}"/>
                </a:ext>
              </a:extLst>
            </xdr14:cNvPr>
            <xdr14:cNvContentPartPr/>
          </xdr14:nvContentPartPr>
          <xdr14:nvPr macro=""/>
          <xdr14:xfrm>
            <a:off x="392040" y="343852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02419CF-21E8-42EC-A11B-2F619E72CE80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0DF6038-D7AC-440C-86AD-BBC57228CB52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06398F7-15CB-4258-963C-5AEAF10503E9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1C78D75E-F57F-45BB-B7A6-0E7504D64BAC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5A76262-52F1-4E32-BC60-841673194ABD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ECD7AD20-85B2-40F2-8BA6-113FE894A338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B28EC66-C576-460C-8A9F-B89CCDAB8F77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3A2A865-2BF4-4610-935E-587721A614DF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CD10B31-B317-4ACF-B75F-107436FFECD6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502BA49-3DEE-4360-9CCF-06368235C73C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9825D76-7351-4B98-A3C2-327A8BE67E05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1C8720B-6855-4F1C-A0AC-F456EC045CC7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4368A58-9DCF-4EC1-B3DF-8345CE63310D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2F5778E-B235-4259-9259-C64CDC65EA7F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99EA14E-26C5-492C-9EB3-76CD520046AA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4E25E78-697F-4FF5-AD44-C9E80B9C9055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9A154D-0C65-4C27-AA86-555852F56AB5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D4BA370-7E6C-4DC5-ACC2-7AF6AAA6735F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56A4667-88A2-45A5-A690-FF0026F4FA54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940FC7-B9E1-4017-A7B9-8BD63E26B09F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AD75EB9-34E8-4385-9BB0-EBEF1CD1A3F2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BB667A07-48A1-4166-A808-2A39FCE1A57D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B433ACC-CAB6-4B2D-BC6A-1379844F75A9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D6D3023-B3B9-4269-B6F9-7CC8B980D90B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260640</xdr:colOff>
      <xdr:row>1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D927B2F-8D6A-4316-9E9F-57FA5B01E88D}"/>
                </a:ext>
              </a:extLst>
            </xdr14:cNvPr>
            <xdr14:cNvContentPartPr/>
          </xdr14:nvContentPartPr>
          <xdr14:nvPr macro=""/>
          <xdr14:xfrm>
            <a:off x="260640" y="253695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A78C2D9-49C1-4B52-9069-2F268758B603}"/>
                </a:ext>
              </a:extLst>
            </xdr14:cNvPr>
            <xdr14:cNvContentPartPr/>
          </xdr14:nvContentPartPr>
          <xdr14:nvPr macro=""/>
          <xdr14:xfrm>
            <a:off x="392040" y="533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164820</xdr:colOff>
      <xdr:row>12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17C68D2-CD6A-4A65-8172-091EF0606A34}"/>
                </a:ext>
              </a:extLst>
            </xdr14:cNvPr>
            <xdr14:cNvContentPartPr/>
          </xdr14:nvContentPartPr>
          <xdr14:nvPr macro=""/>
          <xdr14:xfrm>
            <a:off x="1460220" y="2279805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292980</xdr:colOff>
      <xdr:row>12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2557C5C2-B13C-4E02-A81E-E1F2976360CB}"/>
                </a:ext>
              </a:extLst>
            </xdr14:cNvPr>
            <xdr14:cNvContentPartPr/>
          </xdr14:nvContentPartPr>
          <xdr14:nvPr macro=""/>
          <xdr14:xfrm>
            <a:off x="1588380" y="2302845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DB8C32A2-4C7C-4601-8E20-823807868B98}"/>
                </a:ext>
              </a:extLst>
            </xdr14:cNvPr>
            <xdr14:cNvContentPartPr/>
          </xdr14:nvContentPartPr>
          <xdr14:nvPr macro=""/>
          <xdr14:xfrm>
            <a:off x="392040" y="714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A08D29CA-7425-407A-A649-4DB5855B15DF}"/>
                </a:ext>
              </a:extLst>
            </xdr14:cNvPr>
            <xdr14:cNvContentPartPr/>
          </xdr14:nvContentPartPr>
          <xdr14:nvPr macro=""/>
          <xdr14:xfrm>
            <a:off x="392040" y="895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9ADA0E9-ED82-4074-9985-A1E541A62013}"/>
                </a:ext>
              </a:extLst>
            </xdr14:cNvPr>
            <xdr14:cNvContentPartPr/>
          </xdr14:nvContentPartPr>
          <xdr14:nvPr macro=""/>
          <xdr14:xfrm>
            <a:off x="392040" y="1076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715CAB5-0F16-4E26-8A42-FA7711054275}"/>
                </a:ext>
              </a:extLst>
            </xdr14:cNvPr>
            <xdr14:cNvContentPartPr/>
          </xdr14:nvContentPartPr>
          <xdr14:nvPr macro=""/>
          <xdr14:xfrm>
            <a:off x="392040" y="1257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10A28A9-6C23-40DA-9EE8-8D4EA45704B6}"/>
                </a:ext>
              </a:extLst>
            </xdr14:cNvPr>
            <xdr14:cNvContentPartPr/>
          </xdr14:nvContentPartPr>
          <xdr14:nvPr macro=""/>
          <xdr14:xfrm>
            <a:off x="392040" y="1438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14CDCE1-08B5-48A0-9365-CDF6338E22BA}"/>
                </a:ext>
              </a:extLst>
            </xdr14:cNvPr>
            <xdr14:cNvContentPartPr/>
          </xdr14:nvContentPartPr>
          <xdr14:nvPr macro=""/>
          <xdr14:xfrm>
            <a:off x="392040" y="1619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8AB8ACB1-AA4A-4CC8-8EAB-D7BF05E6DCF3}"/>
                </a:ext>
              </a:extLst>
            </xdr14:cNvPr>
            <xdr14:cNvContentPartPr/>
          </xdr14:nvContentPartPr>
          <xdr14:nvPr macro=""/>
          <xdr14:xfrm>
            <a:off x="392040" y="1800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3C306E27-FA6F-4600-8BFA-CC0F7AFCE595}"/>
                </a:ext>
              </a:extLst>
            </xdr14:cNvPr>
            <xdr14:cNvContentPartPr/>
          </xdr14:nvContentPartPr>
          <xdr14:nvPr macro=""/>
          <xdr14:xfrm>
            <a:off x="392040" y="1981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E9FD5C8A-ACF4-49BB-AE77-4FAC0038BBBF}"/>
                </a:ext>
              </a:extLst>
            </xdr14:cNvPr>
            <xdr14:cNvContentPartPr/>
          </xdr14:nvContentPartPr>
          <xdr14:nvPr macro=""/>
          <xdr14:xfrm>
            <a:off x="392040" y="2162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E6AE49E-F49E-4C64-9D6B-DAC698ED64D3}"/>
                </a:ext>
              </a:extLst>
            </xdr14:cNvPr>
            <xdr14:cNvContentPartPr/>
          </xdr14:nvContentPartPr>
          <xdr14:nvPr macro=""/>
          <xdr14:xfrm>
            <a:off x="392040" y="2343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455752B-CAE1-4A8D-8852-CE47217E93A6}"/>
                </a:ext>
              </a:extLst>
            </xdr14:cNvPr>
            <xdr14:cNvContentPartPr/>
          </xdr14:nvContentPartPr>
          <xdr14:nvPr macro=""/>
          <xdr14:xfrm>
            <a:off x="392040" y="2524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89F25EF-33EC-4EF9-A61A-340FF16DB827}"/>
                </a:ext>
              </a:extLst>
            </xdr14:cNvPr>
            <xdr14:cNvContentPartPr/>
          </xdr14:nvContentPartPr>
          <xdr14:nvPr macro=""/>
          <xdr14:xfrm>
            <a:off x="392040" y="2705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6B1B2DE1-4CEF-4B72-8BCD-98A1A9DEE2CD}"/>
                </a:ext>
              </a:extLst>
            </xdr14:cNvPr>
            <xdr14:cNvContentPartPr/>
          </xdr14:nvContentPartPr>
          <xdr14:nvPr macro=""/>
          <xdr14:xfrm>
            <a:off x="392040" y="2886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08769B4-1636-42D1-B079-7B5DD15E80CB}"/>
                </a:ext>
              </a:extLst>
            </xdr14:cNvPr>
            <xdr14:cNvContentPartPr/>
          </xdr14:nvContentPartPr>
          <xdr14:nvPr macro=""/>
          <xdr14:xfrm>
            <a:off x="392040" y="3067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42AA7A57-95C8-4438-8894-DCE2B4371F53}"/>
                </a:ext>
              </a:extLst>
            </xdr14:cNvPr>
            <xdr14:cNvContentPartPr/>
          </xdr14:nvContentPartPr>
          <xdr14:nvPr macro=""/>
          <xdr14:xfrm>
            <a:off x="392040" y="3248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AEC037E-C6F2-4E1A-9396-2F03270033E9}"/>
                </a:ext>
              </a:extLst>
            </xdr14:cNvPr>
            <xdr14:cNvContentPartPr/>
          </xdr14:nvContentPartPr>
          <xdr14:nvPr macro=""/>
          <xdr14:xfrm>
            <a:off x="392040" y="3429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6C1AD3C-258C-423B-92BF-EF06DB7F8F9A}"/>
                </a:ext>
              </a:extLst>
            </xdr14:cNvPr>
            <xdr14:cNvContentPartPr/>
          </xdr14:nvContentPartPr>
          <xdr14:nvPr macro=""/>
          <xdr14:xfrm>
            <a:off x="392040" y="343852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ED39532-915B-4493-9DFD-F80CA6F29323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E1CD158-8DD7-4DED-ACDB-D272EA60C733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FA4BFD1-6024-4E9B-AB89-C143EA109E26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562B2D3-59D0-4CED-9C5E-78CBC8B408FC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B4513D4-1AE9-4D18-93AF-CC4BEFB7938D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DCCB555-5C80-446F-B2B5-D56DDB535FEC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0B54B1B4-DEB2-413A-AD96-B3E73F743EFE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1906062-A876-4066-BCA3-C34176432873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B223040-8601-410F-8EF0-EFE7886721BC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AE88BC6-2560-41D0-83F0-F27DBE2761D0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745AF1A-9C7A-411B-8096-D7036A6B9B5C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9696843E-25BC-4EF5-A387-DCF120D9F8F4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081BD0D-0A65-4C60-9400-F3A448FB6304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CABE92E-254C-45F7-BC63-F8CC2BB1719D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B249AB3-7A91-4543-B1AC-FF9E56E20A8B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511AA9CF-A9C3-4356-801A-C2228819AAE8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05F9415-CAC1-4FA5-B085-D5C2AD64DE6A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5F368B9F-7195-4B7D-8D88-A2E8A3298B52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B24E326-82F8-4823-B847-766CB61F2563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649635B3-2305-4FE0-88BF-1C301011FC42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9CC36CA2-D700-4B10-987B-D3AFBFB43515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0FAAD207-208F-490B-9061-DAD42920FEED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5138B363-9822-456D-A1A1-0E9EB558E305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E0928407-D355-40A4-B1DE-B4BD3BE99EC9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260640</xdr:colOff>
      <xdr:row>1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573A603-042D-4EEC-82D3-A842F90B49BA}"/>
                </a:ext>
              </a:extLst>
            </xdr14:cNvPr>
            <xdr14:cNvContentPartPr/>
          </xdr14:nvContentPartPr>
          <xdr14:nvPr macro=""/>
          <xdr14:xfrm>
            <a:off x="260640" y="253695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5E6383B-0CD9-4395-AA60-ABC08AB777BF}"/>
                </a:ext>
              </a:extLst>
            </xdr14:cNvPr>
            <xdr14:cNvContentPartPr/>
          </xdr14:nvContentPartPr>
          <xdr14:nvPr macro=""/>
          <xdr14:xfrm>
            <a:off x="392040" y="533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0</xdr:colOff>
      <xdr:row>87</xdr:row>
      <xdr:rowOff>132135</xdr:rowOff>
    </xdr:from>
    <xdr:ext cx="2880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2549619C-3A97-4297-A0E2-853034827F82}"/>
                </a:ext>
              </a:extLst>
            </xdr14:cNvPr>
            <xdr14:cNvContentPartPr/>
          </xdr14:nvContentPartPr>
          <xdr14:nvPr macro=""/>
          <xdr14:xfrm>
            <a:off x="4386263" y="15876960"/>
            <a:ext cx="28800" cy="4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C84ACBE-29AE-440E-907D-3AC65766997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54520" y="7366815"/>
              <a:ext cx="37440" cy="13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164820</xdr:colOff>
      <xdr:row>12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BF9B8223-20F8-4C28-8C20-777B35D79C95}"/>
                </a:ext>
              </a:extLst>
            </xdr14:cNvPr>
            <xdr14:cNvContentPartPr/>
          </xdr14:nvContentPartPr>
          <xdr14:nvPr macro=""/>
          <xdr14:xfrm>
            <a:off x="1460220" y="2279805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292980</xdr:colOff>
      <xdr:row>12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286BA31-3B88-4421-9369-7E8B8BD28829}"/>
                </a:ext>
              </a:extLst>
            </xdr14:cNvPr>
            <xdr14:cNvContentPartPr/>
          </xdr14:nvContentPartPr>
          <xdr14:nvPr macro=""/>
          <xdr14:xfrm>
            <a:off x="1588380" y="2302845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5246A6EB-5BED-4713-9912-726EA1FB0F9D}"/>
                </a:ext>
              </a:extLst>
            </xdr14:cNvPr>
            <xdr14:cNvContentPartPr/>
          </xdr14:nvContentPartPr>
          <xdr14:nvPr macro=""/>
          <xdr14:xfrm>
            <a:off x="392040" y="714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4FE93308-46B4-4FA2-96A5-4D1EB06C1F91}"/>
                </a:ext>
              </a:extLst>
            </xdr14:cNvPr>
            <xdr14:cNvContentPartPr/>
          </xdr14:nvContentPartPr>
          <xdr14:nvPr macro=""/>
          <xdr14:xfrm>
            <a:off x="392040" y="895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B7AB41BB-F07F-43CA-A0DF-7A63B0D11653}"/>
                </a:ext>
              </a:extLst>
            </xdr14:cNvPr>
            <xdr14:cNvContentPartPr/>
          </xdr14:nvContentPartPr>
          <xdr14:nvPr macro=""/>
          <xdr14:xfrm>
            <a:off x="392040" y="1076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DC9BDE53-0DE6-475E-88FB-147135C9B2C0}"/>
                </a:ext>
              </a:extLst>
            </xdr14:cNvPr>
            <xdr14:cNvContentPartPr/>
          </xdr14:nvContentPartPr>
          <xdr14:nvPr macro=""/>
          <xdr14:xfrm>
            <a:off x="392040" y="1257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D8C9824C-1DC1-4D9F-806C-F1A261074699}"/>
                </a:ext>
              </a:extLst>
            </xdr14:cNvPr>
            <xdr14:cNvContentPartPr/>
          </xdr14:nvContentPartPr>
          <xdr14:nvPr macro=""/>
          <xdr14:xfrm>
            <a:off x="392040" y="1438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564731F6-718A-40BB-BC14-760CF69479F0}"/>
                </a:ext>
              </a:extLst>
            </xdr14:cNvPr>
            <xdr14:cNvContentPartPr/>
          </xdr14:nvContentPartPr>
          <xdr14:nvPr macro=""/>
          <xdr14:xfrm>
            <a:off x="392040" y="1619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FE677ED4-E3E0-407A-9C62-6E2D9FD3785A}"/>
                </a:ext>
              </a:extLst>
            </xdr14:cNvPr>
            <xdr14:cNvContentPartPr/>
          </xdr14:nvContentPartPr>
          <xdr14:nvPr macro=""/>
          <xdr14:xfrm>
            <a:off x="392040" y="1800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1D61ABE8-FB6A-46E4-82A4-55A4B3C8115A}"/>
                </a:ext>
              </a:extLst>
            </xdr14:cNvPr>
            <xdr14:cNvContentPartPr/>
          </xdr14:nvContentPartPr>
          <xdr14:nvPr macro=""/>
          <xdr14:xfrm>
            <a:off x="392040" y="1981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BDA63DDA-DDF3-4DB6-933D-29232CFD804F}"/>
                </a:ext>
              </a:extLst>
            </xdr14:cNvPr>
            <xdr14:cNvContentPartPr/>
          </xdr14:nvContentPartPr>
          <xdr14:nvPr macro=""/>
          <xdr14:xfrm>
            <a:off x="392040" y="2162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A1A5A474-627D-4400-AE92-9CA56E9145C9}"/>
                </a:ext>
              </a:extLst>
            </xdr14:cNvPr>
            <xdr14:cNvContentPartPr/>
          </xdr14:nvContentPartPr>
          <xdr14:nvPr macro=""/>
          <xdr14:xfrm>
            <a:off x="392040" y="2343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B106D00D-F24F-4556-827E-7786625CBA5F}"/>
                </a:ext>
              </a:extLst>
            </xdr14:cNvPr>
            <xdr14:cNvContentPartPr/>
          </xdr14:nvContentPartPr>
          <xdr14:nvPr macro=""/>
          <xdr14:xfrm>
            <a:off x="392040" y="2524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2CDF001-2A5F-426D-BCEB-DF70C5AFE4F3}"/>
                </a:ext>
              </a:extLst>
            </xdr14:cNvPr>
            <xdr14:cNvContentPartPr/>
          </xdr14:nvContentPartPr>
          <xdr14:nvPr macro=""/>
          <xdr14:xfrm>
            <a:off x="392040" y="2705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88597D52-A502-4466-BC99-92D92E351AFD}"/>
                </a:ext>
              </a:extLst>
            </xdr14:cNvPr>
            <xdr14:cNvContentPartPr/>
          </xdr14:nvContentPartPr>
          <xdr14:nvPr macro=""/>
          <xdr14:xfrm>
            <a:off x="392040" y="2886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D299A23D-DA2E-4100-9F46-468CE95C35BA}"/>
                </a:ext>
              </a:extLst>
            </xdr14:cNvPr>
            <xdr14:cNvContentPartPr/>
          </xdr14:nvContentPartPr>
          <xdr14:nvPr macro=""/>
          <xdr14:xfrm>
            <a:off x="392040" y="3067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2747347A-378F-45E7-81A4-D9B3CEB9891F}"/>
                </a:ext>
              </a:extLst>
            </xdr14:cNvPr>
            <xdr14:cNvContentPartPr/>
          </xdr14:nvContentPartPr>
          <xdr14:nvPr macro=""/>
          <xdr14:xfrm>
            <a:off x="392040" y="3248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C1A85022-6073-4CDE-909F-C69DEED013BD}"/>
                </a:ext>
              </a:extLst>
            </xdr14:cNvPr>
            <xdr14:cNvContentPartPr/>
          </xdr14:nvContentPartPr>
          <xdr14:nvPr macro=""/>
          <xdr14:xfrm>
            <a:off x="392040" y="3429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E6FADEE7-A06A-4D6B-94D2-1732B5F3B30F}"/>
                </a:ext>
              </a:extLst>
            </xdr14:cNvPr>
            <xdr14:cNvContentPartPr/>
          </xdr14:nvContentPartPr>
          <xdr14:nvPr macro=""/>
          <xdr14:xfrm>
            <a:off x="392040" y="343852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DD6E6A8-54F0-492B-8A9C-E9DCDC417EED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046DE83-6C1A-497A-8319-BF188C57DBAF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E63E2C1-6FDF-43D3-8E29-816D2B0DD66E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0A1AF7-9BB0-4422-8254-4A4763DB6405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69EDE307-2506-4C22-831A-B4F971B4D04B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83E32541-9211-411A-866C-C7D53E76D9B0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A0279CAF-1333-4619-9015-F91F1CDB075C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50125A2-09D9-435D-B404-72066DE79BE0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9FD3334C-EC91-4595-99E4-3606C5A63291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7D60D46F-1710-47D2-A49E-B716159AC0E3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D0B08762-7A7C-460F-B9F8-692E7BB50A8C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606DE323-9A70-4A8E-B267-8B7E8097387B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71EEEB3-83CB-4237-AFAF-EAF0C621A12E}"/>
                </a:ext>
              </a:extLst>
            </xdr14:cNvPr>
            <xdr14:cNvContentPartPr/>
          </xdr14:nvContentPartPr>
          <xdr14:nvPr macro=""/>
          <xdr14:xfrm>
            <a:off x="392040" y="5781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6B9A2ECC-EB06-45C9-9DC2-3E00BEB923C2}"/>
                </a:ext>
              </a:extLst>
            </xdr14:cNvPr>
            <xdr14:cNvContentPartPr/>
          </xdr14:nvContentPartPr>
          <xdr14:nvPr macro=""/>
          <xdr14:xfrm>
            <a:off x="392040" y="5962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8A648BDF-87C2-4F82-B085-43279D20694C}"/>
                </a:ext>
              </a:extLst>
            </xdr14:cNvPr>
            <xdr14:cNvContentPartPr/>
          </xdr14:nvContentPartPr>
          <xdr14:nvPr macro=""/>
          <xdr14:xfrm>
            <a:off x="392040" y="6143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029EF93C-42A0-4376-B302-D3B41E282CFD}"/>
                </a:ext>
              </a:extLst>
            </xdr14:cNvPr>
            <xdr14:cNvContentPartPr/>
          </xdr14:nvContentPartPr>
          <xdr14:nvPr macro=""/>
          <xdr14:xfrm>
            <a:off x="392040" y="6324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0869BB44-CB26-4ADD-9331-6B14C67EA15D}"/>
                </a:ext>
              </a:extLst>
            </xdr14:cNvPr>
            <xdr14:cNvContentPartPr/>
          </xdr14:nvContentPartPr>
          <xdr14:nvPr macro=""/>
          <xdr14:xfrm>
            <a:off x="392040" y="6505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CC8DEF56-7441-4D65-B0EC-B63F947EC95F}"/>
                </a:ext>
              </a:extLst>
            </xdr14:cNvPr>
            <xdr14:cNvContentPartPr/>
          </xdr14:nvContentPartPr>
          <xdr14:nvPr macro=""/>
          <xdr14:xfrm>
            <a:off x="392040" y="6686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9E9A9B49-9929-424B-929B-5126F9894AB4}"/>
                </a:ext>
              </a:extLst>
            </xdr14:cNvPr>
            <xdr14:cNvContentPartPr/>
          </xdr14:nvContentPartPr>
          <xdr14:nvPr macro=""/>
          <xdr14:xfrm>
            <a:off x="392040" y="6867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6EF5A235-B72E-478C-8940-56D98EA7186B}"/>
                </a:ext>
              </a:extLst>
            </xdr14:cNvPr>
            <xdr14:cNvContentPartPr/>
          </xdr14:nvContentPartPr>
          <xdr14:nvPr macro=""/>
          <xdr14:xfrm>
            <a:off x="392040" y="7048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ED707DCA-67EB-4354-95B9-EE7FC40527E6}"/>
                </a:ext>
              </a:extLst>
            </xdr14:cNvPr>
            <xdr14:cNvContentPartPr/>
          </xdr14:nvContentPartPr>
          <xdr14:nvPr macro=""/>
          <xdr14:xfrm>
            <a:off x="392040" y="7229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538885DF-E74E-4E59-8C4D-A97CABF90545}"/>
                </a:ext>
              </a:extLst>
            </xdr14:cNvPr>
            <xdr14:cNvContentPartPr/>
          </xdr14:nvContentPartPr>
          <xdr14:nvPr macro=""/>
          <xdr14:xfrm>
            <a:off x="392040" y="7410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2DDCBAAE-6B52-4324-A5BA-FD911574C64B}"/>
                </a:ext>
              </a:extLst>
            </xdr14:cNvPr>
            <xdr14:cNvContentPartPr/>
          </xdr14:nvContentPartPr>
          <xdr14:nvPr macro=""/>
          <xdr14:xfrm>
            <a:off x="392040" y="7591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66C8067A-7F59-4BE3-BAE6-F3CCD4B7CEAD}"/>
                </a:ext>
              </a:extLst>
            </xdr14:cNvPr>
            <xdr14:cNvContentPartPr/>
          </xdr14:nvContentPartPr>
          <xdr14:nvPr macro=""/>
          <xdr14:xfrm>
            <a:off x="392040" y="7772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A44B994D-3E3C-474D-8DDF-DDFFA8F1849F}"/>
                </a:ext>
              </a:extLst>
            </xdr14:cNvPr>
            <xdr14:cNvContentPartPr/>
          </xdr14:nvContentPartPr>
          <xdr14:nvPr macro=""/>
          <xdr14:xfrm>
            <a:off x="392040" y="7953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807F031-BB15-4E71-A2FF-939AE7F7FC2E}"/>
                </a:ext>
              </a:extLst>
            </xdr14:cNvPr>
            <xdr14:cNvContentPartPr/>
          </xdr14:nvContentPartPr>
          <xdr14:nvPr macro=""/>
          <xdr14:xfrm>
            <a:off x="392040" y="8134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C3E69FFA-F54C-4F74-8B8B-79A0E05F102D}"/>
                </a:ext>
              </a:extLst>
            </xdr14:cNvPr>
            <xdr14:cNvContentPartPr/>
          </xdr14:nvContentPartPr>
          <xdr14:nvPr macro=""/>
          <xdr14:xfrm>
            <a:off x="392040" y="8315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ECE431F3-B40C-4559-A40C-8293B6CF498E}"/>
                </a:ext>
              </a:extLst>
            </xdr14:cNvPr>
            <xdr14:cNvContentPartPr/>
          </xdr14:nvContentPartPr>
          <xdr14:nvPr macro=""/>
          <xdr14:xfrm>
            <a:off x="392040" y="8496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FCC074C2-2A6B-45A6-9F6D-E2888865290E}"/>
                </a:ext>
              </a:extLst>
            </xdr14:cNvPr>
            <xdr14:cNvContentPartPr/>
          </xdr14:nvContentPartPr>
          <xdr14:nvPr macro=""/>
          <xdr14:xfrm>
            <a:off x="392040" y="8677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30E76B9B-FC42-4D7D-9ADA-6556D4BEA233}"/>
                </a:ext>
              </a:extLst>
            </xdr14:cNvPr>
            <xdr14:cNvContentPartPr/>
          </xdr14:nvContentPartPr>
          <xdr14:nvPr macro=""/>
          <xdr14:xfrm>
            <a:off x="392040" y="8858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38579FFF-2277-4928-BAF5-E441321FBD0A}"/>
                </a:ext>
              </a:extLst>
            </xdr14:cNvPr>
            <xdr14:cNvContentPartPr/>
          </xdr14:nvContentPartPr>
          <xdr14:nvPr macro=""/>
          <xdr14:xfrm>
            <a:off x="392040" y="9039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5C840CE8-0E5C-4413-BE40-E0C54D01F913}"/>
                </a:ext>
              </a:extLst>
            </xdr14:cNvPr>
            <xdr14:cNvContentPartPr/>
          </xdr14:nvContentPartPr>
          <xdr14:nvPr macro=""/>
          <xdr14:xfrm>
            <a:off x="392040" y="9220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B5967298-BB60-410F-8625-928B19C81ED9}"/>
                </a:ext>
              </a:extLst>
            </xdr14:cNvPr>
            <xdr14:cNvContentPartPr/>
          </xdr14:nvContentPartPr>
          <xdr14:nvPr macro=""/>
          <xdr14:xfrm>
            <a:off x="392040" y="9401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0E075E08-362A-4D94-901F-0185F6667CAE}"/>
                </a:ext>
              </a:extLst>
            </xdr14:cNvPr>
            <xdr14:cNvContentPartPr/>
          </xdr14:nvContentPartPr>
          <xdr14:nvPr macro=""/>
          <xdr14:xfrm>
            <a:off x="392040" y="9582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FCE7A3F8-5388-4AC9-8205-EC01963AB0FF}"/>
                </a:ext>
              </a:extLst>
            </xdr14:cNvPr>
            <xdr14:cNvContentPartPr/>
          </xdr14:nvContentPartPr>
          <xdr14:nvPr macro=""/>
          <xdr14:xfrm>
            <a:off x="392040" y="9763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00D60081-4FCE-469F-ACE1-73B6D8111C41}"/>
                </a:ext>
              </a:extLst>
            </xdr14:cNvPr>
            <xdr14:cNvContentPartPr/>
          </xdr14:nvContentPartPr>
          <xdr14:nvPr macro=""/>
          <xdr14:xfrm>
            <a:off x="392040" y="9944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6D7E3548-1DB6-49DA-A22B-4F54216F0A10}"/>
                </a:ext>
              </a:extLst>
            </xdr14:cNvPr>
            <xdr14:cNvContentPartPr/>
          </xdr14:nvContentPartPr>
          <xdr14:nvPr macro=""/>
          <xdr14:xfrm>
            <a:off x="392040" y="10125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B368DA67-BC41-4A8C-83A1-ABD38145C6C1}"/>
                </a:ext>
              </a:extLst>
            </xdr14:cNvPr>
            <xdr14:cNvContentPartPr/>
          </xdr14:nvContentPartPr>
          <xdr14:nvPr macro=""/>
          <xdr14:xfrm>
            <a:off x="392040" y="10306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5E05755F-0A75-42F7-8C66-01DDCADBAA17}"/>
                </a:ext>
              </a:extLst>
            </xdr14:cNvPr>
            <xdr14:cNvContentPartPr/>
          </xdr14:nvContentPartPr>
          <xdr14:nvPr macro=""/>
          <xdr14:xfrm>
            <a:off x="392040" y="10487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94665F15-A593-436E-B5D6-AB9F785C3160}"/>
                </a:ext>
              </a:extLst>
            </xdr14:cNvPr>
            <xdr14:cNvContentPartPr/>
          </xdr14:nvContentPartPr>
          <xdr14:nvPr macro=""/>
          <xdr14:xfrm>
            <a:off x="392040" y="10668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1ABAC246-0F3F-4A10-9DEF-C259C8EF8372}"/>
                </a:ext>
              </a:extLst>
            </xdr14:cNvPr>
            <xdr14:cNvContentPartPr/>
          </xdr14:nvContentPartPr>
          <xdr14:nvPr macro=""/>
          <xdr14:xfrm>
            <a:off x="392040" y="10848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02A9B167-90E2-46BC-AF69-997C3BF90D22}"/>
                </a:ext>
              </a:extLst>
            </xdr14:cNvPr>
            <xdr14:cNvContentPartPr/>
          </xdr14:nvContentPartPr>
          <xdr14:nvPr macro=""/>
          <xdr14:xfrm>
            <a:off x="392040" y="11029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230D189-7FC7-41C2-AA71-95BB8786EAE0}"/>
                </a:ext>
              </a:extLst>
            </xdr14:cNvPr>
            <xdr14:cNvContentPartPr/>
          </xdr14:nvContentPartPr>
          <xdr14:nvPr macro=""/>
          <xdr14:xfrm>
            <a:off x="392040" y="11210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5D920FD9-E381-4879-AFE4-387C80E06D10}"/>
                </a:ext>
              </a:extLst>
            </xdr14:cNvPr>
            <xdr14:cNvContentPartPr/>
          </xdr14:nvContentPartPr>
          <xdr14:nvPr macro=""/>
          <xdr14:xfrm>
            <a:off x="392040" y="11391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AD81A247-09F7-408B-A148-79BE98354BE5}"/>
                </a:ext>
              </a:extLst>
            </xdr14:cNvPr>
            <xdr14:cNvContentPartPr/>
          </xdr14:nvContentPartPr>
          <xdr14:nvPr macro=""/>
          <xdr14:xfrm>
            <a:off x="392040" y="11572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F77760F2-9692-48FA-9424-62DE4B3A6CE8}"/>
                </a:ext>
              </a:extLst>
            </xdr14:cNvPr>
            <xdr14:cNvContentPartPr/>
          </xdr14:nvContentPartPr>
          <xdr14:nvPr macro=""/>
          <xdr14:xfrm>
            <a:off x="392040" y="11753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B8D5810A-E5B4-4916-A06B-989A5C17D0CB}"/>
                </a:ext>
              </a:extLst>
            </xdr14:cNvPr>
            <xdr14:cNvContentPartPr/>
          </xdr14:nvContentPartPr>
          <xdr14:nvPr macro=""/>
          <xdr14:xfrm>
            <a:off x="392040" y="11934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ADA4DFF9-45ED-4D7D-A1E0-25244DB17817}"/>
                </a:ext>
              </a:extLst>
            </xdr14:cNvPr>
            <xdr14:cNvContentPartPr/>
          </xdr14:nvContentPartPr>
          <xdr14:nvPr macro=""/>
          <xdr14:xfrm>
            <a:off x="392040" y="12115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2EBDFFC2-FC00-4BB1-B095-6D66118555E8}"/>
                </a:ext>
              </a:extLst>
            </xdr14:cNvPr>
            <xdr14:cNvContentPartPr/>
          </xdr14:nvContentPartPr>
          <xdr14:nvPr macro=""/>
          <xdr14:xfrm>
            <a:off x="392040" y="12296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FFC8E9A6-4D91-4D96-BB75-75B5BE1AE18C}"/>
                </a:ext>
              </a:extLst>
            </xdr14:cNvPr>
            <xdr14:cNvContentPartPr/>
          </xdr14:nvContentPartPr>
          <xdr14:nvPr macro=""/>
          <xdr14:xfrm>
            <a:off x="392040" y="12477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E086D320-B732-4B5A-97A8-E6B235178D00}"/>
                </a:ext>
              </a:extLst>
            </xdr14:cNvPr>
            <xdr14:cNvContentPartPr/>
          </xdr14:nvContentPartPr>
          <xdr14:nvPr macro=""/>
          <xdr14:xfrm>
            <a:off x="392040" y="12658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E1CE9BC2-D81B-4010-80E2-5F721FA5277D}"/>
                </a:ext>
              </a:extLst>
            </xdr14:cNvPr>
            <xdr14:cNvContentPartPr/>
          </xdr14:nvContentPartPr>
          <xdr14:nvPr macro=""/>
          <xdr14:xfrm>
            <a:off x="392040" y="12839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E41CD5B6-851B-4067-B011-45F7C344A97E}"/>
                </a:ext>
              </a:extLst>
            </xdr14:cNvPr>
            <xdr14:cNvContentPartPr/>
          </xdr14:nvContentPartPr>
          <xdr14:nvPr macro=""/>
          <xdr14:xfrm>
            <a:off x="392040" y="13020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3BF0E8FF-EF60-4C75-AF2E-58DFDED69997}"/>
                </a:ext>
              </a:extLst>
            </xdr14:cNvPr>
            <xdr14:cNvContentPartPr/>
          </xdr14:nvContentPartPr>
          <xdr14:nvPr macro=""/>
          <xdr14:xfrm>
            <a:off x="392040" y="13201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107ADAFE-B792-4182-990F-B808FA8E38E5}"/>
                </a:ext>
              </a:extLst>
            </xdr14:cNvPr>
            <xdr14:cNvContentPartPr/>
          </xdr14:nvContentPartPr>
          <xdr14:nvPr macro=""/>
          <xdr14:xfrm>
            <a:off x="392040" y="13382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C8E62136-3781-4458-8AF7-1EFCA579889B}"/>
                </a:ext>
              </a:extLst>
            </xdr14:cNvPr>
            <xdr14:cNvContentPartPr/>
          </xdr14:nvContentPartPr>
          <xdr14:nvPr macro=""/>
          <xdr14:xfrm>
            <a:off x="392040" y="13563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2D085549-E769-43B3-B897-95D01AD072A3}"/>
                </a:ext>
              </a:extLst>
            </xdr14:cNvPr>
            <xdr14:cNvContentPartPr/>
          </xdr14:nvContentPartPr>
          <xdr14:nvPr macro=""/>
          <xdr14:xfrm>
            <a:off x="392040" y="13744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219A906B-6284-433C-A84D-80104972D181}"/>
                </a:ext>
              </a:extLst>
            </xdr14:cNvPr>
            <xdr14:cNvContentPartPr/>
          </xdr14:nvContentPartPr>
          <xdr14:nvPr macro=""/>
          <xdr14:xfrm>
            <a:off x="392040" y="13925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CB367514-309D-4B9C-ADAE-DA41157902F7}"/>
                </a:ext>
              </a:extLst>
            </xdr14:cNvPr>
            <xdr14:cNvContentPartPr/>
          </xdr14:nvContentPartPr>
          <xdr14:nvPr macro=""/>
          <xdr14:xfrm>
            <a:off x="392040" y="14106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C06E0C4C-AC11-4A87-A373-4BEAA4B3294A}"/>
                </a:ext>
              </a:extLst>
            </xdr14:cNvPr>
            <xdr14:cNvContentPartPr/>
          </xdr14:nvContentPartPr>
          <xdr14:nvPr macro=""/>
          <xdr14:xfrm>
            <a:off x="392040" y="1411605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717FCD47-E0AA-437A-9C5A-94A5260976C4}"/>
                </a:ext>
              </a:extLst>
            </xdr14:cNvPr>
            <xdr14:cNvContentPartPr/>
          </xdr14:nvContentPartPr>
          <xdr14:nvPr macro=""/>
          <xdr14:xfrm>
            <a:off x="392040" y="14287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4020EA0E-58E6-4E8E-BDC3-FB39063A6CE7}"/>
                </a:ext>
              </a:extLst>
            </xdr14:cNvPr>
            <xdr14:cNvContentPartPr/>
          </xdr14:nvContentPartPr>
          <xdr14:nvPr macro=""/>
          <xdr14:xfrm>
            <a:off x="392040" y="14468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204E7758-2C01-44B2-B508-AE1D7FBAE177}"/>
                </a:ext>
              </a:extLst>
            </xdr14:cNvPr>
            <xdr14:cNvContentPartPr/>
          </xdr14:nvContentPartPr>
          <xdr14:nvPr macro=""/>
          <xdr14:xfrm>
            <a:off x="392040" y="14649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8D214967-3A0A-4686-80FE-958EA7D9C89B}"/>
                </a:ext>
              </a:extLst>
            </xdr14:cNvPr>
            <xdr14:cNvContentPartPr/>
          </xdr14:nvContentPartPr>
          <xdr14:nvPr macro=""/>
          <xdr14:xfrm>
            <a:off x="392040" y="14830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6F8C8AD5-F4C9-45A5-884A-072B8E134A90}"/>
                </a:ext>
              </a:extLst>
            </xdr14:cNvPr>
            <xdr14:cNvContentPartPr/>
          </xdr14:nvContentPartPr>
          <xdr14:nvPr macro=""/>
          <xdr14:xfrm>
            <a:off x="392040" y="15192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72175060-25C6-4C1B-BACD-E588723AA9A0}"/>
                </a:ext>
              </a:extLst>
            </xdr14:cNvPr>
            <xdr14:cNvContentPartPr/>
          </xdr14:nvContentPartPr>
          <xdr14:nvPr macro=""/>
          <xdr14:xfrm>
            <a:off x="392040" y="15373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E696B11D-FBB9-4842-9A40-7749A0B77EA6}"/>
                </a:ext>
              </a:extLst>
            </xdr14:cNvPr>
            <xdr14:cNvContentPartPr/>
          </xdr14:nvContentPartPr>
          <xdr14:nvPr macro=""/>
          <xdr14:xfrm>
            <a:off x="392040" y="15554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2984260B-A622-4589-97FC-2AABA1DE32E4}"/>
                </a:ext>
              </a:extLst>
            </xdr14:cNvPr>
            <xdr14:cNvContentPartPr/>
          </xdr14:nvContentPartPr>
          <xdr14:nvPr macro=""/>
          <xdr14:xfrm>
            <a:off x="392040" y="15735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A2CEBEB8-AB2D-42E6-A744-002B7A0A650C}"/>
                </a:ext>
              </a:extLst>
            </xdr14:cNvPr>
            <xdr14:cNvContentPartPr/>
          </xdr14:nvContentPartPr>
          <xdr14:nvPr macro=""/>
          <xdr14:xfrm>
            <a:off x="392040" y="15916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B7626075-7338-4038-84A5-215F2E1072E2}"/>
                </a:ext>
              </a:extLst>
            </xdr14:cNvPr>
            <xdr14:cNvContentPartPr/>
          </xdr14:nvContentPartPr>
          <xdr14:nvPr macro=""/>
          <xdr14:xfrm>
            <a:off x="392040" y="16097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BD1BE964-0F48-45F8-8CAE-D455C9791414}"/>
                </a:ext>
              </a:extLst>
            </xdr14:cNvPr>
            <xdr14:cNvContentPartPr/>
          </xdr14:nvContentPartPr>
          <xdr14:nvPr macro=""/>
          <xdr14:xfrm>
            <a:off x="392040" y="16278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82D67FA7-A7BC-4AC9-A87F-E1366FEF14F6}"/>
                </a:ext>
              </a:extLst>
            </xdr14:cNvPr>
            <xdr14:cNvContentPartPr/>
          </xdr14:nvContentPartPr>
          <xdr14:nvPr macro=""/>
          <xdr14:xfrm>
            <a:off x="392040" y="16459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225F6BCA-0801-47F2-BF3C-7992114D6C9F}"/>
                </a:ext>
              </a:extLst>
            </xdr14:cNvPr>
            <xdr14:cNvContentPartPr/>
          </xdr14:nvContentPartPr>
          <xdr14:nvPr macro=""/>
          <xdr14:xfrm>
            <a:off x="392040" y="16640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F42BC52C-99FD-448E-A220-2679E10B3098}"/>
                </a:ext>
              </a:extLst>
            </xdr14:cNvPr>
            <xdr14:cNvContentPartPr/>
          </xdr14:nvContentPartPr>
          <xdr14:nvPr macro=""/>
          <xdr14:xfrm>
            <a:off x="392040" y="16821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716E01B-B353-4FD2-A09C-DDD81E825AF8}"/>
                </a:ext>
              </a:extLst>
            </xdr14:cNvPr>
            <xdr14:cNvContentPartPr/>
          </xdr14:nvContentPartPr>
          <xdr14:nvPr macro=""/>
          <xdr14:xfrm>
            <a:off x="392040" y="17002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B0958BEE-85EA-4C39-9C10-7A0ACFDC1C08}"/>
                </a:ext>
              </a:extLst>
            </xdr14:cNvPr>
            <xdr14:cNvContentPartPr/>
          </xdr14:nvContentPartPr>
          <xdr14:nvPr macro=""/>
          <xdr14:xfrm>
            <a:off x="392040" y="17183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8E9FF6B-3A71-4803-B376-EA095198D699}"/>
                </a:ext>
              </a:extLst>
            </xdr14:cNvPr>
            <xdr14:cNvContentPartPr/>
          </xdr14:nvContentPartPr>
          <xdr14:nvPr macro=""/>
          <xdr14:xfrm>
            <a:off x="392040" y="17364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82CDD931-48BC-459F-B376-B3F1BB2DD2E3}"/>
                </a:ext>
              </a:extLst>
            </xdr14:cNvPr>
            <xdr14:cNvContentPartPr/>
          </xdr14:nvContentPartPr>
          <xdr14:nvPr macro=""/>
          <xdr14:xfrm>
            <a:off x="392040" y="17545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0E964728-0175-4209-B425-8BB13596EDB8}"/>
                </a:ext>
              </a:extLst>
            </xdr14:cNvPr>
            <xdr14:cNvContentPartPr/>
          </xdr14:nvContentPartPr>
          <xdr14:nvPr macro=""/>
          <xdr14:xfrm>
            <a:off x="392040" y="17726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7858548E-5E81-4711-B0C8-068E048600D7}"/>
                </a:ext>
              </a:extLst>
            </xdr14:cNvPr>
            <xdr14:cNvContentPartPr/>
          </xdr14:nvContentPartPr>
          <xdr14:nvPr macro=""/>
          <xdr14:xfrm>
            <a:off x="392040" y="17907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73A80A05-E635-4BBF-9CEE-226D535611CE}"/>
                </a:ext>
              </a:extLst>
            </xdr14:cNvPr>
            <xdr14:cNvContentPartPr/>
          </xdr14:nvContentPartPr>
          <xdr14:nvPr macro=""/>
          <xdr14:xfrm>
            <a:off x="392040" y="18087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B4D7935A-EF98-44EF-837D-0379C0D567EB}"/>
                </a:ext>
              </a:extLst>
            </xdr14:cNvPr>
            <xdr14:cNvContentPartPr/>
          </xdr14:nvContentPartPr>
          <xdr14:nvPr macro=""/>
          <xdr14:xfrm>
            <a:off x="392040" y="18268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39FA2C2C-5913-48A4-8EF1-B4DD58AADB56}"/>
                </a:ext>
              </a:extLst>
            </xdr14:cNvPr>
            <xdr14:cNvContentPartPr/>
          </xdr14:nvContentPartPr>
          <xdr14:nvPr macro=""/>
          <xdr14:xfrm>
            <a:off x="392040" y="15011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86241C53-1C9C-463E-AF94-1B7B1A9D38AC}"/>
                </a:ext>
              </a:extLst>
            </xdr14:cNvPr>
            <xdr14:cNvContentPartPr/>
          </xdr14:nvContentPartPr>
          <xdr14:nvPr macro=""/>
          <xdr14:xfrm>
            <a:off x="392040" y="15192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8237F3E-577D-4483-80EC-CDFA1854EA25}"/>
                </a:ext>
              </a:extLst>
            </xdr14:cNvPr>
            <xdr14:cNvContentPartPr/>
          </xdr14:nvContentPartPr>
          <xdr14:nvPr macro=""/>
          <xdr14:xfrm>
            <a:off x="392040" y="3609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38A9F937-10B3-439B-BA05-A29E24BF38C2}"/>
                </a:ext>
              </a:extLst>
            </xdr14:cNvPr>
            <xdr14:cNvContentPartPr/>
          </xdr14:nvContentPartPr>
          <xdr14:nvPr macro=""/>
          <xdr14:xfrm>
            <a:off x="392040" y="3790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BA76BFF6-18C0-4B7A-A74C-366AEE7A6882}"/>
                </a:ext>
              </a:extLst>
            </xdr14:cNvPr>
            <xdr14:cNvContentPartPr/>
          </xdr14:nvContentPartPr>
          <xdr14:nvPr macro=""/>
          <xdr14:xfrm>
            <a:off x="392040" y="3971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F12F30F1-8B46-4789-87A1-89CB1B0D7257}"/>
                </a:ext>
              </a:extLst>
            </xdr14:cNvPr>
            <xdr14:cNvContentPartPr/>
          </xdr14:nvContentPartPr>
          <xdr14:nvPr macro=""/>
          <xdr14:xfrm>
            <a:off x="392040" y="4152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93A60C9B-A502-407F-AB43-498B1F16F4E9}"/>
                </a:ext>
              </a:extLst>
            </xdr14:cNvPr>
            <xdr14:cNvContentPartPr/>
          </xdr14:nvContentPartPr>
          <xdr14:nvPr macro=""/>
          <xdr14:xfrm>
            <a:off x="392040" y="4333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0D0D0B34-BC80-4497-A6AE-7995580DA954}"/>
                </a:ext>
              </a:extLst>
            </xdr14:cNvPr>
            <xdr14:cNvContentPartPr/>
          </xdr14:nvContentPartPr>
          <xdr14:nvPr macro=""/>
          <xdr14:xfrm>
            <a:off x="392040" y="4514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69F4BBB3-6CAB-4EE3-A032-5B11879EB2B5}"/>
                </a:ext>
              </a:extLst>
            </xdr14:cNvPr>
            <xdr14:cNvContentPartPr/>
          </xdr14:nvContentPartPr>
          <xdr14:nvPr macro=""/>
          <xdr14:xfrm>
            <a:off x="392040" y="4695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52907A3E-A211-4ACC-83E3-AD3C0C86129D}"/>
                </a:ext>
              </a:extLst>
            </xdr14:cNvPr>
            <xdr14:cNvContentPartPr/>
          </xdr14:nvContentPartPr>
          <xdr14:nvPr macro=""/>
          <xdr14:xfrm>
            <a:off x="392040" y="4876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8D6FC69C-E41C-4C21-8DFE-4FD1F1591542}"/>
                </a:ext>
              </a:extLst>
            </xdr14:cNvPr>
            <xdr14:cNvContentPartPr/>
          </xdr14:nvContentPartPr>
          <xdr14:nvPr macro=""/>
          <xdr14:xfrm>
            <a:off x="392040" y="5057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70EE6E71-C5A1-400D-AE60-37AFB46471C2}"/>
                </a:ext>
              </a:extLst>
            </xdr14:cNvPr>
            <xdr14:cNvContentPartPr/>
          </xdr14:nvContentPartPr>
          <xdr14:nvPr macro=""/>
          <xdr14:xfrm>
            <a:off x="392040" y="5238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B12518DE-A3B3-4323-AC4E-1D2A07C5AB42}"/>
                </a:ext>
              </a:extLst>
            </xdr14:cNvPr>
            <xdr14:cNvContentPartPr/>
          </xdr14:nvContentPartPr>
          <xdr14:nvPr macro=""/>
          <xdr14:xfrm>
            <a:off x="392040" y="5419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196A919A-9493-4A8E-A573-0F32B77D7D2E}"/>
                </a:ext>
              </a:extLst>
            </xdr14:cNvPr>
            <xdr14:cNvContentPartPr/>
          </xdr14:nvContentPartPr>
          <xdr14:nvPr macro=""/>
          <xdr14:xfrm>
            <a:off x="392040" y="5600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12DCBD56-B140-4F94-85FF-534525E0C657}"/>
                </a:ext>
              </a:extLst>
            </xdr14:cNvPr>
            <xdr14:cNvContentPartPr/>
          </xdr14:nvContentPartPr>
          <xdr14:nvPr macro=""/>
          <xdr14:xfrm>
            <a:off x="392040" y="5781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B9D60F86-D29B-4755-A0D7-17BAAF8D10AD}"/>
                </a:ext>
              </a:extLst>
            </xdr14:cNvPr>
            <xdr14:cNvContentPartPr/>
          </xdr14:nvContentPartPr>
          <xdr14:nvPr macro=""/>
          <xdr14:xfrm>
            <a:off x="392040" y="5962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B1D8F4D9-AC67-4193-9D5D-EEAB792B6BDB}"/>
                </a:ext>
              </a:extLst>
            </xdr14:cNvPr>
            <xdr14:cNvContentPartPr/>
          </xdr14:nvContentPartPr>
          <xdr14:nvPr macro=""/>
          <xdr14:xfrm>
            <a:off x="392040" y="6143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1DE52950-CD40-4ADB-9675-849424DBDA7F}"/>
                </a:ext>
              </a:extLst>
            </xdr14:cNvPr>
            <xdr14:cNvContentPartPr/>
          </xdr14:nvContentPartPr>
          <xdr14:nvPr macro=""/>
          <xdr14:xfrm>
            <a:off x="392040" y="6324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740B1D7D-E5A1-42FF-AEA9-9418430A62DA}"/>
                </a:ext>
              </a:extLst>
            </xdr14:cNvPr>
            <xdr14:cNvContentPartPr/>
          </xdr14:nvContentPartPr>
          <xdr14:nvPr macro=""/>
          <xdr14:xfrm>
            <a:off x="392040" y="6505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93421705-82E4-47AC-9B3A-CD46C28491D2}"/>
                </a:ext>
              </a:extLst>
            </xdr14:cNvPr>
            <xdr14:cNvContentPartPr/>
          </xdr14:nvContentPartPr>
          <xdr14:nvPr macro=""/>
          <xdr14:xfrm>
            <a:off x="392040" y="6686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9FED7CAE-E748-424D-8ECA-2500DDB32FAA}"/>
                </a:ext>
              </a:extLst>
            </xdr14:cNvPr>
            <xdr14:cNvContentPartPr/>
          </xdr14:nvContentPartPr>
          <xdr14:nvPr macro=""/>
          <xdr14:xfrm>
            <a:off x="392040" y="6867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7F56B197-3EA4-43A1-8D4C-17DE187557F0}"/>
                </a:ext>
              </a:extLst>
            </xdr14:cNvPr>
            <xdr14:cNvContentPartPr/>
          </xdr14:nvContentPartPr>
          <xdr14:nvPr macro=""/>
          <xdr14:xfrm>
            <a:off x="392040" y="7048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D413620B-9D14-4CE8-8820-E65C801DCB3F}"/>
                </a:ext>
              </a:extLst>
            </xdr14:cNvPr>
            <xdr14:cNvContentPartPr/>
          </xdr14:nvContentPartPr>
          <xdr14:nvPr macro=""/>
          <xdr14:xfrm>
            <a:off x="392040" y="7229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253F57F6-06C4-46E1-AC07-8C1319BDA5B1}"/>
                </a:ext>
              </a:extLst>
            </xdr14:cNvPr>
            <xdr14:cNvContentPartPr/>
          </xdr14:nvContentPartPr>
          <xdr14:nvPr macro=""/>
          <xdr14:xfrm>
            <a:off x="392040" y="7410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746CAA6B-E3A0-4E88-8CB4-6B0CC2738023}"/>
                </a:ext>
              </a:extLst>
            </xdr14:cNvPr>
            <xdr14:cNvContentPartPr/>
          </xdr14:nvContentPartPr>
          <xdr14:nvPr macro=""/>
          <xdr14:xfrm>
            <a:off x="392040" y="7591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EC46AFD0-5EC2-40A6-8870-6C5572681F1E}"/>
                </a:ext>
              </a:extLst>
            </xdr14:cNvPr>
            <xdr14:cNvContentPartPr/>
          </xdr14:nvContentPartPr>
          <xdr14:nvPr macro=""/>
          <xdr14:xfrm>
            <a:off x="392040" y="7772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6FC384C8-65BC-4BE6-B07A-29F08B1D6154}"/>
                </a:ext>
              </a:extLst>
            </xdr14:cNvPr>
            <xdr14:cNvContentPartPr/>
          </xdr14:nvContentPartPr>
          <xdr14:nvPr macro=""/>
          <xdr14:xfrm>
            <a:off x="392040" y="7953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89553B39-4074-4B1A-944A-C60F54D66CA2}"/>
                </a:ext>
              </a:extLst>
            </xdr14:cNvPr>
            <xdr14:cNvContentPartPr/>
          </xdr14:nvContentPartPr>
          <xdr14:nvPr macro=""/>
          <xdr14:xfrm>
            <a:off x="392040" y="8134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D9805638-7800-4701-B636-49BF1AFD11EA}"/>
                </a:ext>
              </a:extLst>
            </xdr14:cNvPr>
            <xdr14:cNvContentPartPr/>
          </xdr14:nvContentPartPr>
          <xdr14:nvPr macro=""/>
          <xdr14:xfrm>
            <a:off x="392040" y="8315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0364453F-D115-434A-BB58-548FB8594A5F}"/>
                </a:ext>
              </a:extLst>
            </xdr14:cNvPr>
            <xdr14:cNvContentPartPr/>
          </xdr14:nvContentPartPr>
          <xdr14:nvPr macro=""/>
          <xdr14:xfrm>
            <a:off x="392040" y="8496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96C7BD22-220A-4E1F-9C61-D72356256B71}"/>
                </a:ext>
              </a:extLst>
            </xdr14:cNvPr>
            <xdr14:cNvContentPartPr/>
          </xdr14:nvContentPartPr>
          <xdr14:nvPr macro=""/>
          <xdr14:xfrm>
            <a:off x="392040" y="8677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DE744C0-C750-45D6-97D4-1D7DDB46EE36}"/>
                </a:ext>
              </a:extLst>
            </xdr14:cNvPr>
            <xdr14:cNvContentPartPr/>
          </xdr14:nvContentPartPr>
          <xdr14:nvPr macro=""/>
          <xdr14:xfrm>
            <a:off x="392040" y="8858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CEB59E6A-E1F6-45E7-BE72-0484650191E9}"/>
                </a:ext>
              </a:extLst>
            </xdr14:cNvPr>
            <xdr14:cNvContentPartPr/>
          </xdr14:nvContentPartPr>
          <xdr14:nvPr macro=""/>
          <xdr14:xfrm>
            <a:off x="392040" y="9039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0D726FA2-5F5D-4ED7-B5AA-55BDA5BD6998}"/>
                </a:ext>
              </a:extLst>
            </xdr14:cNvPr>
            <xdr14:cNvContentPartPr/>
          </xdr14:nvContentPartPr>
          <xdr14:nvPr macro=""/>
          <xdr14:xfrm>
            <a:off x="392040" y="9220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D71E040C-26F1-4E14-BF96-18DF0EEF8A17}"/>
                </a:ext>
              </a:extLst>
            </xdr14:cNvPr>
            <xdr14:cNvContentPartPr/>
          </xdr14:nvContentPartPr>
          <xdr14:nvPr macro=""/>
          <xdr14:xfrm>
            <a:off x="392040" y="9401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CD0A083B-1661-4E77-B8F5-F07B3D0714E8}"/>
                </a:ext>
              </a:extLst>
            </xdr14:cNvPr>
            <xdr14:cNvContentPartPr/>
          </xdr14:nvContentPartPr>
          <xdr14:nvPr macro=""/>
          <xdr14:xfrm>
            <a:off x="392040" y="9582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5FEC3A66-693F-4035-8BA7-6520FE18E89C}"/>
                </a:ext>
              </a:extLst>
            </xdr14:cNvPr>
            <xdr14:cNvContentPartPr/>
          </xdr14:nvContentPartPr>
          <xdr14:nvPr macro=""/>
          <xdr14:xfrm>
            <a:off x="392040" y="9763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867B967B-CC2B-490A-9411-B4FC9E1E89D9}"/>
                </a:ext>
              </a:extLst>
            </xdr14:cNvPr>
            <xdr14:cNvContentPartPr/>
          </xdr14:nvContentPartPr>
          <xdr14:nvPr macro=""/>
          <xdr14:xfrm>
            <a:off x="392040" y="9944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8C902D7A-3885-45C8-94AA-8B956212E044}"/>
                </a:ext>
              </a:extLst>
            </xdr14:cNvPr>
            <xdr14:cNvContentPartPr/>
          </xdr14:nvContentPartPr>
          <xdr14:nvPr macro=""/>
          <xdr14:xfrm>
            <a:off x="392040" y="10125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8F74A23D-0BA8-4644-8D28-CEDF37109197}"/>
                </a:ext>
              </a:extLst>
            </xdr14:cNvPr>
            <xdr14:cNvContentPartPr/>
          </xdr14:nvContentPartPr>
          <xdr14:nvPr macro=""/>
          <xdr14:xfrm>
            <a:off x="392040" y="10306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4C9FDE67-53A6-40DA-ACFE-8F6BBB82ACD4}"/>
                </a:ext>
              </a:extLst>
            </xdr14:cNvPr>
            <xdr14:cNvContentPartPr/>
          </xdr14:nvContentPartPr>
          <xdr14:nvPr macro=""/>
          <xdr14:xfrm>
            <a:off x="392040" y="10487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8A205B1F-56D2-445C-9681-38CB7C2F6C1B}"/>
                </a:ext>
              </a:extLst>
            </xdr14:cNvPr>
            <xdr14:cNvContentPartPr/>
          </xdr14:nvContentPartPr>
          <xdr14:nvPr macro=""/>
          <xdr14:xfrm>
            <a:off x="392040" y="10668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16E4139F-757D-437A-B5B7-7FDEDF01E81A}"/>
                </a:ext>
              </a:extLst>
            </xdr14:cNvPr>
            <xdr14:cNvContentPartPr/>
          </xdr14:nvContentPartPr>
          <xdr14:nvPr macro=""/>
          <xdr14:xfrm>
            <a:off x="392040" y="10848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0D9ED524-6E47-4573-9ABA-6114594DEDE2}"/>
                </a:ext>
              </a:extLst>
            </xdr14:cNvPr>
            <xdr14:cNvContentPartPr/>
          </xdr14:nvContentPartPr>
          <xdr14:nvPr macro=""/>
          <xdr14:xfrm>
            <a:off x="392040" y="11029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FDC7FAB8-64A3-4889-83F9-EA590C88D4AB}"/>
                </a:ext>
              </a:extLst>
            </xdr14:cNvPr>
            <xdr14:cNvContentPartPr/>
          </xdr14:nvContentPartPr>
          <xdr14:nvPr macro=""/>
          <xdr14:xfrm>
            <a:off x="392040" y="112109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2FF387C7-7411-4AEB-ADE8-2B0105EFF98D}"/>
                </a:ext>
              </a:extLst>
            </xdr14:cNvPr>
            <xdr14:cNvContentPartPr/>
          </xdr14:nvContentPartPr>
          <xdr14:nvPr macro=""/>
          <xdr14:xfrm>
            <a:off x="392040" y="113919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1B3E04D6-52C1-4E0C-90B9-8228F98B8115}"/>
                </a:ext>
              </a:extLst>
            </xdr14:cNvPr>
            <xdr14:cNvContentPartPr/>
          </xdr14:nvContentPartPr>
          <xdr14:nvPr macro=""/>
          <xdr14:xfrm>
            <a:off x="392040" y="115728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D53C3D5E-A43C-4E34-AFAF-D19848B1F467}"/>
                </a:ext>
              </a:extLst>
            </xdr14:cNvPr>
            <xdr14:cNvContentPartPr/>
          </xdr14:nvContentPartPr>
          <xdr14:nvPr macro=""/>
          <xdr14:xfrm>
            <a:off x="392040" y="117538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B465ADDF-3EFE-4EA6-B8D6-92716BBD45DC}"/>
                </a:ext>
              </a:extLst>
            </xdr14:cNvPr>
            <xdr14:cNvContentPartPr/>
          </xdr14:nvContentPartPr>
          <xdr14:nvPr macro=""/>
          <xdr14:xfrm>
            <a:off x="392040" y="119348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36EB476A-3E05-4C5E-876C-58994AA73515}"/>
                </a:ext>
              </a:extLst>
            </xdr14:cNvPr>
            <xdr14:cNvContentPartPr/>
          </xdr14:nvContentPartPr>
          <xdr14:nvPr macro=""/>
          <xdr14:xfrm>
            <a:off x="392040" y="121158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45DCD0F5-E931-4C7B-A324-F1271F36D535}"/>
                </a:ext>
              </a:extLst>
            </xdr14:cNvPr>
            <xdr14:cNvContentPartPr/>
          </xdr14:nvContentPartPr>
          <xdr14:nvPr macro=""/>
          <xdr14:xfrm>
            <a:off x="392040" y="122967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EA4362E1-A526-4B55-BD78-04C548C0D15A}"/>
                </a:ext>
              </a:extLst>
            </xdr14:cNvPr>
            <xdr14:cNvContentPartPr/>
          </xdr14:nvContentPartPr>
          <xdr14:nvPr macro=""/>
          <xdr14:xfrm>
            <a:off x="392040" y="124777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BA99E54F-057C-4134-A8DA-323B0639670D}"/>
                </a:ext>
              </a:extLst>
            </xdr14:cNvPr>
            <xdr14:cNvContentPartPr/>
          </xdr14:nvContentPartPr>
          <xdr14:nvPr macro=""/>
          <xdr14:xfrm>
            <a:off x="392040" y="126587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FBBBD286-ECA0-4098-B64E-C8AFD310684C}"/>
                </a:ext>
              </a:extLst>
            </xdr14:cNvPr>
            <xdr14:cNvContentPartPr/>
          </xdr14:nvContentPartPr>
          <xdr14:nvPr macro=""/>
          <xdr14:xfrm>
            <a:off x="392040" y="128397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A574708B-9D32-4C73-9BB7-0BEE55B48D51}"/>
                </a:ext>
              </a:extLst>
            </xdr14:cNvPr>
            <xdr14:cNvContentPartPr/>
          </xdr14:nvContentPartPr>
          <xdr14:nvPr macro=""/>
          <xdr14:xfrm>
            <a:off x="392040" y="130206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36537767-209D-4C40-B892-8C1860FEF724}"/>
                </a:ext>
              </a:extLst>
            </xdr14:cNvPr>
            <xdr14:cNvContentPartPr/>
          </xdr14:nvContentPartPr>
          <xdr14:nvPr macro=""/>
          <xdr14:xfrm>
            <a:off x="392040" y="132016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5A2BCC2D-489B-4F18-9806-9CD1BAF1B4D2}"/>
                </a:ext>
              </a:extLst>
            </xdr14:cNvPr>
            <xdr14:cNvContentPartPr/>
          </xdr14:nvContentPartPr>
          <xdr14:nvPr macro=""/>
          <xdr14:xfrm>
            <a:off x="392040" y="133826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E37256A4-38B4-4773-8BAF-8DC527FBF58D}"/>
                </a:ext>
              </a:extLst>
            </xdr14:cNvPr>
            <xdr14:cNvContentPartPr/>
          </xdr14:nvContentPartPr>
          <xdr14:nvPr macro=""/>
          <xdr14:xfrm>
            <a:off x="392040" y="135636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9005FD74-79E2-47D5-BFE2-A073EC050B69}"/>
                </a:ext>
              </a:extLst>
            </xdr14:cNvPr>
            <xdr14:cNvContentPartPr/>
          </xdr14:nvContentPartPr>
          <xdr14:nvPr macro=""/>
          <xdr14:xfrm>
            <a:off x="392040" y="137445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4EB1D1DF-475D-419E-8EA9-ACE16671CF36}"/>
                </a:ext>
              </a:extLst>
            </xdr14:cNvPr>
            <xdr14:cNvContentPartPr/>
          </xdr14:nvContentPartPr>
          <xdr14:nvPr macro=""/>
          <xdr14:xfrm>
            <a:off x="392040" y="139255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289C32C4-1269-41FE-930E-EABF97002A46}"/>
                </a:ext>
              </a:extLst>
            </xdr14:cNvPr>
            <xdr14:cNvContentPartPr/>
          </xdr14:nvContentPartPr>
          <xdr14:nvPr macro=""/>
          <xdr14:xfrm>
            <a:off x="392040" y="141065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F5A6D0EC-A1F1-4990-BCE3-F63FFD9CD8EC}"/>
                </a:ext>
              </a:extLst>
            </xdr14:cNvPr>
            <xdr14:cNvContentPartPr/>
          </xdr14:nvContentPartPr>
          <xdr14:nvPr macro=""/>
          <xdr14:xfrm>
            <a:off x="392040" y="142875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4104C444-EDB8-4E61-83DB-CCBFB59D996C}"/>
                </a:ext>
              </a:extLst>
            </xdr14:cNvPr>
            <xdr14:cNvContentPartPr/>
          </xdr14:nvContentPartPr>
          <xdr14:nvPr macro=""/>
          <xdr14:xfrm>
            <a:off x="392040" y="144684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2853EF8C-109D-49DC-9D05-A9431F329EA9}"/>
                </a:ext>
              </a:extLst>
            </xdr14:cNvPr>
            <xdr14:cNvContentPartPr/>
          </xdr14:nvContentPartPr>
          <xdr14:nvPr macro=""/>
          <xdr14:xfrm>
            <a:off x="392040" y="146494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E0E43209-0E10-4143-80E0-C16B3467E43B}"/>
                </a:ext>
              </a:extLst>
            </xdr14:cNvPr>
            <xdr14:cNvContentPartPr/>
          </xdr14:nvContentPartPr>
          <xdr14:nvPr macro=""/>
          <xdr14:xfrm>
            <a:off x="392040" y="14830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1F2927E3-A0B0-425F-AEFB-B33831504341}"/>
                </a:ext>
              </a:extLst>
            </xdr14:cNvPr>
            <xdr14:cNvContentPartPr/>
          </xdr14:nvContentPartPr>
          <xdr14:nvPr macro=""/>
          <xdr14:xfrm>
            <a:off x="392040" y="150114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5CF0E812-99EB-4BC1-8C53-787AE049CB7D}"/>
                </a:ext>
              </a:extLst>
            </xdr14:cNvPr>
            <xdr14:cNvContentPartPr/>
          </xdr14:nvContentPartPr>
          <xdr14:nvPr macro=""/>
          <xdr14:xfrm>
            <a:off x="392040" y="151923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6CBD45C6-F622-4D8B-A8C1-2C0DAA178F57}"/>
                </a:ext>
              </a:extLst>
            </xdr14:cNvPr>
            <xdr14:cNvContentPartPr/>
          </xdr14:nvContentPartPr>
          <xdr14:nvPr macro=""/>
          <xdr14:xfrm>
            <a:off x="392040" y="153733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E86E8B1C-85AE-4EFB-95BA-1CE58FD2A6D9}"/>
                </a:ext>
              </a:extLst>
            </xdr14:cNvPr>
            <xdr14:cNvContentPartPr/>
          </xdr14:nvContentPartPr>
          <xdr14:nvPr macro=""/>
          <xdr14:xfrm>
            <a:off x="392040" y="155543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2B02CB57-1EFF-418C-89DF-17227BCB9026}"/>
                </a:ext>
              </a:extLst>
            </xdr14:cNvPr>
            <xdr14:cNvContentPartPr/>
          </xdr14:nvContentPartPr>
          <xdr14:nvPr macro=""/>
          <xdr14:xfrm>
            <a:off x="392040" y="157353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CBDF9672-3620-4B0D-8773-145926143E2B}"/>
                </a:ext>
              </a:extLst>
            </xdr14:cNvPr>
            <xdr14:cNvContentPartPr/>
          </xdr14:nvContentPartPr>
          <xdr14:nvPr macro=""/>
          <xdr14:xfrm>
            <a:off x="392040" y="159162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E165D70A-0413-438E-A7FC-A48259FE165E}"/>
                </a:ext>
              </a:extLst>
            </xdr14:cNvPr>
            <xdr14:cNvContentPartPr/>
          </xdr14:nvContentPartPr>
          <xdr14:nvPr macro=""/>
          <xdr14:xfrm>
            <a:off x="392040" y="160972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614CBE02-95D5-4927-9B48-CADC359CBF3C}"/>
                </a:ext>
              </a:extLst>
            </xdr14:cNvPr>
            <xdr14:cNvContentPartPr/>
          </xdr14:nvContentPartPr>
          <xdr14:nvPr macro=""/>
          <xdr14:xfrm>
            <a:off x="392040" y="162782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62054BF2-97F1-4C6E-A8A3-2869682FE360}"/>
                </a:ext>
              </a:extLst>
            </xdr14:cNvPr>
            <xdr14:cNvContentPartPr/>
          </xdr14:nvContentPartPr>
          <xdr14:nvPr macro=""/>
          <xdr14:xfrm>
            <a:off x="392040" y="164592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9F5C1A18-D0D8-4FDC-B4DE-00298BB98D56}"/>
                </a:ext>
              </a:extLst>
            </xdr14:cNvPr>
            <xdr14:cNvContentPartPr/>
          </xdr14:nvContentPartPr>
          <xdr14:nvPr macro=""/>
          <xdr14:xfrm>
            <a:off x="392040" y="166401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8B936FD0-860E-491B-A133-99BBC0B874CB}"/>
                </a:ext>
              </a:extLst>
            </xdr14:cNvPr>
            <xdr14:cNvContentPartPr/>
          </xdr14:nvContentPartPr>
          <xdr14:nvPr macro=""/>
          <xdr14:xfrm>
            <a:off x="392040" y="168211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413" name="Ink 412">
              <a:extLst>
                <a:ext uri="{FF2B5EF4-FFF2-40B4-BE49-F238E27FC236}">
                  <a16:creationId xmlns:a16="http://schemas.microsoft.com/office/drawing/2014/main" id="{C3372BD2-44BD-4A0F-8F06-5BEC2163282A}"/>
                </a:ext>
              </a:extLst>
            </xdr14:cNvPr>
            <xdr14:cNvContentPartPr/>
          </xdr14:nvContentPartPr>
          <xdr14:nvPr macro=""/>
          <xdr14:xfrm>
            <a:off x="392040" y="170021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BA293E16-24A7-490D-B4CA-7AF8DAD05CB3}"/>
                </a:ext>
              </a:extLst>
            </xdr14:cNvPr>
            <xdr14:cNvContentPartPr/>
          </xdr14:nvContentPartPr>
          <xdr14:nvPr macro=""/>
          <xdr14:xfrm>
            <a:off x="392040" y="171831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415" name="Ink 414">
              <a:extLst>
                <a:ext uri="{FF2B5EF4-FFF2-40B4-BE49-F238E27FC236}">
                  <a16:creationId xmlns:a16="http://schemas.microsoft.com/office/drawing/2014/main" id="{19C17D64-89A9-4DF4-9306-37C8A5593434}"/>
                </a:ext>
              </a:extLst>
            </xdr14:cNvPr>
            <xdr14:cNvContentPartPr/>
          </xdr14:nvContentPartPr>
          <xdr14:nvPr macro=""/>
          <xdr14:xfrm>
            <a:off x="392040" y="173640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E4A35857-26FB-4182-B754-C42D668F0936}"/>
                </a:ext>
              </a:extLst>
            </xdr14:cNvPr>
            <xdr14:cNvContentPartPr/>
          </xdr14:nvContentPartPr>
          <xdr14:nvPr macro=""/>
          <xdr14:xfrm>
            <a:off x="392040" y="175450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64D01FB0-5D16-4815-A95F-942EE03899E1}"/>
                </a:ext>
              </a:extLst>
            </xdr14:cNvPr>
            <xdr14:cNvContentPartPr/>
          </xdr14:nvContentPartPr>
          <xdr14:nvPr macro=""/>
          <xdr14:xfrm>
            <a:off x="392040" y="177260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845AA8A1-2DF9-4855-B3C2-714E604EC21F}"/>
                </a:ext>
              </a:extLst>
            </xdr14:cNvPr>
            <xdr14:cNvContentPartPr/>
          </xdr14:nvContentPartPr>
          <xdr14:nvPr macro=""/>
          <xdr14:xfrm>
            <a:off x="392040" y="1790701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36C796C4-093F-4934-8210-17C71C8322C2}"/>
                </a:ext>
              </a:extLst>
            </xdr14:cNvPr>
            <xdr14:cNvContentPartPr/>
          </xdr14:nvContentPartPr>
          <xdr14:nvPr macro=""/>
          <xdr14:xfrm>
            <a:off x="392040" y="1808799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2D213E5B-EDCB-42CA-95D0-9F0759EFE92A}"/>
                </a:ext>
              </a:extLst>
            </xdr14:cNvPr>
            <xdr14:cNvContentPartPr/>
          </xdr14:nvContentPartPr>
          <xdr14:nvPr macro=""/>
          <xdr14:xfrm>
            <a:off x="392040" y="18268965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7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8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8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8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9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35.8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35:46.3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80 0 3680 0 0,'0'0'284'0'0,"0"0"60"0"0,0 0 946 0 0,0 0 434 0 0,0 0 90 0 0,0 0-188 0 0,0 0-827 0 0,0 0-362 0 0,0 0-75 0 0,0 0 30 0 0,-12 6 1456 0 0,9-5-1575 0 0,0 0 0 0 0,-1-1 1 0 0,1 1-1 0 0,0-1 0 0 0,0 0 1 0 0,-3 0-274 0 0,4 0 247 0 0,-1 0 1 0 0,0 0-1 0 0,0 1 1 0 0,0-1-1 0 0,0 1 1 0 0,-2 0-248 0 0,4-1-57 0 0,0 0 1 0 0,0 0 0 0 0,0 0-1 0 0,0 0 1 0 0,0 0 0 0 0,-1 0-1 0 0,1 0 1 0 0,0 0 0 0 0,0 0-1 0 0,0-1 1 0 0,0 1 0 0 0,0-1-1 0 0,1 1 1 0 0,-1 0-1 0 0,0-1 1 0 0,0 0 56 0 0,-1 0-382 0 0,0 1-547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6-25T08:53:34.6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77A-0AB0-4B67-B768-1DABA866A3CB}">
  <dimension ref="A1:CR109"/>
  <sheetViews>
    <sheetView tabSelected="1" topLeftCell="CG104" workbookViewId="0">
      <selection activeCell="CO107" sqref="CO107:CQ117"/>
    </sheetView>
  </sheetViews>
  <sheetFormatPr baseColWidth="10" defaultColWidth="8.83203125" defaultRowHeight="15" x14ac:dyDescent="0.2"/>
  <cols>
    <col min="3" max="3" width="21.33203125" bestFit="1" customWidth="1"/>
    <col min="5" max="5" width="3.83203125" customWidth="1"/>
    <col min="9" max="9" width="11.33203125" bestFit="1" customWidth="1"/>
    <col min="10" max="10" width="8.1640625" customWidth="1"/>
    <col min="11" max="11" width="11.33203125" customWidth="1"/>
    <col min="12" max="12" width="9.33203125" style="2" customWidth="1"/>
    <col min="13" max="13" width="8.83203125" style="2" customWidth="1"/>
    <col min="24" max="24" width="10.83203125" bestFit="1" customWidth="1"/>
    <col min="34" max="34" width="9.83203125" bestFit="1" customWidth="1"/>
    <col min="35" max="35" width="17" bestFit="1" customWidth="1"/>
    <col min="36" max="37" width="9.83203125" bestFit="1" customWidth="1"/>
    <col min="39" max="39" width="9.83203125" bestFit="1" customWidth="1"/>
    <col min="40" max="40" width="9.1640625" customWidth="1"/>
    <col min="44" max="44" width="16.6640625" style="3" bestFit="1" customWidth="1"/>
    <col min="45" max="45" width="16.6640625" style="3" customWidth="1"/>
    <col min="46" max="46" width="12.6640625" bestFit="1" customWidth="1"/>
    <col min="47" max="47" width="11.33203125" bestFit="1" customWidth="1"/>
    <col min="48" max="48" width="14.33203125" bestFit="1" customWidth="1"/>
    <col min="49" max="49" width="14.1640625" bestFit="1" customWidth="1"/>
    <col min="50" max="50" width="17.33203125" bestFit="1" customWidth="1"/>
    <col min="51" max="51" width="14.33203125" bestFit="1" customWidth="1"/>
    <col min="52" max="52" width="14.1640625" bestFit="1" customWidth="1"/>
    <col min="53" max="53" width="17.33203125" bestFit="1" customWidth="1"/>
    <col min="54" max="54" width="16.83203125" bestFit="1" customWidth="1"/>
    <col min="55" max="57" width="15.33203125" bestFit="1" customWidth="1"/>
    <col min="58" max="59" width="15.6640625" bestFit="1" customWidth="1"/>
    <col min="65" max="66" width="9.6640625" bestFit="1" customWidth="1"/>
    <col min="67" max="68" width="10" bestFit="1" customWidth="1"/>
    <col min="69" max="69" width="9.1640625" bestFit="1" customWidth="1"/>
    <col min="93" max="93" width="10.33203125" bestFit="1" customWidth="1"/>
    <col min="94" max="94" width="10" bestFit="1" customWidth="1"/>
    <col min="95" max="95" width="10.33203125" bestFit="1" customWidth="1"/>
    <col min="96" max="96" width="10" bestFit="1" customWidth="1"/>
  </cols>
  <sheetData>
    <row r="1" spans="1:96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s="3" t="s">
        <v>68</v>
      </c>
      <c r="J1" t="s">
        <v>69</v>
      </c>
      <c r="K1" t="s">
        <v>70</v>
      </c>
      <c r="L1" s="2" t="s">
        <v>71</v>
      </c>
      <c r="M1" s="2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s="10" t="s">
        <v>93</v>
      </c>
      <c r="AI1" s="5" t="s">
        <v>94</v>
      </c>
      <c r="AJ1" t="s">
        <v>95</v>
      </c>
      <c r="AK1" t="s">
        <v>96</v>
      </c>
      <c r="AL1" t="s">
        <v>97</v>
      </c>
      <c r="AM1" t="s">
        <v>98</v>
      </c>
      <c r="AN1" s="5" t="s">
        <v>260</v>
      </c>
      <c r="AO1" s="5" t="s">
        <v>259</v>
      </c>
      <c r="AP1" t="s">
        <v>261</v>
      </c>
      <c r="AQ1" t="s">
        <v>262</v>
      </c>
      <c r="AR1" s="3" t="s">
        <v>99</v>
      </c>
      <c r="AS1" s="3" t="s">
        <v>100</v>
      </c>
      <c r="AT1" t="s">
        <v>101</v>
      </c>
      <c r="AU1" t="s">
        <v>102</v>
      </c>
      <c r="AV1" t="s">
        <v>111</v>
      </c>
      <c r="AW1" t="s">
        <v>112</v>
      </c>
      <c r="AX1" t="s">
        <v>253</v>
      </c>
      <c r="AY1" t="s">
        <v>103</v>
      </c>
      <c r="AZ1" t="s">
        <v>104</v>
      </c>
      <c r="BA1" t="s">
        <v>105</v>
      </c>
      <c r="BB1" t="s">
        <v>106</v>
      </c>
      <c r="BC1" t="s">
        <v>289</v>
      </c>
      <c r="BD1" t="s">
        <v>107</v>
      </c>
      <c r="BE1" t="s">
        <v>108</v>
      </c>
      <c r="BF1" t="s">
        <v>109</v>
      </c>
      <c r="BG1" t="s">
        <v>110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268</v>
      </c>
      <c r="BN1" t="s">
        <v>269</v>
      </c>
      <c r="BO1" t="s">
        <v>267</v>
      </c>
      <c r="BP1" t="s">
        <v>270</v>
      </c>
      <c r="BQ1" t="s">
        <v>271</v>
      </c>
      <c r="BR1" t="s">
        <v>272</v>
      </c>
      <c r="BS1" t="s">
        <v>273</v>
      </c>
      <c r="BT1" t="s">
        <v>274</v>
      </c>
      <c r="BU1" t="s">
        <v>275</v>
      </c>
      <c r="BV1" t="s">
        <v>276</v>
      </c>
      <c r="BW1" t="s">
        <v>277</v>
      </c>
      <c r="BX1" t="s">
        <v>278</v>
      </c>
      <c r="BY1" t="s">
        <v>279</v>
      </c>
      <c r="BZ1" t="s">
        <v>280</v>
      </c>
      <c r="CA1" t="s">
        <v>281</v>
      </c>
      <c r="CB1" t="s">
        <v>282</v>
      </c>
      <c r="CC1" t="s">
        <v>263</v>
      </c>
      <c r="CD1" t="s">
        <v>264</v>
      </c>
      <c r="CE1" t="s">
        <v>265</v>
      </c>
      <c r="CF1" t="s">
        <v>266</v>
      </c>
      <c r="CG1" t="s">
        <v>284</v>
      </c>
      <c r="CH1" t="s">
        <v>283</v>
      </c>
      <c r="CI1" t="s">
        <v>285</v>
      </c>
      <c r="CJ1" t="s">
        <v>286</v>
      </c>
      <c r="CK1" t="s">
        <v>287</v>
      </c>
      <c r="CL1" t="s">
        <v>288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</row>
    <row r="2" spans="1:96" x14ac:dyDescent="0.2">
      <c r="A2">
        <v>1</v>
      </c>
      <c r="B2" t="s">
        <v>0</v>
      </c>
      <c r="C2" t="s">
        <v>1</v>
      </c>
      <c r="D2">
        <v>1996</v>
      </c>
      <c r="E2">
        <f t="shared" ref="E2:E65" si="0">G2-D2</f>
        <v>23</v>
      </c>
      <c r="F2">
        <v>1</v>
      </c>
      <c r="G2">
        <f t="shared" ref="G2:G65" si="1">VALUE(H2)</f>
        <v>2019</v>
      </c>
      <c r="H2" s="1" t="str">
        <f t="shared" ref="H2:H65" si="2">20&amp;I2</f>
        <v>2019</v>
      </c>
      <c r="I2" s="1" t="str">
        <f t="shared" ref="I2:I65" si="3">RIGHT(B2, LEN(B2)-SEARCH("/",B2,1))</f>
        <v>19</v>
      </c>
      <c r="J2">
        <v>11.48</v>
      </c>
      <c r="K2">
        <v>11.63</v>
      </c>
      <c r="L2" s="2">
        <v>10.63</v>
      </c>
      <c r="M2" s="2">
        <v>10.755000000000001</v>
      </c>
      <c r="N2">
        <v>7.27</v>
      </c>
      <c r="O2">
        <v>6.58</v>
      </c>
      <c r="P2">
        <v>10.52</v>
      </c>
      <c r="Q2">
        <v>10.56</v>
      </c>
      <c r="R2">
        <v>7.5</v>
      </c>
      <c r="S2">
        <v>7.96</v>
      </c>
      <c r="T2">
        <v>7.98</v>
      </c>
      <c r="U2">
        <v>8.1999999999999993</v>
      </c>
      <c r="V2">
        <v>7.82</v>
      </c>
      <c r="W2">
        <v>7.51</v>
      </c>
      <c r="X2">
        <v>5.97</v>
      </c>
      <c r="Y2">
        <v>5.63</v>
      </c>
      <c r="Z2">
        <v>5.59</v>
      </c>
      <c r="AA2">
        <v>6.15</v>
      </c>
      <c r="AB2">
        <v>7.69</v>
      </c>
      <c r="AC2">
        <v>7.89</v>
      </c>
      <c r="AD2">
        <v>6.45</v>
      </c>
      <c r="AE2">
        <v>6.79</v>
      </c>
      <c r="AF2">
        <v>7.98</v>
      </c>
      <c r="AG2">
        <v>7.54</v>
      </c>
      <c r="AH2" s="3">
        <f t="shared" ref="AH2:AH65" si="4">SUM(X2:AA2)</f>
        <v>23.339999999999996</v>
      </c>
      <c r="AI2" s="4">
        <f t="shared" ref="AI2:AI33" si="5">MROUND(AH2,0.5)</f>
        <v>23.5</v>
      </c>
      <c r="AJ2">
        <f t="shared" ref="AJ2:AJ33" si="6">SUM(R2:T2)</f>
        <v>23.44</v>
      </c>
      <c r="AK2">
        <f t="shared" ref="AK2:AK33" si="7">SUM(U2:W2)</f>
        <v>23.53</v>
      </c>
      <c r="AL2">
        <f t="shared" ref="AL2:AL33" si="8">SUM(AB2:AD2)</f>
        <v>22.03</v>
      </c>
      <c r="AM2">
        <f t="shared" ref="AM2:AM33" si="9">SUM(AE2:AG2)</f>
        <v>22.31</v>
      </c>
      <c r="AN2">
        <v>22.5</v>
      </c>
      <c r="AO2">
        <v>22.9</v>
      </c>
      <c r="AP2">
        <v>22.669999999999998</v>
      </c>
      <c r="AQ2">
        <v>22.169999999999998</v>
      </c>
      <c r="AR2" s="3">
        <f>ROUND(AT2,2)</f>
        <v>22.41</v>
      </c>
      <c r="AS2" s="3">
        <f>ROUND(AU2,2)</f>
        <v>22.71</v>
      </c>
      <c r="AT2">
        <f>AV2 * 0.71 + AX2 * 0.39 + AW2 * 0.86 + 6.96</f>
        <v>22.412200000000002</v>
      </c>
      <c r="AU2">
        <f>AV2*0.81 + AX2 * 0.54 + AW2* 0.56 + 6.98</f>
        <v>22.714200000000002</v>
      </c>
      <c r="AV2">
        <f t="shared" ref="AV2:AV33" si="10">O2+0.8</f>
        <v>7.38</v>
      </c>
      <c r="AW2">
        <f>AA2+0.8</f>
        <v>6.95</v>
      </c>
      <c r="AX2">
        <f t="shared" ref="AX2:AX33" si="11">Q2+0.3</f>
        <v>10.860000000000001</v>
      </c>
      <c r="AY2">
        <f>ROUND(BA2,2)</f>
        <v>22.28</v>
      </c>
      <c r="AZ2">
        <f>ROUND(BB2,2)</f>
        <v>22.83</v>
      </c>
      <c r="BA2">
        <f>AV2*0.63+AW2*0.84+BC2*0.67+4.47</f>
        <v>22.2805</v>
      </c>
      <c r="BB2">
        <f>AV2*0.61+AW2*0.8+BC2*0.65+5.66</f>
        <v>22.826300000000003</v>
      </c>
      <c r="BC2" s="2">
        <f>L2+0.3</f>
        <v>10.930000000000001</v>
      </c>
      <c r="BD2">
        <f t="shared" ref="BD2:BD33" si="12">IF(F2=2,0.93*(BH2+BK2)+5.5,0.99*(BH2+BK2)+4.47)</f>
        <v>23.3691</v>
      </c>
      <c r="BE2">
        <f t="shared" ref="BE2:BE33" si="13">IF(F2=2,0.93*(AV2+AX2)+5.5,0.99*(AV2+AX2)+4.47)</f>
        <v>22.5276</v>
      </c>
      <c r="BF2">
        <f t="shared" ref="BF2:BF33" si="14">IF(F2=2,0.94*(BI2+BJ2)+5.06,0.96*(BI2+BJ2)+4.43)</f>
        <v>21.661999999999999</v>
      </c>
      <c r="BG2">
        <f>IF(F2=2,0.94*(AW2+BL2)+5.06,0.96*(AW2+BL2)+4.43)</f>
        <v>22.7468</v>
      </c>
      <c r="BH2">
        <f t="shared" ref="BH2:BH33" si="15">N2+0.8</f>
        <v>8.07</v>
      </c>
      <c r="BI2">
        <f t="shared" ref="BI2:BI33" si="16">X2</f>
        <v>5.97</v>
      </c>
      <c r="BJ2">
        <f t="shared" ref="BJ2:BJ33" si="17">J2+0.5</f>
        <v>11.98</v>
      </c>
      <c r="BK2">
        <f t="shared" ref="BK2:BK33" si="18">P2+0.5</f>
        <v>11.02</v>
      </c>
      <c r="BL2">
        <f t="shared" ref="BL2:BL33" si="19">K2+0.5</f>
        <v>12.13</v>
      </c>
      <c r="BM2">
        <f>AN2-AJ2</f>
        <v>-0.94000000000000128</v>
      </c>
      <c r="BN2">
        <f>AN2-AK2</f>
        <v>-1.0300000000000011</v>
      </c>
      <c r="BO2">
        <f>AO2-AL2</f>
        <v>0.86999999999999744</v>
      </c>
      <c r="BP2">
        <f>AO2-AM2</f>
        <v>0.58999999999999986</v>
      </c>
      <c r="BQ2">
        <f>AP2-AJ2</f>
        <v>-0.77000000000000313</v>
      </c>
      <c r="BR2">
        <f>AP2-AK2</f>
        <v>-0.86000000000000298</v>
      </c>
      <c r="BS2">
        <f>AQ2-AL2</f>
        <v>0.13999999999999702</v>
      </c>
      <c r="BT2">
        <f>AQ2-AM2</f>
        <v>-0.14000000000000057</v>
      </c>
      <c r="BU2" s="3">
        <f>AS2-AJ2</f>
        <v>-0.73000000000000043</v>
      </c>
      <c r="BV2" s="3">
        <f>AS2-AK2</f>
        <v>-0.82000000000000028</v>
      </c>
      <c r="BW2" s="3">
        <f>AR2-AL2</f>
        <v>0.37999999999999901</v>
      </c>
      <c r="BX2" s="3">
        <f>AR2-AM2</f>
        <v>0.10000000000000142</v>
      </c>
      <c r="BY2">
        <f>AZ2-AJ2</f>
        <v>-0.61000000000000298</v>
      </c>
      <c r="BZ2">
        <f>AZ2-AK2</f>
        <v>-0.70000000000000284</v>
      </c>
      <c r="CA2">
        <f>AY2-AL2</f>
        <v>0.25</v>
      </c>
      <c r="CB2">
        <f>AY2-AM2</f>
        <v>-2.9999999999997584E-2</v>
      </c>
      <c r="CC2">
        <f>BD2-AJ2</f>
        <v>-7.0900000000001739E-2</v>
      </c>
      <c r="CD2">
        <f>BE2-AK2</f>
        <v>-1.0024000000000015</v>
      </c>
      <c r="CE2">
        <f>BG2-AL2</f>
        <v>0.71679999999999922</v>
      </c>
      <c r="CF2">
        <f>BF2-AM2</f>
        <v>-0.64799999999999969</v>
      </c>
      <c r="CG2">
        <f>Y2-0.4</f>
        <v>5.2299999999999995</v>
      </c>
      <c r="CH2">
        <f>Z2-0.4</f>
        <v>5.1899999999999995</v>
      </c>
      <c r="CI2">
        <f>1/2*(AJ2+AK2)</f>
        <v>23.484999999999999</v>
      </c>
      <c r="CJ2">
        <f>1/2*(AL2+AM2)</f>
        <v>22.17</v>
      </c>
      <c r="CK2">
        <f>IF(F2=2,0.565*AV2+0.77*AW2+0.65*BL2+5.875, 0.472*AV2 + 0.658*BL2 + 0.52*BC2 + 5.761)</f>
        <v>22.909500000000001</v>
      </c>
      <c r="CL2">
        <f>IF(F2=2,0.575*AV2 + 0.687*BL2 + 0.74*M2 + 1.38, 0.775*AX2+0.632*BL2+0.616*M2-0.57)</f>
        <v>22.137740000000001</v>
      </c>
      <c r="CM2">
        <f>CK2-CI2</f>
        <v>-0.57549999999999812</v>
      </c>
      <c r="CN2">
        <f>CL2-CJ2</f>
        <v>-3.2260000000000844E-2</v>
      </c>
      <c r="CO2">
        <v>22.9</v>
      </c>
      <c r="CP2">
        <v>23.2</v>
      </c>
      <c r="CQ2">
        <v>23.5</v>
      </c>
      <c r="CR2">
        <v>23.8</v>
      </c>
    </row>
    <row r="3" spans="1:96" x14ac:dyDescent="0.2">
      <c r="A3">
        <f>A2+1</f>
        <v>2</v>
      </c>
      <c r="B3" t="s">
        <v>2</v>
      </c>
      <c r="C3" t="s">
        <v>3</v>
      </c>
      <c r="D3">
        <v>1997</v>
      </c>
      <c r="E3">
        <f t="shared" si="0"/>
        <v>21</v>
      </c>
      <c r="F3">
        <v>1</v>
      </c>
      <c r="G3">
        <f t="shared" si="1"/>
        <v>2018</v>
      </c>
      <c r="H3" s="1" t="str">
        <f t="shared" si="2"/>
        <v>2018</v>
      </c>
      <c r="I3" s="3" t="str">
        <f t="shared" si="3"/>
        <v>18</v>
      </c>
      <c r="J3" s="3">
        <v>11.18</v>
      </c>
      <c r="K3" s="3">
        <v>11.24</v>
      </c>
      <c r="L3" s="2">
        <v>10.811</v>
      </c>
      <c r="M3" s="2">
        <v>10.769</v>
      </c>
      <c r="N3">
        <v>6.4</v>
      </c>
      <c r="O3">
        <v>6.27</v>
      </c>
      <c r="P3">
        <v>10.15</v>
      </c>
      <c r="Q3">
        <v>9.73</v>
      </c>
      <c r="R3">
        <v>7.1</v>
      </c>
      <c r="S3">
        <v>7.16</v>
      </c>
      <c r="T3">
        <v>8.11</v>
      </c>
      <c r="U3">
        <v>7.65</v>
      </c>
      <c r="V3">
        <v>7.09</v>
      </c>
      <c r="W3">
        <v>6.73</v>
      </c>
      <c r="X3">
        <v>5.88</v>
      </c>
      <c r="Y3">
        <v>5.31</v>
      </c>
      <c r="Z3">
        <v>5.43</v>
      </c>
      <c r="AA3">
        <v>5.76</v>
      </c>
      <c r="AB3">
        <v>7.11</v>
      </c>
      <c r="AC3">
        <v>7.26</v>
      </c>
      <c r="AD3">
        <v>6.87</v>
      </c>
      <c r="AE3">
        <v>6.75</v>
      </c>
      <c r="AF3">
        <v>6.99</v>
      </c>
      <c r="AG3">
        <v>6.65</v>
      </c>
      <c r="AH3" s="3">
        <f t="shared" si="4"/>
        <v>22.379999999999995</v>
      </c>
      <c r="AI3" s="4">
        <f t="shared" si="5"/>
        <v>22.5</v>
      </c>
      <c r="AJ3">
        <f t="shared" si="6"/>
        <v>22.369999999999997</v>
      </c>
      <c r="AK3">
        <f t="shared" si="7"/>
        <v>21.47</v>
      </c>
      <c r="AL3">
        <f t="shared" si="8"/>
        <v>21.240000000000002</v>
      </c>
      <c r="AM3">
        <f t="shared" si="9"/>
        <v>20.39</v>
      </c>
      <c r="AN3">
        <v>21.9</v>
      </c>
      <c r="AO3">
        <v>22.3</v>
      </c>
      <c r="AP3">
        <v>22.189999999999998</v>
      </c>
      <c r="AQ3">
        <v>21.689999999999998</v>
      </c>
      <c r="AR3" s="3">
        <f t="shared" ref="AR3:AR66" si="20">ROUND(AT3,2)</f>
        <v>21.28</v>
      </c>
      <c r="AS3" s="3">
        <f t="shared" ref="AS3:AS66" si="21">ROUND(AU3,2)</f>
        <v>21.63</v>
      </c>
      <c r="AT3">
        <f t="shared" ref="AT3:AT66" si="22">AV3 * 0.71 + AX3 * 0.39 + AW3 * 0.86 + 6.96</f>
        <v>21.274999999999999</v>
      </c>
      <c r="AU3">
        <f t="shared" ref="AU3:AU66" si="23">AV3*0.81 + AX3 * 0.54 + AW3* 0.56 + 6.98</f>
        <v>21.628500000000003</v>
      </c>
      <c r="AV3">
        <f t="shared" si="10"/>
        <v>7.0699999999999994</v>
      </c>
      <c r="AW3">
        <f t="shared" ref="AW3:AW66" si="24">AA3+0.5</f>
        <v>6.26</v>
      </c>
      <c r="AX3">
        <f t="shared" si="11"/>
        <v>10.030000000000001</v>
      </c>
      <c r="AY3">
        <f t="shared" ref="AY3:AY66" si="25">ROUND(BA3,2)</f>
        <v>21.63</v>
      </c>
      <c r="AZ3">
        <f t="shared" ref="AZ3:AZ66" si="26">ROUND(BB3,2)</f>
        <v>22.2</v>
      </c>
      <c r="BA3">
        <f t="shared" ref="BA3:BA66" si="27">AV3*0.63+AW3*0.84+BC3*0.67+4.47</f>
        <v>21.626869999999997</v>
      </c>
      <c r="BB3">
        <f t="shared" ref="BB3:BB66" si="28">AV3*0.61+AW3*0.8+BC3*0.65+5.66</f>
        <v>22.202850000000002</v>
      </c>
      <c r="BC3" s="2">
        <f t="shared" ref="BC3:BC33" si="29">L3+0.3</f>
        <v>11.111000000000001</v>
      </c>
      <c r="BD3">
        <f t="shared" si="12"/>
        <v>22.141500000000001</v>
      </c>
      <c r="BE3">
        <f t="shared" si="13"/>
        <v>21.399000000000001</v>
      </c>
      <c r="BF3">
        <f t="shared" si="14"/>
        <v>21.287599999999998</v>
      </c>
      <c r="BG3">
        <f t="shared" ref="BG3:BG33" si="30">IF(F3=2,0.94*(AW3+BL3)+5.06,0.96*(AW3+BL3)+4.43)</f>
        <v>21.71</v>
      </c>
      <c r="BH3">
        <f t="shared" si="15"/>
        <v>7.2</v>
      </c>
      <c r="BI3">
        <f t="shared" si="16"/>
        <v>5.88</v>
      </c>
      <c r="BJ3">
        <f t="shared" si="17"/>
        <v>11.68</v>
      </c>
      <c r="BK3">
        <f t="shared" si="18"/>
        <v>10.65</v>
      </c>
      <c r="BL3">
        <f t="shared" si="19"/>
        <v>11.74</v>
      </c>
      <c r="BM3">
        <f t="shared" ref="BM3:BM66" si="31">AN3-AJ3</f>
        <v>-0.46999999999999886</v>
      </c>
      <c r="BN3">
        <f t="shared" ref="BN3:BN66" si="32">AN3-AK3</f>
        <v>0.42999999999999972</v>
      </c>
      <c r="BO3">
        <f t="shared" ref="BO3:BO66" si="33">AO3-AL3</f>
        <v>1.0599999999999987</v>
      </c>
      <c r="BP3">
        <f t="shared" ref="BP3:BP66" si="34">AO3-AM3</f>
        <v>1.9100000000000001</v>
      </c>
      <c r="BQ3">
        <f t="shared" ref="BQ3:BQ66" si="35">AP3-AJ3</f>
        <v>-0.17999999999999972</v>
      </c>
      <c r="BR3">
        <f t="shared" ref="BR3:BR66" si="36">AP3-AK3</f>
        <v>0.71999999999999886</v>
      </c>
      <c r="BS3">
        <f t="shared" ref="BS3:BS66" si="37">AQ3-AL3</f>
        <v>0.44999999999999574</v>
      </c>
      <c r="BT3">
        <f t="shared" ref="BT3:BT66" si="38">AQ3-AM3</f>
        <v>1.2999999999999972</v>
      </c>
      <c r="BU3" s="3">
        <f t="shared" ref="BU3:BU66" si="39">AS3-AJ3</f>
        <v>-0.73999999999999844</v>
      </c>
      <c r="BV3" s="3">
        <f t="shared" ref="BV3:BV66" si="40">AS3-AK3</f>
        <v>0.16000000000000014</v>
      </c>
      <c r="BW3" s="3">
        <f t="shared" ref="BW3:BW66" si="41">AR3-AL3</f>
        <v>3.9999999999999147E-2</v>
      </c>
      <c r="BX3" s="3">
        <f t="shared" ref="BX3:BX66" si="42">AR3-AM3</f>
        <v>0.89000000000000057</v>
      </c>
      <c r="BY3">
        <f t="shared" ref="BY3:BY66" si="43">AZ3-AJ3</f>
        <v>-0.16999999999999815</v>
      </c>
      <c r="BZ3">
        <f t="shared" ref="BZ3:BZ66" si="44">AZ3-AK3</f>
        <v>0.73000000000000043</v>
      </c>
      <c r="CA3">
        <f t="shared" ref="CA3:CA66" si="45">AY3-AL3</f>
        <v>0.38999999999999702</v>
      </c>
      <c r="CB3">
        <f t="shared" ref="CB3:CB66" si="46">AY3-AM3</f>
        <v>1.2399999999999984</v>
      </c>
      <c r="CC3">
        <f t="shared" ref="CC3:CC66" si="47">BD3-AJ3</f>
        <v>-0.22849999999999682</v>
      </c>
      <c r="CD3">
        <f t="shared" ref="CD3:CD66" si="48">BE3-AK3</f>
        <v>-7.0999999999997954E-2</v>
      </c>
      <c r="CE3">
        <f t="shared" ref="CE3:CE66" si="49">BG3-AL3</f>
        <v>0.46999999999999886</v>
      </c>
      <c r="CF3">
        <f t="shared" ref="CF3:CF66" si="50">BF3-AM3</f>
        <v>0.89759999999999707</v>
      </c>
      <c r="CG3">
        <f t="shared" ref="CG3:CG66" si="51">Y3-0.4</f>
        <v>4.9099999999999993</v>
      </c>
      <c r="CH3">
        <f t="shared" ref="CH3:CH66" si="52">Z3-0.4</f>
        <v>5.0299999999999994</v>
      </c>
      <c r="CI3">
        <f t="shared" ref="CI3:CI66" si="53">1/2*(AJ3+AK3)</f>
        <v>21.919999999999998</v>
      </c>
      <c r="CJ3">
        <f t="shared" ref="CJ3:CJ66" si="54">1/2*(AL3+AM3)</f>
        <v>20.815000000000001</v>
      </c>
      <c r="CK3">
        <f t="shared" ref="CK3:CK66" si="55">IF(F3=2,0.565*AV3+0.77*AW3+0.65*BL3+5.875, 0.472*AV3 + 0.658*BL3 + 0.52*BC3 + 5.761)</f>
        <v>22.600680000000001</v>
      </c>
      <c r="CL3">
        <f t="shared" ref="CL3:CL66" si="56">IF(F3=2,0.575*AV3 + 0.687*BL3 + 0.74*M3 + 1.38, 0.775*AX3+0.632*BL3+0.616*M3-0.57)</f>
        <v>21.256633999999998</v>
      </c>
      <c r="CM3">
        <f t="shared" ref="CM3:CM66" si="57">CK3-CI3</f>
        <v>0.68068000000000239</v>
      </c>
      <c r="CN3">
        <f t="shared" ref="CN3:CN66" si="58">CL3-CJ3</f>
        <v>0.44163399999999697</v>
      </c>
      <c r="CO3">
        <v>22.3</v>
      </c>
      <c r="CP3">
        <v>22.6</v>
      </c>
      <c r="CQ3">
        <v>22.9</v>
      </c>
      <c r="CR3">
        <v>23.2</v>
      </c>
    </row>
    <row r="4" spans="1:96" x14ac:dyDescent="0.2">
      <c r="A4">
        <f t="shared" ref="A4:A67" si="59">A3+1</f>
        <v>3</v>
      </c>
      <c r="B4" t="s">
        <v>4</v>
      </c>
      <c r="C4" t="s">
        <v>5</v>
      </c>
      <c r="D4">
        <v>1993</v>
      </c>
      <c r="E4">
        <f t="shared" si="0"/>
        <v>25</v>
      </c>
      <c r="F4">
        <v>2</v>
      </c>
      <c r="G4">
        <f t="shared" si="1"/>
        <v>2018</v>
      </c>
      <c r="H4" s="1" t="str">
        <f t="shared" si="2"/>
        <v>2018</v>
      </c>
      <c r="I4" s="3" t="str">
        <f t="shared" si="3"/>
        <v>18</v>
      </c>
      <c r="J4" s="3">
        <v>11.17</v>
      </c>
      <c r="K4" s="3">
        <v>10.72</v>
      </c>
      <c r="L4" s="2">
        <v>11.097</v>
      </c>
      <c r="M4" s="2">
        <v>11.04</v>
      </c>
      <c r="N4">
        <v>7.52</v>
      </c>
      <c r="O4">
        <v>7.5</v>
      </c>
      <c r="P4">
        <v>10.59</v>
      </c>
      <c r="Q4">
        <v>11.18</v>
      </c>
      <c r="R4">
        <v>7.66</v>
      </c>
      <c r="S4">
        <v>7.66</v>
      </c>
      <c r="T4">
        <v>8.31</v>
      </c>
      <c r="U4">
        <v>8.1199999999999992</v>
      </c>
      <c r="V4">
        <v>7.81</v>
      </c>
      <c r="W4">
        <v>7.58</v>
      </c>
      <c r="X4">
        <v>6.68</v>
      </c>
      <c r="Y4">
        <v>6.1</v>
      </c>
      <c r="Z4">
        <v>5.94</v>
      </c>
      <c r="AA4">
        <v>6.68</v>
      </c>
      <c r="AB4">
        <v>7.63</v>
      </c>
      <c r="AC4">
        <v>7.31</v>
      </c>
      <c r="AD4">
        <v>7.18</v>
      </c>
      <c r="AE4">
        <v>7.08</v>
      </c>
      <c r="AF4">
        <v>7.13</v>
      </c>
      <c r="AG4">
        <v>7.33</v>
      </c>
      <c r="AH4" s="3">
        <f t="shared" si="4"/>
        <v>25.4</v>
      </c>
      <c r="AI4" s="4">
        <f t="shared" si="5"/>
        <v>25.5</v>
      </c>
      <c r="AJ4">
        <f t="shared" si="6"/>
        <v>23.630000000000003</v>
      </c>
      <c r="AK4">
        <f t="shared" si="7"/>
        <v>23.509999999999998</v>
      </c>
      <c r="AL4">
        <f t="shared" si="8"/>
        <v>22.119999999999997</v>
      </c>
      <c r="AM4">
        <f t="shared" si="9"/>
        <v>21.54</v>
      </c>
      <c r="AN4">
        <v>23.7</v>
      </c>
      <c r="AO4">
        <v>24</v>
      </c>
      <c r="AP4">
        <v>23.7</v>
      </c>
      <c r="AQ4">
        <v>23.2</v>
      </c>
      <c r="AR4" s="3">
        <f t="shared" si="20"/>
        <v>23.51</v>
      </c>
      <c r="AS4" s="3">
        <f t="shared" si="21"/>
        <v>23.92</v>
      </c>
      <c r="AT4">
        <f t="shared" si="22"/>
        <v>23.505000000000003</v>
      </c>
      <c r="AU4">
        <f t="shared" si="23"/>
        <v>23.923000000000002</v>
      </c>
      <c r="AV4">
        <f t="shared" si="10"/>
        <v>8.3000000000000007</v>
      </c>
      <c r="AW4">
        <f t="shared" si="24"/>
        <v>7.18</v>
      </c>
      <c r="AX4">
        <f t="shared" si="11"/>
        <v>11.48</v>
      </c>
      <c r="AY4">
        <f t="shared" si="25"/>
        <v>23.37</v>
      </c>
      <c r="AZ4">
        <f t="shared" si="26"/>
        <v>23.88</v>
      </c>
      <c r="BA4">
        <f t="shared" si="27"/>
        <v>23.36619</v>
      </c>
      <c r="BB4">
        <f t="shared" si="28"/>
        <v>23.875050000000002</v>
      </c>
      <c r="BC4" s="2">
        <f t="shared" si="29"/>
        <v>11.397</v>
      </c>
      <c r="BD4">
        <f t="shared" si="12"/>
        <v>23.551300000000001</v>
      </c>
      <c r="BE4">
        <f t="shared" si="13"/>
        <v>23.895400000000002</v>
      </c>
      <c r="BF4">
        <f t="shared" si="14"/>
        <v>22.308999999999997</v>
      </c>
      <c r="BG4">
        <f t="shared" si="30"/>
        <v>22.355999999999998</v>
      </c>
      <c r="BH4">
        <f t="shared" si="15"/>
        <v>8.32</v>
      </c>
      <c r="BI4">
        <f t="shared" si="16"/>
        <v>6.68</v>
      </c>
      <c r="BJ4">
        <f t="shared" si="17"/>
        <v>11.67</v>
      </c>
      <c r="BK4">
        <f t="shared" si="18"/>
        <v>11.09</v>
      </c>
      <c r="BL4">
        <f t="shared" si="19"/>
        <v>11.22</v>
      </c>
      <c r="BM4">
        <f t="shared" si="31"/>
        <v>6.9999999999996732E-2</v>
      </c>
      <c r="BN4">
        <f t="shared" si="32"/>
        <v>0.19000000000000128</v>
      </c>
      <c r="BO4">
        <f t="shared" si="33"/>
        <v>1.8800000000000026</v>
      </c>
      <c r="BP4">
        <f t="shared" si="34"/>
        <v>2.4600000000000009</v>
      </c>
      <c r="BQ4">
        <f t="shared" si="35"/>
        <v>6.9999999999996732E-2</v>
      </c>
      <c r="BR4">
        <f t="shared" si="36"/>
        <v>0.19000000000000128</v>
      </c>
      <c r="BS4">
        <f t="shared" si="37"/>
        <v>1.0800000000000018</v>
      </c>
      <c r="BT4">
        <f t="shared" si="38"/>
        <v>1.6600000000000001</v>
      </c>
      <c r="BU4" s="3">
        <f t="shared" si="39"/>
        <v>0.28999999999999915</v>
      </c>
      <c r="BV4" s="3">
        <f t="shared" si="40"/>
        <v>0.41000000000000369</v>
      </c>
      <c r="BW4" s="3">
        <f t="shared" si="41"/>
        <v>1.3900000000000041</v>
      </c>
      <c r="BX4" s="3">
        <f t="shared" si="42"/>
        <v>1.9700000000000024</v>
      </c>
      <c r="BY4">
        <f t="shared" si="43"/>
        <v>0.24999999999999645</v>
      </c>
      <c r="BZ4">
        <f t="shared" si="44"/>
        <v>0.37000000000000099</v>
      </c>
      <c r="CA4">
        <f t="shared" si="45"/>
        <v>1.2500000000000036</v>
      </c>
      <c r="CB4">
        <f t="shared" si="46"/>
        <v>1.8300000000000018</v>
      </c>
      <c r="CC4">
        <f t="shared" si="47"/>
        <v>-7.8700000000001324E-2</v>
      </c>
      <c r="CD4">
        <f t="shared" si="48"/>
        <v>0.38540000000000418</v>
      </c>
      <c r="CE4">
        <f t="shared" si="49"/>
        <v>0.23600000000000065</v>
      </c>
      <c r="CF4">
        <f t="shared" si="50"/>
        <v>0.76899999999999835</v>
      </c>
      <c r="CG4">
        <f t="shared" si="51"/>
        <v>5.6999999999999993</v>
      </c>
      <c r="CH4">
        <f t="shared" si="52"/>
        <v>5.54</v>
      </c>
      <c r="CI4">
        <f t="shared" si="53"/>
        <v>23.57</v>
      </c>
      <c r="CJ4">
        <f t="shared" si="54"/>
        <v>21.83</v>
      </c>
      <c r="CK4">
        <f t="shared" si="55"/>
        <v>23.386099999999999</v>
      </c>
      <c r="CL4">
        <f t="shared" si="56"/>
        <v>22.030239999999999</v>
      </c>
      <c r="CM4">
        <f t="shared" si="57"/>
        <v>-0.18390000000000128</v>
      </c>
      <c r="CN4">
        <f t="shared" si="58"/>
        <v>0.20024000000000086</v>
      </c>
      <c r="CO4">
        <v>24</v>
      </c>
      <c r="CP4">
        <v>24.3</v>
      </c>
      <c r="CQ4">
        <v>24.7</v>
      </c>
      <c r="CR4">
        <v>24.9</v>
      </c>
    </row>
    <row r="5" spans="1:96" x14ac:dyDescent="0.2">
      <c r="A5">
        <f t="shared" si="59"/>
        <v>4</v>
      </c>
      <c r="B5" t="s">
        <v>6</v>
      </c>
      <c r="C5" t="s">
        <v>7</v>
      </c>
      <c r="D5">
        <v>1997</v>
      </c>
      <c r="E5">
        <f t="shared" si="0"/>
        <v>21</v>
      </c>
      <c r="F5">
        <v>1</v>
      </c>
      <c r="G5">
        <f t="shared" si="1"/>
        <v>2018</v>
      </c>
      <c r="H5" s="1" t="str">
        <f t="shared" si="2"/>
        <v>2018</v>
      </c>
      <c r="I5" s="3" t="str">
        <f t="shared" si="3"/>
        <v>18</v>
      </c>
      <c r="J5" s="3">
        <v>11.55</v>
      </c>
      <c r="K5" s="3">
        <v>11.94</v>
      </c>
      <c r="L5" s="2">
        <v>11.33</v>
      </c>
      <c r="M5" s="2">
        <v>11.141</v>
      </c>
      <c r="N5">
        <v>7.44</v>
      </c>
      <c r="O5">
        <v>7.61</v>
      </c>
      <c r="P5">
        <v>10.029999999999999</v>
      </c>
      <c r="Q5">
        <v>11.3</v>
      </c>
      <c r="R5">
        <v>7.69</v>
      </c>
      <c r="S5">
        <v>7.69</v>
      </c>
      <c r="T5">
        <v>8.4499999999999993</v>
      </c>
      <c r="U5">
        <v>8.23</v>
      </c>
      <c r="V5">
        <v>7.83</v>
      </c>
      <c r="W5">
        <v>7.8</v>
      </c>
      <c r="X5">
        <v>6.26</v>
      </c>
      <c r="Y5">
        <v>5.81</v>
      </c>
      <c r="Z5">
        <v>5.63</v>
      </c>
      <c r="AA5">
        <v>6.44</v>
      </c>
      <c r="AB5">
        <v>7.76</v>
      </c>
      <c r="AC5">
        <v>8.7100000000000009</v>
      </c>
      <c r="AD5">
        <v>7.37</v>
      </c>
      <c r="AE5">
        <v>7.78</v>
      </c>
      <c r="AF5">
        <v>8.7200000000000006</v>
      </c>
      <c r="AG5">
        <v>8.31</v>
      </c>
      <c r="AH5" s="3">
        <f t="shared" si="4"/>
        <v>24.14</v>
      </c>
      <c r="AI5" s="4">
        <f t="shared" si="5"/>
        <v>24</v>
      </c>
      <c r="AJ5">
        <f t="shared" si="6"/>
        <v>23.83</v>
      </c>
      <c r="AK5">
        <f t="shared" si="7"/>
        <v>23.860000000000003</v>
      </c>
      <c r="AL5">
        <f t="shared" si="8"/>
        <v>23.84</v>
      </c>
      <c r="AM5">
        <f t="shared" si="9"/>
        <v>24.810000000000002</v>
      </c>
      <c r="AN5">
        <v>22.8</v>
      </c>
      <c r="AO5">
        <v>23.1</v>
      </c>
      <c r="AP5">
        <v>23.07</v>
      </c>
      <c r="AQ5">
        <v>22.57</v>
      </c>
      <c r="AR5" s="3">
        <f t="shared" si="20"/>
        <v>23.42</v>
      </c>
      <c r="AS5" s="3">
        <f t="shared" si="21"/>
        <v>23.94</v>
      </c>
      <c r="AT5">
        <f t="shared" si="22"/>
        <v>23.423500000000001</v>
      </c>
      <c r="AU5">
        <f t="shared" si="23"/>
        <v>23.942500000000003</v>
      </c>
      <c r="AV5">
        <f t="shared" si="10"/>
        <v>8.41</v>
      </c>
      <c r="AW5">
        <f t="shared" si="24"/>
        <v>6.94</v>
      </c>
      <c r="AX5">
        <f t="shared" si="11"/>
        <v>11.600000000000001</v>
      </c>
      <c r="AY5">
        <f t="shared" si="25"/>
        <v>23.39</v>
      </c>
      <c r="AZ5">
        <f t="shared" si="26"/>
        <v>23.9</v>
      </c>
      <c r="BA5">
        <f t="shared" si="27"/>
        <v>23.39</v>
      </c>
      <c r="BB5">
        <f t="shared" si="28"/>
        <v>23.901600000000002</v>
      </c>
      <c r="BC5" s="2">
        <f t="shared" si="29"/>
        <v>11.63</v>
      </c>
      <c r="BD5">
        <f t="shared" si="12"/>
        <v>23.052299999999999</v>
      </c>
      <c r="BE5">
        <f t="shared" si="13"/>
        <v>24.279900000000001</v>
      </c>
      <c r="BF5">
        <f t="shared" si="14"/>
        <v>22.0076</v>
      </c>
      <c r="BG5">
        <f t="shared" si="30"/>
        <v>23.034799999999997</v>
      </c>
      <c r="BH5">
        <f t="shared" si="15"/>
        <v>8.24</v>
      </c>
      <c r="BI5">
        <f t="shared" si="16"/>
        <v>6.26</v>
      </c>
      <c r="BJ5">
        <f t="shared" si="17"/>
        <v>12.05</v>
      </c>
      <c r="BK5">
        <f t="shared" si="18"/>
        <v>10.53</v>
      </c>
      <c r="BL5">
        <f t="shared" si="19"/>
        <v>12.44</v>
      </c>
      <c r="BM5">
        <f t="shared" si="31"/>
        <v>-1.0299999999999976</v>
      </c>
      <c r="BN5">
        <f t="shared" si="32"/>
        <v>-1.0600000000000023</v>
      </c>
      <c r="BO5">
        <f t="shared" si="33"/>
        <v>-0.73999999999999844</v>
      </c>
      <c r="BP5">
        <f t="shared" si="34"/>
        <v>-1.7100000000000009</v>
      </c>
      <c r="BQ5">
        <f t="shared" si="35"/>
        <v>-0.75999999999999801</v>
      </c>
      <c r="BR5">
        <f t="shared" si="36"/>
        <v>-0.7900000000000027</v>
      </c>
      <c r="BS5">
        <f t="shared" si="37"/>
        <v>-1.2699999999999996</v>
      </c>
      <c r="BT5">
        <f t="shared" si="38"/>
        <v>-2.240000000000002</v>
      </c>
      <c r="BU5" s="3">
        <f t="shared" si="39"/>
        <v>0.11000000000000298</v>
      </c>
      <c r="BV5" s="3">
        <f t="shared" si="40"/>
        <v>7.9999999999998295E-2</v>
      </c>
      <c r="BW5" s="3">
        <f t="shared" si="41"/>
        <v>-0.41999999999999815</v>
      </c>
      <c r="BX5" s="3">
        <f t="shared" si="42"/>
        <v>-1.3900000000000006</v>
      </c>
      <c r="BY5">
        <f t="shared" si="43"/>
        <v>7.0000000000000284E-2</v>
      </c>
      <c r="BZ5">
        <f t="shared" si="44"/>
        <v>3.9999999999995595E-2</v>
      </c>
      <c r="CA5">
        <f t="shared" si="45"/>
        <v>-0.44999999999999929</v>
      </c>
      <c r="CB5">
        <f t="shared" si="46"/>
        <v>-1.4200000000000017</v>
      </c>
      <c r="CC5">
        <f t="shared" si="47"/>
        <v>-0.77769999999999939</v>
      </c>
      <c r="CD5">
        <f t="shared" si="48"/>
        <v>0.41989999999999839</v>
      </c>
      <c r="CE5">
        <f t="shared" si="49"/>
        <v>-0.8052000000000028</v>
      </c>
      <c r="CF5">
        <f t="shared" si="50"/>
        <v>-2.8024000000000022</v>
      </c>
      <c r="CG5">
        <f t="shared" si="51"/>
        <v>5.4099999999999993</v>
      </c>
      <c r="CH5">
        <f t="shared" si="52"/>
        <v>5.2299999999999995</v>
      </c>
      <c r="CI5">
        <f t="shared" si="53"/>
        <v>23.844999999999999</v>
      </c>
      <c r="CJ5">
        <f t="shared" si="54"/>
        <v>24.325000000000003</v>
      </c>
      <c r="CK5">
        <f t="shared" si="55"/>
        <v>23.963640000000002</v>
      </c>
      <c r="CL5">
        <f t="shared" si="56"/>
        <v>23.144936000000001</v>
      </c>
      <c r="CM5">
        <f t="shared" si="57"/>
        <v>0.11864000000000274</v>
      </c>
      <c r="CN5">
        <f t="shared" si="58"/>
        <v>-1.1800640000000016</v>
      </c>
      <c r="CO5">
        <v>23.2</v>
      </c>
      <c r="CP5">
        <v>23.5</v>
      </c>
      <c r="CQ5">
        <v>23.8</v>
      </c>
      <c r="CR5">
        <v>24</v>
      </c>
    </row>
    <row r="6" spans="1:96" x14ac:dyDescent="0.2">
      <c r="A6">
        <f t="shared" si="59"/>
        <v>5</v>
      </c>
      <c r="B6" t="s">
        <v>8</v>
      </c>
      <c r="C6" t="s">
        <v>9</v>
      </c>
      <c r="D6">
        <v>1995</v>
      </c>
      <c r="E6">
        <f t="shared" si="0"/>
        <v>22</v>
      </c>
      <c r="F6">
        <v>2</v>
      </c>
      <c r="G6">
        <f t="shared" si="1"/>
        <v>2017</v>
      </c>
      <c r="H6" s="1" t="str">
        <f t="shared" si="2"/>
        <v>2017</v>
      </c>
      <c r="I6" s="3" t="str">
        <f t="shared" si="3"/>
        <v>17</v>
      </c>
      <c r="J6" s="3">
        <v>10.76</v>
      </c>
      <c r="K6" s="3">
        <v>10.72</v>
      </c>
      <c r="L6" s="2">
        <v>10.247</v>
      </c>
      <c r="M6" s="2">
        <v>10.349</v>
      </c>
      <c r="N6">
        <v>7.08</v>
      </c>
      <c r="O6">
        <v>6.91</v>
      </c>
      <c r="P6">
        <v>10.73</v>
      </c>
      <c r="Q6">
        <v>10.039999999999999</v>
      </c>
      <c r="R6">
        <v>7.07</v>
      </c>
      <c r="S6">
        <v>7.56</v>
      </c>
      <c r="T6">
        <v>8.49</v>
      </c>
      <c r="U6">
        <v>8.84</v>
      </c>
      <c r="V6">
        <v>7.53</v>
      </c>
      <c r="W6">
        <v>7.25</v>
      </c>
      <c r="X6">
        <v>6.17</v>
      </c>
      <c r="Y6">
        <v>5.94</v>
      </c>
      <c r="Z6">
        <v>6.06</v>
      </c>
      <c r="AA6">
        <v>6.28</v>
      </c>
      <c r="AB6">
        <v>7.06</v>
      </c>
      <c r="AC6">
        <v>7.27</v>
      </c>
      <c r="AD6">
        <v>6.95</v>
      </c>
      <c r="AE6">
        <v>7.08</v>
      </c>
      <c r="AF6">
        <v>7.15</v>
      </c>
      <c r="AG6">
        <v>6.98</v>
      </c>
      <c r="AH6" s="3">
        <f t="shared" si="4"/>
        <v>24.45</v>
      </c>
      <c r="AI6" s="4">
        <f t="shared" si="5"/>
        <v>24.5</v>
      </c>
      <c r="AJ6">
        <f t="shared" si="6"/>
        <v>23.119999999999997</v>
      </c>
      <c r="AK6">
        <f t="shared" si="7"/>
        <v>23.62</v>
      </c>
      <c r="AL6">
        <f t="shared" si="8"/>
        <v>21.279999999999998</v>
      </c>
      <c r="AM6">
        <f t="shared" si="9"/>
        <v>21.21</v>
      </c>
      <c r="AN6">
        <v>23.1</v>
      </c>
      <c r="AO6">
        <v>23.4</v>
      </c>
      <c r="AP6">
        <v>23.225000000000001</v>
      </c>
      <c r="AQ6">
        <v>22.725000000000001</v>
      </c>
      <c r="AR6" s="3">
        <f t="shared" si="20"/>
        <v>22.3</v>
      </c>
      <c r="AS6" s="3">
        <f t="shared" si="21"/>
        <v>22.61</v>
      </c>
      <c r="AT6">
        <f t="shared" si="22"/>
        <v>22.297499999999999</v>
      </c>
      <c r="AU6">
        <f t="shared" si="23"/>
        <v>22.605500000000003</v>
      </c>
      <c r="AV6">
        <f t="shared" si="10"/>
        <v>7.71</v>
      </c>
      <c r="AW6">
        <f t="shared" si="24"/>
        <v>6.78</v>
      </c>
      <c r="AX6">
        <f t="shared" si="11"/>
        <v>10.34</v>
      </c>
      <c r="AY6">
        <f t="shared" si="25"/>
        <v>22.09</v>
      </c>
      <c r="AZ6">
        <f t="shared" si="26"/>
        <v>22.64</v>
      </c>
      <c r="BA6">
        <f t="shared" si="27"/>
        <v>22.088989999999999</v>
      </c>
      <c r="BB6">
        <f t="shared" si="28"/>
        <v>22.64265</v>
      </c>
      <c r="BC6" s="2">
        <f t="shared" si="29"/>
        <v>10.547000000000001</v>
      </c>
      <c r="BD6">
        <f t="shared" si="12"/>
        <v>23.272300000000001</v>
      </c>
      <c r="BE6">
        <f t="shared" si="13"/>
        <v>22.2865</v>
      </c>
      <c r="BF6">
        <f t="shared" si="14"/>
        <v>21.444199999999999</v>
      </c>
      <c r="BG6">
        <f t="shared" si="30"/>
        <v>21.979999999999997</v>
      </c>
      <c r="BH6">
        <f t="shared" si="15"/>
        <v>7.88</v>
      </c>
      <c r="BI6">
        <f t="shared" si="16"/>
        <v>6.17</v>
      </c>
      <c r="BJ6">
        <f t="shared" si="17"/>
        <v>11.26</v>
      </c>
      <c r="BK6">
        <f t="shared" si="18"/>
        <v>11.23</v>
      </c>
      <c r="BL6">
        <f t="shared" si="19"/>
        <v>11.22</v>
      </c>
      <c r="BM6">
        <f t="shared" si="31"/>
        <v>-1.9999999999996021E-2</v>
      </c>
      <c r="BN6">
        <f t="shared" si="32"/>
        <v>-0.51999999999999957</v>
      </c>
      <c r="BO6">
        <f t="shared" si="33"/>
        <v>2.120000000000001</v>
      </c>
      <c r="BP6">
        <f t="shared" si="34"/>
        <v>2.1899999999999977</v>
      </c>
      <c r="BQ6">
        <f t="shared" si="35"/>
        <v>0.10500000000000398</v>
      </c>
      <c r="BR6">
        <f t="shared" si="36"/>
        <v>-0.39499999999999957</v>
      </c>
      <c r="BS6">
        <f t="shared" si="37"/>
        <v>1.4450000000000038</v>
      </c>
      <c r="BT6">
        <f t="shared" si="38"/>
        <v>1.5150000000000006</v>
      </c>
      <c r="BU6" s="3">
        <f t="shared" si="39"/>
        <v>-0.50999999999999801</v>
      </c>
      <c r="BV6" s="3">
        <f t="shared" si="40"/>
        <v>-1.0100000000000016</v>
      </c>
      <c r="BW6" s="3">
        <f t="shared" si="41"/>
        <v>1.0200000000000031</v>
      </c>
      <c r="BX6" s="3">
        <f t="shared" si="42"/>
        <v>1.0899999999999999</v>
      </c>
      <c r="BY6">
        <f t="shared" si="43"/>
        <v>-0.47999999999999687</v>
      </c>
      <c r="BZ6">
        <f t="shared" si="44"/>
        <v>-0.98000000000000043</v>
      </c>
      <c r="CA6">
        <f t="shared" si="45"/>
        <v>0.81000000000000227</v>
      </c>
      <c r="CB6">
        <f t="shared" si="46"/>
        <v>0.87999999999999901</v>
      </c>
      <c r="CC6">
        <f t="shared" si="47"/>
        <v>0.15230000000000388</v>
      </c>
      <c r="CD6">
        <f t="shared" si="48"/>
        <v>-1.3335000000000008</v>
      </c>
      <c r="CE6">
        <f t="shared" si="49"/>
        <v>0.69999999999999929</v>
      </c>
      <c r="CF6">
        <f t="shared" si="50"/>
        <v>0.23419999999999774</v>
      </c>
      <c r="CG6">
        <f t="shared" si="51"/>
        <v>5.54</v>
      </c>
      <c r="CH6">
        <f t="shared" si="52"/>
        <v>5.6599999999999993</v>
      </c>
      <c r="CI6">
        <f t="shared" si="53"/>
        <v>23.369999999999997</v>
      </c>
      <c r="CJ6">
        <f t="shared" si="54"/>
        <v>21.244999999999997</v>
      </c>
      <c r="CK6">
        <f t="shared" si="55"/>
        <v>22.744750000000003</v>
      </c>
      <c r="CL6">
        <f t="shared" si="56"/>
        <v>21.179649999999999</v>
      </c>
      <c r="CM6">
        <f t="shared" si="57"/>
        <v>-0.62524999999999409</v>
      </c>
      <c r="CN6">
        <f t="shared" si="58"/>
        <v>-6.5349999999998687E-2</v>
      </c>
      <c r="CO6">
        <v>23.5</v>
      </c>
      <c r="CP6">
        <v>23.7</v>
      </c>
      <c r="CQ6">
        <v>24.1</v>
      </c>
      <c r="CR6">
        <v>24.3</v>
      </c>
    </row>
    <row r="7" spans="1:96" x14ac:dyDescent="0.2">
      <c r="A7">
        <f t="shared" si="59"/>
        <v>6</v>
      </c>
      <c r="B7" t="s">
        <v>10</v>
      </c>
      <c r="C7" t="s">
        <v>11</v>
      </c>
      <c r="D7">
        <v>1997</v>
      </c>
      <c r="E7">
        <f t="shared" si="0"/>
        <v>20</v>
      </c>
      <c r="F7">
        <v>2</v>
      </c>
      <c r="G7">
        <f t="shared" si="1"/>
        <v>2017</v>
      </c>
      <c r="H7" s="1" t="str">
        <f t="shared" si="2"/>
        <v>2017</v>
      </c>
      <c r="I7" s="3" t="str">
        <f t="shared" si="3"/>
        <v>17</v>
      </c>
      <c r="J7" s="3">
        <v>11.01</v>
      </c>
      <c r="K7" s="3">
        <v>11.11</v>
      </c>
      <c r="L7" s="2">
        <v>9.8360000000000003</v>
      </c>
      <c r="M7" s="2">
        <v>10.284000000000001</v>
      </c>
      <c r="N7">
        <v>5.82</v>
      </c>
      <c r="O7">
        <v>6.22</v>
      </c>
      <c r="P7">
        <v>10.46</v>
      </c>
      <c r="Q7">
        <v>10.46</v>
      </c>
      <c r="R7">
        <v>7.21</v>
      </c>
      <c r="S7">
        <v>7.49</v>
      </c>
      <c r="T7">
        <v>8.44</v>
      </c>
      <c r="U7">
        <v>8.18</v>
      </c>
      <c r="V7">
        <v>7.47</v>
      </c>
      <c r="W7">
        <v>7.23</v>
      </c>
      <c r="X7">
        <v>5.78</v>
      </c>
      <c r="Y7">
        <v>5.15</v>
      </c>
      <c r="Z7">
        <v>5.35</v>
      </c>
      <c r="AA7">
        <v>5.79</v>
      </c>
      <c r="AB7">
        <v>7.58</v>
      </c>
      <c r="AC7">
        <v>7.45</v>
      </c>
      <c r="AD7">
        <v>7.3</v>
      </c>
      <c r="AE7">
        <v>7.22</v>
      </c>
      <c r="AF7">
        <v>7.23</v>
      </c>
      <c r="AG7">
        <v>7.44</v>
      </c>
      <c r="AH7" s="3">
        <f t="shared" si="4"/>
        <v>22.07</v>
      </c>
      <c r="AI7" s="4">
        <f t="shared" si="5"/>
        <v>22</v>
      </c>
      <c r="AJ7">
        <f t="shared" si="6"/>
        <v>23.14</v>
      </c>
      <c r="AK7">
        <f t="shared" si="7"/>
        <v>22.88</v>
      </c>
      <c r="AL7">
        <f t="shared" si="8"/>
        <v>22.330000000000002</v>
      </c>
      <c r="AM7">
        <f t="shared" si="9"/>
        <v>21.89</v>
      </c>
      <c r="AN7">
        <v>21.6</v>
      </c>
      <c r="AO7">
        <v>22</v>
      </c>
      <c r="AP7">
        <v>22.035</v>
      </c>
      <c r="AQ7">
        <v>21.535</v>
      </c>
      <c r="AR7" s="3">
        <f t="shared" si="20"/>
        <v>21.55</v>
      </c>
      <c r="AS7" s="3">
        <f t="shared" si="21"/>
        <v>22</v>
      </c>
      <c r="AT7">
        <f t="shared" si="22"/>
        <v>21.55</v>
      </c>
      <c r="AU7">
        <f t="shared" si="23"/>
        <v>21.999000000000002</v>
      </c>
      <c r="AV7">
        <f t="shared" si="10"/>
        <v>7.02</v>
      </c>
      <c r="AW7">
        <f t="shared" si="24"/>
        <v>6.29</v>
      </c>
      <c r="AX7">
        <f t="shared" si="11"/>
        <v>10.760000000000002</v>
      </c>
      <c r="AY7">
        <f t="shared" si="25"/>
        <v>20.97</v>
      </c>
      <c r="AZ7">
        <f t="shared" si="26"/>
        <v>21.56</v>
      </c>
      <c r="BA7">
        <f t="shared" si="27"/>
        <v>20.967320000000001</v>
      </c>
      <c r="BB7">
        <f t="shared" si="28"/>
        <v>21.5626</v>
      </c>
      <c r="BC7" s="2">
        <f t="shared" si="29"/>
        <v>10.136000000000001</v>
      </c>
      <c r="BD7">
        <f t="shared" si="12"/>
        <v>21.849400000000003</v>
      </c>
      <c r="BE7">
        <f t="shared" si="13"/>
        <v>22.035400000000003</v>
      </c>
      <c r="BF7">
        <f t="shared" si="14"/>
        <v>21.312599999999996</v>
      </c>
      <c r="BG7">
        <f t="shared" si="30"/>
        <v>21.885999999999996</v>
      </c>
      <c r="BH7">
        <f t="shared" si="15"/>
        <v>6.62</v>
      </c>
      <c r="BI7">
        <f t="shared" si="16"/>
        <v>5.78</v>
      </c>
      <c r="BJ7">
        <f t="shared" si="17"/>
        <v>11.51</v>
      </c>
      <c r="BK7">
        <f t="shared" si="18"/>
        <v>10.96</v>
      </c>
      <c r="BL7">
        <f t="shared" si="19"/>
        <v>11.61</v>
      </c>
      <c r="BM7">
        <f t="shared" si="31"/>
        <v>-1.5399999999999991</v>
      </c>
      <c r="BN7">
        <f t="shared" si="32"/>
        <v>-1.2799999999999976</v>
      </c>
      <c r="BO7">
        <f t="shared" si="33"/>
        <v>-0.33000000000000185</v>
      </c>
      <c r="BP7">
        <f t="shared" si="34"/>
        <v>0.10999999999999943</v>
      </c>
      <c r="BQ7">
        <f t="shared" si="35"/>
        <v>-1.1050000000000004</v>
      </c>
      <c r="BR7">
        <f t="shared" si="36"/>
        <v>-0.84499999999999886</v>
      </c>
      <c r="BS7">
        <f t="shared" si="37"/>
        <v>-0.79500000000000171</v>
      </c>
      <c r="BT7">
        <f t="shared" si="38"/>
        <v>-0.35500000000000043</v>
      </c>
      <c r="BU7" s="3">
        <f t="shared" si="39"/>
        <v>-1.1400000000000006</v>
      </c>
      <c r="BV7" s="3">
        <f t="shared" si="40"/>
        <v>-0.87999999999999901</v>
      </c>
      <c r="BW7" s="3">
        <f t="shared" si="41"/>
        <v>-0.78000000000000114</v>
      </c>
      <c r="BX7" s="3">
        <f t="shared" si="42"/>
        <v>-0.33999999999999986</v>
      </c>
      <c r="BY7">
        <f t="shared" si="43"/>
        <v>-1.5800000000000018</v>
      </c>
      <c r="BZ7">
        <f t="shared" si="44"/>
        <v>-1.3200000000000003</v>
      </c>
      <c r="CA7">
        <f t="shared" si="45"/>
        <v>-1.360000000000003</v>
      </c>
      <c r="CB7">
        <f t="shared" si="46"/>
        <v>-0.92000000000000171</v>
      </c>
      <c r="CC7">
        <f t="shared" si="47"/>
        <v>-1.2905999999999977</v>
      </c>
      <c r="CD7">
        <f t="shared" si="48"/>
        <v>-0.84459999999999624</v>
      </c>
      <c r="CE7">
        <f t="shared" si="49"/>
        <v>-0.44400000000000617</v>
      </c>
      <c r="CF7">
        <f t="shared" si="50"/>
        <v>-0.57740000000000435</v>
      </c>
      <c r="CG7">
        <f t="shared" si="51"/>
        <v>4.75</v>
      </c>
      <c r="CH7">
        <f t="shared" si="52"/>
        <v>4.9499999999999993</v>
      </c>
      <c r="CI7">
        <f t="shared" si="53"/>
        <v>23.009999999999998</v>
      </c>
      <c r="CJ7">
        <f t="shared" si="54"/>
        <v>22.11</v>
      </c>
      <c r="CK7">
        <f t="shared" si="55"/>
        <v>22.231099999999998</v>
      </c>
      <c r="CL7">
        <f t="shared" si="56"/>
        <v>21.00273</v>
      </c>
      <c r="CM7">
        <f t="shared" si="57"/>
        <v>-0.77890000000000015</v>
      </c>
      <c r="CN7">
        <f t="shared" si="58"/>
        <v>-1.1072699999999998</v>
      </c>
      <c r="CO7">
        <v>22</v>
      </c>
      <c r="CP7">
        <v>22.4</v>
      </c>
      <c r="CQ7">
        <v>22.6</v>
      </c>
      <c r="CR7">
        <v>22.9</v>
      </c>
    </row>
    <row r="8" spans="1:96" x14ac:dyDescent="0.2">
      <c r="A8">
        <f t="shared" si="59"/>
        <v>7</v>
      </c>
      <c r="B8" t="s">
        <v>12</v>
      </c>
      <c r="C8" t="s">
        <v>13</v>
      </c>
      <c r="D8">
        <v>1997</v>
      </c>
      <c r="E8">
        <f t="shared" si="0"/>
        <v>19</v>
      </c>
      <c r="F8">
        <v>2</v>
      </c>
      <c r="G8">
        <f t="shared" si="1"/>
        <v>2016</v>
      </c>
      <c r="H8" s="1" t="str">
        <f t="shared" si="2"/>
        <v>2016</v>
      </c>
      <c r="I8" s="3" t="str">
        <f t="shared" si="3"/>
        <v>16</v>
      </c>
      <c r="J8" s="3">
        <v>11.73</v>
      </c>
      <c r="K8" s="3">
        <v>11.68</v>
      </c>
      <c r="L8" s="2">
        <v>10.898999999999999</v>
      </c>
      <c r="M8" s="2">
        <v>11.032</v>
      </c>
      <c r="N8">
        <v>7.26</v>
      </c>
      <c r="O8">
        <v>7.63</v>
      </c>
      <c r="P8">
        <v>10.8</v>
      </c>
      <c r="Q8">
        <v>10.63</v>
      </c>
      <c r="R8">
        <v>7.63</v>
      </c>
      <c r="S8">
        <v>7.74</v>
      </c>
      <c r="T8">
        <v>8.8699999999999992</v>
      </c>
      <c r="U8">
        <v>8.68</v>
      </c>
      <c r="V8">
        <v>7.65</v>
      </c>
      <c r="W8">
        <v>7.38</v>
      </c>
      <c r="X8" s="5">
        <v>6.51</v>
      </c>
      <c r="Y8">
        <v>5.81</v>
      </c>
      <c r="Z8">
        <v>5.83</v>
      </c>
      <c r="AA8">
        <v>6.5</v>
      </c>
      <c r="AB8">
        <v>7.47</v>
      </c>
      <c r="AC8">
        <v>7.94</v>
      </c>
      <c r="AD8">
        <v>7.48</v>
      </c>
      <c r="AE8">
        <v>7.25</v>
      </c>
      <c r="AF8">
        <v>7.69</v>
      </c>
      <c r="AG8">
        <v>7.74</v>
      </c>
      <c r="AH8" s="3">
        <f t="shared" si="4"/>
        <v>24.65</v>
      </c>
      <c r="AI8" s="4">
        <f t="shared" si="5"/>
        <v>24.5</v>
      </c>
      <c r="AJ8">
        <f t="shared" si="6"/>
        <v>24.240000000000002</v>
      </c>
      <c r="AK8">
        <f t="shared" si="7"/>
        <v>23.709999999999997</v>
      </c>
      <c r="AL8">
        <f t="shared" si="8"/>
        <v>22.89</v>
      </c>
      <c r="AM8">
        <f t="shared" si="9"/>
        <v>22.68</v>
      </c>
      <c r="AN8">
        <v>23.1</v>
      </c>
      <c r="AO8">
        <v>23.4</v>
      </c>
      <c r="AP8">
        <v>23.324999999999999</v>
      </c>
      <c r="AQ8">
        <v>22.824999999999999</v>
      </c>
      <c r="AR8" s="3">
        <f t="shared" si="20"/>
        <v>23.23</v>
      </c>
      <c r="AS8" s="3">
        <f t="shared" si="21"/>
        <v>23.63</v>
      </c>
      <c r="AT8">
        <f t="shared" si="22"/>
        <v>23.228000000000002</v>
      </c>
      <c r="AU8">
        <f t="shared" si="23"/>
        <v>23.630500000000005</v>
      </c>
      <c r="AV8">
        <f t="shared" si="10"/>
        <v>8.43</v>
      </c>
      <c r="AW8">
        <f t="shared" si="24"/>
        <v>7</v>
      </c>
      <c r="AX8">
        <f t="shared" si="11"/>
        <v>10.930000000000001</v>
      </c>
      <c r="AY8">
        <f t="shared" si="25"/>
        <v>23.16</v>
      </c>
      <c r="AZ8">
        <f t="shared" si="26"/>
        <v>23.68</v>
      </c>
      <c r="BA8">
        <f t="shared" si="27"/>
        <v>23.164229999999996</v>
      </c>
      <c r="BB8">
        <f t="shared" si="28"/>
        <v>23.681650000000001</v>
      </c>
      <c r="BC8" s="2">
        <f t="shared" si="29"/>
        <v>11.199</v>
      </c>
      <c r="BD8">
        <f t="shared" si="12"/>
        <v>23.504799999999999</v>
      </c>
      <c r="BE8">
        <f t="shared" si="13"/>
        <v>23.504799999999999</v>
      </c>
      <c r="BF8">
        <f t="shared" si="14"/>
        <v>22.675599999999999</v>
      </c>
      <c r="BG8">
        <f t="shared" si="30"/>
        <v>23.089199999999998</v>
      </c>
      <c r="BH8">
        <f t="shared" si="15"/>
        <v>8.06</v>
      </c>
      <c r="BI8">
        <f t="shared" si="16"/>
        <v>6.51</v>
      </c>
      <c r="BJ8">
        <f t="shared" si="17"/>
        <v>12.23</v>
      </c>
      <c r="BK8">
        <f t="shared" si="18"/>
        <v>11.3</v>
      </c>
      <c r="BL8">
        <f t="shared" si="19"/>
        <v>12.18</v>
      </c>
      <c r="BM8">
        <f t="shared" si="31"/>
        <v>-1.1400000000000006</v>
      </c>
      <c r="BN8">
        <f t="shared" si="32"/>
        <v>-0.60999999999999588</v>
      </c>
      <c r="BO8">
        <f t="shared" si="33"/>
        <v>0.50999999999999801</v>
      </c>
      <c r="BP8">
        <f t="shared" si="34"/>
        <v>0.71999999999999886</v>
      </c>
      <c r="BQ8">
        <f t="shared" si="35"/>
        <v>-0.9150000000000027</v>
      </c>
      <c r="BR8">
        <f t="shared" si="36"/>
        <v>-0.38499999999999801</v>
      </c>
      <c r="BS8">
        <f t="shared" si="37"/>
        <v>-6.5000000000001279E-2</v>
      </c>
      <c r="BT8">
        <f t="shared" si="38"/>
        <v>0.14499999999999957</v>
      </c>
      <c r="BU8" s="3">
        <f t="shared" si="39"/>
        <v>-0.61000000000000298</v>
      </c>
      <c r="BV8" s="3">
        <f t="shared" si="40"/>
        <v>-7.9999999999998295E-2</v>
      </c>
      <c r="BW8" s="3">
        <f t="shared" si="41"/>
        <v>0.33999999999999986</v>
      </c>
      <c r="BX8" s="3">
        <f t="shared" si="42"/>
        <v>0.55000000000000071</v>
      </c>
      <c r="BY8">
        <f t="shared" si="43"/>
        <v>-0.56000000000000227</v>
      </c>
      <c r="BZ8">
        <f t="shared" si="44"/>
        <v>-2.9999999999997584E-2</v>
      </c>
      <c r="CA8">
        <f t="shared" si="45"/>
        <v>0.26999999999999957</v>
      </c>
      <c r="CB8">
        <f t="shared" si="46"/>
        <v>0.48000000000000043</v>
      </c>
      <c r="CC8">
        <f t="shared" si="47"/>
        <v>-0.73520000000000252</v>
      </c>
      <c r="CD8">
        <f t="shared" si="48"/>
        <v>-0.20519999999999783</v>
      </c>
      <c r="CE8">
        <f t="shared" si="49"/>
        <v>0.1991999999999976</v>
      </c>
      <c r="CF8">
        <f t="shared" si="50"/>
        <v>-4.4000000000004036E-3</v>
      </c>
      <c r="CG8">
        <f t="shared" si="51"/>
        <v>5.4099999999999993</v>
      </c>
      <c r="CH8">
        <f t="shared" si="52"/>
        <v>5.43</v>
      </c>
      <c r="CI8">
        <f t="shared" si="53"/>
        <v>23.975000000000001</v>
      </c>
      <c r="CJ8">
        <f t="shared" si="54"/>
        <v>22.785</v>
      </c>
      <c r="CK8">
        <f t="shared" si="55"/>
        <v>23.944949999999999</v>
      </c>
      <c r="CL8">
        <f t="shared" si="56"/>
        <v>22.758589999999998</v>
      </c>
      <c r="CM8">
        <f t="shared" si="57"/>
        <v>-3.0050000000002797E-2</v>
      </c>
      <c r="CN8">
        <f t="shared" si="58"/>
        <v>-2.6410000000002043E-2</v>
      </c>
      <c r="CO8">
        <v>23.5</v>
      </c>
      <c r="CP8">
        <v>23.7</v>
      </c>
      <c r="CQ8">
        <v>24.1</v>
      </c>
      <c r="CR8">
        <v>24.3</v>
      </c>
    </row>
    <row r="9" spans="1:96" x14ac:dyDescent="0.2">
      <c r="A9">
        <f t="shared" si="59"/>
        <v>8</v>
      </c>
      <c r="B9" t="s">
        <v>14</v>
      </c>
      <c r="C9" t="s">
        <v>15</v>
      </c>
      <c r="D9">
        <v>1991</v>
      </c>
      <c r="E9">
        <f t="shared" si="0"/>
        <v>20</v>
      </c>
      <c r="F9">
        <v>1</v>
      </c>
      <c r="G9">
        <f t="shared" si="1"/>
        <v>2011</v>
      </c>
      <c r="H9" s="1" t="str">
        <f t="shared" si="2"/>
        <v>2011</v>
      </c>
      <c r="I9" s="3" t="str">
        <f t="shared" si="3"/>
        <v>11</v>
      </c>
      <c r="J9" s="3">
        <v>11.38</v>
      </c>
      <c r="K9" s="3">
        <v>11.22</v>
      </c>
      <c r="L9" s="2">
        <v>9.9979999999999993</v>
      </c>
      <c r="M9" s="2">
        <v>10.904</v>
      </c>
      <c r="N9">
        <v>7.26</v>
      </c>
      <c r="O9">
        <v>7.07</v>
      </c>
      <c r="P9">
        <v>10.72</v>
      </c>
      <c r="Q9">
        <v>10.06</v>
      </c>
      <c r="R9">
        <v>6.83</v>
      </c>
      <c r="S9">
        <v>6.9</v>
      </c>
      <c r="T9">
        <v>7.34</v>
      </c>
      <c r="U9">
        <v>7.95</v>
      </c>
      <c r="V9">
        <v>7.11</v>
      </c>
      <c r="W9">
        <v>7</v>
      </c>
      <c r="X9">
        <v>5.8</v>
      </c>
      <c r="Y9">
        <v>5.3</v>
      </c>
      <c r="Z9">
        <v>5.27</v>
      </c>
      <c r="AA9">
        <v>5.88</v>
      </c>
      <c r="AB9">
        <v>6.69</v>
      </c>
      <c r="AC9">
        <v>7.35</v>
      </c>
      <c r="AD9">
        <v>6.63</v>
      </c>
      <c r="AE9">
        <v>6.53</v>
      </c>
      <c r="AF9">
        <v>6.65</v>
      </c>
      <c r="AG9">
        <v>6.48</v>
      </c>
      <c r="AH9" s="3">
        <f t="shared" si="4"/>
        <v>22.249999999999996</v>
      </c>
      <c r="AI9" s="4">
        <f t="shared" si="5"/>
        <v>22</v>
      </c>
      <c r="AJ9">
        <f t="shared" si="6"/>
        <v>21.07</v>
      </c>
      <c r="AK9">
        <f t="shared" si="7"/>
        <v>22.060000000000002</v>
      </c>
      <c r="AL9">
        <f t="shared" si="8"/>
        <v>20.669999999999998</v>
      </c>
      <c r="AM9">
        <f t="shared" si="9"/>
        <v>19.66</v>
      </c>
      <c r="AN9">
        <v>21.6</v>
      </c>
      <c r="AO9">
        <v>22</v>
      </c>
      <c r="AP9">
        <v>22.125</v>
      </c>
      <c r="AQ9">
        <v>21.625</v>
      </c>
      <c r="AR9" s="3">
        <f t="shared" si="20"/>
        <v>22.07</v>
      </c>
      <c r="AS9" s="3">
        <f t="shared" si="21"/>
        <v>22.52</v>
      </c>
      <c r="AT9">
        <f t="shared" si="22"/>
        <v>22.0749</v>
      </c>
      <c r="AU9">
        <f t="shared" si="23"/>
        <v>22.521900000000002</v>
      </c>
      <c r="AV9">
        <f t="shared" si="10"/>
        <v>7.87</v>
      </c>
      <c r="AW9">
        <f t="shared" si="24"/>
        <v>6.38</v>
      </c>
      <c r="AX9">
        <f t="shared" si="11"/>
        <v>10.360000000000001</v>
      </c>
      <c r="AY9">
        <f t="shared" si="25"/>
        <v>21.69</v>
      </c>
      <c r="AZ9">
        <f t="shared" si="26"/>
        <v>22.26</v>
      </c>
      <c r="BA9">
        <f t="shared" si="27"/>
        <v>21.686959999999999</v>
      </c>
      <c r="BB9">
        <f t="shared" si="28"/>
        <v>22.258400000000002</v>
      </c>
      <c r="BC9" s="2">
        <f t="shared" si="29"/>
        <v>10.298</v>
      </c>
      <c r="BD9">
        <f t="shared" si="12"/>
        <v>23.557199999999998</v>
      </c>
      <c r="BE9">
        <f t="shared" si="13"/>
        <v>22.517699999999998</v>
      </c>
      <c r="BF9">
        <f t="shared" si="14"/>
        <v>21.402799999999999</v>
      </c>
      <c r="BG9">
        <f t="shared" si="30"/>
        <v>21.806000000000001</v>
      </c>
      <c r="BH9">
        <f t="shared" si="15"/>
        <v>8.06</v>
      </c>
      <c r="BI9">
        <f t="shared" si="16"/>
        <v>5.8</v>
      </c>
      <c r="BJ9">
        <f t="shared" si="17"/>
        <v>11.88</v>
      </c>
      <c r="BK9">
        <f t="shared" si="18"/>
        <v>11.22</v>
      </c>
      <c r="BL9">
        <f t="shared" si="19"/>
        <v>11.72</v>
      </c>
      <c r="BM9">
        <f t="shared" si="31"/>
        <v>0.53000000000000114</v>
      </c>
      <c r="BN9">
        <f t="shared" si="32"/>
        <v>-0.46000000000000085</v>
      </c>
      <c r="BO9">
        <f t="shared" si="33"/>
        <v>1.3300000000000018</v>
      </c>
      <c r="BP9">
        <f t="shared" si="34"/>
        <v>2.34</v>
      </c>
      <c r="BQ9">
        <f t="shared" si="35"/>
        <v>1.0549999999999997</v>
      </c>
      <c r="BR9">
        <f t="shared" si="36"/>
        <v>6.4999999999997726E-2</v>
      </c>
      <c r="BS9">
        <f t="shared" si="37"/>
        <v>0.95500000000000185</v>
      </c>
      <c r="BT9">
        <f t="shared" si="38"/>
        <v>1.9649999999999999</v>
      </c>
      <c r="BU9" s="3">
        <f t="shared" si="39"/>
        <v>1.4499999999999993</v>
      </c>
      <c r="BV9" s="3">
        <f t="shared" si="40"/>
        <v>0.4599999999999973</v>
      </c>
      <c r="BW9" s="3">
        <f t="shared" si="41"/>
        <v>1.4000000000000021</v>
      </c>
      <c r="BX9" s="3">
        <f t="shared" si="42"/>
        <v>2.41</v>
      </c>
      <c r="BY9">
        <f t="shared" si="43"/>
        <v>1.1900000000000013</v>
      </c>
      <c r="BZ9">
        <f t="shared" si="44"/>
        <v>0.19999999999999929</v>
      </c>
      <c r="CA9">
        <f t="shared" si="45"/>
        <v>1.0200000000000031</v>
      </c>
      <c r="CB9">
        <f t="shared" si="46"/>
        <v>2.0300000000000011</v>
      </c>
      <c r="CC9">
        <f t="shared" si="47"/>
        <v>2.4871999999999979</v>
      </c>
      <c r="CD9">
        <f t="shared" si="48"/>
        <v>0.45769999999999555</v>
      </c>
      <c r="CE9">
        <f t="shared" si="49"/>
        <v>1.1360000000000028</v>
      </c>
      <c r="CF9">
        <f t="shared" si="50"/>
        <v>1.742799999999999</v>
      </c>
      <c r="CG9">
        <f t="shared" si="51"/>
        <v>4.8999999999999995</v>
      </c>
      <c r="CH9">
        <f t="shared" si="52"/>
        <v>4.8699999999999992</v>
      </c>
      <c r="CI9">
        <f t="shared" si="53"/>
        <v>21.565000000000001</v>
      </c>
      <c r="CJ9">
        <f t="shared" si="54"/>
        <v>20.164999999999999</v>
      </c>
      <c r="CK9">
        <f t="shared" si="55"/>
        <v>22.542359999999999</v>
      </c>
      <c r="CL9">
        <f t="shared" si="56"/>
        <v>21.582904000000003</v>
      </c>
      <c r="CM9">
        <f t="shared" si="57"/>
        <v>0.97735999999999734</v>
      </c>
      <c r="CN9">
        <f t="shared" si="58"/>
        <v>1.4179040000000036</v>
      </c>
      <c r="CO9">
        <v>22</v>
      </c>
      <c r="CP9">
        <v>22.4</v>
      </c>
      <c r="CQ9">
        <v>22.6</v>
      </c>
      <c r="CR9">
        <v>22.9</v>
      </c>
    </row>
    <row r="10" spans="1:96" x14ac:dyDescent="0.2">
      <c r="A10">
        <f t="shared" si="59"/>
        <v>9</v>
      </c>
      <c r="B10" t="s">
        <v>16</v>
      </c>
      <c r="C10" t="s">
        <v>17</v>
      </c>
      <c r="D10">
        <v>1994</v>
      </c>
      <c r="E10">
        <f t="shared" si="0"/>
        <v>24</v>
      </c>
      <c r="F10">
        <v>1</v>
      </c>
      <c r="G10">
        <f t="shared" si="1"/>
        <v>2018</v>
      </c>
      <c r="H10" s="1" t="str">
        <f t="shared" si="2"/>
        <v>2018</v>
      </c>
      <c r="I10" s="3" t="str">
        <f t="shared" si="3"/>
        <v>18</v>
      </c>
      <c r="J10" s="3">
        <v>11.87</v>
      </c>
      <c r="K10" s="3">
        <v>11.57</v>
      </c>
      <c r="L10" s="2">
        <v>10.846</v>
      </c>
      <c r="M10" s="2">
        <v>10.82</v>
      </c>
      <c r="N10">
        <v>8.5</v>
      </c>
      <c r="O10">
        <v>6.54</v>
      </c>
      <c r="P10">
        <v>9.82</v>
      </c>
      <c r="Q10">
        <v>10.67</v>
      </c>
      <c r="R10">
        <v>7.12</v>
      </c>
      <c r="S10">
        <v>7.87</v>
      </c>
      <c r="T10">
        <v>8.42</v>
      </c>
      <c r="U10">
        <v>8.06</v>
      </c>
      <c r="V10">
        <v>7.47</v>
      </c>
      <c r="W10">
        <v>7.41</v>
      </c>
      <c r="X10">
        <v>6.39</v>
      </c>
      <c r="Y10">
        <v>5.91</v>
      </c>
      <c r="Z10">
        <v>6.04</v>
      </c>
      <c r="AA10">
        <v>6.38</v>
      </c>
      <c r="AB10">
        <v>7.46</v>
      </c>
      <c r="AC10">
        <v>7.96</v>
      </c>
      <c r="AD10">
        <v>7.57</v>
      </c>
      <c r="AE10">
        <v>6.39</v>
      </c>
      <c r="AF10">
        <v>8</v>
      </c>
      <c r="AG10">
        <v>8.0399999999999991</v>
      </c>
      <c r="AH10" s="3">
        <f t="shared" si="4"/>
        <v>24.72</v>
      </c>
      <c r="AI10" s="4">
        <f t="shared" si="5"/>
        <v>24.5</v>
      </c>
      <c r="AJ10">
        <f t="shared" si="6"/>
        <v>23.41</v>
      </c>
      <c r="AK10">
        <f t="shared" si="7"/>
        <v>22.94</v>
      </c>
      <c r="AL10">
        <f t="shared" si="8"/>
        <v>22.990000000000002</v>
      </c>
      <c r="AM10">
        <f t="shared" si="9"/>
        <v>22.43</v>
      </c>
      <c r="AN10">
        <v>23.1</v>
      </c>
      <c r="AO10">
        <v>23.4</v>
      </c>
      <c r="AP10">
        <v>23.36</v>
      </c>
      <c r="AQ10">
        <v>22.86</v>
      </c>
      <c r="AR10" s="3">
        <f t="shared" si="20"/>
        <v>22.37</v>
      </c>
      <c r="AS10" s="3">
        <f t="shared" si="21"/>
        <v>22.7</v>
      </c>
      <c r="AT10">
        <f t="shared" si="22"/>
        <v>22.366499999999998</v>
      </c>
      <c r="AU10">
        <f t="shared" si="23"/>
        <v>22.702000000000002</v>
      </c>
      <c r="AV10">
        <f t="shared" si="10"/>
        <v>7.34</v>
      </c>
      <c r="AW10">
        <f t="shared" si="24"/>
        <v>6.88</v>
      </c>
      <c r="AX10">
        <f t="shared" si="11"/>
        <v>10.97</v>
      </c>
      <c r="AY10">
        <f t="shared" si="25"/>
        <v>22.34</v>
      </c>
      <c r="AZ10">
        <f t="shared" si="26"/>
        <v>22.89</v>
      </c>
      <c r="BA10">
        <f t="shared" si="27"/>
        <v>22.34122</v>
      </c>
      <c r="BB10">
        <f t="shared" si="28"/>
        <v>22.886300000000002</v>
      </c>
      <c r="BC10" s="2">
        <f t="shared" si="29"/>
        <v>11.146000000000001</v>
      </c>
      <c r="BD10">
        <f t="shared" si="12"/>
        <v>23.893799999999999</v>
      </c>
      <c r="BE10">
        <f t="shared" si="13"/>
        <v>22.596900000000002</v>
      </c>
      <c r="BF10">
        <f t="shared" si="14"/>
        <v>22.439599999999999</v>
      </c>
      <c r="BG10">
        <f t="shared" si="30"/>
        <v>22.622</v>
      </c>
      <c r="BH10">
        <f t="shared" si="15"/>
        <v>9.3000000000000007</v>
      </c>
      <c r="BI10">
        <f t="shared" si="16"/>
        <v>6.39</v>
      </c>
      <c r="BJ10">
        <f t="shared" si="17"/>
        <v>12.37</v>
      </c>
      <c r="BK10">
        <f t="shared" si="18"/>
        <v>10.32</v>
      </c>
      <c r="BL10">
        <f t="shared" si="19"/>
        <v>12.07</v>
      </c>
      <c r="BM10">
        <f t="shared" si="31"/>
        <v>-0.30999999999999872</v>
      </c>
      <c r="BN10">
        <f t="shared" si="32"/>
        <v>0.16000000000000014</v>
      </c>
      <c r="BO10">
        <f t="shared" si="33"/>
        <v>0.40999999999999659</v>
      </c>
      <c r="BP10">
        <f t="shared" si="34"/>
        <v>0.96999999999999886</v>
      </c>
      <c r="BQ10">
        <f t="shared" si="35"/>
        <v>-5.0000000000000711E-2</v>
      </c>
      <c r="BR10">
        <f t="shared" si="36"/>
        <v>0.41999999999999815</v>
      </c>
      <c r="BS10">
        <f t="shared" si="37"/>
        <v>-0.13000000000000256</v>
      </c>
      <c r="BT10">
        <f t="shared" si="38"/>
        <v>0.42999999999999972</v>
      </c>
      <c r="BU10" s="3">
        <f t="shared" si="39"/>
        <v>-0.71000000000000085</v>
      </c>
      <c r="BV10" s="3">
        <f t="shared" si="40"/>
        <v>-0.24000000000000199</v>
      </c>
      <c r="BW10" s="3">
        <f t="shared" si="41"/>
        <v>-0.62000000000000099</v>
      </c>
      <c r="BX10" s="3">
        <f t="shared" si="42"/>
        <v>-5.9999999999998721E-2</v>
      </c>
      <c r="BY10">
        <f t="shared" si="43"/>
        <v>-0.51999999999999957</v>
      </c>
      <c r="BZ10">
        <f t="shared" si="44"/>
        <v>-5.0000000000000711E-2</v>
      </c>
      <c r="CA10">
        <f t="shared" si="45"/>
        <v>-0.65000000000000213</v>
      </c>
      <c r="CB10">
        <f t="shared" si="46"/>
        <v>-8.9999999999999858E-2</v>
      </c>
      <c r="CC10">
        <f t="shared" si="47"/>
        <v>0.48379999999999868</v>
      </c>
      <c r="CD10">
        <f t="shared" si="48"/>
        <v>-0.34309999999999974</v>
      </c>
      <c r="CE10">
        <f t="shared" si="49"/>
        <v>-0.3680000000000021</v>
      </c>
      <c r="CF10">
        <f t="shared" si="50"/>
        <v>9.5999999999989427E-3</v>
      </c>
      <c r="CG10">
        <f t="shared" si="51"/>
        <v>5.51</v>
      </c>
      <c r="CH10">
        <f t="shared" si="52"/>
        <v>5.64</v>
      </c>
      <c r="CI10">
        <f t="shared" si="53"/>
        <v>23.175000000000001</v>
      </c>
      <c r="CJ10">
        <f t="shared" si="54"/>
        <v>22.71</v>
      </c>
      <c r="CK10">
        <f t="shared" si="55"/>
        <v>22.963460000000001</v>
      </c>
      <c r="CL10">
        <f t="shared" si="56"/>
        <v>22.225110000000001</v>
      </c>
      <c r="CM10">
        <f t="shared" si="57"/>
        <v>-0.2115399999999994</v>
      </c>
      <c r="CN10">
        <f t="shared" si="58"/>
        <v>-0.48489000000000004</v>
      </c>
      <c r="CO10">
        <v>23.5</v>
      </c>
      <c r="CP10">
        <v>23.7</v>
      </c>
      <c r="CQ10">
        <v>24.1</v>
      </c>
      <c r="CR10">
        <v>24.3</v>
      </c>
    </row>
    <row r="11" spans="1:96" x14ac:dyDescent="0.2">
      <c r="A11">
        <f t="shared" si="59"/>
        <v>10</v>
      </c>
      <c r="B11" t="s">
        <v>18</v>
      </c>
      <c r="C11" t="s">
        <v>19</v>
      </c>
      <c r="D11">
        <v>2000</v>
      </c>
      <c r="E11">
        <f t="shared" si="0"/>
        <v>19</v>
      </c>
      <c r="F11">
        <v>1</v>
      </c>
      <c r="G11">
        <f t="shared" si="1"/>
        <v>2019</v>
      </c>
      <c r="H11" s="1" t="str">
        <f t="shared" si="2"/>
        <v>2019</v>
      </c>
      <c r="I11" s="3" t="str">
        <f t="shared" si="3"/>
        <v>19</v>
      </c>
      <c r="J11" s="3">
        <v>11.31</v>
      </c>
      <c r="K11" s="3">
        <v>11.11</v>
      </c>
      <c r="L11" s="2">
        <v>9.4670000000000005</v>
      </c>
      <c r="M11" s="2">
        <v>10.263999999999999</v>
      </c>
      <c r="N11">
        <v>7.13</v>
      </c>
      <c r="O11">
        <v>6.89</v>
      </c>
      <c r="P11">
        <v>10.15</v>
      </c>
      <c r="Q11">
        <v>10.02</v>
      </c>
      <c r="R11">
        <v>7.43</v>
      </c>
      <c r="S11">
        <v>7.59</v>
      </c>
      <c r="T11">
        <v>8.16</v>
      </c>
      <c r="U11">
        <v>8.36</v>
      </c>
      <c r="V11">
        <v>7.83</v>
      </c>
      <c r="W11">
        <v>7.54</v>
      </c>
      <c r="X11">
        <v>6.24</v>
      </c>
      <c r="Y11">
        <v>5.64</v>
      </c>
      <c r="Z11">
        <v>5.57</v>
      </c>
      <c r="AA11">
        <v>6.25</v>
      </c>
      <c r="AB11">
        <v>7.34</v>
      </c>
      <c r="AC11">
        <v>7.08</v>
      </c>
      <c r="AD11">
        <v>7.17</v>
      </c>
      <c r="AE11">
        <v>6.89</v>
      </c>
      <c r="AF11">
        <v>7.27</v>
      </c>
      <c r="AG11">
        <v>6.97</v>
      </c>
      <c r="AH11" s="3">
        <f t="shared" si="4"/>
        <v>23.7</v>
      </c>
      <c r="AI11" s="4">
        <f t="shared" si="5"/>
        <v>23.5</v>
      </c>
      <c r="AJ11">
        <f t="shared" si="6"/>
        <v>23.18</v>
      </c>
      <c r="AK11">
        <f t="shared" si="7"/>
        <v>23.729999999999997</v>
      </c>
      <c r="AL11">
        <f t="shared" si="8"/>
        <v>21.59</v>
      </c>
      <c r="AM11">
        <f t="shared" si="9"/>
        <v>21.13</v>
      </c>
      <c r="AN11">
        <v>22.5</v>
      </c>
      <c r="AO11">
        <v>22.9</v>
      </c>
      <c r="AP11">
        <v>22.85</v>
      </c>
      <c r="AQ11">
        <v>22.35</v>
      </c>
      <c r="AR11" s="3">
        <f t="shared" si="20"/>
        <v>22.25</v>
      </c>
      <c r="AS11" s="3">
        <f t="shared" si="21"/>
        <v>22.56</v>
      </c>
      <c r="AT11">
        <f t="shared" si="22"/>
        <v>22.249700000000001</v>
      </c>
      <c r="AU11">
        <f t="shared" si="23"/>
        <v>22.561700000000002</v>
      </c>
      <c r="AV11">
        <f t="shared" si="10"/>
        <v>7.6899999999999995</v>
      </c>
      <c r="AW11">
        <f t="shared" si="24"/>
        <v>6.75</v>
      </c>
      <c r="AX11">
        <f t="shared" si="11"/>
        <v>10.32</v>
      </c>
      <c r="AY11">
        <f t="shared" si="25"/>
        <v>21.53</v>
      </c>
      <c r="AZ11">
        <f t="shared" si="26"/>
        <v>22.1</v>
      </c>
      <c r="BA11">
        <f t="shared" si="27"/>
        <v>21.528590000000001</v>
      </c>
      <c r="BB11">
        <f t="shared" si="28"/>
        <v>22.099450000000001</v>
      </c>
      <c r="BC11" s="2">
        <f t="shared" si="29"/>
        <v>9.7670000000000012</v>
      </c>
      <c r="BD11">
        <f t="shared" si="12"/>
        <v>22.864199999999997</v>
      </c>
      <c r="BE11">
        <f t="shared" si="13"/>
        <v>22.299899999999997</v>
      </c>
      <c r="BF11">
        <f t="shared" si="14"/>
        <v>21.757999999999999</v>
      </c>
      <c r="BG11">
        <f t="shared" si="30"/>
        <v>22.055599999999998</v>
      </c>
      <c r="BH11">
        <f t="shared" si="15"/>
        <v>7.93</v>
      </c>
      <c r="BI11">
        <f t="shared" si="16"/>
        <v>6.24</v>
      </c>
      <c r="BJ11">
        <f t="shared" si="17"/>
        <v>11.81</v>
      </c>
      <c r="BK11">
        <f t="shared" si="18"/>
        <v>10.65</v>
      </c>
      <c r="BL11">
        <f t="shared" si="19"/>
        <v>11.61</v>
      </c>
      <c r="BM11">
        <f t="shared" si="31"/>
        <v>-0.67999999999999972</v>
      </c>
      <c r="BN11">
        <f t="shared" si="32"/>
        <v>-1.2299999999999969</v>
      </c>
      <c r="BO11">
        <f t="shared" si="33"/>
        <v>1.3099999999999987</v>
      </c>
      <c r="BP11">
        <f t="shared" si="34"/>
        <v>1.7699999999999996</v>
      </c>
      <c r="BQ11">
        <f t="shared" si="35"/>
        <v>-0.32999999999999829</v>
      </c>
      <c r="BR11">
        <f t="shared" si="36"/>
        <v>-0.87999999999999545</v>
      </c>
      <c r="BS11">
        <f t="shared" si="37"/>
        <v>0.76000000000000156</v>
      </c>
      <c r="BT11">
        <f t="shared" si="38"/>
        <v>1.2200000000000024</v>
      </c>
      <c r="BU11" s="3">
        <f t="shared" si="39"/>
        <v>-0.62000000000000099</v>
      </c>
      <c r="BV11" s="3">
        <f t="shared" si="40"/>
        <v>-1.1699999999999982</v>
      </c>
      <c r="BW11" s="3">
        <f t="shared" si="41"/>
        <v>0.66000000000000014</v>
      </c>
      <c r="BX11" s="3">
        <f t="shared" si="42"/>
        <v>1.120000000000001</v>
      </c>
      <c r="BY11">
        <f t="shared" si="43"/>
        <v>-1.0799999999999983</v>
      </c>
      <c r="BZ11">
        <f t="shared" si="44"/>
        <v>-1.6299999999999955</v>
      </c>
      <c r="CA11">
        <f t="shared" si="45"/>
        <v>-5.9999999999998721E-2</v>
      </c>
      <c r="CB11">
        <f t="shared" si="46"/>
        <v>0.40000000000000213</v>
      </c>
      <c r="CC11">
        <f t="shared" si="47"/>
        <v>-0.31580000000000297</v>
      </c>
      <c r="CD11">
        <f t="shared" si="48"/>
        <v>-1.4300999999999995</v>
      </c>
      <c r="CE11">
        <f t="shared" si="49"/>
        <v>0.46559999999999846</v>
      </c>
      <c r="CF11">
        <f t="shared" si="50"/>
        <v>0.62800000000000011</v>
      </c>
      <c r="CG11">
        <f t="shared" si="51"/>
        <v>5.2399999999999993</v>
      </c>
      <c r="CH11">
        <f t="shared" si="52"/>
        <v>5.17</v>
      </c>
      <c r="CI11">
        <f t="shared" si="53"/>
        <v>23.454999999999998</v>
      </c>
      <c r="CJ11">
        <f t="shared" si="54"/>
        <v>21.36</v>
      </c>
      <c r="CK11">
        <f t="shared" si="55"/>
        <v>22.108899999999998</v>
      </c>
      <c r="CL11">
        <f t="shared" si="56"/>
        <v>21.088144</v>
      </c>
      <c r="CM11">
        <f t="shared" si="57"/>
        <v>-1.3460999999999999</v>
      </c>
      <c r="CN11">
        <f t="shared" si="58"/>
        <v>-0.27185599999999965</v>
      </c>
      <c r="CO11">
        <v>22.9</v>
      </c>
      <c r="CP11">
        <v>23.2</v>
      </c>
      <c r="CQ11">
        <v>23.5</v>
      </c>
      <c r="CR11">
        <v>23.8</v>
      </c>
    </row>
    <row r="12" spans="1:96" x14ac:dyDescent="0.2">
      <c r="A12">
        <f t="shared" si="59"/>
        <v>11</v>
      </c>
      <c r="B12" t="s">
        <v>20</v>
      </c>
      <c r="C12" t="s">
        <v>21</v>
      </c>
      <c r="D12">
        <v>1996</v>
      </c>
      <c r="E12">
        <f t="shared" si="0"/>
        <v>22</v>
      </c>
      <c r="F12">
        <v>1</v>
      </c>
      <c r="G12">
        <f t="shared" si="1"/>
        <v>2018</v>
      </c>
      <c r="H12" s="1" t="str">
        <f t="shared" si="2"/>
        <v>2018</v>
      </c>
      <c r="I12" s="3" t="str">
        <f t="shared" si="3"/>
        <v>18</v>
      </c>
      <c r="J12" s="3">
        <v>11.38</v>
      </c>
      <c r="K12" s="3">
        <v>11.34</v>
      </c>
      <c r="L12" s="2">
        <v>9.9149999999999991</v>
      </c>
      <c r="M12" s="2">
        <v>10.670999999999999</v>
      </c>
      <c r="N12">
        <v>6.9</v>
      </c>
      <c r="O12">
        <v>6.5</v>
      </c>
      <c r="P12">
        <v>10.69</v>
      </c>
      <c r="Q12">
        <v>10.61</v>
      </c>
      <c r="R12">
        <v>7.13</v>
      </c>
      <c r="S12">
        <v>7.37</v>
      </c>
      <c r="T12">
        <v>8.11</v>
      </c>
      <c r="U12">
        <v>7.66</v>
      </c>
      <c r="V12">
        <v>7.45</v>
      </c>
      <c r="W12">
        <v>7.44</v>
      </c>
      <c r="X12">
        <v>5.96</v>
      </c>
      <c r="Y12">
        <v>5.63</v>
      </c>
      <c r="Z12">
        <v>5.86</v>
      </c>
      <c r="AA12">
        <v>5.97</v>
      </c>
      <c r="AB12">
        <v>7.35</v>
      </c>
      <c r="AC12">
        <v>7.08</v>
      </c>
      <c r="AD12">
        <v>7.07</v>
      </c>
      <c r="AE12">
        <v>6.88</v>
      </c>
      <c r="AF12">
        <v>7.04</v>
      </c>
      <c r="AG12">
        <v>6.92</v>
      </c>
      <c r="AH12" s="3">
        <f t="shared" si="4"/>
        <v>23.419999999999998</v>
      </c>
      <c r="AI12" s="4">
        <f t="shared" si="5"/>
        <v>23.5</v>
      </c>
      <c r="AJ12">
        <f t="shared" si="6"/>
        <v>22.61</v>
      </c>
      <c r="AK12">
        <f t="shared" si="7"/>
        <v>22.55</v>
      </c>
      <c r="AL12">
        <f t="shared" si="8"/>
        <v>21.5</v>
      </c>
      <c r="AM12">
        <f t="shared" si="9"/>
        <v>20.84</v>
      </c>
      <c r="AN12">
        <v>22.5</v>
      </c>
      <c r="AO12">
        <v>22.9</v>
      </c>
      <c r="AP12">
        <v>22.71</v>
      </c>
      <c r="AQ12">
        <v>22.21</v>
      </c>
      <c r="AR12" s="3">
        <f t="shared" si="20"/>
        <v>21.96</v>
      </c>
      <c r="AS12" s="3">
        <f t="shared" si="21"/>
        <v>22.41</v>
      </c>
      <c r="AT12">
        <f t="shared" si="22"/>
        <v>21.9621</v>
      </c>
      <c r="AU12">
        <f t="shared" si="23"/>
        <v>22.407600000000002</v>
      </c>
      <c r="AV12">
        <f t="shared" si="10"/>
        <v>7.3</v>
      </c>
      <c r="AW12">
        <f t="shared" si="24"/>
        <v>6.47</v>
      </c>
      <c r="AX12">
        <f t="shared" si="11"/>
        <v>10.91</v>
      </c>
      <c r="AY12">
        <f t="shared" si="25"/>
        <v>21.35</v>
      </c>
      <c r="AZ12">
        <f t="shared" si="26"/>
        <v>21.93</v>
      </c>
      <c r="BA12">
        <f t="shared" si="27"/>
        <v>21.347849999999998</v>
      </c>
      <c r="BB12">
        <f t="shared" si="28"/>
        <v>21.928750000000001</v>
      </c>
      <c r="BC12" s="2">
        <f t="shared" si="29"/>
        <v>10.215</v>
      </c>
      <c r="BD12">
        <f t="shared" si="12"/>
        <v>23.171099999999999</v>
      </c>
      <c r="BE12">
        <f t="shared" si="13"/>
        <v>22.497899999999998</v>
      </c>
      <c r="BF12">
        <f t="shared" si="14"/>
        <v>21.5564</v>
      </c>
      <c r="BG12">
        <f t="shared" si="30"/>
        <v>22.007599999999996</v>
      </c>
      <c r="BH12">
        <f t="shared" si="15"/>
        <v>7.7</v>
      </c>
      <c r="BI12">
        <f t="shared" si="16"/>
        <v>5.96</v>
      </c>
      <c r="BJ12">
        <f t="shared" si="17"/>
        <v>11.88</v>
      </c>
      <c r="BK12">
        <f t="shared" si="18"/>
        <v>11.19</v>
      </c>
      <c r="BL12">
        <f t="shared" si="19"/>
        <v>11.84</v>
      </c>
      <c r="BM12">
        <f t="shared" si="31"/>
        <v>-0.10999999999999943</v>
      </c>
      <c r="BN12">
        <f t="shared" si="32"/>
        <v>-5.0000000000000711E-2</v>
      </c>
      <c r="BO12">
        <f t="shared" si="33"/>
        <v>1.3999999999999986</v>
      </c>
      <c r="BP12">
        <f t="shared" si="34"/>
        <v>2.0599999999999987</v>
      </c>
      <c r="BQ12">
        <f t="shared" si="35"/>
        <v>0.10000000000000142</v>
      </c>
      <c r="BR12">
        <f t="shared" si="36"/>
        <v>0.16000000000000014</v>
      </c>
      <c r="BS12">
        <f t="shared" si="37"/>
        <v>0.71000000000000085</v>
      </c>
      <c r="BT12">
        <f t="shared" si="38"/>
        <v>1.370000000000001</v>
      </c>
      <c r="BU12" s="3">
        <f t="shared" si="39"/>
        <v>-0.19999999999999929</v>
      </c>
      <c r="BV12" s="3">
        <f t="shared" si="40"/>
        <v>-0.14000000000000057</v>
      </c>
      <c r="BW12" s="3">
        <f t="shared" si="41"/>
        <v>0.46000000000000085</v>
      </c>
      <c r="BX12" s="3">
        <f t="shared" si="42"/>
        <v>1.120000000000001</v>
      </c>
      <c r="BY12">
        <f t="shared" si="43"/>
        <v>-0.67999999999999972</v>
      </c>
      <c r="BZ12">
        <f t="shared" si="44"/>
        <v>-0.62000000000000099</v>
      </c>
      <c r="CA12">
        <f t="shared" si="45"/>
        <v>-0.14999999999999858</v>
      </c>
      <c r="CB12">
        <f t="shared" si="46"/>
        <v>0.51000000000000156</v>
      </c>
      <c r="CC12">
        <f t="shared" si="47"/>
        <v>0.56109999999999971</v>
      </c>
      <c r="CD12">
        <f t="shared" si="48"/>
        <v>-5.2100000000002922E-2</v>
      </c>
      <c r="CE12">
        <f t="shared" si="49"/>
        <v>0.5075999999999965</v>
      </c>
      <c r="CF12">
        <f t="shared" si="50"/>
        <v>0.71640000000000015</v>
      </c>
      <c r="CG12">
        <f t="shared" si="51"/>
        <v>5.2299999999999995</v>
      </c>
      <c r="CH12">
        <f t="shared" si="52"/>
        <v>5.46</v>
      </c>
      <c r="CI12">
        <f t="shared" si="53"/>
        <v>22.58</v>
      </c>
      <c r="CJ12">
        <f t="shared" si="54"/>
        <v>21.17</v>
      </c>
      <c r="CK12">
        <f t="shared" si="55"/>
        <v>22.309119999999997</v>
      </c>
      <c r="CL12">
        <f t="shared" si="56"/>
        <v>21.941465999999998</v>
      </c>
      <c r="CM12">
        <f t="shared" si="57"/>
        <v>-0.27088000000000179</v>
      </c>
      <c r="CN12">
        <f t="shared" si="58"/>
        <v>0.77146599999999665</v>
      </c>
      <c r="CO12">
        <v>22.9</v>
      </c>
      <c r="CP12">
        <v>23.2</v>
      </c>
      <c r="CQ12">
        <v>23.5</v>
      </c>
      <c r="CR12">
        <v>23.8</v>
      </c>
    </row>
    <row r="13" spans="1:96" x14ac:dyDescent="0.2">
      <c r="A13">
        <f t="shared" si="59"/>
        <v>12</v>
      </c>
      <c r="B13" t="s">
        <v>22</v>
      </c>
      <c r="C13" t="s">
        <v>23</v>
      </c>
      <c r="D13">
        <v>1993</v>
      </c>
      <c r="E13">
        <f t="shared" si="0"/>
        <v>26</v>
      </c>
      <c r="F13">
        <v>2</v>
      </c>
      <c r="G13">
        <f t="shared" si="1"/>
        <v>2019</v>
      </c>
      <c r="H13" s="1" t="str">
        <f t="shared" si="2"/>
        <v>2019</v>
      </c>
      <c r="I13" s="3" t="str">
        <f t="shared" si="3"/>
        <v>19</v>
      </c>
      <c r="J13" s="3">
        <v>10.56</v>
      </c>
      <c r="K13" s="3">
        <v>10.33</v>
      </c>
      <c r="L13" s="2">
        <v>10.342000000000001</v>
      </c>
      <c r="M13" s="2">
        <v>10.528</v>
      </c>
      <c r="N13">
        <v>6.77</v>
      </c>
      <c r="O13">
        <v>6.64</v>
      </c>
      <c r="P13">
        <v>11.25</v>
      </c>
      <c r="Q13">
        <v>11.14</v>
      </c>
      <c r="R13">
        <v>7.07</v>
      </c>
      <c r="S13">
        <v>7.07</v>
      </c>
      <c r="T13">
        <v>7.45</v>
      </c>
      <c r="U13">
        <v>7.48</v>
      </c>
      <c r="V13">
        <v>7</v>
      </c>
      <c r="W13">
        <v>6.85</v>
      </c>
      <c r="X13">
        <v>5.65</v>
      </c>
      <c r="Y13">
        <v>4.9800000000000004</v>
      </c>
      <c r="Z13">
        <v>5.26</v>
      </c>
      <c r="AA13">
        <v>5.72</v>
      </c>
      <c r="AB13">
        <v>7.02</v>
      </c>
      <c r="AC13">
        <v>6.81</v>
      </c>
      <c r="AD13">
        <v>6.6</v>
      </c>
      <c r="AE13">
        <v>6.81</v>
      </c>
      <c r="AF13">
        <v>6.69</v>
      </c>
      <c r="AG13">
        <v>6.69</v>
      </c>
      <c r="AH13" s="3">
        <f t="shared" si="4"/>
        <v>21.61</v>
      </c>
      <c r="AI13" s="4">
        <f t="shared" si="5"/>
        <v>21.5</v>
      </c>
      <c r="AJ13">
        <f t="shared" si="6"/>
        <v>21.59</v>
      </c>
      <c r="AK13">
        <f t="shared" si="7"/>
        <v>21.33</v>
      </c>
      <c r="AL13">
        <f t="shared" si="8"/>
        <v>20.43</v>
      </c>
      <c r="AM13">
        <f t="shared" si="9"/>
        <v>20.190000000000001</v>
      </c>
      <c r="AN13">
        <v>21.3</v>
      </c>
      <c r="AO13">
        <v>21.8</v>
      </c>
      <c r="AP13">
        <v>21.805</v>
      </c>
      <c r="AQ13">
        <v>21.305</v>
      </c>
      <c r="AR13" s="3">
        <f t="shared" si="20"/>
        <v>22.05</v>
      </c>
      <c r="AS13" s="3">
        <f t="shared" si="21"/>
        <v>22.67</v>
      </c>
      <c r="AT13">
        <f t="shared" si="22"/>
        <v>22.0532</v>
      </c>
      <c r="AU13">
        <f t="shared" si="23"/>
        <v>22.667200000000001</v>
      </c>
      <c r="AV13">
        <f t="shared" si="10"/>
        <v>7.4399999999999995</v>
      </c>
      <c r="AW13">
        <f t="shared" si="24"/>
        <v>6.22</v>
      </c>
      <c r="AX13">
        <f t="shared" si="11"/>
        <v>11.440000000000001</v>
      </c>
      <c r="AY13">
        <f t="shared" si="25"/>
        <v>21.51</v>
      </c>
      <c r="AZ13">
        <f t="shared" si="26"/>
        <v>22.09</v>
      </c>
      <c r="BA13">
        <f t="shared" si="27"/>
        <v>21.512139999999999</v>
      </c>
      <c r="BB13">
        <f t="shared" si="28"/>
        <v>22.091699999999999</v>
      </c>
      <c r="BC13" s="2">
        <f t="shared" si="29"/>
        <v>10.642000000000001</v>
      </c>
      <c r="BD13">
        <f t="shared" si="12"/>
        <v>23.467600000000001</v>
      </c>
      <c r="BE13">
        <f t="shared" si="13"/>
        <v>23.058400000000002</v>
      </c>
      <c r="BF13">
        <f t="shared" si="14"/>
        <v>20.767399999999999</v>
      </c>
      <c r="BG13">
        <f t="shared" si="30"/>
        <v>21.087</v>
      </c>
      <c r="BH13">
        <f t="shared" si="15"/>
        <v>7.5699999999999994</v>
      </c>
      <c r="BI13">
        <f t="shared" si="16"/>
        <v>5.65</v>
      </c>
      <c r="BJ13">
        <f t="shared" si="17"/>
        <v>11.06</v>
      </c>
      <c r="BK13">
        <f t="shared" si="18"/>
        <v>11.75</v>
      </c>
      <c r="BL13">
        <f t="shared" si="19"/>
        <v>10.83</v>
      </c>
      <c r="BM13">
        <f t="shared" si="31"/>
        <v>-0.28999999999999915</v>
      </c>
      <c r="BN13">
        <f t="shared" si="32"/>
        <v>-2.9999999999997584E-2</v>
      </c>
      <c r="BO13">
        <f t="shared" si="33"/>
        <v>1.370000000000001</v>
      </c>
      <c r="BP13">
        <f t="shared" si="34"/>
        <v>1.6099999999999994</v>
      </c>
      <c r="BQ13">
        <f t="shared" si="35"/>
        <v>0.21499999999999986</v>
      </c>
      <c r="BR13">
        <f t="shared" si="36"/>
        <v>0.47500000000000142</v>
      </c>
      <c r="BS13">
        <f t="shared" si="37"/>
        <v>0.875</v>
      </c>
      <c r="BT13">
        <f t="shared" si="38"/>
        <v>1.1149999999999984</v>
      </c>
      <c r="BU13" s="3">
        <f t="shared" si="39"/>
        <v>1.0800000000000018</v>
      </c>
      <c r="BV13" s="3">
        <f t="shared" si="40"/>
        <v>1.3400000000000034</v>
      </c>
      <c r="BW13" s="3">
        <f t="shared" si="41"/>
        <v>1.620000000000001</v>
      </c>
      <c r="BX13" s="3">
        <f t="shared" si="42"/>
        <v>1.8599999999999994</v>
      </c>
      <c r="BY13">
        <f t="shared" si="43"/>
        <v>0.5</v>
      </c>
      <c r="BZ13">
        <f t="shared" si="44"/>
        <v>0.76000000000000156</v>
      </c>
      <c r="CA13">
        <f t="shared" si="45"/>
        <v>1.0800000000000018</v>
      </c>
      <c r="CB13">
        <f t="shared" si="46"/>
        <v>1.3200000000000003</v>
      </c>
      <c r="CC13">
        <f t="shared" si="47"/>
        <v>1.877600000000001</v>
      </c>
      <c r="CD13">
        <f t="shared" si="48"/>
        <v>1.7284000000000042</v>
      </c>
      <c r="CE13">
        <f t="shared" si="49"/>
        <v>0.65700000000000003</v>
      </c>
      <c r="CF13">
        <f t="shared" si="50"/>
        <v>0.57739999999999725</v>
      </c>
      <c r="CG13">
        <f t="shared" si="51"/>
        <v>4.58</v>
      </c>
      <c r="CH13">
        <f t="shared" si="52"/>
        <v>4.8599999999999994</v>
      </c>
      <c r="CI13">
        <f t="shared" si="53"/>
        <v>21.46</v>
      </c>
      <c r="CJ13">
        <f t="shared" si="54"/>
        <v>20.310000000000002</v>
      </c>
      <c r="CK13">
        <f t="shared" si="55"/>
        <v>21.907499999999999</v>
      </c>
      <c r="CL13">
        <f t="shared" si="56"/>
        <v>20.888929999999998</v>
      </c>
      <c r="CM13">
        <f t="shared" si="57"/>
        <v>0.44749999999999801</v>
      </c>
      <c r="CN13">
        <f t="shared" si="58"/>
        <v>0.57892999999999617</v>
      </c>
      <c r="CO13">
        <v>21.7</v>
      </c>
      <c r="CP13">
        <v>22.1</v>
      </c>
      <c r="CQ13">
        <v>22.3</v>
      </c>
      <c r="CR13">
        <v>22.7</v>
      </c>
    </row>
    <row r="14" spans="1:96" x14ac:dyDescent="0.2">
      <c r="A14">
        <f t="shared" si="59"/>
        <v>13</v>
      </c>
      <c r="B14" t="s">
        <v>24</v>
      </c>
      <c r="C14" t="s">
        <v>25</v>
      </c>
      <c r="D14">
        <v>1972</v>
      </c>
      <c r="E14">
        <f t="shared" si="0"/>
        <v>45</v>
      </c>
      <c r="F14" s="5">
        <v>1</v>
      </c>
      <c r="G14">
        <f t="shared" si="1"/>
        <v>2017</v>
      </c>
      <c r="H14" s="1" t="str">
        <f t="shared" si="2"/>
        <v>2017</v>
      </c>
      <c r="I14" s="3" t="str">
        <f t="shared" si="3"/>
        <v>17</v>
      </c>
      <c r="J14" s="3">
        <v>11.17</v>
      </c>
      <c r="K14" s="3">
        <v>11.16</v>
      </c>
      <c r="L14" s="2">
        <v>11.137</v>
      </c>
      <c r="M14" s="2">
        <v>11.163</v>
      </c>
      <c r="N14">
        <v>7.66</v>
      </c>
      <c r="O14">
        <v>8.01</v>
      </c>
      <c r="P14">
        <v>11.09</v>
      </c>
      <c r="Q14">
        <v>10.54</v>
      </c>
      <c r="R14">
        <v>7.67</v>
      </c>
      <c r="S14">
        <v>8.2899999999999991</v>
      </c>
      <c r="T14">
        <v>7.84</v>
      </c>
      <c r="U14">
        <v>7.9</v>
      </c>
      <c r="V14">
        <v>8.3699999999999992</v>
      </c>
      <c r="W14">
        <v>8.1199999999999992</v>
      </c>
      <c r="X14">
        <v>5.79</v>
      </c>
      <c r="Y14">
        <v>5.25</v>
      </c>
      <c r="Z14">
        <v>5.57</v>
      </c>
      <c r="AA14">
        <v>6.15</v>
      </c>
      <c r="AB14">
        <v>8.35</v>
      </c>
      <c r="AC14">
        <v>7.64</v>
      </c>
      <c r="AD14">
        <v>6.96</v>
      </c>
      <c r="AE14">
        <v>6.84</v>
      </c>
      <c r="AF14">
        <v>8.2200000000000006</v>
      </c>
      <c r="AG14">
        <v>8.16</v>
      </c>
      <c r="AH14" s="3">
        <f t="shared" si="4"/>
        <v>22.759999999999998</v>
      </c>
      <c r="AI14" s="4">
        <f t="shared" si="5"/>
        <v>23</v>
      </c>
      <c r="AJ14">
        <f t="shared" si="6"/>
        <v>23.799999999999997</v>
      </c>
      <c r="AK14">
        <f t="shared" si="7"/>
        <v>24.39</v>
      </c>
      <c r="AL14">
        <f t="shared" si="8"/>
        <v>22.95</v>
      </c>
      <c r="AM14">
        <f t="shared" si="9"/>
        <v>23.22</v>
      </c>
      <c r="AN14">
        <v>22.2</v>
      </c>
      <c r="AO14">
        <v>22.6</v>
      </c>
      <c r="AP14">
        <v>22.38</v>
      </c>
      <c r="AQ14">
        <v>21.88</v>
      </c>
      <c r="AR14" s="3">
        <f t="shared" si="20"/>
        <v>23.16</v>
      </c>
      <c r="AS14" s="3">
        <f t="shared" si="21"/>
        <v>23.69</v>
      </c>
      <c r="AT14">
        <f t="shared" si="22"/>
        <v>23.1617</v>
      </c>
      <c r="AU14">
        <f t="shared" si="23"/>
        <v>23.693700000000003</v>
      </c>
      <c r="AV14">
        <f t="shared" si="10"/>
        <v>8.81</v>
      </c>
      <c r="AW14">
        <f t="shared" si="24"/>
        <v>6.65</v>
      </c>
      <c r="AX14">
        <f t="shared" si="11"/>
        <v>10.84</v>
      </c>
      <c r="AY14">
        <f t="shared" si="25"/>
        <v>23.27</v>
      </c>
      <c r="AZ14">
        <f t="shared" si="26"/>
        <v>23.79</v>
      </c>
      <c r="BA14">
        <f t="shared" si="27"/>
        <v>23.269089999999998</v>
      </c>
      <c r="BB14">
        <f t="shared" si="28"/>
        <v>23.788150000000002</v>
      </c>
      <c r="BC14" s="2">
        <f t="shared" si="29"/>
        <v>11.437000000000001</v>
      </c>
      <c r="BD14">
        <f t="shared" si="12"/>
        <v>24.319499999999998</v>
      </c>
      <c r="BE14">
        <f t="shared" si="13"/>
        <v>23.923499999999997</v>
      </c>
      <c r="BF14">
        <f t="shared" si="14"/>
        <v>21.191600000000001</v>
      </c>
      <c r="BG14">
        <f t="shared" si="30"/>
        <v>22.0076</v>
      </c>
      <c r="BH14">
        <f t="shared" si="15"/>
        <v>8.4600000000000009</v>
      </c>
      <c r="BI14">
        <f t="shared" si="16"/>
        <v>5.79</v>
      </c>
      <c r="BJ14">
        <f t="shared" si="17"/>
        <v>11.67</v>
      </c>
      <c r="BK14">
        <f t="shared" si="18"/>
        <v>11.59</v>
      </c>
      <c r="BL14">
        <f t="shared" si="19"/>
        <v>11.66</v>
      </c>
      <c r="BM14">
        <f t="shared" si="31"/>
        <v>-1.5999999999999979</v>
      </c>
      <c r="BN14">
        <f t="shared" si="32"/>
        <v>-2.1900000000000013</v>
      </c>
      <c r="BO14">
        <f t="shared" si="33"/>
        <v>-0.34999999999999787</v>
      </c>
      <c r="BP14">
        <f t="shared" si="34"/>
        <v>-0.61999999999999744</v>
      </c>
      <c r="BQ14">
        <f t="shared" si="35"/>
        <v>-1.4199999999999982</v>
      </c>
      <c r="BR14">
        <f t="shared" si="36"/>
        <v>-2.0100000000000016</v>
      </c>
      <c r="BS14">
        <f t="shared" si="37"/>
        <v>-1.0700000000000003</v>
      </c>
      <c r="BT14">
        <f t="shared" si="38"/>
        <v>-1.3399999999999999</v>
      </c>
      <c r="BU14" s="3">
        <f t="shared" si="39"/>
        <v>-0.10999999999999588</v>
      </c>
      <c r="BV14" s="3">
        <f t="shared" si="40"/>
        <v>-0.69999999999999929</v>
      </c>
      <c r="BW14" s="3">
        <f t="shared" si="41"/>
        <v>0.21000000000000085</v>
      </c>
      <c r="BX14" s="3">
        <f t="shared" si="42"/>
        <v>-5.9999999999998721E-2</v>
      </c>
      <c r="BY14">
        <f t="shared" si="43"/>
        <v>-9.9999999999980105E-3</v>
      </c>
      <c r="BZ14">
        <f t="shared" si="44"/>
        <v>-0.60000000000000142</v>
      </c>
      <c r="CA14">
        <f t="shared" si="45"/>
        <v>0.32000000000000028</v>
      </c>
      <c r="CB14">
        <f t="shared" si="46"/>
        <v>5.0000000000000711E-2</v>
      </c>
      <c r="CC14">
        <f t="shared" si="47"/>
        <v>0.51950000000000074</v>
      </c>
      <c r="CD14">
        <f t="shared" si="48"/>
        <v>-0.46650000000000347</v>
      </c>
      <c r="CE14">
        <f t="shared" si="49"/>
        <v>-0.94239999999999924</v>
      </c>
      <c r="CF14">
        <f t="shared" si="50"/>
        <v>-2.0283999999999978</v>
      </c>
      <c r="CG14">
        <f t="shared" si="51"/>
        <v>4.8499999999999996</v>
      </c>
      <c r="CH14">
        <f t="shared" si="52"/>
        <v>5.17</v>
      </c>
      <c r="CI14">
        <f t="shared" si="53"/>
        <v>24.094999999999999</v>
      </c>
      <c r="CJ14">
        <f t="shared" si="54"/>
        <v>23.085000000000001</v>
      </c>
      <c r="CK14">
        <f t="shared" si="55"/>
        <v>23.53884</v>
      </c>
      <c r="CL14">
        <f t="shared" si="56"/>
        <v>22.076528</v>
      </c>
      <c r="CM14">
        <f t="shared" si="57"/>
        <v>-0.55615999999999843</v>
      </c>
      <c r="CN14">
        <f t="shared" si="58"/>
        <v>-1.0084720000000011</v>
      </c>
      <c r="CO14">
        <v>22.6</v>
      </c>
      <c r="CP14">
        <v>22.9</v>
      </c>
      <c r="CQ14">
        <v>23.2</v>
      </c>
      <c r="CR14">
        <v>23.5</v>
      </c>
    </row>
    <row r="15" spans="1:96" x14ac:dyDescent="0.2">
      <c r="A15">
        <f t="shared" si="59"/>
        <v>14</v>
      </c>
      <c r="B15" t="s">
        <v>26</v>
      </c>
      <c r="C15" t="s">
        <v>27</v>
      </c>
      <c r="D15">
        <v>1998</v>
      </c>
      <c r="E15">
        <f t="shared" si="0"/>
        <v>19</v>
      </c>
      <c r="F15">
        <v>1</v>
      </c>
      <c r="G15">
        <f t="shared" si="1"/>
        <v>2017</v>
      </c>
      <c r="H15" s="1" t="str">
        <f t="shared" si="2"/>
        <v>2017</v>
      </c>
      <c r="I15" s="3" t="str">
        <f t="shared" si="3"/>
        <v>17</v>
      </c>
      <c r="J15" s="3">
        <v>11.05</v>
      </c>
      <c r="K15" s="3">
        <v>11.06</v>
      </c>
      <c r="L15" s="2">
        <v>10.737</v>
      </c>
      <c r="M15" s="2">
        <v>11.286</v>
      </c>
      <c r="N15">
        <v>6.77</v>
      </c>
      <c r="O15">
        <v>7.24</v>
      </c>
      <c r="P15">
        <v>12.18</v>
      </c>
      <c r="Q15">
        <v>11.16</v>
      </c>
      <c r="R15">
        <v>7.41</v>
      </c>
      <c r="S15">
        <v>7.85</v>
      </c>
      <c r="T15">
        <v>8.7100000000000009</v>
      </c>
      <c r="U15">
        <v>8.25</v>
      </c>
      <c r="V15">
        <v>7.68</v>
      </c>
      <c r="W15">
        <v>7.47</v>
      </c>
      <c r="X15">
        <v>6.03</v>
      </c>
      <c r="Y15">
        <v>5.53</v>
      </c>
      <c r="Z15">
        <v>5.59</v>
      </c>
      <c r="AA15">
        <v>5.96</v>
      </c>
      <c r="AB15">
        <v>8.15</v>
      </c>
      <c r="AC15">
        <v>7.56</v>
      </c>
      <c r="AD15">
        <v>6.58</v>
      </c>
      <c r="AE15">
        <v>6.66</v>
      </c>
      <c r="AF15">
        <v>7.35</v>
      </c>
      <c r="AG15">
        <v>7.92</v>
      </c>
      <c r="AH15" s="3">
        <f t="shared" si="4"/>
        <v>23.11</v>
      </c>
      <c r="AI15" s="4">
        <f t="shared" si="5"/>
        <v>23</v>
      </c>
      <c r="AJ15">
        <f t="shared" si="6"/>
        <v>23.97</v>
      </c>
      <c r="AK15">
        <f t="shared" si="7"/>
        <v>23.4</v>
      </c>
      <c r="AL15">
        <f t="shared" si="8"/>
        <v>22.29</v>
      </c>
      <c r="AM15">
        <f t="shared" si="9"/>
        <v>21.93</v>
      </c>
      <c r="AN15">
        <v>22.2</v>
      </c>
      <c r="AO15">
        <v>22.6</v>
      </c>
      <c r="AP15">
        <v>22.555</v>
      </c>
      <c r="AQ15">
        <v>22.055</v>
      </c>
      <c r="AR15" s="3">
        <f t="shared" si="20"/>
        <v>22.69</v>
      </c>
      <c r="AS15" s="3">
        <f t="shared" si="21"/>
        <v>23.3</v>
      </c>
      <c r="AT15">
        <f t="shared" si="22"/>
        <v>22.6934</v>
      </c>
      <c r="AU15">
        <f t="shared" si="23"/>
        <v>23.298400000000001</v>
      </c>
      <c r="AV15">
        <f t="shared" si="10"/>
        <v>8.0400000000000009</v>
      </c>
      <c r="AW15">
        <f t="shared" si="24"/>
        <v>6.46</v>
      </c>
      <c r="AX15">
        <f t="shared" si="11"/>
        <v>11.46</v>
      </c>
      <c r="AY15">
        <f t="shared" si="25"/>
        <v>22.36</v>
      </c>
      <c r="AZ15">
        <f t="shared" si="26"/>
        <v>22.91</v>
      </c>
      <c r="BA15">
        <f t="shared" si="27"/>
        <v>22.356390000000001</v>
      </c>
      <c r="BB15">
        <f t="shared" si="28"/>
        <v>22.906450000000003</v>
      </c>
      <c r="BC15" s="2">
        <f t="shared" si="29"/>
        <v>11.037000000000001</v>
      </c>
      <c r="BD15">
        <f t="shared" si="12"/>
        <v>24.517499999999998</v>
      </c>
      <c r="BE15">
        <f t="shared" si="13"/>
        <v>23.774999999999999</v>
      </c>
      <c r="BF15">
        <f t="shared" si="14"/>
        <v>21.306800000000003</v>
      </c>
      <c r="BG15">
        <f t="shared" si="30"/>
        <v>21.729199999999999</v>
      </c>
      <c r="BH15">
        <f t="shared" si="15"/>
        <v>7.5699999999999994</v>
      </c>
      <c r="BI15">
        <f t="shared" si="16"/>
        <v>6.03</v>
      </c>
      <c r="BJ15">
        <f t="shared" si="17"/>
        <v>11.55</v>
      </c>
      <c r="BK15">
        <f t="shared" si="18"/>
        <v>12.68</v>
      </c>
      <c r="BL15">
        <f t="shared" si="19"/>
        <v>11.56</v>
      </c>
      <c r="BM15">
        <f t="shared" si="31"/>
        <v>-1.7699999999999996</v>
      </c>
      <c r="BN15">
        <f t="shared" si="32"/>
        <v>-1.1999999999999993</v>
      </c>
      <c r="BO15">
        <f t="shared" si="33"/>
        <v>0.31000000000000227</v>
      </c>
      <c r="BP15">
        <f t="shared" si="34"/>
        <v>0.67000000000000171</v>
      </c>
      <c r="BQ15">
        <f t="shared" si="35"/>
        <v>-1.4149999999999991</v>
      </c>
      <c r="BR15">
        <f t="shared" si="36"/>
        <v>-0.84499999999999886</v>
      </c>
      <c r="BS15">
        <f t="shared" si="37"/>
        <v>-0.23499999999999943</v>
      </c>
      <c r="BT15">
        <f t="shared" si="38"/>
        <v>0.125</v>
      </c>
      <c r="BU15" s="3">
        <f t="shared" si="39"/>
        <v>-0.66999999999999815</v>
      </c>
      <c r="BV15" s="3">
        <f t="shared" si="40"/>
        <v>-9.9999999999997868E-2</v>
      </c>
      <c r="BW15" s="3">
        <f t="shared" si="41"/>
        <v>0.40000000000000213</v>
      </c>
      <c r="BX15" s="3">
        <f t="shared" si="42"/>
        <v>0.76000000000000156</v>
      </c>
      <c r="BY15">
        <f t="shared" si="43"/>
        <v>-1.0599999999999987</v>
      </c>
      <c r="BZ15">
        <f t="shared" si="44"/>
        <v>-0.48999999999999844</v>
      </c>
      <c r="CA15">
        <f t="shared" si="45"/>
        <v>7.0000000000000284E-2</v>
      </c>
      <c r="CB15">
        <f t="shared" si="46"/>
        <v>0.42999999999999972</v>
      </c>
      <c r="CC15">
        <f t="shared" si="47"/>
        <v>0.54749999999999943</v>
      </c>
      <c r="CD15">
        <f t="shared" si="48"/>
        <v>0.375</v>
      </c>
      <c r="CE15">
        <f t="shared" si="49"/>
        <v>-0.56080000000000041</v>
      </c>
      <c r="CF15">
        <f t="shared" si="50"/>
        <v>-0.62319999999999709</v>
      </c>
      <c r="CG15">
        <f t="shared" si="51"/>
        <v>5.13</v>
      </c>
      <c r="CH15">
        <f t="shared" si="52"/>
        <v>5.1899999999999995</v>
      </c>
      <c r="CI15">
        <f t="shared" si="53"/>
        <v>23.684999999999999</v>
      </c>
      <c r="CJ15">
        <f t="shared" si="54"/>
        <v>22.11</v>
      </c>
      <c r="CK15">
        <f t="shared" si="55"/>
        <v>22.901599999999998</v>
      </c>
      <c r="CL15">
        <f t="shared" si="56"/>
        <v>22.569596000000004</v>
      </c>
      <c r="CM15">
        <f t="shared" si="57"/>
        <v>-0.78340000000000032</v>
      </c>
      <c r="CN15">
        <f t="shared" si="58"/>
        <v>0.45959600000000478</v>
      </c>
      <c r="CO15">
        <v>22.6</v>
      </c>
      <c r="CP15">
        <v>22.9</v>
      </c>
      <c r="CQ15">
        <v>23.2</v>
      </c>
      <c r="CR15">
        <v>23.5</v>
      </c>
    </row>
    <row r="16" spans="1:96" x14ac:dyDescent="0.2">
      <c r="A16">
        <f t="shared" si="59"/>
        <v>15</v>
      </c>
      <c r="B16" t="s">
        <v>28</v>
      </c>
      <c r="C16" t="s">
        <v>29</v>
      </c>
      <c r="D16">
        <v>1984</v>
      </c>
      <c r="E16">
        <f t="shared" si="0"/>
        <v>33</v>
      </c>
      <c r="F16" s="5">
        <v>1</v>
      </c>
      <c r="G16">
        <f t="shared" si="1"/>
        <v>2017</v>
      </c>
      <c r="H16" s="1" t="str">
        <f t="shared" si="2"/>
        <v>2017</v>
      </c>
      <c r="I16" s="3" t="str">
        <f t="shared" si="3"/>
        <v>17</v>
      </c>
      <c r="J16" s="3">
        <v>11.57</v>
      </c>
      <c r="K16" s="3">
        <v>11.83</v>
      </c>
      <c r="L16" s="2">
        <v>11.252000000000001</v>
      </c>
      <c r="M16" s="2">
        <v>10.773999999999999</v>
      </c>
      <c r="N16" s="5">
        <v>7.9</v>
      </c>
      <c r="O16" s="5">
        <v>7.96</v>
      </c>
      <c r="P16" s="5">
        <v>11.52</v>
      </c>
      <c r="Q16" s="5">
        <v>11.04</v>
      </c>
      <c r="R16" s="5">
        <v>7.04</v>
      </c>
      <c r="S16" s="5">
        <v>7.87</v>
      </c>
      <c r="T16" s="5">
        <v>9.11</v>
      </c>
      <c r="U16" s="5">
        <v>9.07</v>
      </c>
      <c r="V16" s="5">
        <v>7.85</v>
      </c>
      <c r="W16" s="5">
        <v>7.44</v>
      </c>
      <c r="X16" s="5">
        <v>6.37</v>
      </c>
      <c r="Y16" s="5">
        <v>6.06</v>
      </c>
      <c r="Z16" s="5">
        <v>5.85</v>
      </c>
      <c r="AA16" s="5">
        <v>6.63</v>
      </c>
      <c r="AB16" s="5">
        <v>7.45</v>
      </c>
      <c r="AC16" s="5">
        <v>7.52</v>
      </c>
      <c r="AD16" s="5">
        <v>7.56</v>
      </c>
      <c r="AE16" s="5">
        <v>7.45</v>
      </c>
      <c r="AF16" s="5">
        <v>7.87</v>
      </c>
      <c r="AG16" s="5">
        <v>7.83</v>
      </c>
      <c r="AH16" s="3">
        <f t="shared" si="4"/>
        <v>24.91</v>
      </c>
      <c r="AI16" s="4">
        <f t="shared" si="5"/>
        <v>25</v>
      </c>
      <c r="AJ16">
        <f t="shared" si="6"/>
        <v>24.02</v>
      </c>
      <c r="AK16">
        <f t="shared" si="7"/>
        <v>24.360000000000003</v>
      </c>
      <c r="AL16">
        <f t="shared" si="8"/>
        <v>22.529999999999998</v>
      </c>
      <c r="AM16">
        <f t="shared" si="9"/>
        <v>23.15</v>
      </c>
      <c r="AN16">
        <v>23.4</v>
      </c>
      <c r="AO16">
        <v>23.7</v>
      </c>
      <c r="AP16">
        <v>23.454999999999998</v>
      </c>
      <c r="AQ16">
        <v>22.954999999999998</v>
      </c>
      <c r="AR16" s="3">
        <f t="shared" si="20"/>
        <v>23.73</v>
      </c>
      <c r="AS16" s="3">
        <f t="shared" si="21"/>
        <v>24.19</v>
      </c>
      <c r="AT16">
        <f t="shared" si="22"/>
        <v>23.734000000000002</v>
      </c>
      <c r="AU16">
        <f t="shared" si="23"/>
        <v>24.192</v>
      </c>
      <c r="AV16">
        <f t="shared" si="10"/>
        <v>8.76</v>
      </c>
      <c r="AW16">
        <f t="shared" si="24"/>
        <v>7.13</v>
      </c>
      <c r="AX16">
        <f t="shared" si="11"/>
        <v>11.34</v>
      </c>
      <c r="AY16">
        <f t="shared" si="25"/>
        <v>23.72</v>
      </c>
      <c r="AZ16">
        <f t="shared" si="26"/>
        <v>24.22</v>
      </c>
      <c r="BA16">
        <f t="shared" si="27"/>
        <v>23.717839999999999</v>
      </c>
      <c r="BB16">
        <f t="shared" si="28"/>
        <v>24.2164</v>
      </c>
      <c r="BC16" s="2">
        <f t="shared" si="29"/>
        <v>11.552000000000001</v>
      </c>
      <c r="BD16">
        <f t="shared" si="12"/>
        <v>24.982799999999997</v>
      </c>
      <c r="BE16">
        <f t="shared" si="13"/>
        <v>24.369</v>
      </c>
      <c r="BF16">
        <f t="shared" si="14"/>
        <v>22.132400000000001</v>
      </c>
      <c r="BG16">
        <f t="shared" si="30"/>
        <v>23.111599999999999</v>
      </c>
      <c r="BH16">
        <f t="shared" si="15"/>
        <v>8.7000000000000011</v>
      </c>
      <c r="BI16">
        <f t="shared" si="16"/>
        <v>6.37</v>
      </c>
      <c r="BJ16">
        <f t="shared" si="17"/>
        <v>12.07</v>
      </c>
      <c r="BK16">
        <f t="shared" si="18"/>
        <v>12.02</v>
      </c>
      <c r="BL16">
        <f t="shared" si="19"/>
        <v>12.33</v>
      </c>
      <c r="BM16">
        <f t="shared" si="31"/>
        <v>-0.62000000000000099</v>
      </c>
      <c r="BN16">
        <f t="shared" si="32"/>
        <v>-0.96000000000000441</v>
      </c>
      <c r="BO16">
        <f t="shared" si="33"/>
        <v>1.1700000000000017</v>
      </c>
      <c r="BP16">
        <f t="shared" si="34"/>
        <v>0.55000000000000071</v>
      </c>
      <c r="BQ16">
        <f t="shared" si="35"/>
        <v>-0.56500000000000128</v>
      </c>
      <c r="BR16">
        <f t="shared" si="36"/>
        <v>-0.90500000000000469</v>
      </c>
      <c r="BS16">
        <f t="shared" si="37"/>
        <v>0.42500000000000071</v>
      </c>
      <c r="BT16">
        <f t="shared" si="38"/>
        <v>-0.19500000000000028</v>
      </c>
      <c r="BU16" s="3">
        <f t="shared" si="39"/>
        <v>0.17000000000000171</v>
      </c>
      <c r="BV16" s="3">
        <f t="shared" si="40"/>
        <v>-0.17000000000000171</v>
      </c>
      <c r="BW16" s="3">
        <f t="shared" si="41"/>
        <v>1.2000000000000028</v>
      </c>
      <c r="BX16" s="3">
        <f t="shared" si="42"/>
        <v>0.58000000000000185</v>
      </c>
      <c r="BY16">
        <f t="shared" si="43"/>
        <v>0.19999999999999929</v>
      </c>
      <c r="BZ16">
        <f t="shared" si="44"/>
        <v>-0.14000000000000412</v>
      </c>
      <c r="CA16">
        <f t="shared" si="45"/>
        <v>1.1900000000000013</v>
      </c>
      <c r="CB16">
        <f t="shared" si="46"/>
        <v>0.57000000000000028</v>
      </c>
      <c r="CC16">
        <f t="shared" si="47"/>
        <v>0.96279999999999788</v>
      </c>
      <c r="CD16">
        <f t="shared" si="48"/>
        <v>8.9999999999967883E-3</v>
      </c>
      <c r="CE16">
        <f t="shared" si="49"/>
        <v>0.58160000000000167</v>
      </c>
      <c r="CF16">
        <f t="shared" si="50"/>
        <v>-1.0175999999999981</v>
      </c>
      <c r="CG16">
        <f t="shared" si="51"/>
        <v>5.6599999999999993</v>
      </c>
      <c r="CH16">
        <f t="shared" si="52"/>
        <v>5.4499999999999993</v>
      </c>
      <c r="CI16">
        <f t="shared" si="53"/>
        <v>24.19</v>
      </c>
      <c r="CJ16">
        <f t="shared" si="54"/>
        <v>22.839999999999996</v>
      </c>
      <c r="CK16">
        <f t="shared" si="55"/>
        <v>24.015899999999998</v>
      </c>
      <c r="CL16">
        <f t="shared" si="56"/>
        <v>22.647843999999999</v>
      </c>
      <c r="CM16">
        <f t="shared" si="57"/>
        <v>-0.17410000000000281</v>
      </c>
      <c r="CN16">
        <f t="shared" si="58"/>
        <v>-0.19215599999999711</v>
      </c>
      <c r="CO16">
        <v>23.8</v>
      </c>
      <c r="CP16">
        <v>24</v>
      </c>
      <c r="CQ16">
        <v>24.4</v>
      </c>
      <c r="CR16">
        <v>24.6</v>
      </c>
    </row>
    <row r="17" spans="1:96" x14ac:dyDescent="0.2">
      <c r="A17">
        <f t="shared" si="59"/>
        <v>16</v>
      </c>
      <c r="B17" t="s">
        <v>30</v>
      </c>
      <c r="C17" t="s">
        <v>31</v>
      </c>
      <c r="D17">
        <v>1997</v>
      </c>
      <c r="E17">
        <f t="shared" si="0"/>
        <v>20</v>
      </c>
      <c r="F17">
        <v>2</v>
      </c>
      <c r="G17">
        <f t="shared" si="1"/>
        <v>2017</v>
      </c>
      <c r="H17" s="1" t="str">
        <f t="shared" si="2"/>
        <v>2017</v>
      </c>
      <c r="I17" s="3" t="str">
        <f t="shared" si="3"/>
        <v>17</v>
      </c>
      <c r="J17" s="3">
        <v>11.21</v>
      </c>
      <c r="K17" s="3">
        <v>11.57</v>
      </c>
      <c r="L17" s="2">
        <v>11.268000000000001</v>
      </c>
      <c r="M17" s="2">
        <v>11.308</v>
      </c>
      <c r="N17">
        <v>7.06</v>
      </c>
      <c r="O17">
        <v>6.62</v>
      </c>
      <c r="P17">
        <v>10.86</v>
      </c>
      <c r="Q17">
        <v>10.51</v>
      </c>
      <c r="R17">
        <v>7.55</v>
      </c>
      <c r="S17">
        <v>7.64</v>
      </c>
      <c r="T17">
        <v>8.17</v>
      </c>
      <c r="U17">
        <v>8.44</v>
      </c>
      <c r="V17">
        <v>7.92</v>
      </c>
      <c r="W17">
        <v>7.26</v>
      </c>
      <c r="X17">
        <v>5.63</v>
      </c>
      <c r="Y17">
        <v>5.79</v>
      </c>
      <c r="Z17">
        <v>5.42</v>
      </c>
      <c r="AA17">
        <v>5.91</v>
      </c>
      <c r="AB17">
        <v>8.02</v>
      </c>
      <c r="AC17">
        <v>7.41</v>
      </c>
      <c r="AD17">
        <v>6.92</v>
      </c>
      <c r="AE17">
        <v>6.75</v>
      </c>
      <c r="AF17">
        <v>7.91</v>
      </c>
      <c r="AG17">
        <v>7.81</v>
      </c>
      <c r="AH17" s="3">
        <f t="shared" si="4"/>
        <v>22.75</v>
      </c>
      <c r="AI17" s="4">
        <f t="shared" si="5"/>
        <v>23</v>
      </c>
      <c r="AJ17">
        <f t="shared" si="6"/>
        <v>23.36</v>
      </c>
      <c r="AK17">
        <f t="shared" si="7"/>
        <v>23.619999999999997</v>
      </c>
      <c r="AL17">
        <f t="shared" si="8"/>
        <v>22.35</v>
      </c>
      <c r="AM17">
        <f t="shared" si="9"/>
        <v>22.47</v>
      </c>
      <c r="AN17">
        <v>22.2</v>
      </c>
      <c r="AO17">
        <v>22.6</v>
      </c>
      <c r="AP17">
        <v>22.375</v>
      </c>
      <c r="AQ17">
        <v>21.875</v>
      </c>
      <c r="AR17" s="3">
        <f t="shared" si="20"/>
        <v>21.96</v>
      </c>
      <c r="AS17" s="3">
        <f t="shared" si="21"/>
        <v>22.42</v>
      </c>
      <c r="AT17">
        <f t="shared" si="22"/>
        <v>21.956700000000001</v>
      </c>
      <c r="AU17">
        <f t="shared" si="23"/>
        <v>22.417200000000001</v>
      </c>
      <c r="AV17">
        <f t="shared" si="10"/>
        <v>7.42</v>
      </c>
      <c r="AW17">
        <f t="shared" si="24"/>
        <v>6.41</v>
      </c>
      <c r="AX17">
        <f t="shared" si="11"/>
        <v>10.81</v>
      </c>
      <c r="AY17">
        <f t="shared" si="25"/>
        <v>22.28</v>
      </c>
      <c r="AZ17">
        <f t="shared" si="26"/>
        <v>22.83</v>
      </c>
      <c r="BA17">
        <f t="shared" si="27"/>
        <v>22.27956</v>
      </c>
      <c r="BB17">
        <f t="shared" si="28"/>
        <v>22.833400000000001</v>
      </c>
      <c r="BC17" s="2">
        <f t="shared" si="29"/>
        <v>11.568000000000001</v>
      </c>
      <c r="BD17">
        <f t="shared" si="12"/>
        <v>23.374600000000001</v>
      </c>
      <c r="BE17">
        <f t="shared" si="13"/>
        <v>22.453900000000001</v>
      </c>
      <c r="BF17">
        <f t="shared" si="14"/>
        <v>21.359599999999997</v>
      </c>
      <c r="BG17">
        <f t="shared" si="30"/>
        <v>22.431199999999997</v>
      </c>
      <c r="BH17">
        <f t="shared" si="15"/>
        <v>7.8599999999999994</v>
      </c>
      <c r="BI17">
        <f t="shared" si="16"/>
        <v>5.63</v>
      </c>
      <c r="BJ17">
        <f t="shared" si="17"/>
        <v>11.71</v>
      </c>
      <c r="BK17">
        <f t="shared" si="18"/>
        <v>11.36</v>
      </c>
      <c r="BL17">
        <f t="shared" si="19"/>
        <v>12.07</v>
      </c>
      <c r="BM17">
        <f t="shared" si="31"/>
        <v>-1.1600000000000001</v>
      </c>
      <c r="BN17">
        <f t="shared" si="32"/>
        <v>-1.4199999999999982</v>
      </c>
      <c r="BO17">
        <f t="shared" si="33"/>
        <v>0.25</v>
      </c>
      <c r="BP17">
        <f t="shared" si="34"/>
        <v>0.13000000000000256</v>
      </c>
      <c r="BQ17">
        <f t="shared" si="35"/>
        <v>-0.98499999999999943</v>
      </c>
      <c r="BR17">
        <f t="shared" si="36"/>
        <v>-1.2449999999999974</v>
      </c>
      <c r="BS17">
        <f t="shared" si="37"/>
        <v>-0.47500000000000142</v>
      </c>
      <c r="BT17">
        <f t="shared" si="38"/>
        <v>-0.59499999999999886</v>
      </c>
      <c r="BU17" s="3">
        <f t="shared" si="39"/>
        <v>-0.93999999999999773</v>
      </c>
      <c r="BV17" s="3">
        <f t="shared" si="40"/>
        <v>-1.1999999999999957</v>
      </c>
      <c r="BW17" s="3">
        <f t="shared" si="41"/>
        <v>-0.39000000000000057</v>
      </c>
      <c r="BX17" s="3">
        <f t="shared" si="42"/>
        <v>-0.50999999999999801</v>
      </c>
      <c r="BY17">
        <f t="shared" si="43"/>
        <v>-0.53000000000000114</v>
      </c>
      <c r="BZ17">
        <f t="shared" si="44"/>
        <v>-0.78999999999999915</v>
      </c>
      <c r="CA17">
        <f t="shared" si="45"/>
        <v>-7.0000000000000284E-2</v>
      </c>
      <c r="CB17">
        <f t="shared" si="46"/>
        <v>-0.18999999999999773</v>
      </c>
      <c r="CC17">
        <f t="shared" si="47"/>
        <v>1.4600000000001501E-2</v>
      </c>
      <c r="CD17">
        <f t="shared" si="48"/>
        <v>-1.1660999999999966</v>
      </c>
      <c r="CE17">
        <f t="shared" si="49"/>
        <v>8.1199999999995498E-2</v>
      </c>
      <c r="CF17">
        <f t="shared" si="50"/>
        <v>-1.1104000000000021</v>
      </c>
      <c r="CG17">
        <f t="shared" si="51"/>
        <v>5.39</v>
      </c>
      <c r="CH17">
        <f t="shared" si="52"/>
        <v>5.0199999999999996</v>
      </c>
      <c r="CI17">
        <f t="shared" si="53"/>
        <v>23.49</v>
      </c>
      <c r="CJ17">
        <f t="shared" si="54"/>
        <v>22.41</v>
      </c>
      <c r="CK17">
        <f t="shared" si="55"/>
        <v>22.848500000000001</v>
      </c>
      <c r="CL17">
        <f t="shared" si="56"/>
        <v>22.306509999999999</v>
      </c>
      <c r="CM17">
        <f t="shared" si="57"/>
        <v>-0.64149999999999707</v>
      </c>
      <c r="CN17">
        <f t="shared" si="58"/>
        <v>-0.10349000000000075</v>
      </c>
      <c r="CO17">
        <v>22.6</v>
      </c>
      <c r="CP17">
        <v>22.9</v>
      </c>
      <c r="CQ17">
        <v>23.2</v>
      </c>
      <c r="CR17">
        <v>23.5</v>
      </c>
    </row>
    <row r="18" spans="1:96" x14ac:dyDescent="0.2">
      <c r="A18">
        <f t="shared" si="59"/>
        <v>17</v>
      </c>
      <c r="B18" t="s">
        <v>32</v>
      </c>
      <c r="C18" t="s">
        <v>33</v>
      </c>
      <c r="D18">
        <v>1995</v>
      </c>
      <c r="E18">
        <f t="shared" si="0"/>
        <v>23</v>
      </c>
      <c r="F18">
        <v>1</v>
      </c>
      <c r="G18">
        <f t="shared" si="1"/>
        <v>2018</v>
      </c>
      <c r="H18" s="1" t="str">
        <f t="shared" si="2"/>
        <v>2018</v>
      </c>
      <c r="I18" s="3" t="str">
        <f t="shared" si="3"/>
        <v>18</v>
      </c>
      <c r="J18" s="3">
        <v>11.22</v>
      </c>
      <c r="K18" s="3">
        <v>11.53</v>
      </c>
      <c r="L18" s="2">
        <v>10.548</v>
      </c>
      <c r="M18" s="2">
        <v>10.714</v>
      </c>
      <c r="N18">
        <v>7.27</v>
      </c>
      <c r="O18">
        <v>7.33</v>
      </c>
      <c r="P18">
        <v>10.34</v>
      </c>
      <c r="Q18">
        <v>9.7799999999999994</v>
      </c>
      <c r="R18">
        <v>7.43</v>
      </c>
      <c r="S18">
        <v>7.99</v>
      </c>
      <c r="T18">
        <v>8.7100000000000009</v>
      </c>
      <c r="U18">
        <v>8.31</v>
      </c>
      <c r="V18">
        <v>7.85</v>
      </c>
      <c r="W18">
        <v>7.44</v>
      </c>
      <c r="X18">
        <v>5.87</v>
      </c>
      <c r="Y18">
        <v>5.35</v>
      </c>
      <c r="Z18">
        <v>5.46</v>
      </c>
      <c r="AA18">
        <v>6.05</v>
      </c>
      <c r="AB18">
        <v>7.21</v>
      </c>
      <c r="AC18">
        <v>7.74</v>
      </c>
      <c r="AD18">
        <v>7.04</v>
      </c>
      <c r="AE18">
        <v>7.09</v>
      </c>
      <c r="AF18">
        <v>8.01</v>
      </c>
      <c r="AG18">
        <v>7.95</v>
      </c>
      <c r="AH18" s="3">
        <f t="shared" si="4"/>
        <v>22.73</v>
      </c>
      <c r="AI18" s="4">
        <f t="shared" si="5"/>
        <v>22.5</v>
      </c>
      <c r="AJ18">
        <f t="shared" si="6"/>
        <v>24.130000000000003</v>
      </c>
      <c r="AK18">
        <f t="shared" si="7"/>
        <v>23.6</v>
      </c>
      <c r="AL18">
        <f t="shared" si="8"/>
        <v>21.99</v>
      </c>
      <c r="AM18">
        <f t="shared" si="9"/>
        <v>23.05</v>
      </c>
      <c r="AN18">
        <v>21.9</v>
      </c>
      <c r="AO18">
        <v>22.3</v>
      </c>
      <c r="AP18">
        <v>22.365000000000002</v>
      </c>
      <c r="AQ18">
        <v>21.865000000000002</v>
      </c>
      <c r="AR18" s="3">
        <f t="shared" si="20"/>
        <v>22.3</v>
      </c>
      <c r="AS18" s="3">
        <f t="shared" si="21"/>
        <v>22.68</v>
      </c>
      <c r="AT18">
        <f t="shared" si="22"/>
        <v>22.296500000000002</v>
      </c>
      <c r="AU18">
        <f t="shared" si="23"/>
        <v>22.676500000000001</v>
      </c>
      <c r="AV18">
        <f t="shared" si="10"/>
        <v>8.1300000000000008</v>
      </c>
      <c r="AW18">
        <f t="shared" si="24"/>
        <v>6.55</v>
      </c>
      <c r="AX18">
        <f t="shared" si="11"/>
        <v>10.08</v>
      </c>
      <c r="AY18">
        <f t="shared" si="25"/>
        <v>22.36</v>
      </c>
      <c r="AZ18">
        <f t="shared" si="26"/>
        <v>22.91</v>
      </c>
      <c r="BA18">
        <f t="shared" si="27"/>
        <v>22.36206</v>
      </c>
      <c r="BB18">
        <f t="shared" si="28"/>
        <v>22.910500000000003</v>
      </c>
      <c r="BC18" s="2">
        <f t="shared" si="29"/>
        <v>10.848000000000001</v>
      </c>
      <c r="BD18">
        <f t="shared" si="12"/>
        <v>23.190899999999999</v>
      </c>
      <c r="BE18">
        <f t="shared" si="13"/>
        <v>22.497899999999998</v>
      </c>
      <c r="BF18">
        <f t="shared" si="14"/>
        <v>21.316399999999998</v>
      </c>
      <c r="BG18">
        <f t="shared" si="30"/>
        <v>22.266799999999996</v>
      </c>
      <c r="BH18">
        <f t="shared" si="15"/>
        <v>8.07</v>
      </c>
      <c r="BI18">
        <f t="shared" si="16"/>
        <v>5.87</v>
      </c>
      <c r="BJ18">
        <f t="shared" si="17"/>
        <v>11.72</v>
      </c>
      <c r="BK18">
        <f t="shared" si="18"/>
        <v>10.84</v>
      </c>
      <c r="BL18">
        <f t="shared" si="19"/>
        <v>12.03</v>
      </c>
      <c r="BM18">
        <f t="shared" si="31"/>
        <v>-2.230000000000004</v>
      </c>
      <c r="BN18">
        <f t="shared" si="32"/>
        <v>-1.7000000000000028</v>
      </c>
      <c r="BO18">
        <f t="shared" si="33"/>
        <v>0.31000000000000227</v>
      </c>
      <c r="BP18">
        <f t="shared" si="34"/>
        <v>-0.75</v>
      </c>
      <c r="BQ18">
        <f t="shared" si="35"/>
        <v>-1.7650000000000006</v>
      </c>
      <c r="BR18">
        <f t="shared" si="36"/>
        <v>-1.2349999999999994</v>
      </c>
      <c r="BS18">
        <f t="shared" si="37"/>
        <v>-0.12499999999999645</v>
      </c>
      <c r="BT18">
        <f t="shared" si="38"/>
        <v>-1.1849999999999987</v>
      </c>
      <c r="BU18" s="3">
        <f t="shared" si="39"/>
        <v>-1.4500000000000028</v>
      </c>
      <c r="BV18" s="3">
        <f t="shared" si="40"/>
        <v>-0.92000000000000171</v>
      </c>
      <c r="BW18" s="3">
        <f t="shared" si="41"/>
        <v>0.31000000000000227</v>
      </c>
      <c r="BX18" s="3">
        <f t="shared" si="42"/>
        <v>-0.75</v>
      </c>
      <c r="BY18">
        <f t="shared" si="43"/>
        <v>-1.2200000000000024</v>
      </c>
      <c r="BZ18">
        <f t="shared" si="44"/>
        <v>-0.69000000000000128</v>
      </c>
      <c r="CA18">
        <f t="shared" si="45"/>
        <v>0.37000000000000099</v>
      </c>
      <c r="CB18">
        <f t="shared" si="46"/>
        <v>-0.69000000000000128</v>
      </c>
      <c r="CC18">
        <f t="shared" si="47"/>
        <v>-0.93910000000000338</v>
      </c>
      <c r="CD18">
        <f t="shared" si="48"/>
        <v>-1.1021000000000036</v>
      </c>
      <c r="CE18">
        <f t="shared" si="49"/>
        <v>0.27679999999999794</v>
      </c>
      <c r="CF18">
        <f t="shared" si="50"/>
        <v>-1.7336000000000027</v>
      </c>
      <c r="CG18">
        <f t="shared" si="51"/>
        <v>4.9499999999999993</v>
      </c>
      <c r="CH18">
        <f t="shared" si="52"/>
        <v>5.0599999999999996</v>
      </c>
      <c r="CI18">
        <f t="shared" si="53"/>
        <v>23.865000000000002</v>
      </c>
      <c r="CJ18">
        <f t="shared" si="54"/>
        <v>22.52</v>
      </c>
      <c r="CK18">
        <f t="shared" si="55"/>
        <v>23.155059999999999</v>
      </c>
      <c r="CL18">
        <f t="shared" si="56"/>
        <v>21.444783999999999</v>
      </c>
      <c r="CM18">
        <f t="shared" si="57"/>
        <v>-0.70994000000000312</v>
      </c>
      <c r="CN18">
        <f t="shared" si="58"/>
        <v>-1.0752160000000011</v>
      </c>
      <c r="CO18">
        <v>22.3</v>
      </c>
      <c r="CP18">
        <v>22.6</v>
      </c>
      <c r="CQ18">
        <v>22.9</v>
      </c>
      <c r="CR18">
        <v>23.2</v>
      </c>
    </row>
    <row r="19" spans="1:96" x14ac:dyDescent="0.2">
      <c r="A19">
        <f t="shared" si="59"/>
        <v>18</v>
      </c>
      <c r="B19" t="s">
        <v>34</v>
      </c>
      <c r="C19" t="s">
        <v>35</v>
      </c>
      <c r="D19">
        <v>1995</v>
      </c>
      <c r="E19">
        <f t="shared" si="0"/>
        <v>23</v>
      </c>
      <c r="F19">
        <v>1</v>
      </c>
      <c r="G19">
        <f t="shared" si="1"/>
        <v>2018</v>
      </c>
      <c r="H19" s="1" t="str">
        <f t="shared" si="2"/>
        <v>2018</v>
      </c>
      <c r="I19" s="3" t="str">
        <f t="shared" si="3"/>
        <v>18</v>
      </c>
      <c r="J19" s="3">
        <v>11.93</v>
      </c>
      <c r="K19" s="3">
        <v>11.81</v>
      </c>
      <c r="L19" s="2">
        <v>10.656000000000001</v>
      </c>
      <c r="M19" s="2">
        <v>10.84</v>
      </c>
      <c r="N19">
        <v>7.46</v>
      </c>
      <c r="O19">
        <v>7.68</v>
      </c>
      <c r="P19">
        <v>10.49</v>
      </c>
      <c r="Q19">
        <v>10.76</v>
      </c>
      <c r="R19">
        <v>7.28</v>
      </c>
      <c r="S19">
        <v>8.24</v>
      </c>
      <c r="T19">
        <v>7.76</v>
      </c>
      <c r="U19">
        <v>7.97</v>
      </c>
      <c r="V19">
        <v>7.61</v>
      </c>
      <c r="W19">
        <v>7.29</v>
      </c>
      <c r="X19">
        <v>6.3</v>
      </c>
      <c r="Y19">
        <v>5.69</v>
      </c>
      <c r="Z19">
        <v>6.35</v>
      </c>
      <c r="AA19">
        <v>6.44</v>
      </c>
      <c r="AB19">
        <v>7.73</v>
      </c>
      <c r="AC19">
        <v>7.75</v>
      </c>
      <c r="AD19">
        <v>7.52</v>
      </c>
      <c r="AE19">
        <v>7.09</v>
      </c>
      <c r="AF19">
        <v>7.73</v>
      </c>
      <c r="AG19">
        <v>7.69</v>
      </c>
      <c r="AH19" s="3">
        <f t="shared" si="4"/>
        <v>24.78</v>
      </c>
      <c r="AI19" s="4">
        <f t="shared" si="5"/>
        <v>25</v>
      </c>
      <c r="AJ19">
        <f t="shared" si="6"/>
        <v>23.28</v>
      </c>
      <c r="AK19">
        <f t="shared" si="7"/>
        <v>22.87</v>
      </c>
      <c r="AL19">
        <f t="shared" si="8"/>
        <v>23</v>
      </c>
      <c r="AM19">
        <f t="shared" si="9"/>
        <v>22.51</v>
      </c>
      <c r="AN19">
        <v>23.4</v>
      </c>
      <c r="AO19">
        <v>23.7</v>
      </c>
      <c r="AP19">
        <v>23.39</v>
      </c>
      <c r="AQ19">
        <v>22.89</v>
      </c>
      <c r="AR19" s="3">
        <f t="shared" si="20"/>
        <v>23.26</v>
      </c>
      <c r="AS19" s="3">
        <f t="shared" si="21"/>
        <v>23.71</v>
      </c>
      <c r="AT19">
        <f t="shared" si="22"/>
        <v>23.262600000000003</v>
      </c>
      <c r="AU19">
        <f t="shared" si="23"/>
        <v>23.707600000000003</v>
      </c>
      <c r="AV19">
        <f t="shared" si="10"/>
        <v>8.48</v>
      </c>
      <c r="AW19">
        <f t="shared" si="24"/>
        <v>6.94</v>
      </c>
      <c r="AX19">
        <f t="shared" si="11"/>
        <v>11.06</v>
      </c>
      <c r="AY19">
        <f t="shared" si="25"/>
        <v>22.98</v>
      </c>
      <c r="AZ19">
        <f t="shared" si="26"/>
        <v>23.51</v>
      </c>
      <c r="BA19">
        <f t="shared" si="27"/>
        <v>22.982520000000001</v>
      </c>
      <c r="BB19">
        <f t="shared" si="28"/>
        <v>23.506200000000003</v>
      </c>
      <c r="BC19" s="2">
        <f t="shared" si="29"/>
        <v>10.956000000000001</v>
      </c>
      <c r="BD19">
        <f t="shared" si="12"/>
        <v>23.5275</v>
      </c>
      <c r="BE19">
        <f t="shared" si="13"/>
        <v>23.814599999999999</v>
      </c>
      <c r="BF19">
        <f t="shared" si="14"/>
        <v>22.410799999999998</v>
      </c>
      <c r="BG19">
        <f t="shared" si="30"/>
        <v>22.91</v>
      </c>
      <c r="BH19">
        <f t="shared" si="15"/>
        <v>8.26</v>
      </c>
      <c r="BI19">
        <f t="shared" si="16"/>
        <v>6.3</v>
      </c>
      <c r="BJ19">
        <f t="shared" si="17"/>
        <v>12.43</v>
      </c>
      <c r="BK19">
        <f t="shared" si="18"/>
        <v>10.99</v>
      </c>
      <c r="BL19">
        <f t="shared" si="19"/>
        <v>12.31</v>
      </c>
      <c r="BM19">
        <f t="shared" si="31"/>
        <v>0.11999999999999744</v>
      </c>
      <c r="BN19">
        <f t="shared" si="32"/>
        <v>0.52999999999999758</v>
      </c>
      <c r="BO19">
        <f t="shared" si="33"/>
        <v>0.69999999999999929</v>
      </c>
      <c r="BP19">
        <f t="shared" si="34"/>
        <v>1.1899999999999977</v>
      </c>
      <c r="BQ19">
        <f t="shared" si="35"/>
        <v>0.10999999999999943</v>
      </c>
      <c r="BR19">
        <f t="shared" si="36"/>
        <v>0.51999999999999957</v>
      </c>
      <c r="BS19">
        <f t="shared" si="37"/>
        <v>-0.10999999999999943</v>
      </c>
      <c r="BT19">
        <f t="shared" si="38"/>
        <v>0.37999999999999901</v>
      </c>
      <c r="BU19" s="3">
        <f t="shared" si="39"/>
        <v>0.42999999999999972</v>
      </c>
      <c r="BV19" s="3">
        <f t="shared" si="40"/>
        <v>0.83999999999999986</v>
      </c>
      <c r="BW19" s="3">
        <f t="shared" si="41"/>
        <v>0.26000000000000156</v>
      </c>
      <c r="BX19" s="3">
        <f t="shared" si="42"/>
        <v>0.75</v>
      </c>
      <c r="BY19">
        <f t="shared" si="43"/>
        <v>0.23000000000000043</v>
      </c>
      <c r="BZ19">
        <f t="shared" si="44"/>
        <v>0.64000000000000057</v>
      </c>
      <c r="CA19">
        <f t="shared" si="45"/>
        <v>-1.9999999999999574E-2</v>
      </c>
      <c r="CB19">
        <f t="shared" si="46"/>
        <v>0.46999999999999886</v>
      </c>
      <c r="CC19">
        <f t="shared" si="47"/>
        <v>0.24749999999999872</v>
      </c>
      <c r="CD19">
        <f t="shared" si="48"/>
        <v>0.94459999999999766</v>
      </c>
      <c r="CE19">
        <f t="shared" si="49"/>
        <v>-8.9999999999999858E-2</v>
      </c>
      <c r="CF19">
        <f t="shared" si="50"/>
        <v>-9.9200000000003286E-2</v>
      </c>
      <c r="CG19">
        <f t="shared" si="51"/>
        <v>5.29</v>
      </c>
      <c r="CH19">
        <f t="shared" si="52"/>
        <v>5.9499999999999993</v>
      </c>
      <c r="CI19">
        <f t="shared" si="53"/>
        <v>23.075000000000003</v>
      </c>
      <c r="CJ19">
        <f t="shared" si="54"/>
        <v>22.755000000000003</v>
      </c>
      <c r="CK19">
        <f t="shared" si="55"/>
        <v>23.560660000000002</v>
      </c>
      <c r="CL19">
        <f t="shared" si="56"/>
        <v>22.458860000000001</v>
      </c>
      <c r="CM19">
        <f t="shared" si="57"/>
        <v>0.48565999999999931</v>
      </c>
      <c r="CN19">
        <f t="shared" si="58"/>
        <v>-0.29614000000000118</v>
      </c>
      <c r="CO19">
        <v>23.8</v>
      </c>
      <c r="CP19">
        <v>24</v>
      </c>
      <c r="CQ19">
        <v>24.4</v>
      </c>
      <c r="CR19">
        <v>24.6</v>
      </c>
    </row>
    <row r="20" spans="1:96" x14ac:dyDescent="0.2">
      <c r="A20">
        <f t="shared" si="59"/>
        <v>19</v>
      </c>
      <c r="B20" s="6" t="s">
        <v>36</v>
      </c>
      <c r="C20" s="6" t="s">
        <v>37</v>
      </c>
      <c r="D20" s="6">
        <v>1994</v>
      </c>
      <c r="E20" s="6">
        <f t="shared" si="0"/>
        <v>23</v>
      </c>
      <c r="F20" s="6">
        <v>1</v>
      </c>
      <c r="G20" s="6">
        <f t="shared" si="1"/>
        <v>2017</v>
      </c>
      <c r="H20" s="7" t="str">
        <f t="shared" si="2"/>
        <v>2017</v>
      </c>
      <c r="I20" s="8" t="str">
        <f t="shared" si="3"/>
        <v>17</v>
      </c>
      <c r="J20" s="8">
        <v>11.8</v>
      </c>
      <c r="K20" s="8">
        <v>11.9</v>
      </c>
      <c r="L20" s="9">
        <v>10.881</v>
      </c>
      <c r="M20" s="9">
        <v>11.099</v>
      </c>
      <c r="N20">
        <v>7.15</v>
      </c>
      <c r="O20">
        <v>7.45</v>
      </c>
      <c r="P20">
        <v>10.47</v>
      </c>
      <c r="Q20">
        <v>10.79</v>
      </c>
      <c r="R20" s="6">
        <v>7.53</v>
      </c>
      <c r="S20" s="6">
        <v>7.61</v>
      </c>
      <c r="T20" s="6">
        <v>8.68</v>
      </c>
      <c r="U20" s="6">
        <v>8.34</v>
      </c>
      <c r="V20" s="6">
        <v>7.54</v>
      </c>
      <c r="W20" s="6">
        <v>7.36</v>
      </c>
      <c r="X20">
        <v>5.7</v>
      </c>
      <c r="Y20">
        <v>5.55</v>
      </c>
      <c r="Z20">
        <v>5.55</v>
      </c>
      <c r="AA20">
        <v>6.35</v>
      </c>
      <c r="AB20" s="6">
        <v>7.32</v>
      </c>
      <c r="AC20" s="6">
        <v>7.34</v>
      </c>
      <c r="AD20" s="6">
        <v>6.72</v>
      </c>
      <c r="AE20" s="6">
        <v>6.91</v>
      </c>
      <c r="AF20" s="6">
        <v>7.2</v>
      </c>
      <c r="AG20" s="6">
        <v>7.6</v>
      </c>
      <c r="AH20" s="3">
        <f t="shared" si="4"/>
        <v>23.15</v>
      </c>
      <c r="AI20" s="4">
        <f t="shared" si="5"/>
        <v>23</v>
      </c>
      <c r="AJ20">
        <f t="shared" si="6"/>
        <v>23.82</v>
      </c>
      <c r="AK20">
        <f t="shared" si="7"/>
        <v>23.24</v>
      </c>
      <c r="AL20">
        <f t="shared" si="8"/>
        <v>21.38</v>
      </c>
      <c r="AM20">
        <f t="shared" si="9"/>
        <v>21.71</v>
      </c>
      <c r="AN20">
        <v>22.2</v>
      </c>
      <c r="AO20">
        <v>22.6</v>
      </c>
      <c r="AP20">
        <v>22.574999999999999</v>
      </c>
      <c r="AQ20">
        <v>22.074999999999999</v>
      </c>
      <c r="AR20" s="3">
        <f t="shared" si="20"/>
        <v>23.03</v>
      </c>
      <c r="AS20" s="3">
        <f t="shared" si="21"/>
        <v>23.49</v>
      </c>
      <c r="AT20">
        <f t="shared" si="22"/>
        <v>23.0336</v>
      </c>
      <c r="AU20">
        <f t="shared" si="23"/>
        <v>23.487100000000002</v>
      </c>
      <c r="AV20">
        <f t="shared" si="10"/>
        <v>8.25</v>
      </c>
      <c r="AW20">
        <f t="shared" si="24"/>
        <v>6.85</v>
      </c>
      <c r="AX20">
        <f t="shared" si="11"/>
        <v>11.09</v>
      </c>
      <c r="AY20">
        <f t="shared" si="25"/>
        <v>22.91</v>
      </c>
      <c r="AZ20">
        <f t="shared" si="26"/>
        <v>23.44</v>
      </c>
      <c r="BA20">
        <f t="shared" si="27"/>
        <v>22.912769999999998</v>
      </c>
      <c r="BB20">
        <f t="shared" si="28"/>
        <v>23.440149999999999</v>
      </c>
      <c r="BC20" s="2">
        <f t="shared" si="29"/>
        <v>11.181000000000001</v>
      </c>
      <c r="BD20">
        <f t="shared" si="12"/>
        <v>23.200800000000001</v>
      </c>
      <c r="BE20">
        <f t="shared" si="13"/>
        <v>23.616599999999998</v>
      </c>
      <c r="BF20">
        <f t="shared" si="14"/>
        <v>21.71</v>
      </c>
      <c r="BG20">
        <f t="shared" si="30"/>
        <v>22.91</v>
      </c>
      <c r="BH20">
        <f t="shared" si="15"/>
        <v>7.95</v>
      </c>
      <c r="BI20">
        <f t="shared" si="16"/>
        <v>5.7</v>
      </c>
      <c r="BJ20">
        <f t="shared" si="17"/>
        <v>12.3</v>
      </c>
      <c r="BK20">
        <f t="shared" si="18"/>
        <v>10.97</v>
      </c>
      <c r="BL20">
        <f t="shared" si="19"/>
        <v>12.4</v>
      </c>
      <c r="BM20">
        <f t="shared" si="31"/>
        <v>-1.620000000000001</v>
      </c>
      <c r="BN20">
        <f t="shared" si="32"/>
        <v>-1.0399999999999991</v>
      </c>
      <c r="BO20">
        <f t="shared" si="33"/>
        <v>1.2200000000000024</v>
      </c>
      <c r="BP20">
        <f t="shared" si="34"/>
        <v>0.89000000000000057</v>
      </c>
      <c r="BQ20">
        <f t="shared" si="35"/>
        <v>-1.245000000000001</v>
      </c>
      <c r="BR20">
        <f t="shared" si="36"/>
        <v>-0.66499999999999915</v>
      </c>
      <c r="BS20">
        <f t="shared" si="37"/>
        <v>0.69500000000000028</v>
      </c>
      <c r="BT20">
        <f t="shared" si="38"/>
        <v>0.36499999999999844</v>
      </c>
      <c r="BU20" s="3">
        <f t="shared" si="39"/>
        <v>-0.33000000000000185</v>
      </c>
      <c r="BV20" s="3">
        <f t="shared" si="40"/>
        <v>0.25</v>
      </c>
      <c r="BW20" s="3">
        <f t="shared" si="41"/>
        <v>1.6500000000000021</v>
      </c>
      <c r="BX20" s="3">
        <f t="shared" si="42"/>
        <v>1.3200000000000003</v>
      </c>
      <c r="BY20">
        <f t="shared" si="43"/>
        <v>-0.37999999999999901</v>
      </c>
      <c r="BZ20">
        <f t="shared" si="44"/>
        <v>0.20000000000000284</v>
      </c>
      <c r="CA20">
        <f t="shared" si="45"/>
        <v>1.5300000000000011</v>
      </c>
      <c r="CB20">
        <f t="shared" si="46"/>
        <v>1.1999999999999993</v>
      </c>
      <c r="CC20">
        <f t="shared" si="47"/>
        <v>-0.61919999999999931</v>
      </c>
      <c r="CD20">
        <f t="shared" si="48"/>
        <v>0.37659999999999982</v>
      </c>
      <c r="CE20">
        <f t="shared" si="49"/>
        <v>1.5300000000000011</v>
      </c>
      <c r="CF20">
        <f t="shared" si="50"/>
        <v>0</v>
      </c>
      <c r="CG20">
        <f t="shared" si="51"/>
        <v>5.1499999999999995</v>
      </c>
      <c r="CH20">
        <f t="shared" si="52"/>
        <v>5.1499999999999995</v>
      </c>
      <c r="CI20">
        <f t="shared" si="53"/>
        <v>23.53</v>
      </c>
      <c r="CJ20">
        <f t="shared" si="54"/>
        <v>21.545000000000002</v>
      </c>
      <c r="CK20">
        <f t="shared" si="55"/>
        <v>23.628319999999999</v>
      </c>
      <c r="CL20">
        <f t="shared" si="56"/>
        <v>22.698534000000002</v>
      </c>
      <c r="CM20">
        <f t="shared" si="57"/>
        <v>9.831999999999752E-2</v>
      </c>
      <c r="CN20">
        <f t="shared" si="58"/>
        <v>1.1535340000000005</v>
      </c>
      <c r="CO20">
        <v>22.6</v>
      </c>
      <c r="CP20">
        <v>22.9</v>
      </c>
      <c r="CQ20">
        <v>23.2</v>
      </c>
      <c r="CR20">
        <v>23.5</v>
      </c>
    </row>
    <row r="21" spans="1:96" x14ac:dyDescent="0.2">
      <c r="A21">
        <f t="shared" si="59"/>
        <v>20</v>
      </c>
      <c r="B21" t="s">
        <v>38</v>
      </c>
      <c r="C21" t="s">
        <v>39</v>
      </c>
      <c r="D21">
        <v>1999</v>
      </c>
      <c r="E21">
        <f t="shared" si="0"/>
        <v>20</v>
      </c>
      <c r="F21">
        <v>1</v>
      </c>
      <c r="G21">
        <f t="shared" si="1"/>
        <v>2019</v>
      </c>
      <c r="H21" s="1" t="str">
        <f t="shared" si="2"/>
        <v>2019</v>
      </c>
      <c r="I21" s="3" t="str">
        <f t="shared" si="3"/>
        <v>19</v>
      </c>
      <c r="J21" s="3">
        <v>11.15</v>
      </c>
      <c r="K21" s="3">
        <v>10.98</v>
      </c>
      <c r="L21" s="2">
        <v>9.8629999999999995</v>
      </c>
      <c r="M21" s="2">
        <v>10.237</v>
      </c>
      <c r="N21" s="6">
        <v>6.82</v>
      </c>
      <c r="O21" s="6">
        <v>7.24</v>
      </c>
      <c r="P21" s="6">
        <v>9.9600000000000009</v>
      </c>
      <c r="Q21" s="6">
        <v>10.24</v>
      </c>
      <c r="R21">
        <v>6.65</v>
      </c>
      <c r="S21">
        <v>7.36</v>
      </c>
      <c r="T21">
        <v>8.0399999999999991</v>
      </c>
      <c r="U21">
        <v>8</v>
      </c>
      <c r="V21">
        <v>7.59</v>
      </c>
      <c r="W21">
        <v>6.37</v>
      </c>
      <c r="X21">
        <v>5.97</v>
      </c>
      <c r="Y21">
        <v>5.66</v>
      </c>
      <c r="Z21">
        <v>5.72</v>
      </c>
      <c r="AA21">
        <v>6.24</v>
      </c>
      <c r="AB21">
        <v>7.05</v>
      </c>
      <c r="AC21">
        <v>6.9</v>
      </c>
      <c r="AD21">
        <v>6.38</v>
      </c>
      <c r="AE21">
        <v>6.62</v>
      </c>
      <c r="AF21">
        <v>6.71</v>
      </c>
      <c r="AG21">
        <v>6.82</v>
      </c>
      <c r="AH21" s="3">
        <f t="shared" si="4"/>
        <v>23.589999999999996</v>
      </c>
      <c r="AI21" s="4">
        <f t="shared" si="5"/>
        <v>23.5</v>
      </c>
      <c r="AJ21">
        <f t="shared" si="6"/>
        <v>22.05</v>
      </c>
      <c r="AK21">
        <f t="shared" si="7"/>
        <v>21.96</v>
      </c>
      <c r="AL21">
        <f t="shared" si="8"/>
        <v>20.329999999999998</v>
      </c>
      <c r="AM21">
        <f t="shared" si="9"/>
        <v>20.149999999999999</v>
      </c>
      <c r="AN21">
        <v>22.5</v>
      </c>
      <c r="AO21">
        <v>22.9</v>
      </c>
      <c r="AP21">
        <v>22.794999999999998</v>
      </c>
      <c r="AQ21">
        <v>22.294999999999998</v>
      </c>
      <c r="AR21" s="3">
        <f t="shared" si="20"/>
        <v>22.58</v>
      </c>
      <c r="AS21" s="3">
        <f t="shared" si="21"/>
        <v>22.96</v>
      </c>
      <c r="AT21">
        <f t="shared" si="22"/>
        <v>22.575400000000002</v>
      </c>
      <c r="AU21">
        <f t="shared" si="23"/>
        <v>22.958400000000005</v>
      </c>
      <c r="AV21">
        <f t="shared" si="10"/>
        <v>8.0400000000000009</v>
      </c>
      <c r="AW21">
        <f t="shared" si="24"/>
        <v>6.74</v>
      </c>
      <c r="AX21">
        <f t="shared" si="11"/>
        <v>10.540000000000001</v>
      </c>
      <c r="AY21">
        <f t="shared" si="25"/>
        <v>22.01</v>
      </c>
      <c r="AZ21">
        <f t="shared" si="26"/>
        <v>22.56</v>
      </c>
      <c r="BA21">
        <f t="shared" si="27"/>
        <v>22.00601</v>
      </c>
      <c r="BB21">
        <f t="shared" si="28"/>
        <v>22.562350000000002</v>
      </c>
      <c r="BC21" s="2">
        <f t="shared" si="29"/>
        <v>10.163</v>
      </c>
      <c r="BD21">
        <f t="shared" si="12"/>
        <v>22.369199999999999</v>
      </c>
      <c r="BE21">
        <f t="shared" si="13"/>
        <v>22.8642</v>
      </c>
      <c r="BF21">
        <f t="shared" si="14"/>
        <v>21.345199999999998</v>
      </c>
      <c r="BG21">
        <f t="shared" si="30"/>
        <v>21.921199999999999</v>
      </c>
      <c r="BH21">
        <f t="shared" si="15"/>
        <v>7.62</v>
      </c>
      <c r="BI21">
        <f t="shared" si="16"/>
        <v>5.97</v>
      </c>
      <c r="BJ21">
        <f t="shared" si="17"/>
        <v>11.65</v>
      </c>
      <c r="BK21">
        <f t="shared" si="18"/>
        <v>10.46</v>
      </c>
      <c r="BL21">
        <f t="shared" si="19"/>
        <v>11.48</v>
      </c>
      <c r="BM21">
        <f t="shared" si="31"/>
        <v>0.44999999999999929</v>
      </c>
      <c r="BN21">
        <f t="shared" si="32"/>
        <v>0.53999999999999915</v>
      </c>
      <c r="BO21">
        <f t="shared" si="33"/>
        <v>2.5700000000000003</v>
      </c>
      <c r="BP21">
        <f t="shared" si="34"/>
        <v>2.75</v>
      </c>
      <c r="BQ21">
        <f t="shared" si="35"/>
        <v>0.74499999999999744</v>
      </c>
      <c r="BR21">
        <f t="shared" si="36"/>
        <v>0.8349999999999973</v>
      </c>
      <c r="BS21">
        <f t="shared" si="37"/>
        <v>1.9649999999999999</v>
      </c>
      <c r="BT21">
        <f t="shared" si="38"/>
        <v>2.1449999999999996</v>
      </c>
      <c r="BU21" s="3">
        <f t="shared" si="39"/>
        <v>0.91000000000000014</v>
      </c>
      <c r="BV21" s="3">
        <f t="shared" si="40"/>
        <v>1</v>
      </c>
      <c r="BW21" s="3">
        <f t="shared" si="41"/>
        <v>2.25</v>
      </c>
      <c r="BX21" s="3">
        <f t="shared" si="42"/>
        <v>2.4299999999999997</v>
      </c>
      <c r="BY21">
        <f t="shared" si="43"/>
        <v>0.50999999999999801</v>
      </c>
      <c r="BZ21">
        <f t="shared" si="44"/>
        <v>0.59999999999999787</v>
      </c>
      <c r="CA21">
        <f t="shared" si="45"/>
        <v>1.6800000000000033</v>
      </c>
      <c r="CB21">
        <f t="shared" si="46"/>
        <v>1.860000000000003</v>
      </c>
      <c r="CC21">
        <f t="shared" si="47"/>
        <v>0.3191999999999986</v>
      </c>
      <c r="CD21">
        <f t="shared" si="48"/>
        <v>0.90419999999999945</v>
      </c>
      <c r="CE21">
        <f t="shared" si="49"/>
        <v>1.5912000000000006</v>
      </c>
      <c r="CF21">
        <f t="shared" si="50"/>
        <v>1.1951999999999998</v>
      </c>
      <c r="CG21">
        <f t="shared" si="51"/>
        <v>5.26</v>
      </c>
      <c r="CH21">
        <f t="shared" si="52"/>
        <v>5.3199999999999994</v>
      </c>
      <c r="CI21">
        <f t="shared" si="53"/>
        <v>22.005000000000003</v>
      </c>
      <c r="CJ21">
        <f t="shared" si="54"/>
        <v>20.239999999999998</v>
      </c>
      <c r="CK21">
        <f t="shared" si="55"/>
        <v>22.394479999999998</v>
      </c>
      <c r="CL21">
        <f t="shared" si="56"/>
        <v>21.159852000000001</v>
      </c>
      <c r="CM21">
        <f t="shared" si="57"/>
        <v>0.38947999999999539</v>
      </c>
      <c r="CN21">
        <f t="shared" si="58"/>
        <v>0.91985200000000233</v>
      </c>
      <c r="CO21">
        <v>22.9</v>
      </c>
      <c r="CP21">
        <v>23.2</v>
      </c>
      <c r="CQ21">
        <v>23.5</v>
      </c>
      <c r="CR21">
        <v>23.8</v>
      </c>
    </row>
    <row r="22" spans="1:96" x14ac:dyDescent="0.2">
      <c r="A22">
        <f t="shared" si="59"/>
        <v>21</v>
      </c>
      <c r="B22" t="s">
        <v>40</v>
      </c>
      <c r="C22" t="s">
        <v>41</v>
      </c>
      <c r="D22">
        <v>1977</v>
      </c>
      <c r="E22">
        <f t="shared" si="0"/>
        <v>40</v>
      </c>
      <c r="F22" s="5">
        <v>1</v>
      </c>
      <c r="G22">
        <f t="shared" si="1"/>
        <v>2017</v>
      </c>
      <c r="H22" s="1" t="str">
        <f t="shared" si="2"/>
        <v>2017</v>
      </c>
      <c r="I22" s="3" t="str">
        <f t="shared" si="3"/>
        <v>17</v>
      </c>
      <c r="J22" s="3">
        <v>11.86</v>
      </c>
      <c r="K22" s="3">
        <v>11.91</v>
      </c>
      <c r="L22" s="2">
        <v>10.852</v>
      </c>
      <c r="M22" s="2">
        <v>10.912000000000001</v>
      </c>
      <c r="N22">
        <v>6.98</v>
      </c>
      <c r="O22">
        <v>7.25</v>
      </c>
      <c r="P22">
        <v>10.51</v>
      </c>
      <c r="Q22">
        <v>10.88</v>
      </c>
      <c r="R22">
        <v>7.35</v>
      </c>
      <c r="S22">
        <v>7.85</v>
      </c>
      <c r="T22">
        <v>7.94</v>
      </c>
      <c r="U22">
        <v>8.52</v>
      </c>
      <c r="V22">
        <v>7.98</v>
      </c>
      <c r="W22">
        <v>7.5</v>
      </c>
      <c r="X22">
        <v>6.48</v>
      </c>
      <c r="Y22">
        <v>5.72</v>
      </c>
      <c r="Z22">
        <v>5.75</v>
      </c>
      <c r="AA22">
        <v>6.7</v>
      </c>
      <c r="AB22">
        <v>7.66</v>
      </c>
      <c r="AC22">
        <v>7.87</v>
      </c>
      <c r="AD22">
        <v>6.96</v>
      </c>
      <c r="AE22">
        <v>7.19</v>
      </c>
      <c r="AF22">
        <v>7.48</v>
      </c>
      <c r="AG22">
        <v>7.37</v>
      </c>
      <c r="AH22" s="3">
        <f t="shared" si="4"/>
        <v>24.65</v>
      </c>
      <c r="AI22" s="4">
        <f t="shared" si="5"/>
        <v>24.5</v>
      </c>
      <c r="AJ22">
        <f t="shared" si="6"/>
        <v>23.14</v>
      </c>
      <c r="AK22">
        <f t="shared" si="7"/>
        <v>24</v>
      </c>
      <c r="AL22">
        <f t="shared" si="8"/>
        <v>22.490000000000002</v>
      </c>
      <c r="AM22">
        <f t="shared" si="9"/>
        <v>22.040000000000003</v>
      </c>
      <c r="AN22">
        <v>23.1</v>
      </c>
      <c r="AO22">
        <v>23.4</v>
      </c>
      <c r="AP22">
        <v>23.324999999999999</v>
      </c>
      <c r="AQ22">
        <v>22.824999999999999</v>
      </c>
      <c r="AR22" s="3">
        <f t="shared" si="20"/>
        <v>23.23</v>
      </c>
      <c r="AS22" s="3">
        <f t="shared" si="21"/>
        <v>23.57</v>
      </c>
      <c r="AT22">
        <f t="shared" si="22"/>
        <v>23.227700000000002</v>
      </c>
      <c r="AU22">
        <f t="shared" si="23"/>
        <v>23.569700000000005</v>
      </c>
      <c r="AV22">
        <f t="shared" si="10"/>
        <v>8.0500000000000007</v>
      </c>
      <c r="AW22">
        <f t="shared" si="24"/>
        <v>7.2</v>
      </c>
      <c r="AX22">
        <f t="shared" si="11"/>
        <v>11.180000000000001</v>
      </c>
      <c r="AY22">
        <f t="shared" si="25"/>
        <v>23.06</v>
      </c>
      <c r="AZ22">
        <f t="shared" si="26"/>
        <v>23.58</v>
      </c>
      <c r="BA22">
        <f t="shared" si="27"/>
        <v>23.061340000000001</v>
      </c>
      <c r="BB22">
        <f t="shared" si="28"/>
        <v>23.5793</v>
      </c>
      <c r="BC22" s="2">
        <f t="shared" si="29"/>
        <v>11.152000000000001</v>
      </c>
      <c r="BD22">
        <f t="shared" si="12"/>
        <v>23.072099999999999</v>
      </c>
      <c r="BE22">
        <f t="shared" si="13"/>
        <v>23.507700000000003</v>
      </c>
      <c r="BF22">
        <f t="shared" si="14"/>
        <v>22.516399999999997</v>
      </c>
      <c r="BG22">
        <f t="shared" si="30"/>
        <v>23.255599999999998</v>
      </c>
      <c r="BH22">
        <f t="shared" si="15"/>
        <v>7.78</v>
      </c>
      <c r="BI22">
        <f t="shared" si="16"/>
        <v>6.48</v>
      </c>
      <c r="BJ22">
        <f t="shared" si="17"/>
        <v>12.36</v>
      </c>
      <c r="BK22">
        <f t="shared" si="18"/>
        <v>11.01</v>
      </c>
      <c r="BL22">
        <f t="shared" si="19"/>
        <v>12.41</v>
      </c>
      <c r="BM22">
        <f t="shared" si="31"/>
        <v>-3.9999999999999147E-2</v>
      </c>
      <c r="BN22">
        <f t="shared" si="32"/>
        <v>-0.89999999999999858</v>
      </c>
      <c r="BO22">
        <f t="shared" si="33"/>
        <v>0.90999999999999659</v>
      </c>
      <c r="BP22">
        <f t="shared" si="34"/>
        <v>1.3599999999999959</v>
      </c>
      <c r="BQ22">
        <f t="shared" si="35"/>
        <v>0.18499999999999872</v>
      </c>
      <c r="BR22">
        <f t="shared" si="36"/>
        <v>-0.67500000000000071</v>
      </c>
      <c r="BS22">
        <f t="shared" si="37"/>
        <v>0.3349999999999973</v>
      </c>
      <c r="BT22">
        <f t="shared" si="38"/>
        <v>0.78499999999999659</v>
      </c>
      <c r="BU22" s="3">
        <f t="shared" si="39"/>
        <v>0.42999999999999972</v>
      </c>
      <c r="BV22" s="3">
        <f t="shared" si="40"/>
        <v>-0.42999999999999972</v>
      </c>
      <c r="BW22" s="3">
        <f t="shared" si="41"/>
        <v>0.73999999999999844</v>
      </c>
      <c r="BX22" s="3">
        <f t="shared" si="42"/>
        <v>1.1899999999999977</v>
      </c>
      <c r="BY22">
        <f t="shared" si="43"/>
        <v>0.43999999999999773</v>
      </c>
      <c r="BZ22">
        <f t="shared" si="44"/>
        <v>-0.42000000000000171</v>
      </c>
      <c r="CA22">
        <f t="shared" si="45"/>
        <v>0.56999999999999673</v>
      </c>
      <c r="CB22">
        <f t="shared" si="46"/>
        <v>1.019999999999996</v>
      </c>
      <c r="CC22">
        <f t="shared" si="47"/>
        <v>-6.7900000000001626E-2</v>
      </c>
      <c r="CD22">
        <f t="shared" si="48"/>
        <v>-0.49229999999999663</v>
      </c>
      <c r="CE22">
        <f t="shared" si="49"/>
        <v>0.76559999999999562</v>
      </c>
      <c r="CF22">
        <f t="shared" si="50"/>
        <v>0.47639999999999461</v>
      </c>
      <c r="CG22">
        <f t="shared" si="51"/>
        <v>5.3199999999999994</v>
      </c>
      <c r="CH22">
        <f t="shared" si="52"/>
        <v>5.35</v>
      </c>
      <c r="CI22">
        <f t="shared" si="53"/>
        <v>23.57</v>
      </c>
      <c r="CJ22">
        <f t="shared" si="54"/>
        <v>22.265000000000001</v>
      </c>
      <c r="CK22">
        <f t="shared" si="55"/>
        <v>23.52542</v>
      </c>
      <c r="CL22">
        <f t="shared" si="56"/>
        <v>22.659412000000003</v>
      </c>
      <c r="CM22">
        <f t="shared" si="57"/>
        <v>-4.4579999999999842E-2</v>
      </c>
      <c r="CN22">
        <f t="shared" si="58"/>
        <v>0.39441200000000265</v>
      </c>
      <c r="CO22">
        <v>23.5</v>
      </c>
      <c r="CP22">
        <v>23.7</v>
      </c>
      <c r="CQ22">
        <v>24.1</v>
      </c>
      <c r="CR22">
        <v>24.3</v>
      </c>
    </row>
    <row r="23" spans="1:96" x14ac:dyDescent="0.2">
      <c r="A23">
        <f t="shared" si="59"/>
        <v>22</v>
      </c>
      <c r="B23" t="s">
        <v>42</v>
      </c>
      <c r="C23" t="s">
        <v>43</v>
      </c>
      <c r="D23">
        <v>1997</v>
      </c>
      <c r="E23">
        <f t="shared" si="0"/>
        <v>20</v>
      </c>
      <c r="F23">
        <v>2</v>
      </c>
      <c r="G23">
        <f t="shared" si="1"/>
        <v>2017</v>
      </c>
      <c r="H23" s="1" t="str">
        <f t="shared" si="2"/>
        <v>2017</v>
      </c>
      <c r="I23" s="3" t="str">
        <f t="shared" si="3"/>
        <v>17</v>
      </c>
      <c r="J23" s="3">
        <v>11.88</v>
      </c>
      <c r="K23" s="3">
        <v>12.13</v>
      </c>
      <c r="L23" s="2">
        <v>11.768000000000001</v>
      </c>
      <c r="M23" s="2">
        <v>11.489000000000001</v>
      </c>
      <c r="N23">
        <v>8.09</v>
      </c>
      <c r="O23">
        <v>8.15</v>
      </c>
      <c r="P23">
        <v>10.97</v>
      </c>
      <c r="Q23">
        <v>11.25</v>
      </c>
      <c r="R23">
        <v>7.42</v>
      </c>
      <c r="S23">
        <v>8.06</v>
      </c>
      <c r="T23">
        <v>8.5500000000000007</v>
      </c>
      <c r="U23">
        <v>8.57</v>
      </c>
      <c r="V23">
        <v>7.83</v>
      </c>
      <c r="W23">
        <v>7.79</v>
      </c>
      <c r="X23">
        <v>6.8</v>
      </c>
      <c r="Y23">
        <v>6.55</v>
      </c>
      <c r="Z23">
        <v>6.71</v>
      </c>
      <c r="AA23">
        <v>6.72</v>
      </c>
      <c r="AB23">
        <v>7.49</v>
      </c>
      <c r="AC23">
        <v>7.92</v>
      </c>
      <c r="AD23">
        <v>7.09</v>
      </c>
      <c r="AE23">
        <v>6.72</v>
      </c>
      <c r="AF23">
        <v>8.08</v>
      </c>
      <c r="AG23">
        <v>7.76</v>
      </c>
      <c r="AH23" s="3">
        <f t="shared" si="4"/>
        <v>26.779999999999998</v>
      </c>
      <c r="AI23" s="4">
        <f t="shared" si="5"/>
        <v>27</v>
      </c>
      <c r="AJ23">
        <f t="shared" si="6"/>
        <v>24.03</v>
      </c>
      <c r="AK23">
        <f t="shared" si="7"/>
        <v>24.189999999999998</v>
      </c>
      <c r="AL23">
        <f t="shared" si="8"/>
        <v>22.5</v>
      </c>
      <c r="AM23">
        <f t="shared" si="9"/>
        <v>22.560000000000002</v>
      </c>
      <c r="AN23">
        <v>24.6</v>
      </c>
      <c r="AO23">
        <v>24.8</v>
      </c>
      <c r="AP23">
        <v>24.39</v>
      </c>
      <c r="AQ23">
        <v>23.89</v>
      </c>
      <c r="AR23" s="3">
        <f t="shared" si="20"/>
        <v>24.03</v>
      </c>
      <c r="AS23" s="3">
        <f t="shared" si="21"/>
        <v>24.51</v>
      </c>
      <c r="AT23">
        <f t="shared" si="22"/>
        <v>24.028200000000002</v>
      </c>
      <c r="AU23">
        <f t="shared" si="23"/>
        <v>24.509700000000006</v>
      </c>
      <c r="AV23">
        <f t="shared" si="10"/>
        <v>8.9500000000000011</v>
      </c>
      <c r="AW23">
        <f t="shared" si="24"/>
        <v>7.22</v>
      </c>
      <c r="AX23">
        <f t="shared" si="11"/>
        <v>11.55</v>
      </c>
      <c r="AY23">
        <f t="shared" si="25"/>
        <v>24.26</v>
      </c>
      <c r="AZ23">
        <f t="shared" si="26"/>
        <v>24.74</v>
      </c>
      <c r="BA23">
        <f t="shared" si="27"/>
        <v>24.258859999999999</v>
      </c>
      <c r="BB23">
        <f t="shared" si="28"/>
        <v>24.739700000000003</v>
      </c>
      <c r="BC23" s="2">
        <f t="shared" si="29"/>
        <v>12.068000000000001</v>
      </c>
      <c r="BD23">
        <f t="shared" si="12"/>
        <v>24.434799999999999</v>
      </c>
      <c r="BE23">
        <f t="shared" si="13"/>
        <v>24.565000000000001</v>
      </c>
      <c r="BF23">
        <f t="shared" si="14"/>
        <v>23.089199999999998</v>
      </c>
      <c r="BG23">
        <f t="shared" si="30"/>
        <v>23.718999999999998</v>
      </c>
      <c r="BH23">
        <f t="shared" si="15"/>
        <v>8.89</v>
      </c>
      <c r="BI23">
        <f t="shared" si="16"/>
        <v>6.8</v>
      </c>
      <c r="BJ23">
        <f t="shared" si="17"/>
        <v>12.38</v>
      </c>
      <c r="BK23">
        <f t="shared" si="18"/>
        <v>11.47</v>
      </c>
      <c r="BL23">
        <f t="shared" si="19"/>
        <v>12.63</v>
      </c>
      <c r="BM23">
        <f t="shared" si="31"/>
        <v>0.57000000000000028</v>
      </c>
      <c r="BN23">
        <f t="shared" si="32"/>
        <v>0.41000000000000369</v>
      </c>
      <c r="BO23">
        <f t="shared" si="33"/>
        <v>2.3000000000000007</v>
      </c>
      <c r="BP23">
        <f t="shared" si="34"/>
        <v>2.2399999999999984</v>
      </c>
      <c r="BQ23">
        <f t="shared" si="35"/>
        <v>0.35999999999999943</v>
      </c>
      <c r="BR23">
        <f t="shared" si="36"/>
        <v>0.20000000000000284</v>
      </c>
      <c r="BS23">
        <f t="shared" si="37"/>
        <v>1.3900000000000006</v>
      </c>
      <c r="BT23">
        <f t="shared" si="38"/>
        <v>1.3299999999999983</v>
      </c>
      <c r="BU23" s="3">
        <f t="shared" si="39"/>
        <v>0.48000000000000043</v>
      </c>
      <c r="BV23" s="3">
        <f t="shared" si="40"/>
        <v>0.32000000000000384</v>
      </c>
      <c r="BW23" s="3">
        <f t="shared" si="41"/>
        <v>1.5300000000000011</v>
      </c>
      <c r="BX23" s="3">
        <f t="shared" si="42"/>
        <v>1.4699999999999989</v>
      </c>
      <c r="BY23">
        <f t="shared" si="43"/>
        <v>0.7099999999999973</v>
      </c>
      <c r="BZ23">
        <f t="shared" si="44"/>
        <v>0.55000000000000071</v>
      </c>
      <c r="CA23">
        <f t="shared" si="45"/>
        <v>1.7600000000000016</v>
      </c>
      <c r="CB23">
        <f t="shared" si="46"/>
        <v>1.6999999999999993</v>
      </c>
      <c r="CC23">
        <f t="shared" si="47"/>
        <v>0.40479999999999805</v>
      </c>
      <c r="CD23">
        <f t="shared" si="48"/>
        <v>0.37500000000000355</v>
      </c>
      <c r="CE23">
        <f t="shared" si="49"/>
        <v>1.2189999999999976</v>
      </c>
      <c r="CF23">
        <f t="shared" si="50"/>
        <v>0.5291999999999959</v>
      </c>
      <c r="CG23">
        <f t="shared" si="51"/>
        <v>6.1499999999999995</v>
      </c>
      <c r="CH23">
        <f t="shared" si="52"/>
        <v>6.31</v>
      </c>
      <c r="CI23">
        <f t="shared" si="53"/>
        <v>24.11</v>
      </c>
      <c r="CJ23">
        <f t="shared" si="54"/>
        <v>22.53</v>
      </c>
      <c r="CK23">
        <f t="shared" si="55"/>
        <v>24.700650000000003</v>
      </c>
      <c r="CL23">
        <f t="shared" si="56"/>
        <v>23.704920000000001</v>
      </c>
      <c r="CM23">
        <f t="shared" si="57"/>
        <v>0.59065000000000367</v>
      </c>
      <c r="CN23">
        <f t="shared" si="58"/>
        <v>1.1749200000000002</v>
      </c>
      <c r="CO23">
        <v>24.9</v>
      </c>
      <c r="CP23">
        <v>25.1</v>
      </c>
      <c r="CQ23">
        <v>25.6</v>
      </c>
      <c r="CR23">
        <v>25.7</v>
      </c>
    </row>
    <row r="24" spans="1:96" x14ac:dyDescent="0.2">
      <c r="A24">
        <f t="shared" si="59"/>
        <v>23</v>
      </c>
      <c r="B24" t="s">
        <v>44</v>
      </c>
      <c r="C24" t="s">
        <v>45</v>
      </c>
      <c r="D24">
        <v>1997</v>
      </c>
      <c r="E24">
        <f t="shared" si="0"/>
        <v>20</v>
      </c>
      <c r="F24">
        <v>2</v>
      </c>
      <c r="G24">
        <f t="shared" si="1"/>
        <v>2017</v>
      </c>
      <c r="H24" s="1" t="str">
        <f t="shared" si="2"/>
        <v>2017</v>
      </c>
      <c r="I24" s="3" t="str">
        <f t="shared" si="3"/>
        <v>17</v>
      </c>
      <c r="J24" s="3">
        <v>11.56</v>
      </c>
      <c r="K24" s="3">
        <v>11.81</v>
      </c>
      <c r="L24" s="2">
        <v>11.08</v>
      </c>
      <c r="M24" s="2">
        <v>12.247</v>
      </c>
      <c r="N24">
        <v>7.63</v>
      </c>
      <c r="O24">
        <v>7.4</v>
      </c>
      <c r="P24">
        <v>10.55</v>
      </c>
      <c r="Q24">
        <v>10.87</v>
      </c>
      <c r="R24">
        <v>6.84</v>
      </c>
      <c r="S24">
        <v>7.69</v>
      </c>
      <c r="T24">
        <v>9.0299999999999994</v>
      </c>
      <c r="U24">
        <v>8.48</v>
      </c>
      <c r="V24">
        <v>8.35</v>
      </c>
      <c r="W24">
        <v>7.69</v>
      </c>
      <c r="X24">
        <v>6.28</v>
      </c>
      <c r="Y24">
        <v>5.61</v>
      </c>
      <c r="Z24">
        <v>5.97</v>
      </c>
      <c r="AA24">
        <v>6.21</v>
      </c>
      <c r="AB24">
        <v>7.79</v>
      </c>
      <c r="AC24">
        <v>7.82</v>
      </c>
      <c r="AD24">
        <v>7.57</v>
      </c>
      <c r="AE24">
        <v>7.91</v>
      </c>
      <c r="AF24">
        <v>7.76</v>
      </c>
      <c r="AG24">
        <v>7.69</v>
      </c>
      <c r="AH24" s="3">
        <f t="shared" si="4"/>
        <v>24.07</v>
      </c>
      <c r="AI24" s="4">
        <f t="shared" si="5"/>
        <v>24</v>
      </c>
      <c r="AJ24">
        <f t="shared" si="6"/>
        <v>23.560000000000002</v>
      </c>
      <c r="AK24">
        <f t="shared" si="7"/>
        <v>24.52</v>
      </c>
      <c r="AL24">
        <f t="shared" si="8"/>
        <v>23.18</v>
      </c>
      <c r="AM24">
        <f t="shared" si="9"/>
        <v>23.36</v>
      </c>
      <c r="AN24">
        <v>22.8</v>
      </c>
      <c r="AO24">
        <v>23.1</v>
      </c>
      <c r="AP24">
        <v>23.035</v>
      </c>
      <c r="AQ24">
        <v>22.535</v>
      </c>
      <c r="AR24" s="3">
        <f t="shared" si="20"/>
        <v>22.91</v>
      </c>
      <c r="AS24" s="3">
        <f t="shared" si="21"/>
        <v>23.41</v>
      </c>
      <c r="AT24">
        <f t="shared" si="22"/>
        <v>22.908899999999999</v>
      </c>
      <c r="AU24">
        <f t="shared" si="23"/>
        <v>23.411400000000004</v>
      </c>
      <c r="AV24">
        <f t="shared" si="10"/>
        <v>8.2000000000000011</v>
      </c>
      <c r="AW24">
        <f t="shared" si="24"/>
        <v>6.71</v>
      </c>
      <c r="AX24">
        <f t="shared" si="11"/>
        <v>11.17</v>
      </c>
      <c r="AY24">
        <f t="shared" si="25"/>
        <v>22.9</v>
      </c>
      <c r="AZ24">
        <f t="shared" si="26"/>
        <v>23.43</v>
      </c>
      <c r="BA24">
        <f t="shared" si="27"/>
        <v>22.896999999999998</v>
      </c>
      <c r="BB24">
        <f t="shared" si="28"/>
        <v>23.427000000000003</v>
      </c>
      <c r="BC24" s="2">
        <f t="shared" si="29"/>
        <v>11.38</v>
      </c>
      <c r="BD24">
        <f t="shared" si="12"/>
        <v>23.616400000000002</v>
      </c>
      <c r="BE24">
        <f t="shared" si="13"/>
        <v>23.514100000000003</v>
      </c>
      <c r="BF24">
        <f t="shared" si="14"/>
        <v>22.299599999999998</v>
      </c>
      <c r="BG24">
        <f t="shared" si="30"/>
        <v>22.938799999999997</v>
      </c>
      <c r="BH24">
        <f t="shared" si="15"/>
        <v>8.43</v>
      </c>
      <c r="BI24">
        <f t="shared" si="16"/>
        <v>6.28</v>
      </c>
      <c r="BJ24">
        <f t="shared" si="17"/>
        <v>12.06</v>
      </c>
      <c r="BK24">
        <f t="shared" si="18"/>
        <v>11.05</v>
      </c>
      <c r="BL24">
        <f t="shared" si="19"/>
        <v>12.31</v>
      </c>
      <c r="BM24">
        <f t="shared" si="31"/>
        <v>-0.76000000000000156</v>
      </c>
      <c r="BN24">
        <f t="shared" si="32"/>
        <v>-1.7199999999999989</v>
      </c>
      <c r="BO24">
        <f t="shared" si="33"/>
        <v>-7.9999999999998295E-2</v>
      </c>
      <c r="BP24">
        <f t="shared" si="34"/>
        <v>-0.25999999999999801</v>
      </c>
      <c r="BQ24">
        <f t="shared" si="35"/>
        <v>-0.52500000000000213</v>
      </c>
      <c r="BR24">
        <f t="shared" si="36"/>
        <v>-1.4849999999999994</v>
      </c>
      <c r="BS24">
        <f t="shared" si="37"/>
        <v>-0.64499999999999957</v>
      </c>
      <c r="BT24">
        <f t="shared" si="38"/>
        <v>-0.82499999999999929</v>
      </c>
      <c r="BU24" s="3">
        <f t="shared" si="39"/>
        <v>-0.15000000000000213</v>
      </c>
      <c r="BV24" s="3">
        <f t="shared" si="40"/>
        <v>-1.1099999999999994</v>
      </c>
      <c r="BW24" s="3">
        <f t="shared" si="41"/>
        <v>-0.26999999999999957</v>
      </c>
      <c r="BX24" s="3">
        <f t="shared" si="42"/>
        <v>-0.44999999999999929</v>
      </c>
      <c r="BY24">
        <f t="shared" si="43"/>
        <v>-0.13000000000000256</v>
      </c>
      <c r="BZ24">
        <f t="shared" si="44"/>
        <v>-1.0899999999999999</v>
      </c>
      <c r="CA24">
        <f t="shared" si="45"/>
        <v>-0.28000000000000114</v>
      </c>
      <c r="CB24">
        <f t="shared" si="46"/>
        <v>-0.46000000000000085</v>
      </c>
      <c r="CC24">
        <f t="shared" si="47"/>
        <v>5.6400000000000006E-2</v>
      </c>
      <c r="CD24">
        <f t="shared" si="48"/>
        <v>-1.0058999999999969</v>
      </c>
      <c r="CE24">
        <f t="shared" si="49"/>
        <v>-0.24120000000000275</v>
      </c>
      <c r="CF24">
        <f t="shared" si="50"/>
        <v>-1.0604000000000013</v>
      </c>
      <c r="CG24">
        <f t="shared" si="51"/>
        <v>5.21</v>
      </c>
      <c r="CH24">
        <f t="shared" si="52"/>
        <v>5.5699999999999994</v>
      </c>
      <c r="CI24">
        <f t="shared" si="53"/>
        <v>24.04</v>
      </c>
      <c r="CJ24">
        <f t="shared" si="54"/>
        <v>23.27</v>
      </c>
      <c r="CK24">
        <f t="shared" si="55"/>
        <v>23.676200000000001</v>
      </c>
      <c r="CL24">
        <f t="shared" si="56"/>
        <v>23.614750000000001</v>
      </c>
      <c r="CM24">
        <f t="shared" si="57"/>
        <v>-0.36379999999999768</v>
      </c>
      <c r="CN24">
        <f t="shared" si="58"/>
        <v>0.34475000000000122</v>
      </c>
      <c r="CO24">
        <v>23.2</v>
      </c>
      <c r="CP24">
        <v>23.5</v>
      </c>
      <c r="CQ24">
        <v>23.8</v>
      </c>
      <c r="CR24">
        <v>24</v>
      </c>
    </row>
    <row r="25" spans="1:96" x14ac:dyDescent="0.2">
      <c r="A25">
        <f t="shared" si="59"/>
        <v>24</v>
      </c>
      <c r="B25" t="s">
        <v>46</v>
      </c>
      <c r="C25" t="s">
        <v>47</v>
      </c>
      <c r="D25">
        <v>1992</v>
      </c>
      <c r="E25">
        <f t="shared" si="0"/>
        <v>25</v>
      </c>
      <c r="F25">
        <v>1</v>
      </c>
      <c r="G25">
        <f t="shared" si="1"/>
        <v>2017</v>
      </c>
      <c r="H25" s="1" t="str">
        <f t="shared" si="2"/>
        <v>2017</v>
      </c>
      <c r="I25" s="3" t="str">
        <f t="shared" si="3"/>
        <v>17</v>
      </c>
      <c r="J25" s="3">
        <v>12.14</v>
      </c>
      <c r="K25" s="3">
        <v>11.71</v>
      </c>
      <c r="L25" s="2">
        <v>10.845000000000001</v>
      </c>
      <c r="M25" s="2">
        <v>11.116</v>
      </c>
      <c r="N25">
        <v>7.2</v>
      </c>
      <c r="O25">
        <v>7.25</v>
      </c>
      <c r="P25">
        <v>10.47</v>
      </c>
      <c r="Q25">
        <v>10.71</v>
      </c>
      <c r="R25">
        <v>7.37</v>
      </c>
      <c r="S25">
        <v>7.61</v>
      </c>
      <c r="T25">
        <v>8.6199999999999992</v>
      </c>
      <c r="U25">
        <v>8.64</v>
      </c>
      <c r="V25">
        <v>7.47</v>
      </c>
      <c r="W25">
        <v>7.35</v>
      </c>
      <c r="X25">
        <v>6.02</v>
      </c>
      <c r="Y25">
        <v>5.52</v>
      </c>
      <c r="Z25">
        <v>5.49</v>
      </c>
      <c r="AA25">
        <v>6.17</v>
      </c>
      <c r="AB25">
        <v>7.33</v>
      </c>
      <c r="AC25">
        <v>7.36</v>
      </c>
      <c r="AD25">
        <v>6.8</v>
      </c>
      <c r="AE25">
        <v>6.89</v>
      </c>
      <c r="AF25">
        <v>7.25</v>
      </c>
      <c r="AG25">
        <v>7.52</v>
      </c>
      <c r="AH25" s="3">
        <f t="shared" si="4"/>
        <v>23.200000000000003</v>
      </c>
      <c r="AI25" s="4">
        <f t="shared" si="5"/>
        <v>23</v>
      </c>
      <c r="AJ25">
        <f t="shared" si="6"/>
        <v>23.6</v>
      </c>
      <c r="AK25">
        <f t="shared" si="7"/>
        <v>23.46</v>
      </c>
      <c r="AL25">
        <f t="shared" si="8"/>
        <v>21.490000000000002</v>
      </c>
      <c r="AM25">
        <f t="shared" si="9"/>
        <v>21.66</v>
      </c>
      <c r="AN25">
        <v>22.2</v>
      </c>
      <c r="AO25">
        <v>22.6</v>
      </c>
      <c r="AP25">
        <v>22.6</v>
      </c>
      <c r="AQ25">
        <v>22.1</v>
      </c>
      <c r="AR25" s="3">
        <f t="shared" si="20"/>
        <v>22.71</v>
      </c>
      <c r="AS25" s="3">
        <f t="shared" si="21"/>
        <v>23.18</v>
      </c>
      <c r="AT25">
        <f t="shared" si="22"/>
        <v>22.7056</v>
      </c>
      <c r="AU25">
        <f t="shared" si="23"/>
        <v>23.181100000000001</v>
      </c>
      <c r="AV25">
        <f t="shared" si="10"/>
        <v>8.0500000000000007</v>
      </c>
      <c r="AW25">
        <f t="shared" si="24"/>
        <v>6.67</v>
      </c>
      <c r="AX25">
        <f t="shared" si="11"/>
        <v>11.010000000000002</v>
      </c>
      <c r="AY25">
        <f t="shared" si="25"/>
        <v>22.61</v>
      </c>
      <c r="AZ25">
        <f t="shared" si="26"/>
        <v>23.15</v>
      </c>
      <c r="BA25">
        <f t="shared" si="27"/>
        <v>22.611449999999998</v>
      </c>
      <c r="BB25">
        <f t="shared" si="28"/>
        <v>23.150750000000002</v>
      </c>
      <c r="BC25" s="2">
        <f t="shared" si="29"/>
        <v>11.145000000000001</v>
      </c>
      <c r="BD25">
        <f t="shared" si="12"/>
        <v>23.250299999999999</v>
      </c>
      <c r="BE25">
        <f t="shared" si="13"/>
        <v>23.339400000000001</v>
      </c>
      <c r="BF25">
        <f t="shared" si="14"/>
        <v>22.343599999999999</v>
      </c>
      <c r="BG25">
        <f t="shared" si="30"/>
        <v>22.5548</v>
      </c>
      <c r="BH25">
        <f t="shared" si="15"/>
        <v>8</v>
      </c>
      <c r="BI25">
        <f t="shared" si="16"/>
        <v>6.02</v>
      </c>
      <c r="BJ25">
        <f t="shared" si="17"/>
        <v>12.64</v>
      </c>
      <c r="BK25">
        <f t="shared" si="18"/>
        <v>10.97</v>
      </c>
      <c r="BL25">
        <f t="shared" si="19"/>
        <v>12.21</v>
      </c>
      <c r="BM25">
        <f t="shared" si="31"/>
        <v>-1.4000000000000021</v>
      </c>
      <c r="BN25">
        <f t="shared" si="32"/>
        <v>-1.2600000000000016</v>
      </c>
      <c r="BO25">
        <f t="shared" si="33"/>
        <v>1.1099999999999994</v>
      </c>
      <c r="BP25">
        <f t="shared" si="34"/>
        <v>0.94000000000000128</v>
      </c>
      <c r="BQ25">
        <f t="shared" si="35"/>
        <v>-1</v>
      </c>
      <c r="BR25">
        <f t="shared" si="36"/>
        <v>-0.85999999999999943</v>
      </c>
      <c r="BS25">
        <f t="shared" si="37"/>
        <v>0.60999999999999943</v>
      </c>
      <c r="BT25">
        <f t="shared" si="38"/>
        <v>0.44000000000000128</v>
      </c>
      <c r="BU25" s="3">
        <f t="shared" si="39"/>
        <v>-0.42000000000000171</v>
      </c>
      <c r="BV25" s="3">
        <f t="shared" si="40"/>
        <v>-0.28000000000000114</v>
      </c>
      <c r="BW25" s="3">
        <f t="shared" si="41"/>
        <v>1.2199999999999989</v>
      </c>
      <c r="BX25" s="3">
        <f t="shared" si="42"/>
        <v>1.0500000000000007</v>
      </c>
      <c r="BY25">
        <f t="shared" si="43"/>
        <v>-0.45000000000000284</v>
      </c>
      <c r="BZ25">
        <f t="shared" si="44"/>
        <v>-0.31000000000000227</v>
      </c>
      <c r="CA25">
        <f t="shared" si="45"/>
        <v>1.1199999999999974</v>
      </c>
      <c r="CB25">
        <f t="shared" si="46"/>
        <v>0.94999999999999929</v>
      </c>
      <c r="CC25">
        <f t="shared" si="47"/>
        <v>-0.34970000000000212</v>
      </c>
      <c r="CD25">
        <f t="shared" si="48"/>
        <v>-0.1205999999999996</v>
      </c>
      <c r="CE25">
        <f t="shared" si="49"/>
        <v>1.0647999999999982</v>
      </c>
      <c r="CF25">
        <f t="shared" si="50"/>
        <v>0.68359999999999843</v>
      </c>
      <c r="CG25">
        <f t="shared" si="51"/>
        <v>5.1199999999999992</v>
      </c>
      <c r="CH25">
        <f t="shared" si="52"/>
        <v>5.09</v>
      </c>
      <c r="CI25">
        <f t="shared" si="53"/>
        <v>23.53</v>
      </c>
      <c r="CJ25">
        <f t="shared" si="54"/>
        <v>21.575000000000003</v>
      </c>
      <c r="CK25">
        <f t="shared" si="55"/>
        <v>23.390180000000001</v>
      </c>
      <c r="CL25">
        <f t="shared" si="56"/>
        <v>22.526926000000003</v>
      </c>
      <c r="CM25">
        <f t="shared" si="57"/>
        <v>-0.13982000000000028</v>
      </c>
      <c r="CN25">
        <f t="shared" si="58"/>
        <v>0.95192600000000027</v>
      </c>
      <c r="CO25">
        <v>22.6</v>
      </c>
      <c r="CP25">
        <v>22.9</v>
      </c>
      <c r="CQ25">
        <v>23.2</v>
      </c>
      <c r="CR25">
        <v>23.5</v>
      </c>
    </row>
    <row r="26" spans="1:96" x14ac:dyDescent="0.2">
      <c r="A26">
        <f t="shared" si="59"/>
        <v>25</v>
      </c>
      <c r="B26" t="s">
        <v>48</v>
      </c>
      <c r="C26" t="s">
        <v>49</v>
      </c>
      <c r="D26">
        <v>1981</v>
      </c>
      <c r="E26">
        <f t="shared" si="0"/>
        <v>36</v>
      </c>
      <c r="F26" s="5">
        <v>1</v>
      </c>
      <c r="G26">
        <f t="shared" si="1"/>
        <v>2017</v>
      </c>
      <c r="H26" s="1" t="str">
        <f t="shared" si="2"/>
        <v>2017</v>
      </c>
      <c r="I26" s="3" t="str">
        <f t="shared" si="3"/>
        <v>17</v>
      </c>
      <c r="J26" s="3">
        <v>11.73</v>
      </c>
      <c r="K26" s="3">
        <v>11.16</v>
      </c>
      <c r="L26" s="2">
        <v>11.195</v>
      </c>
      <c r="M26" s="2">
        <v>10.266</v>
      </c>
      <c r="N26">
        <v>7.26</v>
      </c>
      <c r="O26">
        <v>7.37</v>
      </c>
      <c r="P26">
        <v>10.130000000000001</v>
      </c>
      <c r="Q26">
        <v>10.91</v>
      </c>
      <c r="R26">
        <v>7.81</v>
      </c>
      <c r="S26">
        <v>8.15</v>
      </c>
      <c r="T26">
        <v>8.34</v>
      </c>
      <c r="U26">
        <v>8.3699999999999992</v>
      </c>
      <c r="V26">
        <v>8.26</v>
      </c>
      <c r="W26">
        <v>7.7</v>
      </c>
      <c r="X26">
        <v>6.07</v>
      </c>
      <c r="Y26">
        <v>5.52</v>
      </c>
      <c r="Z26">
        <v>5.53</v>
      </c>
      <c r="AA26">
        <v>6.04</v>
      </c>
      <c r="AB26">
        <v>7.6</v>
      </c>
      <c r="AC26">
        <v>7.81</v>
      </c>
      <c r="AD26">
        <v>6.66</v>
      </c>
      <c r="AE26">
        <v>6.72</v>
      </c>
      <c r="AF26">
        <v>7.73</v>
      </c>
      <c r="AG26">
        <v>7.66</v>
      </c>
      <c r="AH26" s="3">
        <f t="shared" si="4"/>
        <v>23.16</v>
      </c>
      <c r="AI26" s="4">
        <f t="shared" si="5"/>
        <v>23</v>
      </c>
      <c r="AJ26">
        <f t="shared" si="6"/>
        <v>24.3</v>
      </c>
      <c r="AK26">
        <f t="shared" si="7"/>
        <v>24.33</v>
      </c>
      <c r="AL26">
        <f t="shared" si="8"/>
        <v>22.07</v>
      </c>
      <c r="AM26">
        <f t="shared" si="9"/>
        <v>22.11</v>
      </c>
      <c r="AN26">
        <v>22.2</v>
      </c>
      <c r="AO26">
        <v>22.6</v>
      </c>
      <c r="AP26">
        <v>22.58</v>
      </c>
      <c r="AQ26">
        <v>22.08</v>
      </c>
      <c r="AR26" s="3">
        <f t="shared" si="20"/>
        <v>22.76</v>
      </c>
      <c r="AS26" s="3">
        <f t="shared" si="21"/>
        <v>23.31</v>
      </c>
      <c r="AT26">
        <f t="shared" si="22"/>
        <v>22.756999999999998</v>
      </c>
      <c r="AU26">
        <f t="shared" si="23"/>
        <v>23.313500000000001</v>
      </c>
      <c r="AV26">
        <f t="shared" si="10"/>
        <v>8.17</v>
      </c>
      <c r="AW26">
        <f t="shared" si="24"/>
        <v>6.54</v>
      </c>
      <c r="AX26">
        <f t="shared" si="11"/>
        <v>11.21</v>
      </c>
      <c r="AY26">
        <f t="shared" si="25"/>
        <v>22.81</v>
      </c>
      <c r="AZ26">
        <f t="shared" si="26"/>
        <v>23.35</v>
      </c>
      <c r="BA26">
        <f t="shared" si="27"/>
        <v>22.812349999999999</v>
      </c>
      <c r="BB26">
        <f t="shared" si="28"/>
        <v>23.347450000000002</v>
      </c>
      <c r="BC26" s="2">
        <f t="shared" si="29"/>
        <v>11.495000000000001</v>
      </c>
      <c r="BD26">
        <f t="shared" si="12"/>
        <v>22.973099999999999</v>
      </c>
      <c r="BE26">
        <f t="shared" si="13"/>
        <v>23.656200000000002</v>
      </c>
      <c r="BF26">
        <f t="shared" si="14"/>
        <v>21.998000000000001</v>
      </c>
      <c r="BG26">
        <f t="shared" si="30"/>
        <v>21.901999999999997</v>
      </c>
      <c r="BH26">
        <f t="shared" si="15"/>
        <v>8.06</v>
      </c>
      <c r="BI26">
        <f t="shared" si="16"/>
        <v>6.07</v>
      </c>
      <c r="BJ26">
        <f t="shared" si="17"/>
        <v>12.23</v>
      </c>
      <c r="BK26">
        <f t="shared" si="18"/>
        <v>10.63</v>
      </c>
      <c r="BL26">
        <f t="shared" si="19"/>
        <v>11.66</v>
      </c>
      <c r="BM26">
        <f t="shared" si="31"/>
        <v>-2.1000000000000014</v>
      </c>
      <c r="BN26">
        <f t="shared" si="32"/>
        <v>-2.129999999999999</v>
      </c>
      <c r="BO26">
        <f t="shared" si="33"/>
        <v>0.53000000000000114</v>
      </c>
      <c r="BP26">
        <f t="shared" si="34"/>
        <v>0.49000000000000199</v>
      </c>
      <c r="BQ26">
        <f t="shared" si="35"/>
        <v>-1.7200000000000024</v>
      </c>
      <c r="BR26">
        <f t="shared" si="36"/>
        <v>-1.75</v>
      </c>
      <c r="BS26">
        <f t="shared" si="37"/>
        <v>9.9999999999980105E-3</v>
      </c>
      <c r="BT26">
        <f t="shared" si="38"/>
        <v>-3.0000000000001137E-2</v>
      </c>
      <c r="BU26" s="3">
        <f t="shared" si="39"/>
        <v>-0.99000000000000199</v>
      </c>
      <c r="BV26" s="3">
        <f t="shared" si="40"/>
        <v>-1.0199999999999996</v>
      </c>
      <c r="BW26" s="3">
        <f t="shared" si="41"/>
        <v>0.69000000000000128</v>
      </c>
      <c r="BX26" s="3">
        <f t="shared" si="42"/>
        <v>0.65000000000000213</v>
      </c>
      <c r="BY26">
        <f t="shared" si="43"/>
        <v>-0.94999999999999929</v>
      </c>
      <c r="BZ26">
        <f t="shared" si="44"/>
        <v>-0.97999999999999687</v>
      </c>
      <c r="CA26">
        <f t="shared" si="45"/>
        <v>0.73999999999999844</v>
      </c>
      <c r="CB26">
        <f t="shared" si="46"/>
        <v>0.69999999999999929</v>
      </c>
      <c r="CC26">
        <f t="shared" si="47"/>
        <v>-1.326900000000002</v>
      </c>
      <c r="CD26">
        <f t="shared" si="48"/>
        <v>-0.6737999999999964</v>
      </c>
      <c r="CE26">
        <f t="shared" si="49"/>
        <v>-0.16800000000000281</v>
      </c>
      <c r="CF26">
        <f t="shared" si="50"/>
        <v>-0.11199999999999832</v>
      </c>
      <c r="CG26">
        <f t="shared" si="51"/>
        <v>5.1199999999999992</v>
      </c>
      <c r="CH26">
        <f t="shared" si="52"/>
        <v>5.13</v>
      </c>
      <c r="CI26">
        <f t="shared" si="53"/>
        <v>24.314999999999998</v>
      </c>
      <c r="CJ26">
        <f t="shared" si="54"/>
        <v>22.09</v>
      </c>
      <c r="CK26">
        <f t="shared" si="55"/>
        <v>23.266920000000002</v>
      </c>
      <c r="CL26">
        <f t="shared" si="56"/>
        <v>21.810726000000003</v>
      </c>
      <c r="CM26">
        <f t="shared" si="57"/>
        <v>-1.0480799999999952</v>
      </c>
      <c r="CN26">
        <f t="shared" si="58"/>
        <v>-0.27927399999999736</v>
      </c>
      <c r="CO26">
        <v>22.6</v>
      </c>
      <c r="CP26">
        <v>22.9</v>
      </c>
      <c r="CQ26">
        <v>23.2</v>
      </c>
      <c r="CR26">
        <v>23.5</v>
      </c>
    </row>
    <row r="27" spans="1:96" x14ac:dyDescent="0.2">
      <c r="A27">
        <f t="shared" si="59"/>
        <v>26</v>
      </c>
      <c r="B27" t="s">
        <v>50</v>
      </c>
      <c r="C27" t="s">
        <v>51</v>
      </c>
      <c r="D27">
        <v>1999</v>
      </c>
      <c r="E27">
        <f t="shared" si="0"/>
        <v>20</v>
      </c>
      <c r="F27">
        <v>1</v>
      </c>
      <c r="G27">
        <f t="shared" si="1"/>
        <v>2019</v>
      </c>
      <c r="H27" s="1" t="str">
        <f t="shared" si="2"/>
        <v>2019</v>
      </c>
      <c r="I27" s="3" t="str">
        <f t="shared" si="3"/>
        <v>19</v>
      </c>
      <c r="J27" s="3">
        <v>10.8</v>
      </c>
      <c r="K27" s="3">
        <v>10.74</v>
      </c>
      <c r="L27" s="2">
        <v>9.9169999999999998</v>
      </c>
      <c r="M27" s="2">
        <v>10.771000000000001</v>
      </c>
      <c r="N27">
        <v>7.45</v>
      </c>
      <c r="O27">
        <v>7.57</v>
      </c>
      <c r="P27">
        <v>10.6</v>
      </c>
      <c r="Q27">
        <v>10.61</v>
      </c>
      <c r="R27">
        <v>7.42</v>
      </c>
      <c r="S27">
        <v>8.19</v>
      </c>
      <c r="T27">
        <v>8.02</v>
      </c>
      <c r="U27">
        <v>8.19</v>
      </c>
      <c r="V27">
        <v>7.88</v>
      </c>
      <c r="W27">
        <v>7.45</v>
      </c>
      <c r="X27">
        <v>6.21</v>
      </c>
      <c r="Y27">
        <v>5.55</v>
      </c>
      <c r="Z27">
        <v>5.63</v>
      </c>
      <c r="AA27">
        <v>6.63</v>
      </c>
      <c r="AB27">
        <v>7.46</v>
      </c>
      <c r="AC27">
        <v>7.5</v>
      </c>
      <c r="AD27">
        <v>6.81</v>
      </c>
      <c r="AE27">
        <v>6.92</v>
      </c>
      <c r="AF27">
        <v>7.45</v>
      </c>
      <c r="AG27">
        <v>7.83</v>
      </c>
      <c r="AH27" s="3">
        <f t="shared" si="4"/>
        <v>24.02</v>
      </c>
      <c r="AI27" s="4">
        <f t="shared" si="5"/>
        <v>24</v>
      </c>
      <c r="AJ27">
        <f t="shared" si="6"/>
        <v>23.63</v>
      </c>
      <c r="AK27">
        <f t="shared" si="7"/>
        <v>23.52</v>
      </c>
      <c r="AL27">
        <f t="shared" si="8"/>
        <v>21.77</v>
      </c>
      <c r="AM27">
        <f t="shared" si="9"/>
        <v>22.200000000000003</v>
      </c>
      <c r="AN27">
        <v>22.8</v>
      </c>
      <c r="AO27">
        <v>23.1</v>
      </c>
      <c r="AP27">
        <v>23.009999999999998</v>
      </c>
      <c r="AQ27">
        <v>22.509999999999998</v>
      </c>
      <c r="AR27" s="3">
        <f t="shared" si="20"/>
        <v>23.29</v>
      </c>
      <c r="AS27" s="3">
        <f t="shared" si="21"/>
        <v>23.64</v>
      </c>
      <c r="AT27">
        <f t="shared" si="22"/>
        <v>23.289400000000001</v>
      </c>
      <c r="AU27">
        <f t="shared" si="23"/>
        <v>23.643900000000002</v>
      </c>
      <c r="AV27">
        <f t="shared" si="10"/>
        <v>8.370000000000001</v>
      </c>
      <c r="AW27">
        <f t="shared" si="24"/>
        <v>7.13</v>
      </c>
      <c r="AX27">
        <f t="shared" si="11"/>
        <v>10.91</v>
      </c>
      <c r="AY27">
        <f t="shared" si="25"/>
        <v>22.58</v>
      </c>
      <c r="AZ27">
        <f t="shared" si="26"/>
        <v>23.11</v>
      </c>
      <c r="BA27">
        <f t="shared" si="27"/>
        <v>22.57769</v>
      </c>
      <c r="BB27">
        <f t="shared" si="28"/>
        <v>23.110750000000003</v>
      </c>
      <c r="BC27" s="2">
        <f t="shared" si="29"/>
        <v>10.217000000000001</v>
      </c>
      <c r="BD27">
        <f t="shared" si="12"/>
        <v>23.6265</v>
      </c>
      <c r="BE27">
        <f t="shared" si="13"/>
        <v>23.557199999999998</v>
      </c>
      <c r="BF27">
        <f t="shared" si="14"/>
        <v>21.239599999999999</v>
      </c>
      <c r="BG27">
        <f t="shared" si="30"/>
        <v>22.065200000000001</v>
      </c>
      <c r="BH27">
        <f t="shared" si="15"/>
        <v>8.25</v>
      </c>
      <c r="BI27">
        <f t="shared" si="16"/>
        <v>6.21</v>
      </c>
      <c r="BJ27">
        <f t="shared" si="17"/>
        <v>11.3</v>
      </c>
      <c r="BK27">
        <f t="shared" si="18"/>
        <v>11.1</v>
      </c>
      <c r="BL27">
        <f t="shared" si="19"/>
        <v>11.24</v>
      </c>
      <c r="BM27">
        <f t="shared" si="31"/>
        <v>-0.82999999999999829</v>
      </c>
      <c r="BN27">
        <f t="shared" si="32"/>
        <v>-0.71999999999999886</v>
      </c>
      <c r="BO27">
        <f t="shared" si="33"/>
        <v>1.3300000000000018</v>
      </c>
      <c r="BP27">
        <f t="shared" si="34"/>
        <v>0.89999999999999858</v>
      </c>
      <c r="BQ27">
        <f t="shared" si="35"/>
        <v>-0.62000000000000099</v>
      </c>
      <c r="BR27">
        <f t="shared" si="36"/>
        <v>-0.51000000000000156</v>
      </c>
      <c r="BS27">
        <f t="shared" si="37"/>
        <v>0.73999999999999844</v>
      </c>
      <c r="BT27">
        <f t="shared" si="38"/>
        <v>0.30999999999999517</v>
      </c>
      <c r="BU27" s="3">
        <f t="shared" si="39"/>
        <v>1.0000000000001563E-2</v>
      </c>
      <c r="BV27" s="3">
        <f t="shared" si="40"/>
        <v>0.12000000000000099</v>
      </c>
      <c r="BW27" s="3">
        <f t="shared" si="41"/>
        <v>1.5199999999999996</v>
      </c>
      <c r="BX27" s="3">
        <f t="shared" si="42"/>
        <v>1.0899999999999963</v>
      </c>
      <c r="BY27">
        <f t="shared" si="43"/>
        <v>-0.51999999999999957</v>
      </c>
      <c r="BZ27">
        <f t="shared" si="44"/>
        <v>-0.41000000000000014</v>
      </c>
      <c r="CA27">
        <f t="shared" si="45"/>
        <v>0.80999999999999872</v>
      </c>
      <c r="CB27">
        <f t="shared" si="46"/>
        <v>0.37999999999999545</v>
      </c>
      <c r="CC27">
        <f t="shared" si="47"/>
        <v>-3.4999999999989484E-3</v>
      </c>
      <c r="CD27">
        <f t="shared" si="48"/>
        <v>3.7199999999998568E-2</v>
      </c>
      <c r="CE27">
        <f t="shared" si="49"/>
        <v>0.29520000000000124</v>
      </c>
      <c r="CF27">
        <f t="shared" si="50"/>
        <v>-0.96040000000000347</v>
      </c>
      <c r="CG27">
        <f t="shared" si="51"/>
        <v>5.1499999999999995</v>
      </c>
      <c r="CH27">
        <f t="shared" si="52"/>
        <v>5.2299999999999995</v>
      </c>
      <c r="CI27">
        <f t="shared" si="53"/>
        <v>23.574999999999999</v>
      </c>
      <c r="CJ27">
        <f t="shared" si="54"/>
        <v>21.984999999999999</v>
      </c>
      <c r="CK27">
        <f t="shared" si="55"/>
        <v>22.420400000000001</v>
      </c>
      <c r="CL27">
        <f t="shared" si="56"/>
        <v>21.623866</v>
      </c>
      <c r="CM27">
        <f t="shared" si="57"/>
        <v>-1.1545999999999985</v>
      </c>
      <c r="CN27">
        <f t="shared" si="58"/>
        <v>-0.36113399999999984</v>
      </c>
      <c r="CO27">
        <v>23.2</v>
      </c>
      <c r="CP27">
        <v>23.5</v>
      </c>
      <c r="CQ27">
        <v>23.8</v>
      </c>
      <c r="CR27">
        <v>24</v>
      </c>
    </row>
    <row r="28" spans="1:96" x14ac:dyDescent="0.2">
      <c r="A28">
        <f t="shared" si="59"/>
        <v>27</v>
      </c>
      <c r="B28" t="s">
        <v>52</v>
      </c>
      <c r="C28" t="s">
        <v>53</v>
      </c>
      <c r="D28">
        <v>1995</v>
      </c>
      <c r="E28">
        <f t="shared" si="0"/>
        <v>23</v>
      </c>
      <c r="F28">
        <v>2</v>
      </c>
      <c r="G28">
        <f t="shared" si="1"/>
        <v>2018</v>
      </c>
      <c r="H28" s="1" t="str">
        <f t="shared" si="2"/>
        <v>2018</v>
      </c>
      <c r="I28" s="3" t="str">
        <f t="shared" si="3"/>
        <v>18</v>
      </c>
      <c r="J28" s="3">
        <v>10.92</v>
      </c>
      <c r="K28" s="3">
        <v>10.89</v>
      </c>
      <c r="L28" s="2">
        <v>10.249000000000001</v>
      </c>
      <c r="M28" s="2">
        <v>10.343</v>
      </c>
      <c r="N28" s="5">
        <v>7.12</v>
      </c>
      <c r="O28">
        <v>7.18</v>
      </c>
      <c r="P28">
        <v>10.43</v>
      </c>
      <c r="Q28">
        <v>10.61</v>
      </c>
      <c r="R28">
        <v>7.06</v>
      </c>
      <c r="S28">
        <v>7.51</v>
      </c>
      <c r="T28">
        <v>8.41</v>
      </c>
      <c r="U28">
        <v>8.3800000000000008</v>
      </c>
      <c r="V28">
        <v>7.4</v>
      </c>
      <c r="W28">
        <v>6.7</v>
      </c>
      <c r="X28">
        <v>6.27</v>
      </c>
      <c r="Y28">
        <v>5.66</v>
      </c>
      <c r="Z28">
        <v>5.47</v>
      </c>
      <c r="AA28">
        <v>6.31</v>
      </c>
      <c r="AB28">
        <v>7.33</v>
      </c>
      <c r="AC28">
        <v>7.4</v>
      </c>
      <c r="AD28">
        <v>7.14</v>
      </c>
      <c r="AE28">
        <v>7.25</v>
      </c>
      <c r="AF28">
        <v>7.44</v>
      </c>
      <c r="AG28">
        <v>7.15</v>
      </c>
      <c r="AH28" s="3">
        <f t="shared" si="4"/>
        <v>23.709999999999997</v>
      </c>
      <c r="AI28" s="4">
        <f t="shared" si="5"/>
        <v>23.5</v>
      </c>
      <c r="AJ28">
        <f t="shared" si="6"/>
        <v>22.98</v>
      </c>
      <c r="AK28">
        <f t="shared" si="7"/>
        <v>22.48</v>
      </c>
      <c r="AL28">
        <f t="shared" si="8"/>
        <v>21.87</v>
      </c>
      <c r="AM28">
        <f t="shared" si="9"/>
        <v>21.840000000000003</v>
      </c>
      <c r="AN28">
        <v>22.5</v>
      </c>
      <c r="AO28">
        <v>22.9</v>
      </c>
      <c r="AP28">
        <v>22.854999999999997</v>
      </c>
      <c r="AQ28">
        <v>22.354999999999997</v>
      </c>
      <c r="AR28" s="3">
        <f t="shared" si="20"/>
        <v>22.74</v>
      </c>
      <c r="AS28" s="3">
        <f t="shared" si="21"/>
        <v>23.15</v>
      </c>
      <c r="AT28">
        <f t="shared" si="22"/>
        <v>22.737300000000001</v>
      </c>
      <c r="AU28">
        <f t="shared" si="23"/>
        <v>23.148800000000001</v>
      </c>
      <c r="AV28">
        <f t="shared" si="10"/>
        <v>7.9799999999999995</v>
      </c>
      <c r="AW28">
        <f t="shared" si="24"/>
        <v>6.81</v>
      </c>
      <c r="AX28">
        <f t="shared" si="11"/>
        <v>10.91</v>
      </c>
      <c r="AY28">
        <f t="shared" si="25"/>
        <v>22.29</v>
      </c>
      <c r="AZ28">
        <f t="shared" si="26"/>
        <v>22.83</v>
      </c>
      <c r="BA28">
        <f t="shared" si="27"/>
        <v>22.285630000000001</v>
      </c>
      <c r="BB28">
        <f t="shared" si="28"/>
        <v>22.832650000000001</v>
      </c>
      <c r="BC28" s="2">
        <f t="shared" si="29"/>
        <v>10.549000000000001</v>
      </c>
      <c r="BD28">
        <f t="shared" si="12"/>
        <v>23.030500000000004</v>
      </c>
      <c r="BE28">
        <f t="shared" si="13"/>
        <v>23.067700000000002</v>
      </c>
      <c r="BF28">
        <f t="shared" si="14"/>
        <v>21.688599999999994</v>
      </c>
      <c r="BG28">
        <f t="shared" si="30"/>
        <v>22.167999999999996</v>
      </c>
      <c r="BH28">
        <f t="shared" si="15"/>
        <v>7.92</v>
      </c>
      <c r="BI28">
        <f t="shared" si="16"/>
        <v>6.27</v>
      </c>
      <c r="BJ28">
        <f t="shared" si="17"/>
        <v>11.42</v>
      </c>
      <c r="BK28">
        <f t="shared" si="18"/>
        <v>10.93</v>
      </c>
      <c r="BL28">
        <f t="shared" si="19"/>
        <v>11.39</v>
      </c>
      <c r="BM28">
        <f t="shared" si="31"/>
        <v>-0.48000000000000043</v>
      </c>
      <c r="BN28">
        <f t="shared" si="32"/>
        <v>1.9999999999999574E-2</v>
      </c>
      <c r="BO28">
        <f t="shared" si="33"/>
        <v>1.0299999999999976</v>
      </c>
      <c r="BP28">
        <f t="shared" si="34"/>
        <v>1.0599999999999952</v>
      </c>
      <c r="BQ28">
        <f t="shared" si="35"/>
        <v>-0.12500000000000355</v>
      </c>
      <c r="BR28">
        <f t="shared" si="36"/>
        <v>0.37499999999999645</v>
      </c>
      <c r="BS28">
        <f t="shared" si="37"/>
        <v>0.48499999999999588</v>
      </c>
      <c r="BT28">
        <f t="shared" si="38"/>
        <v>0.51499999999999346</v>
      </c>
      <c r="BU28" s="3">
        <f t="shared" si="39"/>
        <v>0.16999999999999815</v>
      </c>
      <c r="BV28" s="3">
        <f t="shared" si="40"/>
        <v>0.66999999999999815</v>
      </c>
      <c r="BW28" s="3">
        <f t="shared" si="41"/>
        <v>0.86999999999999744</v>
      </c>
      <c r="BX28" s="3">
        <f t="shared" si="42"/>
        <v>0.89999999999999503</v>
      </c>
      <c r="BY28">
        <f t="shared" si="43"/>
        <v>-0.15000000000000213</v>
      </c>
      <c r="BZ28">
        <f t="shared" si="44"/>
        <v>0.34999999999999787</v>
      </c>
      <c r="CA28">
        <f t="shared" si="45"/>
        <v>0.41999999999999815</v>
      </c>
      <c r="CB28">
        <f t="shared" si="46"/>
        <v>0.44999999999999574</v>
      </c>
      <c r="CC28">
        <f t="shared" si="47"/>
        <v>5.0500000000003098E-2</v>
      </c>
      <c r="CD28">
        <f t="shared" si="48"/>
        <v>0.58770000000000167</v>
      </c>
      <c r="CE28">
        <f t="shared" si="49"/>
        <v>0.29799999999999471</v>
      </c>
      <c r="CF28">
        <f t="shared" si="50"/>
        <v>-0.15140000000000953</v>
      </c>
      <c r="CG28">
        <f t="shared" si="51"/>
        <v>5.26</v>
      </c>
      <c r="CH28">
        <f t="shared" si="52"/>
        <v>5.0699999999999994</v>
      </c>
      <c r="CI28">
        <f t="shared" si="53"/>
        <v>22.73</v>
      </c>
      <c r="CJ28">
        <f t="shared" si="54"/>
        <v>21.855000000000004</v>
      </c>
      <c r="CK28">
        <f t="shared" si="55"/>
        <v>23.030899999999999</v>
      </c>
      <c r="CL28">
        <f t="shared" si="56"/>
        <v>21.44725</v>
      </c>
      <c r="CM28">
        <f t="shared" si="57"/>
        <v>0.30089999999999861</v>
      </c>
      <c r="CN28">
        <f t="shared" si="58"/>
        <v>-0.40775000000000361</v>
      </c>
      <c r="CO28">
        <v>22.9</v>
      </c>
      <c r="CP28">
        <v>23.2</v>
      </c>
      <c r="CQ28">
        <v>23.5</v>
      </c>
      <c r="CR28">
        <v>23.8</v>
      </c>
    </row>
    <row r="29" spans="1:96" x14ac:dyDescent="0.2">
      <c r="A29">
        <f t="shared" si="59"/>
        <v>28</v>
      </c>
      <c r="B29" t="s">
        <v>54</v>
      </c>
      <c r="C29" t="s">
        <v>55</v>
      </c>
      <c r="D29">
        <v>1993</v>
      </c>
      <c r="E29">
        <f t="shared" si="0"/>
        <v>25</v>
      </c>
      <c r="F29">
        <v>1</v>
      </c>
      <c r="G29">
        <f t="shared" si="1"/>
        <v>2018</v>
      </c>
      <c r="H29" s="1" t="str">
        <f t="shared" si="2"/>
        <v>2018</v>
      </c>
      <c r="I29" s="3" t="str">
        <f t="shared" si="3"/>
        <v>18</v>
      </c>
      <c r="J29" s="3">
        <v>11.43</v>
      </c>
      <c r="K29" s="3">
        <v>11.84</v>
      </c>
      <c r="L29" s="2">
        <v>10.401999999999999</v>
      </c>
      <c r="M29" s="2">
        <v>11.042999999999999</v>
      </c>
      <c r="N29">
        <v>8.1199999999999992</v>
      </c>
      <c r="O29">
        <v>8.11</v>
      </c>
      <c r="P29">
        <v>10.24</v>
      </c>
      <c r="Q29">
        <v>10.19</v>
      </c>
      <c r="R29">
        <v>7.59</v>
      </c>
      <c r="S29">
        <v>7.68</v>
      </c>
      <c r="T29">
        <v>8.09</v>
      </c>
      <c r="U29">
        <v>8.0299999999999994</v>
      </c>
      <c r="V29">
        <v>8.02</v>
      </c>
      <c r="W29">
        <v>7.82</v>
      </c>
      <c r="X29">
        <v>6.81</v>
      </c>
      <c r="Y29">
        <v>5.93</v>
      </c>
      <c r="Z29">
        <v>5.7</v>
      </c>
      <c r="AA29">
        <v>6.5</v>
      </c>
      <c r="AB29">
        <v>7.66</v>
      </c>
      <c r="AC29">
        <v>7.72</v>
      </c>
      <c r="AD29">
        <v>7.26</v>
      </c>
      <c r="AE29">
        <v>6.96</v>
      </c>
      <c r="AF29">
        <v>7.62</v>
      </c>
      <c r="AG29">
        <v>8.4600000000000009</v>
      </c>
      <c r="AH29" s="3">
        <f t="shared" si="4"/>
        <v>24.939999999999998</v>
      </c>
      <c r="AI29" s="4">
        <f t="shared" si="5"/>
        <v>25</v>
      </c>
      <c r="AJ29">
        <f t="shared" si="6"/>
        <v>23.36</v>
      </c>
      <c r="AK29">
        <f t="shared" si="7"/>
        <v>23.869999999999997</v>
      </c>
      <c r="AL29">
        <f t="shared" si="8"/>
        <v>22.64</v>
      </c>
      <c r="AM29">
        <f t="shared" si="9"/>
        <v>23.04</v>
      </c>
      <c r="AN29">
        <v>23.4</v>
      </c>
      <c r="AO29">
        <v>23.7</v>
      </c>
      <c r="AP29">
        <v>23.47</v>
      </c>
      <c r="AQ29">
        <v>22.97</v>
      </c>
      <c r="AR29" s="3">
        <f t="shared" si="20"/>
        <v>23.4</v>
      </c>
      <c r="AS29" s="3">
        <f t="shared" si="21"/>
        <v>23.78</v>
      </c>
      <c r="AT29">
        <f t="shared" si="22"/>
        <v>23.397199999999998</v>
      </c>
      <c r="AU29">
        <f t="shared" si="23"/>
        <v>23.781700000000001</v>
      </c>
      <c r="AV29">
        <f t="shared" si="10"/>
        <v>8.91</v>
      </c>
      <c r="AW29">
        <f t="shared" si="24"/>
        <v>7</v>
      </c>
      <c r="AX29">
        <f t="shared" si="11"/>
        <v>10.49</v>
      </c>
      <c r="AY29">
        <f t="shared" si="25"/>
        <v>23.13</v>
      </c>
      <c r="AZ29">
        <f t="shared" si="26"/>
        <v>23.65</v>
      </c>
      <c r="BA29">
        <f t="shared" si="27"/>
        <v>23.13364</v>
      </c>
      <c r="BB29">
        <f t="shared" si="28"/>
        <v>23.651399999999999</v>
      </c>
      <c r="BC29" s="2">
        <f t="shared" si="29"/>
        <v>10.702</v>
      </c>
      <c r="BD29">
        <f t="shared" si="12"/>
        <v>23.933399999999999</v>
      </c>
      <c r="BE29">
        <f t="shared" si="13"/>
        <v>23.675999999999998</v>
      </c>
      <c r="BF29">
        <f t="shared" si="14"/>
        <v>22.420399999999997</v>
      </c>
      <c r="BG29">
        <f t="shared" si="30"/>
        <v>22.996399999999998</v>
      </c>
      <c r="BH29">
        <f t="shared" si="15"/>
        <v>8.92</v>
      </c>
      <c r="BI29">
        <f t="shared" si="16"/>
        <v>6.81</v>
      </c>
      <c r="BJ29">
        <f t="shared" si="17"/>
        <v>11.93</v>
      </c>
      <c r="BK29">
        <f t="shared" si="18"/>
        <v>10.74</v>
      </c>
      <c r="BL29">
        <f t="shared" si="19"/>
        <v>12.34</v>
      </c>
      <c r="BM29">
        <f t="shared" si="31"/>
        <v>3.9999999999999147E-2</v>
      </c>
      <c r="BN29">
        <f t="shared" si="32"/>
        <v>-0.46999999999999886</v>
      </c>
      <c r="BO29">
        <f t="shared" si="33"/>
        <v>1.0599999999999987</v>
      </c>
      <c r="BP29">
        <f t="shared" si="34"/>
        <v>0.66000000000000014</v>
      </c>
      <c r="BQ29">
        <f t="shared" si="35"/>
        <v>0.10999999999999943</v>
      </c>
      <c r="BR29">
        <f t="shared" si="36"/>
        <v>-0.39999999999999858</v>
      </c>
      <c r="BS29">
        <f t="shared" si="37"/>
        <v>0.32999999999999829</v>
      </c>
      <c r="BT29">
        <f t="shared" si="38"/>
        <v>-7.0000000000000284E-2</v>
      </c>
      <c r="BU29" s="3">
        <f t="shared" si="39"/>
        <v>0.42000000000000171</v>
      </c>
      <c r="BV29" s="3">
        <f t="shared" si="40"/>
        <v>-8.9999999999996305E-2</v>
      </c>
      <c r="BW29" s="3">
        <f t="shared" si="41"/>
        <v>0.75999999999999801</v>
      </c>
      <c r="BX29" s="3">
        <f t="shared" si="42"/>
        <v>0.35999999999999943</v>
      </c>
      <c r="BY29">
        <f t="shared" si="43"/>
        <v>0.28999999999999915</v>
      </c>
      <c r="BZ29">
        <f t="shared" si="44"/>
        <v>-0.21999999999999886</v>
      </c>
      <c r="CA29">
        <f t="shared" si="45"/>
        <v>0.48999999999999844</v>
      </c>
      <c r="CB29">
        <f t="shared" si="46"/>
        <v>8.9999999999999858E-2</v>
      </c>
      <c r="CC29">
        <f t="shared" si="47"/>
        <v>0.57339999999999947</v>
      </c>
      <c r="CD29">
        <f t="shared" si="48"/>
        <v>-0.19399999999999906</v>
      </c>
      <c r="CE29">
        <f t="shared" si="49"/>
        <v>0.35639999999999716</v>
      </c>
      <c r="CF29">
        <f t="shared" si="50"/>
        <v>-0.61960000000000193</v>
      </c>
      <c r="CG29">
        <f t="shared" si="51"/>
        <v>5.5299999999999994</v>
      </c>
      <c r="CH29">
        <f t="shared" si="52"/>
        <v>5.3</v>
      </c>
      <c r="CI29">
        <f t="shared" si="53"/>
        <v>23.614999999999998</v>
      </c>
      <c r="CJ29">
        <f t="shared" si="54"/>
        <v>22.84</v>
      </c>
      <c r="CK29">
        <f t="shared" si="55"/>
        <v>23.65128</v>
      </c>
      <c r="CL29">
        <f t="shared" si="56"/>
        <v>22.161117999999998</v>
      </c>
      <c r="CM29">
        <f t="shared" si="57"/>
        <v>3.6280000000001422E-2</v>
      </c>
      <c r="CN29">
        <f t="shared" si="58"/>
        <v>-0.67888200000000154</v>
      </c>
      <c r="CO29">
        <v>23.8</v>
      </c>
      <c r="CP29">
        <v>24</v>
      </c>
      <c r="CQ29">
        <v>24.4</v>
      </c>
      <c r="CR29">
        <v>24.6</v>
      </c>
    </row>
    <row r="30" spans="1:96" x14ac:dyDescent="0.2">
      <c r="A30">
        <f t="shared" si="59"/>
        <v>29</v>
      </c>
      <c r="B30" t="s">
        <v>56</v>
      </c>
      <c r="C30" t="s">
        <v>57</v>
      </c>
      <c r="D30">
        <v>1985</v>
      </c>
      <c r="E30">
        <f t="shared" si="0"/>
        <v>34</v>
      </c>
      <c r="F30" s="5">
        <v>1</v>
      </c>
      <c r="G30">
        <f t="shared" si="1"/>
        <v>2019</v>
      </c>
      <c r="H30" s="1" t="str">
        <f t="shared" si="2"/>
        <v>2019</v>
      </c>
      <c r="I30" s="3" t="str">
        <f t="shared" si="3"/>
        <v>19</v>
      </c>
      <c r="J30" s="3">
        <v>11.21</v>
      </c>
      <c r="K30" s="3">
        <v>11.03</v>
      </c>
      <c r="L30" s="2">
        <v>10.69</v>
      </c>
      <c r="M30" s="2">
        <v>9.6340000000000003</v>
      </c>
      <c r="N30">
        <v>7.35</v>
      </c>
      <c r="O30">
        <v>7.45</v>
      </c>
      <c r="P30">
        <v>10.17</v>
      </c>
      <c r="Q30">
        <v>10.06</v>
      </c>
      <c r="R30">
        <v>6.86</v>
      </c>
      <c r="S30">
        <v>7.07</v>
      </c>
      <c r="T30">
        <v>8.31</v>
      </c>
      <c r="U30">
        <v>8.02</v>
      </c>
      <c r="V30">
        <v>7.73</v>
      </c>
      <c r="W30">
        <v>6.96</v>
      </c>
      <c r="X30">
        <v>6.01</v>
      </c>
      <c r="Y30">
        <v>5.56</v>
      </c>
      <c r="Z30">
        <v>5.46</v>
      </c>
      <c r="AA30">
        <v>5.56</v>
      </c>
      <c r="AB30">
        <v>6.76</v>
      </c>
      <c r="AC30">
        <v>6.79</v>
      </c>
      <c r="AD30">
        <v>6.46</v>
      </c>
      <c r="AE30">
        <v>6.57</v>
      </c>
      <c r="AF30">
        <v>7.21</v>
      </c>
      <c r="AG30">
        <v>7.3</v>
      </c>
      <c r="AH30" s="3">
        <f t="shared" si="4"/>
        <v>22.59</v>
      </c>
      <c r="AI30" s="4">
        <f t="shared" si="5"/>
        <v>22.5</v>
      </c>
      <c r="AJ30">
        <f t="shared" si="6"/>
        <v>22.240000000000002</v>
      </c>
      <c r="AK30">
        <f t="shared" si="7"/>
        <v>22.71</v>
      </c>
      <c r="AL30">
        <f t="shared" si="8"/>
        <v>20.010000000000002</v>
      </c>
      <c r="AM30">
        <f t="shared" si="9"/>
        <v>21.080000000000002</v>
      </c>
      <c r="AN30">
        <v>21.9</v>
      </c>
      <c r="AO30">
        <v>22.3</v>
      </c>
      <c r="AP30">
        <v>22.295000000000002</v>
      </c>
      <c r="AQ30">
        <v>21.795000000000002</v>
      </c>
      <c r="AR30" s="3">
        <f t="shared" si="20"/>
        <v>22.07</v>
      </c>
      <c r="AS30" s="3">
        <f t="shared" si="21"/>
        <v>22.65</v>
      </c>
      <c r="AT30">
        <f t="shared" si="22"/>
        <v>22.069500000000001</v>
      </c>
      <c r="AU30">
        <f t="shared" si="23"/>
        <v>22.650500000000001</v>
      </c>
      <c r="AV30">
        <f t="shared" si="10"/>
        <v>8.25</v>
      </c>
      <c r="AW30">
        <f t="shared" si="24"/>
        <v>6.06</v>
      </c>
      <c r="AX30">
        <f t="shared" si="11"/>
        <v>10.360000000000001</v>
      </c>
      <c r="AY30">
        <f t="shared" si="25"/>
        <v>22.12</v>
      </c>
      <c r="AZ30">
        <f t="shared" si="26"/>
        <v>22.68</v>
      </c>
      <c r="BA30">
        <f t="shared" si="27"/>
        <v>22.121200000000002</v>
      </c>
      <c r="BB30">
        <f t="shared" si="28"/>
        <v>22.684000000000001</v>
      </c>
      <c r="BC30" s="2">
        <f t="shared" si="29"/>
        <v>10.99</v>
      </c>
      <c r="BD30">
        <f t="shared" si="12"/>
        <v>23.101799999999997</v>
      </c>
      <c r="BE30">
        <f t="shared" si="13"/>
        <v>22.893899999999999</v>
      </c>
      <c r="BF30">
        <f t="shared" si="14"/>
        <v>21.441199999999998</v>
      </c>
      <c r="BG30">
        <f t="shared" si="30"/>
        <v>21.316399999999998</v>
      </c>
      <c r="BH30">
        <f t="shared" si="15"/>
        <v>8.15</v>
      </c>
      <c r="BI30">
        <f t="shared" si="16"/>
        <v>6.01</v>
      </c>
      <c r="BJ30">
        <f t="shared" si="17"/>
        <v>11.71</v>
      </c>
      <c r="BK30">
        <f t="shared" si="18"/>
        <v>10.67</v>
      </c>
      <c r="BL30">
        <f t="shared" si="19"/>
        <v>11.53</v>
      </c>
      <c r="BM30">
        <f t="shared" si="31"/>
        <v>-0.34000000000000341</v>
      </c>
      <c r="BN30">
        <f t="shared" si="32"/>
        <v>-0.81000000000000227</v>
      </c>
      <c r="BO30">
        <f t="shared" si="33"/>
        <v>2.2899999999999991</v>
      </c>
      <c r="BP30">
        <f t="shared" si="34"/>
        <v>1.2199999999999989</v>
      </c>
      <c r="BQ30">
        <f t="shared" si="35"/>
        <v>5.4999999999999716E-2</v>
      </c>
      <c r="BR30">
        <f t="shared" si="36"/>
        <v>-0.41499999999999915</v>
      </c>
      <c r="BS30">
        <f t="shared" si="37"/>
        <v>1.7850000000000001</v>
      </c>
      <c r="BT30">
        <f t="shared" si="38"/>
        <v>0.71499999999999986</v>
      </c>
      <c r="BU30" s="3">
        <f t="shared" si="39"/>
        <v>0.40999999999999659</v>
      </c>
      <c r="BV30" s="3">
        <f t="shared" si="40"/>
        <v>-6.0000000000002274E-2</v>
      </c>
      <c r="BW30" s="3">
        <f t="shared" si="41"/>
        <v>2.0599999999999987</v>
      </c>
      <c r="BX30" s="3">
        <f t="shared" si="42"/>
        <v>0.98999999999999844</v>
      </c>
      <c r="BY30">
        <f t="shared" si="43"/>
        <v>0.43999999999999773</v>
      </c>
      <c r="BZ30">
        <f t="shared" si="44"/>
        <v>-3.0000000000001137E-2</v>
      </c>
      <c r="CA30">
        <f t="shared" si="45"/>
        <v>2.1099999999999994</v>
      </c>
      <c r="CB30">
        <f t="shared" si="46"/>
        <v>1.0399999999999991</v>
      </c>
      <c r="CC30">
        <f t="shared" si="47"/>
        <v>0.86179999999999524</v>
      </c>
      <c r="CD30">
        <f t="shared" si="48"/>
        <v>0.18389999999999773</v>
      </c>
      <c r="CE30">
        <f t="shared" si="49"/>
        <v>1.3063999999999965</v>
      </c>
      <c r="CF30">
        <f t="shared" si="50"/>
        <v>0.36119999999999663</v>
      </c>
      <c r="CG30">
        <f t="shared" si="51"/>
        <v>5.1599999999999993</v>
      </c>
      <c r="CH30">
        <f t="shared" si="52"/>
        <v>5.0599999999999996</v>
      </c>
      <c r="CI30">
        <f t="shared" si="53"/>
        <v>22.475000000000001</v>
      </c>
      <c r="CJ30">
        <f t="shared" si="54"/>
        <v>20.545000000000002</v>
      </c>
      <c r="CK30">
        <f t="shared" si="55"/>
        <v>22.95654</v>
      </c>
      <c r="CL30">
        <f t="shared" si="56"/>
        <v>20.680503999999999</v>
      </c>
      <c r="CM30">
        <f t="shared" si="57"/>
        <v>0.48153999999999897</v>
      </c>
      <c r="CN30">
        <f t="shared" si="58"/>
        <v>0.1355039999999974</v>
      </c>
      <c r="CO30">
        <v>22.3</v>
      </c>
      <c r="CP30">
        <v>22.6</v>
      </c>
      <c r="CQ30">
        <v>22.9</v>
      </c>
      <c r="CR30">
        <v>23.2</v>
      </c>
    </row>
    <row r="31" spans="1:96" x14ac:dyDescent="0.2">
      <c r="A31">
        <f t="shared" si="59"/>
        <v>30</v>
      </c>
      <c r="B31" t="s">
        <v>58</v>
      </c>
      <c r="C31" t="s">
        <v>59</v>
      </c>
      <c r="D31">
        <v>1981</v>
      </c>
      <c r="E31">
        <f t="shared" si="0"/>
        <v>38</v>
      </c>
      <c r="F31" s="5">
        <v>1</v>
      </c>
      <c r="G31">
        <f t="shared" si="1"/>
        <v>2019</v>
      </c>
      <c r="H31" s="1" t="str">
        <f t="shared" si="2"/>
        <v>2019</v>
      </c>
      <c r="I31" s="3" t="str">
        <f t="shared" si="3"/>
        <v>19</v>
      </c>
      <c r="J31" s="3">
        <v>12.34</v>
      </c>
      <c r="K31" s="3">
        <v>11.96</v>
      </c>
      <c r="L31" s="2">
        <v>11.481</v>
      </c>
      <c r="M31" s="2">
        <v>11.397</v>
      </c>
      <c r="N31">
        <v>7.12</v>
      </c>
      <c r="O31">
        <v>7.33</v>
      </c>
      <c r="P31">
        <v>10.55</v>
      </c>
      <c r="Q31">
        <v>10.11</v>
      </c>
      <c r="R31">
        <v>7.47</v>
      </c>
      <c r="S31">
        <v>7.87</v>
      </c>
      <c r="T31">
        <v>8.5399999999999991</v>
      </c>
      <c r="U31">
        <v>8.0399999999999991</v>
      </c>
      <c r="V31">
        <v>7.74</v>
      </c>
      <c r="W31">
        <v>7.32</v>
      </c>
      <c r="X31">
        <v>6.24</v>
      </c>
      <c r="Y31">
        <v>5.98</v>
      </c>
      <c r="Z31">
        <v>5.97</v>
      </c>
      <c r="AA31">
        <v>6.35</v>
      </c>
      <c r="AB31">
        <v>7.4</v>
      </c>
      <c r="AC31">
        <v>7.66</v>
      </c>
      <c r="AD31">
        <v>7.39</v>
      </c>
      <c r="AE31">
        <v>7.15</v>
      </c>
      <c r="AF31">
        <v>7.48</v>
      </c>
      <c r="AG31">
        <v>7.46</v>
      </c>
      <c r="AH31" s="3">
        <f t="shared" si="4"/>
        <v>24.54</v>
      </c>
      <c r="AI31" s="4">
        <f t="shared" si="5"/>
        <v>24.5</v>
      </c>
      <c r="AJ31">
        <f t="shared" si="6"/>
        <v>23.88</v>
      </c>
      <c r="AK31">
        <f t="shared" si="7"/>
        <v>23.1</v>
      </c>
      <c r="AL31">
        <f t="shared" si="8"/>
        <v>22.45</v>
      </c>
      <c r="AM31">
        <f t="shared" si="9"/>
        <v>22.09</v>
      </c>
      <c r="AN31">
        <v>23.1</v>
      </c>
      <c r="AO31">
        <v>23.4</v>
      </c>
      <c r="AP31">
        <v>23.27</v>
      </c>
      <c r="AQ31">
        <v>22.77</v>
      </c>
      <c r="AR31" s="3">
        <f t="shared" si="20"/>
        <v>22.68</v>
      </c>
      <c r="AS31" s="3">
        <f t="shared" si="21"/>
        <v>23.02</v>
      </c>
      <c r="AT31">
        <f t="shared" si="22"/>
        <v>22.683199999999999</v>
      </c>
      <c r="AU31">
        <f t="shared" si="23"/>
        <v>23.022700000000004</v>
      </c>
      <c r="AV31">
        <f t="shared" si="10"/>
        <v>8.1300000000000008</v>
      </c>
      <c r="AW31">
        <f t="shared" si="24"/>
        <v>6.85</v>
      </c>
      <c r="AX31">
        <f t="shared" si="11"/>
        <v>10.41</v>
      </c>
      <c r="AY31">
        <f t="shared" si="25"/>
        <v>23.24</v>
      </c>
      <c r="AZ31">
        <f t="shared" si="26"/>
        <v>23.76</v>
      </c>
      <c r="BA31">
        <f t="shared" si="27"/>
        <v>23.239170000000001</v>
      </c>
      <c r="BB31">
        <f t="shared" si="28"/>
        <v>23.75695</v>
      </c>
      <c r="BC31" s="2">
        <f t="shared" si="29"/>
        <v>11.781000000000001</v>
      </c>
      <c r="BD31">
        <f t="shared" si="12"/>
        <v>23.250299999999999</v>
      </c>
      <c r="BE31">
        <f t="shared" si="13"/>
        <v>22.824599999999997</v>
      </c>
      <c r="BF31">
        <f t="shared" si="14"/>
        <v>22.746799999999997</v>
      </c>
      <c r="BG31">
        <f t="shared" si="30"/>
        <v>22.967600000000001</v>
      </c>
      <c r="BH31">
        <f t="shared" si="15"/>
        <v>7.92</v>
      </c>
      <c r="BI31">
        <f t="shared" si="16"/>
        <v>6.24</v>
      </c>
      <c r="BJ31">
        <f t="shared" si="17"/>
        <v>12.84</v>
      </c>
      <c r="BK31">
        <f t="shared" si="18"/>
        <v>11.05</v>
      </c>
      <c r="BL31">
        <f t="shared" si="19"/>
        <v>12.46</v>
      </c>
      <c r="BM31">
        <f t="shared" si="31"/>
        <v>-0.77999999999999758</v>
      </c>
      <c r="BN31">
        <f t="shared" si="32"/>
        <v>0</v>
      </c>
      <c r="BO31">
        <f t="shared" si="33"/>
        <v>0.94999999999999929</v>
      </c>
      <c r="BP31">
        <f t="shared" si="34"/>
        <v>1.3099999999999987</v>
      </c>
      <c r="BQ31">
        <f t="shared" si="35"/>
        <v>-0.60999999999999943</v>
      </c>
      <c r="BR31">
        <f t="shared" si="36"/>
        <v>0.16999999999999815</v>
      </c>
      <c r="BS31">
        <f t="shared" si="37"/>
        <v>0.32000000000000028</v>
      </c>
      <c r="BT31">
        <f t="shared" si="38"/>
        <v>0.67999999999999972</v>
      </c>
      <c r="BU31" s="3">
        <f t="shared" si="39"/>
        <v>-0.85999999999999943</v>
      </c>
      <c r="BV31" s="3">
        <f t="shared" si="40"/>
        <v>-8.0000000000001847E-2</v>
      </c>
      <c r="BW31" s="3">
        <f t="shared" si="41"/>
        <v>0.23000000000000043</v>
      </c>
      <c r="BX31" s="3">
        <f t="shared" si="42"/>
        <v>0.58999999999999986</v>
      </c>
      <c r="BY31">
        <f t="shared" si="43"/>
        <v>-0.11999999999999744</v>
      </c>
      <c r="BZ31">
        <f t="shared" si="44"/>
        <v>0.66000000000000014</v>
      </c>
      <c r="CA31">
        <f t="shared" si="45"/>
        <v>0.78999999999999915</v>
      </c>
      <c r="CB31">
        <f t="shared" si="46"/>
        <v>1.1499999999999986</v>
      </c>
      <c r="CC31">
        <f t="shared" si="47"/>
        <v>-0.6296999999999997</v>
      </c>
      <c r="CD31">
        <f t="shared" si="48"/>
        <v>-0.27540000000000475</v>
      </c>
      <c r="CE31">
        <f t="shared" si="49"/>
        <v>0.51760000000000161</v>
      </c>
      <c r="CF31">
        <f t="shared" si="50"/>
        <v>0.65679999999999694</v>
      </c>
      <c r="CG31">
        <f t="shared" si="51"/>
        <v>5.58</v>
      </c>
      <c r="CH31">
        <f t="shared" si="52"/>
        <v>5.5699999999999994</v>
      </c>
      <c r="CI31">
        <f t="shared" si="53"/>
        <v>23.490000000000002</v>
      </c>
      <c r="CJ31">
        <f t="shared" si="54"/>
        <v>22.27</v>
      </c>
      <c r="CK31">
        <f t="shared" si="55"/>
        <v>23.923159999999999</v>
      </c>
      <c r="CL31">
        <f t="shared" si="56"/>
        <v>22.393022000000002</v>
      </c>
      <c r="CM31">
        <f t="shared" si="57"/>
        <v>0.43315999999999732</v>
      </c>
      <c r="CN31">
        <f t="shared" si="58"/>
        <v>0.12302200000000241</v>
      </c>
      <c r="CO31">
        <v>23.5</v>
      </c>
      <c r="CP31">
        <v>23.7</v>
      </c>
      <c r="CQ31">
        <v>24.1</v>
      </c>
      <c r="CR31">
        <v>24.3</v>
      </c>
    </row>
    <row r="32" spans="1:96" x14ac:dyDescent="0.2">
      <c r="A32">
        <f t="shared" si="59"/>
        <v>31</v>
      </c>
      <c r="B32" t="s">
        <v>251</v>
      </c>
      <c r="C32" t="s">
        <v>252</v>
      </c>
      <c r="D32">
        <v>1979</v>
      </c>
      <c r="E32">
        <f t="shared" si="0"/>
        <v>40</v>
      </c>
      <c r="F32" s="5">
        <v>1</v>
      </c>
      <c r="G32">
        <f t="shared" si="1"/>
        <v>2019</v>
      </c>
      <c r="H32" s="1" t="str">
        <f t="shared" si="2"/>
        <v>2019</v>
      </c>
      <c r="I32" s="3" t="str">
        <f t="shared" si="3"/>
        <v>19</v>
      </c>
      <c r="J32" s="3">
        <v>11.49</v>
      </c>
      <c r="K32" s="3">
        <v>11.2</v>
      </c>
      <c r="L32" s="2">
        <v>11.347</v>
      </c>
      <c r="M32" s="2">
        <v>11.295</v>
      </c>
      <c r="N32">
        <v>8.27</v>
      </c>
      <c r="O32">
        <v>7.97</v>
      </c>
      <c r="P32">
        <v>10.199999999999999</v>
      </c>
      <c r="Q32">
        <v>10.59</v>
      </c>
      <c r="R32">
        <v>6.9</v>
      </c>
      <c r="S32">
        <v>8.42</v>
      </c>
      <c r="T32">
        <v>9</v>
      </c>
      <c r="U32">
        <v>8.83</v>
      </c>
      <c r="V32">
        <v>8.14</v>
      </c>
      <c r="W32">
        <v>6.95</v>
      </c>
      <c r="X32">
        <v>6.75</v>
      </c>
      <c r="Y32">
        <v>6.13</v>
      </c>
      <c r="Z32">
        <v>6</v>
      </c>
      <c r="AA32">
        <v>6.91</v>
      </c>
      <c r="AB32">
        <v>6.9</v>
      </c>
      <c r="AC32">
        <v>7.82</v>
      </c>
      <c r="AD32">
        <v>7.07</v>
      </c>
      <c r="AE32">
        <v>7.83</v>
      </c>
      <c r="AF32">
        <v>7.96</v>
      </c>
      <c r="AG32">
        <v>7.14</v>
      </c>
      <c r="AH32" s="3">
        <f t="shared" si="4"/>
        <v>25.79</v>
      </c>
      <c r="AI32" s="4">
        <f t="shared" si="5"/>
        <v>26</v>
      </c>
      <c r="AJ32">
        <f t="shared" si="6"/>
        <v>24.32</v>
      </c>
      <c r="AK32">
        <f t="shared" si="7"/>
        <v>23.919999999999998</v>
      </c>
      <c r="AL32">
        <f t="shared" si="8"/>
        <v>21.79</v>
      </c>
      <c r="AM32">
        <f t="shared" si="9"/>
        <v>22.93</v>
      </c>
      <c r="AN32">
        <v>24</v>
      </c>
      <c r="AO32">
        <v>24.2</v>
      </c>
      <c r="AP32">
        <v>23.895</v>
      </c>
      <c r="AQ32">
        <v>23.395</v>
      </c>
      <c r="AR32" s="3">
        <f t="shared" si="20"/>
        <v>23.81</v>
      </c>
      <c r="AS32" s="3">
        <f t="shared" si="21"/>
        <v>24.11</v>
      </c>
      <c r="AT32">
        <f t="shared" si="22"/>
        <v>23.806400000000004</v>
      </c>
      <c r="AU32">
        <f t="shared" si="23"/>
        <v>24.113900000000001</v>
      </c>
      <c r="AV32">
        <f t="shared" si="10"/>
        <v>8.77</v>
      </c>
      <c r="AW32">
        <f t="shared" si="24"/>
        <v>7.41</v>
      </c>
      <c r="AX32">
        <f t="shared" si="11"/>
        <v>10.89</v>
      </c>
      <c r="AY32">
        <f t="shared" si="25"/>
        <v>24.02</v>
      </c>
      <c r="AZ32">
        <f t="shared" si="26"/>
        <v>24.51</v>
      </c>
      <c r="BA32">
        <f t="shared" si="27"/>
        <v>24.02299</v>
      </c>
      <c r="BB32">
        <f t="shared" si="28"/>
        <v>24.50825</v>
      </c>
      <c r="BC32" s="2">
        <f t="shared" si="29"/>
        <v>11.647</v>
      </c>
      <c r="BD32">
        <f t="shared" si="12"/>
        <v>24.042299999999997</v>
      </c>
      <c r="BE32">
        <f t="shared" si="13"/>
        <v>23.933399999999999</v>
      </c>
      <c r="BF32">
        <f t="shared" si="14"/>
        <v>22.420400000000001</v>
      </c>
      <c r="BG32">
        <f t="shared" si="30"/>
        <v>22.775599999999997</v>
      </c>
      <c r="BH32">
        <f t="shared" si="15"/>
        <v>9.07</v>
      </c>
      <c r="BI32">
        <f t="shared" si="16"/>
        <v>6.75</v>
      </c>
      <c r="BJ32">
        <f t="shared" si="17"/>
        <v>11.99</v>
      </c>
      <c r="BK32">
        <f t="shared" si="18"/>
        <v>10.7</v>
      </c>
      <c r="BL32">
        <f t="shared" si="19"/>
        <v>11.7</v>
      </c>
      <c r="BM32">
        <f t="shared" si="31"/>
        <v>-0.32000000000000028</v>
      </c>
      <c r="BN32">
        <f t="shared" si="32"/>
        <v>8.0000000000001847E-2</v>
      </c>
      <c r="BO32">
        <f t="shared" si="33"/>
        <v>2.41</v>
      </c>
      <c r="BP32">
        <f t="shared" si="34"/>
        <v>1.2699999999999996</v>
      </c>
      <c r="BQ32">
        <f t="shared" si="35"/>
        <v>-0.42500000000000071</v>
      </c>
      <c r="BR32">
        <f t="shared" si="36"/>
        <v>-2.4999999999998579E-2</v>
      </c>
      <c r="BS32">
        <f t="shared" si="37"/>
        <v>1.6050000000000004</v>
      </c>
      <c r="BT32">
        <f t="shared" si="38"/>
        <v>0.46499999999999986</v>
      </c>
      <c r="BU32" s="3">
        <f t="shared" si="39"/>
        <v>-0.21000000000000085</v>
      </c>
      <c r="BV32" s="3">
        <f t="shared" si="40"/>
        <v>0.19000000000000128</v>
      </c>
      <c r="BW32" s="3">
        <f t="shared" si="41"/>
        <v>2.0199999999999996</v>
      </c>
      <c r="BX32" s="3">
        <f t="shared" si="42"/>
        <v>0.87999999999999901</v>
      </c>
      <c r="BY32">
        <f t="shared" si="43"/>
        <v>0.19000000000000128</v>
      </c>
      <c r="BZ32">
        <f t="shared" si="44"/>
        <v>0.59000000000000341</v>
      </c>
      <c r="CA32">
        <f t="shared" si="45"/>
        <v>2.2300000000000004</v>
      </c>
      <c r="CB32">
        <f t="shared" si="46"/>
        <v>1.0899999999999999</v>
      </c>
      <c r="CC32">
        <f t="shared" si="47"/>
        <v>-0.27770000000000294</v>
      </c>
      <c r="CD32">
        <f t="shared" si="48"/>
        <v>1.3400000000000745E-2</v>
      </c>
      <c r="CE32">
        <f t="shared" si="49"/>
        <v>0.98559999999999803</v>
      </c>
      <c r="CF32">
        <f t="shared" si="50"/>
        <v>-0.50959999999999894</v>
      </c>
      <c r="CG32">
        <f t="shared" si="51"/>
        <v>5.7299999999999995</v>
      </c>
      <c r="CH32">
        <f t="shared" si="52"/>
        <v>5.6</v>
      </c>
      <c r="CI32">
        <f t="shared" si="53"/>
        <v>24.119999999999997</v>
      </c>
      <c r="CJ32">
        <f t="shared" si="54"/>
        <v>22.36</v>
      </c>
      <c r="CK32">
        <f t="shared" si="55"/>
        <v>23.655480000000001</v>
      </c>
      <c r="CL32">
        <f t="shared" si="56"/>
        <v>22.221869999999999</v>
      </c>
      <c r="CM32">
        <f t="shared" si="57"/>
        <v>-0.46451999999999671</v>
      </c>
      <c r="CN32">
        <f t="shared" si="58"/>
        <v>-0.13813000000000031</v>
      </c>
      <c r="CO32">
        <v>24.3</v>
      </c>
      <c r="CP32">
        <v>24.6</v>
      </c>
      <c r="CQ32">
        <v>25</v>
      </c>
      <c r="CR32">
        <v>25.1</v>
      </c>
    </row>
    <row r="33" spans="1:96" x14ac:dyDescent="0.2">
      <c r="A33">
        <f t="shared" si="59"/>
        <v>32</v>
      </c>
      <c r="B33" t="s">
        <v>113</v>
      </c>
      <c r="C33" t="s">
        <v>114</v>
      </c>
      <c r="D33">
        <v>1987</v>
      </c>
      <c r="E33">
        <f t="shared" si="0"/>
        <v>31</v>
      </c>
      <c r="F33" s="5">
        <v>1</v>
      </c>
      <c r="G33">
        <f t="shared" si="1"/>
        <v>2018</v>
      </c>
      <c r="H33" s="1" t="str">
        <f t="shared" si="2"/>
        <v>2018</v>
      </c>
      <c r="I33" s="3" t="str">
        <f t="shared" si="3"/>
        <v>18</v>
      </c>
      <c r="J33" s="3">
        <v>11.34</v>
      </c>
      <c r="K33" s="3">
        <v>11.2</v>
      </c>
      <c r="L33" s="2">
        <v>10.646000000000001</v>
      </c>
      <c r="M33" s="2">
        <v>9.6890000000000001</v>
      </c>
      <c r="N33">
        <v>7</v>
      </c>
      <c r="O33">
        <v>6.77</v>
      </c>
      <c r="P33">
        <v>9.1</v>
      </c>
      <c r="Q33">
        <v>9.35</v>
      </c>
      <c r="R33">
        <v>7.33</v>
      </c>
      <c r="S33">
        <v>7.42</v>
      </c>
      <c r="T33">
        <v>6.99</v>
      </c>
      <c r="U33">
        <v>7.8</v>
      </c>
      <c r="V33">
        <v>7.18</v>
      </c>
      <c r="W33">
        <v>6.72</v>
      </c>
      <c r="X33">
        <v>5.8</v>
      </c>
      <c r="Y33">
        <v>5.16</v>
      </c>
      <c r="Z33">
        <v>5.3</v>
      </c>
      <c r="AA33">
        <v>5.74</v>
      </c>
      <c r="AB33">
        <v>6.95</v>
      </c>
      <c r="AC33">
        <v>7.11</v>
      </c>
      <c r="AD33">
        <v>6.66</v>
      </c>
      <c r="AE33">
        <v>6.51</v>
      </c>
      <c r="AF33">
        <v>6.95</v>
      </c>
      <c r="AG33">
        <v>7.13</v>
      </c>
      <c r="AH33" s="3">
        <f t="shared" si="4"/>
        <v>22</v>
      </c>
      <c r="AI33" s="4">
        <f t="shared" si="5"/>
        <v>22</v>
      </c>
      <c r="AJ33">
        <f t="shared" si="6"/>
        <v>21.740000000000002</v>
      </c>
      <c r="AK33">
        <f t="shared" si="7"/>
        <v>21.7</v>
      </c>
      <c r="AL33">
        <f t="shared" si="8"/>
        <v>20.72</v>
      </c>
      <c r="AM33">
        <f t="shared" si="9"/>
        <v>20.59</v>
      </c>
      <c r="AN33">
        <v>21.6</v>
      </c>
      <c r="AO33">
        <v>22</v>
      </c>
      <c r="AP33">
        <v>22</v>
      </c>
      <c r="AQ33">
        <v>21.5</v>
      </c>
      <c r="AR33" s="3">
        <f t="shared" si="20"/>
        <v>21.46</v>
      </c>
      <c r="AS33" s="3">
        <f t="shared" si="21"/>
        <v>21.82</v>
      </c>
      <c r="AT33">
        <f t="shared" si="22"/>
        <v>21.464600000000001</v>
      </c>
      <c r="AU33">
        <f t="shared" si="23"/>
        <v>21.817100000000003</v>
      </c>
      <c r="AV33">
        <f t="shared" si="10"/>
        <v>7.5699999999999994</v>
      </c>
      <c r="AW33">
        <f t="shared" si="24"/>
        <v>6.24</v>
      </c>
      <c r="AX33">
        <f t="shared" si="11"/>
        <v>9.65</v>
      </c>
      <c r="AY33">
        <f t="shared" si="25"/>
        <v>21.81</v>
      </c>
      <c r="AZ33">
        <f t="shared" si="26"/>
        <v>22.38</v>
      </c>
      <c r="BA33">
        <f t="shared" si="27"/>
        <v>21.814520000000002</v>
      </c>
      <c r="BB33">
        <f t="shared" si="28"/>
        <v>22.384600000000002</v>
      </c>
      <c r="BC33" s="2">
        <f t="shared" si="29"/>
        <v>10.946000000000002</v>
      </c>
      <c r="BD33">
        <f t="shared" si="12"/>
        <v>21.695999999999998</v>
      </c>
      <c r="BE33">
        <f t="shared" si="13"/>
        <v>21.517799999999998</v>
      </c>
      <c r="BF33">
        <f t="shared" si="14"/>
        <v>21.3644</v>
      </c>
      <c r="BG33">
        <f t="shared" si="30"/>
        <v>21.652399999999997</v>
      </c>
      <c r="BH33">
        <f t="shared" si="15"/>
        <v>7.8</v>
      </c>
      <c r="BI33">
        <f t="shared" si="16"/>
        <v>5.8</v>
      </c>
      <c r="BJ33">
        <f t="shared" si="17"/>
        <v>11.84</v>
      </c>
      <c r="BK33">
        <f t="shared" si="18"/>
        <v>9.6</v>
      </c>
      <c r="BL33">
        <f t="shared" si="19"/>
        <v>11.7</v>
      </c>
      <c r="BM33">
        <f t="shared" si="31"/>
        <v>-0.14000000000000057</v>
      </c>
      <c r="BN33">
        <f t="shared" si="32"/>
        <v>-9.9999999999997868E-2</v>
      </c>
      <c r="BO33">
        <f t="shared" si="33"/>
        <v>1.2800000000000011</v>
      </c>
      <c r="BP33">
        <f t="shared" si="34"/>
        <v>1.4100000000000001</v>
      </c>
      <c r="BQ33">
        <f t="shared" si="35"/>
        <v>0.25999999999999801</v>
      </c>
      <c r="BR33">
        <f t="shared" si="36"/>
        <v>0.30000000000000071</v>
      </c>
      <c r="BS33">
        <f t="shared" si="37"/>
        <v>0.78000000000000114</v>
      </c>
      <c r="BT33">
        <f t="shared" si="38"/>
        <v>0.91000000000000014</v>
      </c>
      <c r="BU33" s="3">
        <f t="shared" si="39"/>
        <v>7.9999999999998295E-2</v>
      </c>
      <c r="BV33" s="3">
        <f t="shared" si="40"/>
        <v>0.12000000000000099</v>
      </c>
      <c r="BW33" s="3">
        <f t="shared" si="41"/>
        <v>0.74000000000000199</v>
      </c>
      <c r="BX33" s="3">
        <f t="shared" si="42"/>
        <v>0.87000000000000099</v>
      </c>
      <c r="BY33">
        <f t="shared" si="43"/>
        <v>0.63999999999999702</v>
      </c>
      <c r="BZ33">
        <f t="shared" si="44"/>
        <v>0.67999999999999972</v>
      </c>
      <c r="CA33">
        <f t="shared" si="45"/>
        <v>1.0899999999999999</v>
      </c>
      <c r="CB33">
        <f t="shared" si="46"/>
        <v>1.2199999999999989</v>
      </c>
      <c r="CC33">
        <f t="shared" si="47"/>
        <v>-4.4000000000004036E-2</v>
      </c>
      <c r="CD33">
        <f t="shared" si="48"/>
        <v>-0.18220000000000169</v>
      </c>
      <c r="CE33">
        <f t="shared" si="49"/>
        <v>0.93239999999999768</v>
      </c>
      <c r="CF33">
        <f t="shared" si="50"/>
        <v>0.77439999999999998</v>
      </c>
      <c r="CG33">
        <f t="shared" si="51"/>
        <v>4.76</v>
      </c>
      <c r="CH33">
        <f t="shared" si="52"/>
        <v>4.8999999999999995</v>
      </c>
      <c r="CI33">
        <f t="shared" si="53"/>
        <v>21.72</v>
      </c>
      <c r="CJ33">
        <f t="shared" si="54"/>
        <v>20.655000000000001</v>
      </c>
      <c r="CK33">
        <f t="shared" si="55"/>
        <v>22.72456</v>
      </c>
      <c r="CL33">
        <f t="shared" si="56"/>
        <v>20.271573999999998</v>
      </c>
      <c r="CM33">
        <f t="shared" si="57"/>
        <v>1.0045600000000015</v>
      </c>
      <c r="CN33">
        <f t="shared" si="58"/>
        <v>-0.3834260000000036</v>
      </c>
      <c r="CO33">
        <v>22</v>
      </c>
      <c r="CP33">
        <v>22.4</v>
      </c>
      <c r="CQ33">
        <v>22.6</v>
      </c>
      <c r="CR33">
        <v>22.9</v>
      </c>
    </row>
    <row r="34" spans="1:96" x14ac:dyDescent="0.2">
      <c r="A34">
        <f t="shared" si="59"/>
        <v>33</v>
      </c>
      <c r="B34" t="s">
        <v>115</v>
      </c>
      <c r="C34" t="s">
        <v>116</v>
      </c>
      <c r="D34">
        <v>1976</v>
      </c>
      <c r="E34">
        <f t="shared" si="0"/>
        <v>42</v>
      </c>
      <c r="F34" s="5">
        <v>1</v>
      </c>
      <c r="G34">
        <f t="shared" si="1"/>
        <v>2018</v>
      </c>
      <c r="H34" s="1" t="str">
        <f t="shared" si="2"/>
        <v>2018</v>
      </c>
      <c r="I34" s="3" t="str">
        <f t="shared" si="3"/>
        <v>18</v>
      </c>
      <c r="J34" s="3">
        <v>11.03</v>
      </c>
      <c r="K34" s="3">
        <v>11.27</v>
      </c>
      <c r="L34" s="2">
        <v>11.118</v>
      </c>
      <c r="M34" s="2">
        <v>10.733000000000001</v>
      </c>
      <c r="N34">
        <v>7.26</v>
      </c>
      <c r="O34">
        <v>7.43</v>
      </c>
      <c r="P34">
        <v>11.63</v>
      </c>
      <c r="Q34">
        <v>11.42</v>
      </c>
      <c r="R34">
        <v>7</v>
      </c>
      <c r="S34">
        <v>7.73</v>
      </c>
      <c r="T34">
        <v>8.1300000000000008</v>
      </c>
      <c r="U34">
        <v>8.11</v>
      </c>
      <c r="V34">
        <v>7.65</v>
      </c>
      <c r="W34">
        <v>7</v>
      </c>
      <c r="X34">
        <v>6.96</v>
      </c>
      <c r="Y34">
        <v>6.4</v>
      </c>
      <c r="Z34">
        <v>6.35</v>
      </c>
      <c r="AA34">
        <v>6.98</v>
      </c>
      <c r="AB34">
        <v>7.64</v>
      </c>
      <c r="AC34">
        <v>7</v>
      </c>
      <c r="AD34">
        <v>7</v>
      </c>
      <c r="AE34">
        <v>6.98</v>
      </c>
      <c r="AF34">
        <v>7.35</v>
      </c>
      <c r="AG34">
        <v>7.32</v>
      </c>
      <c r="AH34" s="3">
        <f t="shared" si="4"/>
        <v>26.69</v>
      </c>
      <c r="AI34" s="4">
        <f t="shared" ref="AI34:AI65" si="60">MROUND(AH34,0.5)</f>
        <v>26.5</v>
      </c>
      <c r="AJ34">
        <f t="shared" ref="AJ34:AJ65" si="61">SUM(R34:T34)</f>
        <v>22.86</v>
      </c>
      <c r="AK34">
        <f t="shared" ref="AK34:AK65" si="62">SUM(U34:W34)</f>
        <v>22.759999999999998</v>
      </c>
      <c r="AL34">
        <f t="shared" ref="AL34:AL65" si="63">SUM(AB34:AD34)</f>
        <v>21.64</v>
      </c>
      <c r="AM34">
        <f t="shared" ref="AM34:AM65" si="64">SUM(AE34:AG34)</f>
        <v>21.65</v>
      </c>
      <c r="AN34">
        <v>24.3</v>
      </c>
      <c r="AO34">
        <v>24.5</v>
      </c>
      <c r="AP34">
        <v>24.344999999999999</v>
      </c>
      <c r="AQ34">
        <v>23.844999999999999</v>
      </c>
      <c r="AR34" s="3">
        <f t="shared" si="20"/>
        <v>23.81</v>
      </c>
      <c r="AS34" s="3">
        <f t="shared" si="21"/>
        <v>24.16</v>
      </c>
      <c r="AT34">
        <f t="shared" si="22"/>
        <v>23.806900000000002</v>
      </c>
      <c r="AU34">
        <f t="shared" si="23"/>
        <v>24.163900000000002</v>
      </c>
      <c r="AV34">
        <f t="shared" ref="AV34:AV65" si="65">O34+0.8</f>
        <v>8.23</v>
      </c>
      <c r="AW34">
        <f t="shared" si="24"/>
        <v>7.48</v>
      </c>
      <c r="AX34">
        <f t="shared" ref="AX34:AX65" si="66">Q34+0.3</f>
        <v>11.72</v>
      </c>
      <c r="AY34">
        <f t="shared" si="25"/>
        <v>23.59</v>
      </c>
      <c r="AZ34">
        <f t="shared" si="26"/>
        <v>24.09</v>
      </c>
      <c r="BA34">
        <f t="shared" si="27"/>
        <v>23.588159999999998</v>
      </c>
      <c r="BB34">
        <f t="shared" si="28"/>
        <v>24.086000000000002</v>
      </c>
      <c r="BC34" s="2">
        <f t="shared" ref="BC34:BC65" si="67">L34+0.3</f>
        <v>11.418000000000001</v>
      </c>
      <c r="BD34">
        <f t="shared" ref="BD34:BD65" si="68">IF(F34=2,0.93*(BH34+BK34)+5.5,0.99*(BH34+BK34)+4.47)</f>
        <v>24.458099999999998</v>
      </c>
      <c r="BE34">
        <f t="shared" ref="BE34:BE65" si="69">IF(F34=2,0.93*(AV34+AX34)+5.5,0.99*(AV34+AX34)+4.47)</f>
        <v>24.220500000000001</v>
      </c>
      <c r="BF34">
        <f t="shared" ref="BF34:BF65" si="70">IF(F34=2,0.94*(BI34+BJ34)+5.06,0.96*(BI34+BJ34)+4.43)</f>
        <v>22.180399999999999</v>
      </c>
      <c r="BG34">
        <f t="shared" ref="BG34:BG65" si="71">IF(F34=2,0.94*(AW34+BL34)+5.06,0.96*(AW34+BL34)+4.43)</f>
        <v>22.91</v>
      </c>
      <c r="BH34">
        <f t="shared" ref="BH34:BH66" si="72">N34+0.8</f>
        <v>8.06</v>
      </c>
      <c r="BI34">
        <f t="shared" ref="BI34:BI66" si="73">X34</f>
        <v>6.96</v>
      </c>
      <c r="BJ34">
        <f t="shared" ref="BJ34:BJ66" si="74">J34+0.5</f>
        <v>11.53</v>
      </c>
      <c r="BK34">
        <f t="shared" ref="BK34:BK66" si="75">P34+0.5</f>
        <v>12.13</v>
      </c>
      <c r="BL34">
        <f t="shared" ref="BL34:BL66" si="76">K34+0.5</f>
        <v>11.77</v>
      </c>
      <c r="BM34">
        <f t="shared" si="31"/>
        <v>1.4400000000000013</v>
      </c>
      <c r="BN34">
        <f t="shared" si="32"/>
        <v>1.5400000000000027</v>
      </c>
      <c r="BO34">
        <f t="shared" si="33"/>
        <v>2.8599999999999994</v>
      </c>
      <c r="BP34">
        <f t="shared" si="34"/>
        <v>2.8500000000000014</v>
      </c>
      <c r="BQ34">
        <f t="shared" si="35"/>
        <v>1.4849999999999994</v>
      </c>
      <c r="BR34">
        <f t="shared" si="36"/>
        <v>1.5850000000000009</v>
      </c>
      <c r="BS34">
        <f t="shared" si="37"/>
        <v>2.2049999999999983</v>
      </c>
      <c r="BT34">
        <f t="shared" si="38"/>
        <v>2.1950000000000003</v>
      </c>
      <c r="BU34" s="3">
        <f t="shared" si="39"/>
        <v>1.3000000000000007</v>
      </c>
      <c r="BV34" s="3">
        <f t="shared" si="40"/>
        <v>1.4000000000000021</v>
      </c>
      <c r="BW34" s="3">
        <f t="shared" si="41"/>
        <v>2.1699999999999982</v>
      </c>
      <c r="BX34" s="3">
        <f t="shared" si="42"/>
        <v>2.16</v>
      </c>
      <c r="BY34">
        <f t="shared" si="43"/>
        <v>1.2300000000000004</v>
      </c>
      <c r="BZ34">
        <f t="shared" si="44"/>
        <v>1.3300000000000018</v>
      </c>
      <c r="CA34">
        <f t="shared" si="45"/>
        <v>1.9499999999999993</v>
      </c>
      <c r="CB34">
        <f t="shared" si="46"/>
        <v>1.9400000000000013</v>
      </c>
      <c r="CC34">
        <f t="shared" si="47"/>
        <v>1.5980999999999987</v>
      </c>
      <c r="CD34">
        <f t="shared" si="48"/>
        <v>1.4605000000000032</v>
      </c>
      <c r="CE34">
        <f t="shared" si="49"/>
        <v>1.2699999999999996</v>
      </c>
      <c r="CF34">
        <f t="shared" si="50"/>
        <v>0.5304000000000002</v>
      </c>
      <c r="CG34">
        <f t="shared" si="51"/>
        <v>6</v>
      </c>
      <c r="CH34">
        <f t="shared" si="52"/>
        <v>5.9499999999999993</v>
      </c>
      <c r="CI34">
        <f t="shared" si="53"/>
        <v>22.81</v>
      </c>
      <c r="CJ34">
        <f t="shared" si="54"/>
        <v>21.645</v>
      </c>
      <c r="CK34">
        <f t="shared" si="55"/>
        <v>23.327580000000001</v>
      </c>
      <c r="CL34">
        <f t="shared" si="56"/>
        <v>22.563167999999997</v>
      </c>
      <c r="CM34">
        <f t="shared" si="57"/>
        <v>0.51758000000000237</v>
      </c>
      <c r="CN34">
        <f t="shared" si="58"/>
        <v>0.91816799999999787</v>
      </c>
      <c r="CO34">
        <v>24.6</v>
      </c>
      <c r="CP34">
        <v>24.8</v>
      </c>
      <c r="CQ34">
        <v>25.3</v>
      </c>
      <c r="CR34">
        <v>25.4</v>
      </c>
    </row>
    <row r="35" spans="1:96" x14ac:dyDescent="0.2">
      <c r="A35">
        <f t="shared" si="59"/>
        <v>34</v>
      </c>
      <c r="B35" t="s">
        <v>117</v>
      </c>
      <c r="C35" t="s">
        <v>118</v>
      </c>
      <c r="D35">
        <v>2000</v>
      </c>
      <c r="E35">
        <f t="shared" si="0"/>
        <v>18</v>
      </c>
      <c r="F35">
        <v>1</v>
      </c>
      <c r="G35">
        <f t="shared" si="1"/>
        <v>2018</v>
      </c>
      <c r="H35" s="1" t="str">
        <f t="shared" si="2"/>
        <v>2018</v>
      </c>
      <c r="I35" s="3" t="str">
        <f t="shared" si="3"/>
        <v>18</v>
      </c>
      <c r="J35" s="3">
        <v>12.64</v>
      </c>
      <c r="K35" s="3">
        <v>12.24</v>
      </c>
      <c r="L35" s="2">
        <v>10.372</v>
      </c>
      <c r="M35" s="2">
        <v>10.27</v>
      </c>
      <c r="N35">
        <v>7.84</v>
      </c>
      <c r="O35">
        <v>8.07</v>
      </c>
      <c r="P35">
        <v>11.48</v>
      </c>
      <c r="Q35">
        <v>11.87</v>
      </c>
      <c r="R35">
        <v>8.44</v>
      </c>
      <c r="S35">
        <v>8.49</v>
      </c>
      <c r="T35">
        <v>7.69</v>
      </c>
      <c r="U35">
        <v>8.06</v>
      </c>
      <c r="V35">
        <v>8.4700000000000006</v>
      </c>
      <c r="W35">
        <v>8.24</v>
      </c>
      <c r="X35">
        <v>6.81</v>
      </c>
      <c r="Y35">
        <v>6.32</v>
      </c>
      <c r="Z35">
        <v>6.01</v>
      </c>
      <c r="AA35">
        <v>6.57</v>
      </c>
      <c r="AB35">
        <v>8.52</v>
      </c>
      <c r="AC35">
        <v>8.5399999999999991</v>
      </c>
      <c r="AD35">
        <v>6.62</v>
      </c>
      <c r="AE35">
        <v>6.86</v>
      </c>
      <c r="AF35">
        <v>8.34</v>
      </c>
      <c r="AG35">
        <v>8.3000000000000007</v>
      </c>
      <c r="AH35" s="3">
        <f t="shared" si="4"/>
        <v>25.71</v>
      </c>
      <c r="AI35" s="4">
        <f t="shared" si="60"/>
        <v>25.5</v>
      </c>
      <c r="AJ35">
        <f t="shared" si="61"/>
        <v>24.62</v>
      </c>
      <c r="AK35">
        <f t="shared" si="62"/>
        <v>24.770000000000003</v>
      </c>
      <c r="AL35">
        <f t="shared" si="63"/>
        <v>23.68</v>
      </c>
      <c r="AM35">
        <f t="shared" si="64"/>
        <v>23.5</v>
      </c>
      <c r="AN35">
        <v>23.7</v>
      </c>
      <c r="AO35">
        <v>24</v>
      </c>
      <c r="AP35">
        <v>23.855</v>
      </c>
      <c r="AQ35">
        <v>23.355</v>
      </c>
      <c r="AR35" s="3">
        <f t="shared" si="20"/>
        <v>24.08</v>
      </c>
      <c r="AS35" s="3">
        <f t="shared" si="21"/>
        <v>24.7</v>
      </c>
      <c r="AT35">
        <f t="shared" si="22"/>
        <v>24.084200000000003</v>
      </c>
      <c r="AU35">
        <f t="shared" si="23"/>
        <v>24.695700000000002</v>
      </c>
      <c r="AV35">
        <f t="shared" si="65"/>
        <v>8.870000000000001</v>
      </c>
      <c r="AW35">
        <f t="shared" si="24"/>
        <v>7.07</v>
      </c>
      <c r="AX35">
        <f t="shared" si="66"/>
        <v>12.17</v>
      </c>
      <c r="AY35">
        <f t="shared" si="25"/>
        <v>23.15</v>
      </c>
      <c r="AZ35">
        <f t="shared" si="26"/>
        <v>23.66</v>
      </c>
      <c r="BA35">
        <f t="shared" si="27"/>
        <v>23.14714</v>
      </c>
      <c r="BB35">
        <f t="shared" si="28"/>
        <v>23.663500000000003</v>
      </c>
      <c r="BC35" s="2">
        <f t="shared" si="67"/>
        <v>10.672000000000001</v>
      </c>
      <c r="BD35">
        <f t="shared" si="68"/>
        <v>24.883800000000001</v>
      </c>
      <c r="BE35">
        <f t="shared" si="69"/>
        <v>25.299599999999998</v>
      </c>
      <c r="BF35">
        <f t="shared" si="70"/>
        <v>23.581999999999997</v>
      </c>
      <c r="BG35">
        <f t="shared" si="71"/>
        <v>23.447600000000001</v>
      </c>
      <c r="BH35">
        <f t="shared" si="72"/>
        <v>8.64</v>
      </c>
      <c r="BI35">
        <f t="shared" si="73"/>
        <v>6.81</v>
      </c>
      <c r="BJ35">
        <f t="shared" si="74"/>
        <v>13.14</v>
      </c>
      <c r="BK35">
        <f t="shared" si="75"/>
        <v>11.98</v>
      </c>
      <c r="BL35">
        <f t="shared" si="76"/>
        <v>12.74</v>
      </c>
      <c r="BM35">
        <f t="shared" si="31"/>
        <v>-0.92000000000000171</v>
      </c>
      <c r="BN35">
        <f t="shared" si="32"/>
        <v>-1.0700000000000038</v>
      </c>
      <c r="BO35">
        <f t="shared" si="33"/>
        <v>0.32000000000000028</v>
      </c>
      <c r="BP35">
        <f t="shared" si="34"/>
        <v>0.5</v>
      </c>
      <c r="BQ35">
        <f t="shared" si="35"/>
        <v>-0.76500000000000057</v>
      </c>
      <c r="BR35">
        <f t="shared" si="36"/>
        <v>-0.9150000000000027</v>
      </c>
      <c r="BS35">
        <f t="shared" si="37"/>
        <v>-0.32499999999999929</v>
      </c>
      <c r="BT35">
        <f t="shared" si="38"/>
        <v>-0.14499999999999957</v>
      </c>
      <c r="BU35" s="3">
        <f t="shared" si="39"/>
        <v>7.9999999999998295E-2</v>
      </c>
      <c r="BV35" s="3">
        <f t="shared" si="40"/>
        <v>-7.0000000000003837E-2</v>
      </c>
      <c r="BW35" s="3">
        <f t="shared" si="41"/>
        <v>0.39999999999999858</v>
      </c>
      <c r="BX35" s="3">
        <f t="shared" si="42"/>
        <v>0.57999999999999829</v>
      </c>
      <c r="BY35">
        <f t="shared" si="43"/>
        <v>-0.96000000000000085</v>
      </c>
      <c r="BZ35">
        <f t="shared" si="44"/>
        <v>-1.110000000000003</v>
      </c>
      <c r="CA35">
        <f t="shared" si="45"/>
        <v>-0.53000000000000114</v>
      </c>
      <c r="CB35">
        <f t="shared" si="46"/>
        <v>-0.35000000000000142</v>
      </c>
      <c r="CC35">
        <f t="shared" si="47"/>
        <v>0.26379999999999981</v>
      </c>
      <c r="CD35">
        <f t="shared" si="48"/>
        <v>0.52959999999999496</v>
      </c>
      <c r="CE35">
        <f t="shared" si="49"/>
        <v>-0.23239999999999839</v>
      </c>
      <c r="CF35">
        <f t="shared" si="50"/>
        <v>8.1999999999997186E-2</v>
      </c>
      <c r="CG35">
        <f t="shared" si="51"/>
        <v>5.92</v>
      </c>
      <c r="CH35">
        <f t="shared" si="52"/>
        <v>5.6099999999999994</v>
      </c>
      <c r="CI35">
        <f t="shared" si="53"/>
        <v>24.695</v>
      </c>
      <c r="CJ35">
        <f t="shared" si="54"/>
        <v>23.59</v>
      </c>
      <c r="CK35">
        <f t="shared" si="55"/>
        <v>23.88</v>
      </c>
      <c r="CL35">
        <f t="shared" si="56"/>
        <v>23.239750000000001</v>
      </c>
      <c r="CM35">
        <f t="shared" si="57"/>
        <v>-0.81500000000000128</v>
      </c>
      <c r="CN35">
        <f t="shared" si="58"/>
        <v>-0.35024999999999906</v>
      </c>
      <c r="CO35">
        <v>24</v>
      </c>
      <c r="CP35">
        <v>24.3</v>
      </c>
      <c r="CQ35">
        <v>24.7</v>
      </c>
      <c r="CR35">
        <v>24.9</v>
      </c>
    </row>
    <row r="36" spans="1:96" x14ac:dyDescent="0.2">
      <c r="A36">
        <f t="shared" si="59"/>
        <v>35</v>
      </c>
      <c r="B36" t="s">
        <v>119</v>
      </c>
      <c r="C36" t="s">
        <v>120</v>
      </c>
      <c r="D36">
        <v>1997</v>
      </c>
      <c r="E36">
        <f t="shared" si="0"/>
        <v>21</v>
      </c>
      <c r="F36">
        <v>1</v>
      </c>
      <c r="G36">
        <f t="shared" si="1"/>
        <v>2018</v>
      </c>
      <c r="H36" s="1" t="str">
        <f t="shared" si="2"/>
        <v>2018</v>
      </c>
      <c r="I36" s="3" t="str">
        <f t="shared" si="3"/>
        <v>18</v>
      </c>
      <c r="J36" s="3">
        <v>11.26</v>
      </c>
      <c r="K36" s="3">
        <v>11.49</v>
      </c>
      <c r="L36" s="2">
        <v>11.987</v>
      </c>
      <c r="M36" s="2">
        <v>11.923999999999999</v>
      </c>
      <c r="N36">
        <v>7.05</v>
      </c>
      <c r="O36">
        <v>7.43</v>
      </c>
      <c r="P36">
        <v>10.93</v>
      </c>
      <c r="Q36">
        <v>11.14</v>
      </c>
      <c r="R36">
        <v>6.73</v>
      </c>
      <c r="S36">
        <v>8.2799999999999994</v>
      </c>
      <c r="T36">
        <v>8.76</v>
      </c>
      <c r="U36">
        <v>8.65</v>
      </c>
      <c r="V36">
        <v>8.1</v>
      </c>
      <c r="W36">
        <v>7.59</v>
      </c>
      <c r="X36">
        <v>6.54</v>
      </c>
      <c r="Y36">
        <v>5.55</v>
      </c>
      <c r="Z36">
        <v>5.66</v>
      </c>
      <c r="AA36">
        <v>6.34</v>
      </c>
      <c r="AB36">
        <v>7.85</v>
      </c>
      <c r="AC36">
        <v>7.92</v>
      </c>
      <c r="AD36">
        <v>7.05</v>
      </c>
      <c r="AE36">
        <v>7.5</v>
      </c>
      <c r="AF36">
        <v>8</v>
      </c>
      <c r="AG36">
        <v>7.99</v>
      </c>
      <c r="AH36" s="3">
        <f t="shared" si="4"/>
        <v>24.09</v>
      </c>
      <c r="AI36" s="4">
        <f t="shared" si="60"/>
        <v>24</v>
      </c>
      <c r="AJ36">
        <f t="shared" si="61"/>
        <v>23.77</v>
      </c>
      <c r="AK36">
        <f t="shared" si="62"/>
        <v>24.34</v>
      </c>
      <c r="AL36">
        <f t="shared" si="63"/>
        <v>22.82</v>
      </c>
      <c r="AM36">
        <f t="shared" si="64"/>
        <v>23.490000000000002</v>
      </c>
      <c r="AN36">
        <v>22.8</v>
      </c>
      <c r="AO36">
        <v>23.1</v>
      </c>
      <c r="AP36">
        <v>23.045000000000002</v>
      </c>
      <c r="AQ36">
        <v>22.545000000000002</v>
      </c>
      <c r="AR36" s="3">
        <f t="shared" si="20"/>
        <v>23.15</v>
      </c>
      <c r="AS36" s="3">
        <f t="shared" si="21"/>
        <v>23.65</v>
      </c>
      <c r="AT36">
        <f t="shared" si="22"/>
        <v>23.147300000000001</v>
      </c>
      <c r="AU36">
        <f t="shared" si="23"/>
        <v>23.654300000000003</v>
      </c>
      <c r="AV36">
        <f t="shared" si="65"/>
        <v>8.23</v>
      </c>
      <c r="AW36">
        <f t="shared" si="24"/>
        <v>6.84</v>
      </c>
      <c r="AX36">
        <f t="shared" si="66"/>
        <v>11.440000000000001</v>
      </c>
      <c r="AY36">
        <f t="shared" si="25"/>
        <v>23.63</v>
      </c>
      <c r="AZ36">
        <f t="shared" si="26"/>
        <v>24.14</v>
      </c>
      <c r="BA36">
        <f t="shared" si="27"/>
        <v>23.63279</v>
      </c>
      <c r="BB36">
        <f t="shared" si="28"/>
        <v>24.138850000000001</v>
      </c>
      <c r="BC36" s="2">
        <f t="shared" si="67"/>
        <v>12.287000000000001</v>
      </c>
      <c r="BD36">
        <f t="shared" si="68"/>
        <v>23.557199999999998</v>
      </c>
      <c r="BE36">
        <f t="shared" si="69"/>
        <v>23.943300000000001</v>
      </c>
      <c r="BF36">
        <f t="shared" si="70"/>
        <v>21.998000000000001</v>
      </c>
      <c r="BG36">
        <f t="shared" si="71"/>
        <v>22.506799999999998</v>
      </c>
      <c r="BH36">
        <f t="shared" si="72"/>
        <v>7.85</v>
      </c>
      <c r="BI36">
        <f t="shared" si="73"/>
        <v>6.54</v>
      </c>
      <c r="BJ36">
        <f t="shared" si="74"/>
        <v>11.76</v>
      </c>
      <c r="BK36">
        <f t="shared" si="75"/>
        <v>11.43</v>
      </c>
      <c r="BL36">
        <f t="shared" si="76"/>
        <v>11.99</v>
      </c>
      <c r="BM36">
        <f t="shared" si="31"/>
        <v>-0.96999999999999886</v>
      </c>
      <c r="BN36">
        <f t="shared" si="32"/>
        <v>-1.5399999999999991</v>
      </c>
      <c r="BO36">
        <f t="shared" si="33"/>
        <v>0.28000000000000114</v>
      </c>
      <c r="BP36">
        <f t="shared" si="34"/>
        <v>-0.39000000000000057</v>
      </c>
      <c r="BQ36">
        <f t="shared" si="35"/>
        <v>-0.72499999999999787</v>
      </c>
      <c r="BR36">
        <f t="shared" si="36"/>
        <v>-1.2949999999999982</v>
      </c>
      <c r="BS36">
        <f t="shared" si="37"/>
        <v>-0.27499999999999858</v>
      </c>
      <c r="BT36">
        <f t="shared" si="38"/>
        <v>-0.94500000000000028</v>
      </c>
      <c r="BU36" s="3">
        <f t="shared" si="39"/>
        <v>-0.12000000000000099</v>
      </c>
      <c r="BV36" s="3">
        <f t="shared" si="40"/>
        <v>-0.69000000000000128</v>
      </c>
      <c r="BW36" s="3">
        <f t="shared" si="41"/>
        <v>0.32999999999999829</v>
      </c>
      <c r="BX36" s="3">
        <f t="shared" si="42"/>
        <v>-0.34000000000000341</v>
      </c>
      <c r="BY36">
        <f t="shared" si="43"/>
        <v>0.37000000000000099</v>
      </c>
      <c r="BZ36">
        <f t="shared" si="44"/>
        <v>-0.19999999999999929</v>
      </c>
      <c r="CA36">
        <f t="shared" si="45"/>
        <v>0.80999999999999872</v>
      </c>
      <c r="CB36">
        <f t="shared" si="46"/>
        <v>0.13999999999999702</v>
      </c>
      <c r="CC36">
        <f t="shared" si="47"/>
        <v>-0.21280000000000143</v>
      </c>
      <c r="CD36">
        <f t="shared" si="48"/>
        <v>-0.39669999999999916</v>
      </c>
      <c r="CE36">
        <f t="shared" si="49"/>
        <v>-0.31320000000000192</v>
      </c>
      <c r="CF36">
        <f t="shared" si="50"/>
        <v>-1.4920000000000009</v>
      </c>
      <c r="CG36">
        <f t="shared" si="51"/>
        <v>5.1499999999999995</v>
      </c>
      <c r="CH36">
        <f t="shared" si="52"/>
        <v>5.26</v>
      </c>
      <c r="CI36">
        <f t="shared" si="53"/>
        <v>24.055</v>
      </c>
      <c r="CJ36">
        <f t="shared" si="54"/>
        <v>23.155000000000001</v>
      </c>
      <c r="CK36">
        <f t="shared" si="55"/>
        <v>23.924220000000002</v>
      </c>
      <c r="CL36">
        <f t="shared" si="56"/>
        <v>23.218864</v>
      </c>
      <c r="CM36">
        <f t="shared" si="57"/>
        <v>-0.1307799999999979</v>
      </c>
      <c r="CN36">
        <f t="shared" si="58"/>
        <v>6.3863999999998811E-2</v>
      </c>
      <c r="CO36">
        <v>23.2</v>
      </c>
      <c r="CP36">
        <v>23.5</v>
      </c>
      <c r="CQ36">
        <v>23.8</v>
      </c>
      <c r="CR36">
        <v>24</v>
      </c>
    </row>
    <row r="37" spans="1:96" x14ac:dyDescent="0.2">
      <c r="A37">
        <f t="shared" si="59"/>
        <v>36</v>
      </c>
      <c r="B37" t="s">
        <v>121</v>
      </c>
      <c r="C37" t="s">
        <v>122</v>
      </c>
      <c r="D37">
        <v>1995</v>
      </c>
      <c r="E37">
        <f t="shared" si="0"/>
        <v>23</v>
      </c>
      <c r="F37">
        <v>2</v>
      </c>
      <c r="G37">
        <f t="shared" si="1"/>
        <v>2018</v>
      </c>
      <c r="H37" s="1" t="str">
        <f t="shared" si="2"/>
        <v>2018</v>
      </c>
      <c r="I37" s="3" t="str">
        <f t="shared" si="3"/>
        <v>18</v>
      </c>
      <c r="J37" s="3">
        <v>11.24</v>
      </c>
      <c r="K37" s="3">
        <v>11.15</v>
      </c>
      <c r="L37" s="2">
        <v>11.263</v>
      </c>
      <c r="M37" s="2">
        <v>10.067</v>
      </c>
      <c r="N37">
        <v>7.34</v>
      </c>
      <c r="O37">
        <v>7.4</v>
      </c>
      <c r="P37">
        <v>10.45</v>
      </c>
      <c r="Q37">
        <v>10.130000000000001</v>
      </c>
      <c r="R37">
        <v>7.22</v>
      </c>
      <c r="S37">
        <v>7.54</v>
      </c>
      <c r="T37">
        <v>9.08</v>
      </c>
      <c r="U37">
        <v>9.34</v>
      </c>
      <c r="V37">
        <v>7.4</v>
      </c>
      <c r="W37">
        <v>7.34</v>
      </c>
      <c r="X37">
        <v>6.05</v>
      </c>
      <c r="Y37">
        <v>5.88</v>
      </c>
      <c r="Z37">
        <v>5.66</v>
      </c>
      <c r="AA37">
        <v>6.16</v>
      </c>
      <c r="AB37">
        <v>7.15</v>
      </c>
      <c r="AC37">
        <v>7.84</v>
      </c>
      <c r="AD37">
        <v>7.99</v>
      </c>
      <c r="AE37">
        <v>7.87</v>
      </c>
      <c r="AF37">
        <v>7.63</v>
      </c>
      <c r="AG37">
        <v>7.11</v>
      </c>
      <c r="AH37" s="3">
        <f t="shared" si="4"/>
        <v>23.75</v>
      </c>
      <c r="AI37" s="4">
        <f t="shared" si="60"/>
        <v>24</v>
      </c>
      <c r="AJ37">
        <f t="shared" si="61"/>
        <v>23.84</v>
      </c>
      <c r="AK37">
        <f t="shared" si="62"/>
        <v>24.080000000000002</v>
      </c>
      <c r="AL37">
        <f t="shared" si="63"/>
        <v>22.98</v>
      </c>
      <c r="AM37">
        <f t="shared" si="64"/>
        <v>22.61</v>
      </c>
      <c r="AN37">
        <v>22.8</v>
      </c>
      <c r="AO37">
        <v>23.1</v>
      </c>
      <c r="AP37">
        <v>22.875</v>
      </c>
      <c r="AQ37">
        <v>22.375</v>
      </c>
      <c r="AR37" s="3">
        <f t="shared" si="20"/>
        <v>22.58</v>
      </c>
      <c r="AS37" s="3">
        <f t="shared" si="21"/>
        <v>22.98</v>
      </c>
      <c r="AT37">
        <f t="shared" si="22"/>
        <v>22.577300000000001</v>
      </c>
      <c r="AU37">
        <f t="shared" si="23"/>
        <v>22.983800000000002</v>
      </c>
      <c r="AV37">
        <f t="shared" si="65"/>
        <v>8.2000000000000011</v>
      </c>
      <c r="AW37">
        <f t="shared" si="24"/>
        <v>6.66</v>
      </c>
      <c r="AX37">
        <f t="shared" si="66"/>
        <v>10.430000000000001</v>
      </c>
      <c r="AY37">
        <f t="shared" si="25"/>
        <v>22.98</v>
      </c>
      <c r="AZ37">
        <f t="shared" si="26"/>
        <v>23.51</v>
      </c>
      <c r="BA37">
        <f t="shared" si="27"/>
        <v>22.977609999999999</v>
      </c>
      <c r="BB37">
        <f t="shared" si="28"/>
        <v>23.505950000000002</v>
      </c>
      <c r="BC37" s="2">
        <f t="shared" si="67"/>
        <v>11.563000000000001</v>
      </c>
      <c r="BD37">
        <f t="shared" si="68"/>
        <v>23.253700000000002</v>
      </c>
      <c r="BE37">
        <f t="shared" si="69"/>
        <v>22.825900000000004</v>
      </c>
      <c r="BF37">
        <f t="shared" si="70"/>
        <v>21.782599999999999</v>
      </c>
      <c r="BG37">
        <f t="shared" si="71"/>
        <v>22.2714</v>
      </c>
      <c r="BH37">
        <f t="shared" si="72"/>
        <v>8.14</v>
      </c>
      <c r="BI37">
        <f t="shared" si="73"/>
        <v>6.05</v>
      </c>
      <c r="BJ37">
        <f t="shared" si="74"/>
        <v>11.74</v>
      </c>
      <c r="BK37">
        <f t="shared" si="75"/>
        <v>10.95</v>
      </c>
      <c r="BL37">
        <f t="shared" si="76"/>
        <v>11.65</v>
      </c>
      <c r="BM37">
        <f t="shared" si="31"/>
        <v>-1.0399999999999991</v>
      </c>
      <c r="BN37">
        <f t="shared" si="32"/>
        <v>-1.2800000000000011</v>
      </c>
      <c r="BO37">
        <f t="shared" si="33"/>
        <v>0.12000000000000099</v>
      </c>
      <c r="BP37">
        <f t="shared" si="34"/>
        <v>0.49000000000000199</v>
      </c>
      <c r="BQ37">
        <f t="shared" si="35"/>
        <v>-0.96499999999999986</v>
      </c>
      <c r="BR37">
        <f t="shared" si="36"/>
        <v>-1.2050000000000018</v>
      </c>
      <c r="BS37">
        <f t="shared" si="37"/>
        <v>-0.60500000000000043</v>
      </c>
      <c r="BT37">
        <f t="shared" si="38"/>
        <v>-0.23499999999999943</v>
      </c>
      <c r="BU37" s="3">
        <f t="shared" si="39"/>
        <v>-0.85999999999999943</v>
      </c>
      <c r="BV37" s="3">
        <f t="shared" si="40"/>
        <v>-1.1000000000000014</v>
      </c>
      <c r="BW37" s="3">
        <f t="shared" si="41"/>
        <v>-0.40000000000000213</v>
      </c>
      <c r="BX37" s="3">
        <f t="shared" si="42"/>
        <v>-3.0000000000001137E-2</v>
      </c>
      <c r="BY37">
        <f t="shared" si="43"/>
        <v>-0.32999999999999829</v>
      </c>
      <c r="BZ37">
        <f t="shared" si="44"/>
        <v>-0.57000000000000028</v>
      </c>
      <c r="CA37">
        <f t="shared" si="45"/>
        <v>0</v>
      </c>
      <c r="CB37">
        <f t="shared" si="46"/>
        <v>0.37000000000000099</v>
      </c>
      <c r="CC37">
        <f t="shared" si="47"/>
        <v>-0.58629999999999782</v>
      </c>
      <c r="CD37">
        <f t="shared" si="48"/>
        <v>-1.2540999999999976</v>
      </c>
      <c r="CE37">
        <f t="shared" si="49"/>
        <v>-0.70860000000000056</v>
      </c>
      <c r="CF37">
        <f t="shared" si="50"/>
        <v>-0.8274000000000008</v>
      </c>
      <c r="CG37">
        <f t="shared" si="51"/>
        <v>5.4799999999999995</v>
      </c>
      <c r="CH37">
        <f t="shared" si="52"/>
        <v>5.26</v>
      </c>
      <c r="CI37">
        <f t="shared" si="53"/>
        <v>23.96</v>
      </c>
      <c r="CJ37">
        <f t="shared" si="54"/>
        <v>22.795000000000002</v>
      </c>
      <c r="CK37">
        <f t="shared" si="55"/>
        <v>23.2087</v>
      </c>
      <c r="CL37">
        <f t="shared" si="56"/>
        <v>21.54813</v>
      </c>
      <c r="CM37">
        <f t="shared" si="57"/>
        <v>-0.75130000000000052</v>
      </c>
      <c r="CN37">
        <f t="shared" si="58"/>
        <v>-1.2468700000000013</v>
      </c>
      <c r="CO37">
        <v>23.2</v>
      </c>
      <c r="CP37">
        <v>23.5</v>
      </c>
      <c r="CQ37">
        <v>23.8</v>
      </c>
      <c r="CR37">
        <v>24</v>
      </c>
    </row>
    <row r="38" spans="1:96" x14ac:dyDescent="0.2">
      <c r="A38">
        <f t="shared" si="59"/>
        <v>37</v>
      </c>
      <c r="B38" t="s">
        <v>123</v>
      </c>
      <c r="C38" t="s">
        <v>124</v>
      </c>
      <c r="D38">
        <v>1999</v>
      </c>
      <c r="E38">
        <f t="shared" si="0"/>
        <v>20</v>
      </c>
      <c r="F38">
        <v>2</v>
      </c>
      <c r="G38">
        <f t="shared" si="1"/>
        <v>2019</v>
      </c>
      <c r="H38" s="1" t="str">
        <f t="shared" si="2"/>
        <v>2019</v>
      </c>
      <c r="I38" s="3" t="str">
        <f t="shared" si="3"/>
        <v>19</v>
      </c>
      <c r="J38" s="3">
        <v>12.16</v>
      </c>
      <c r="K38" s="3">
        <v>12.18</v>
      </c>
      <c r="L38" s="2">
        <v>11.9</v>
      </c>
      <c r="M38" s="2">
        <v>12.14</v>
      </c>
      <c r="N38">
        <v>8.1</v>
      </c>
      <c r="O38">
        <v>8.5399999999999991</v>
      </c>
      <c r="P38">
        <v>11.93</v>
      </c>
      <c r="Q38">
        <v>11.7</v>
      </c>
      <c r="R38">
        <v>7.69</v>
      </c>
      <c r="S38">
        <v>8.5399999999999991</v>
      </c>
      <c r="T38">
        <v>8.86</v>
      </c>
      <c r="U38">
        <v>8.94</v>
      </c>
      <c r="V38">
        <v>8.3800000000000008</v>
      </c>
      <c r="W38">
        <v>8.25</v>
      </c>
      <c r="X38">
        <v>6.63</v>
      </c>
      <c r="Y38">
        <v>6.23</v>
      </c>
      <c r="Z38">
        <v>5.93</v>
      </c>
      <c r="AA38">
        <v>6.52</v>
      </c>
      <c r="AB38">
        <v>8.07</v>
      </c>
      <c r="AC38">
        <v>8.1999999999999993</v>
      </c>
      <c r="AD38">
        <v>8.68</v>
      </c>
      <c r="AE38">
        <v>8.5500000000000007</v>
      </c>
      <c r="AF38">
        <v>8.2899999999999991</v>
      </c>
      <c r="AG38">
        <v>8.08</v>
      </c>
      <c r="AH38" s="3">
        <f t="shared" si="4"/>
        <v>25.31</v>
      </c>
      <c r="AI38" s="4">
        <f t="shared" si="60"/>
        <v>25.5</v>
      </c>
      <c r="AJ38">
        <f t="shared" si="61"/>
        <v>25.09</v>
      </c>
      <c r="AK38">
        <f t="shared" si="62"/>
        <v>25.57</v>
      </c>
      <c r="AL38">
        <f t="shared" si="63"/>
        <v>24.95</v>
      </c>
      <c r="AM38">
        <f t="shared" si="64"/>
        <v>24.92</v>
      </c>
      <c r="AN38">
        <v>23.7</v>
      </c>
      <c r="AO38">
        <v>24</v>
      </c>
      <c r="AP38">
        <v>23.655000000000001</v>
      </c>
      <c r="AQ38">
        <v>23.155000000000001</v>
      </c>
      <c r="AR38" s="3">
        <f t="shared" si="20"/>
        <v>24.31</v>
      </c>
      <c r="AS38" s="3">
        <f t="shared" si="21"/>
        <v>24.96</v>
      </c>
      <c r="AT38">
        <f t="shared" si="22"/>
        <v>24.308599999999998</v>
      </c>
      <c r="AU38">
        <f t="shared" si="23"/>
        <v>24.956600000000002</v>
      </c>
      <c r="AV38">
        <f t="shared" si="65"/>
        <v>9.34</v>
      </c>
      <c r="AW38">
        <f t="shared" si="24"/>
        <v>7.02</v>
      </c>
      <c r="AX38">
        <f t="shared" si="66"/>
        <v>12</v>
      </c>
      <c r="AY38">
        <f t="shared" si="25"/>
        <v>24.43</v>
      </c>
      <c r="AZ38">
        <f t="shared" si="26"/>
        <v>24.9</v>
      </c>
      <c r="BA38">
        <f t="shared" si="27"/>
        <v>24.424999999999997</v>
      </c>
      <c r="BB38">
        <f t="shared" si="28"/>
        <v>24.903400000000001</v>
      </c>
      <c r="BC38" s="2">
        <f t="shared" si="67"/>
        <v>12.200000000000001</v>
      </c>
      <c r="BD38">
        <f t="shared" si="68"/>
        <v>25.3369</v>
      </c>
      <c r="BE38">
        <f t="shared" si="69"/>
        <v>25.3462</v>
      </c>
      <c r="BF38">
        <f t="shared" si="70"/>
        <v>23.192599999999995</v>
      </c>
      <c r="BG38">
        <f t="shared" si="71"/>
        <v>23.577999999999996</v>
      </c>
      <c r="BH38">
        <f t="shared" si="72"/>
        <v>8.9</v>
      </c>
      <c r="BI38">
        <f t="shared" si="73"/>
        <v>6.63</v>
      </c>
      <c r="BJ38">
        <f t="shared" si="74"/>
        <v>12.66</v>
      </c>
      <c r="BK38">
        <f t="shared" si="75"/>
        <v>12.43</v>
      </c>
      <c r="BL38">
        <f t="shared" si="76"/>
        <v>12.68</v>
      </c>
      <c r="BM38">
        <f t="shared" si="31"/>
        <v>-1.3900000000000006</v>
      </c>
      <c r="BN38">
        <f t="shared" si="32"/>
        <v>-1.870000000000001</v>
      </c>
      <c r="BO38">
        <f t="shared" si="33"/>
        <v>-0.94999999999999929</v>
      </c>
      <c r="BP38">
        <f t="shared" si="34"/>
        <v>-0.92000000000000171</v>
      </c>
      <c r="BQ38">
        <f t="shared" si="35"/>
        <v>-1.4349999999999987</v>
      </c>
      <c r="BR38">
        <f t="shared" si="36"/>
        <v>-1.9149999999999991</v>
      </c>
      <c r="BS38">
        <f t="shared" si="37"/>
        <v>-1.7949999999999982</v>
      </c>
      <c r="BT38">
        <f t="shared" si="38"/>
        <v>-1.7650000000000006</v>
      </c>
      <c r="BU38" s="3">
        <f t="shared" si="39"/>
        <v>-0.12999999999999901</v>
      </c>
      <c r="BV38" s="3">
        <f t="shared" si="40"/>
        <v>-0.60999999999999943</v>
      </c>
      <c r="BW38" s="3">
        <f t="shared" si="41"/>
        <v>-0.64000000000000057</v>
      </c>
      <c r="BX38" s="3">
        <f t="shared" si="42"/>
        <v>-0.61000000000000298</v>
      </c>
      <c r="BY38">
        <f t="shared" si="43"/>
        <v>-0.19000000000000128</v>
      </c>
      <c r="BZ38">
        <f t="shared" si="44"/>
        <v>-0.67000000000000171</v>
      </c>
      <c r="CA38">
        <f t="shared" si="45"/>
        <v>-0.51999999999999957</v>
      </c>
      <c r="CB38">
        <f t="shared" si="46"/>
        <v>-0.49000000000000199</v>
      </c>
      <c r="CC38">
        <f t="shared" si="47"/>
        <v>0.24690000000000012</v>
      </c>
      <c r="CD38">
        <f t="shared" si="48"/>
        <v>-0.22380000000000067</v>
      </c>
      <c r="CE38">
        <f t="shared" si="49"/>
        <v>-1.3720000000000034</v>
      </c>
      <c r="CF38">
        <f t="shared" si="50"/>
        <v>-1.7274000000000065</v>
      </c>
      <c r="CG38">
        <f t="shared" si="51"/>
        <v>5.83</v>
      </c>
      <c r="CH38">
        <f t="shared" si="52"/>
        <v>5.5299999999999994</v>
      </c>
      <c r="CI38">
        <f t="shared" si="53"/>
        <v>25.33</v>
      </c>
      <c r="CJ38">
        <f t="shared" si="54"/>
        <v>24.935000000000002</v>
      </c>
      <c r="CK38">
        <f t="shared" si="55"/>
        <v>24.799500000000002</v>
      </c>
      <c r="CL38">
        <f t="shared" si="56"/>
        <v>24.445260000000001</v>
      </c>
      <c r="CM38">
        <f t="shared" si="57"/>
        <v>-0.53049999999999642</v>
      </c>
      <c r="CN38">
        <f t="shared" si="58"/>
        <v>-0.48974000000000117</v>
      </c>
      <c r="CO38">
        <v>24</v>
      </c>
      <c r="CP38">
        <v>24.3</v>
      </c>
      <c r="CQ38">
        <v>24.7</v>
      </c>
      <c r="CR38">
        <v>24.9</v>
      </c>
    </row>
    <row r="39" spans="1:96" x14ac:dyDescent="0.2">
      <c r="A39">
        <f t="shared" si="59"/>
        <v>38</v>
      </c>
      <c r="B39" t="s">
        <v>125</v>
      </c>
      <c r="C39" t="s">
        <v>126</v>
      </c>
      <c r="D39">
        <v>1986</v>
      </c>
      <c r="E39">
        <f t="shared" si="0"/>
        <v>29</v>
      </c>
      <c r="F39">
        <v>2</v>
      </c>
      <c r="G39">
        <f t="shared" si="1"/>
        <v>2015</v>
      </c>
      <c r="H39" s="1" t="str">
        <f t="shared" si="2"/>
        <v>2015</v>
      </c>
      <c r="I39" s="3" t="str">
        <f t="shared" si="3"/>
        <v>15</v>
      </c>
      <c r="J39" s="3">
        <v>11.52</v>
      </c>
      <c r="K39" s="3">
        <v>11.76</v>
      </c>
      <c r="L39" s="2">
        <v>11.612</v>
      </c>
      <c r="M39" s="2">
        <v>11.872999999999999</v>
      </c>
      <c r="N39">
        <v>8.74</v>
      </c>
      <c r="O39">
        <v>8.18</v>
      </c>
      <c r="P39">
        <v>11</v>
      </c>
      <c r="Q39">
        <v>11.29</v>
      </c>
      <c r="R39">
        <v>7.74</v>
      </c>
      <c r="S39">
        <v>8.52</v>
      </c>
      <c r="T39">
        <v>8.83</v>
      </c>
      <c r="U39">
        <v>8.6199999999999992</v>
      </c>
      <c r="V39">
        <v>8.4</v>
      </c>
      <c r="W39">
        <v>7.66</v>
      </c>
      <c r="X39">
        <v>6.67</v>
      </c>
      <c r="Y39">
        <v>6.04</v>
      </c>
      <c r="Z39">
        <v>6.23</v>
      </c>
      <c r="AA39">
        <v>6.7</v>
      </c>
      <c r="AB39">
        <v>7.85</v>
      </c>
      <c r="AC39">
        <v>8.1199999999999992</v>
      </c>
      <c r="AD39">
        <v>7.38</v>
      </c>
      <c r="AE39">
        <v>7.47</v>
      </c>
      <c r="AF39">
        <v>8.14</v>
      </c>
      <c r="AG39">
        <v>8.08</v>
      </c>
      <c r="AH39" s="3">
        <f t="shared" si="4"/>
        <v>25.64</v>
      </c>
      <c r="AI39" s="4">
        <f t="shared" si="60"/>
        <v>25.5</v>
      </c>
      <c r="AJ39">
        <f t="shared" si="61"/>
        <v>25.089999999999996</v>
      </c>
      <c r="AK39">
        <f t="shared" si="62"/>
        <v>24.68</v>
      </c>
      <c r="AL39">
        <f t="shared" si="63"/>
        <v>23.349999999999998</v>
      </c>
      <c r="AM39">
        <f t="shared" si="64"/>
        <v>23.689999999999998</v>
      </c>
      <c r="AN39">
        <v>23.7</v>
      </c>
      <c r="AO39">
        <v>24</v>
      </c>
      <c r="AP39">
        <v>23.82</v>
      </c>
      <c r="AQ39">
        <v>23.32</v>
      </c>
      <c r="AR39" s="3">
        <f t="shared" si="20"/>
        <v>24.05</v>
      </c>
      <c r="AS39" s="3">
        <f t="shared" si="21"/>
        <v>24.54</v>
      </c>
      <c r="AT39">
        <f t="shared" si="22"/>
        <v>24.047900000000002</v>
      </c>
      <c r="AU39">
        <f t="shared" si="23"/>
        <v>24.544400000000003</v>
      </c>
      <c r="AV39">
        <f t="shared" si="65"/>
        <v>8.98</v>
      </c>
      <c r="AW39">
        <f t="shared" si="24"/>
        <v>7.2</v>
      </c>
      <c r="AX39">
        <f t="shared" si="66"/>
        <v>11.59</v>
      </c>
      <c r="AY39">
        <f t="shared" si="25"/>
        <v>24.16</v>
      </c>
      <c r="AZ39">
        <f t="shared" si="26"/>
        <v>24.64</v>
      </c>
      <c r="BA39">
        <f t="shared" si="27"/>
        <v>24.15644</v>
      </c>
      <c r="BB39">
        <f t="shared" si="28"/>
        <v>24.640600000000003</v>
      </c>
      <c r="BC39" s="2">
        <f t="shared" si="67"/>
        <v>11.912000000000001</v>
      </c>
      <c r="BD39">
        <f t="shared" si="68"/>
        <v>25.0672</v>
      </c>
      <c r="BE39">
        <f t="shared" si="69"/>
        <v>24.630100000000002</v>
      </c>
      <c r="BF39">
        <f t="shared" si="70"/>
        <v>22.628599999999995</v>
      </c>
      <c r="BG39">
        <f t="shared" si="71"/>
        <v>23.352399999999999</v>
      </c>
      <c r="BH39">
        <f t="shared" si="72"/>
        <v>9.5400000000000009</v>
      </c>
      <c r="BI39">
        <f t="shared" si="73"/>
        <v>6.67</v>
      </c>
      <c r="BJ39">
        <f t="shared" si="74"/>
        <v>12.02</v>
      </c>
      <c r="BK39">
        <f t="shared" si="75"/>
        <v>11.5</v>
      </c>
      <c r="BL39">
        <f t="shared" si="76"/>
        <v>12.26</v>
      </c>
      <c r="BM39">
        <f t="shared" si="31"/>
        <v>-1.389999999999997</v>
      </c>
      <c r="BN39">
        <f t="shared" si="32"/>
        <v>-0.98000000000000043</v>
      </c>
      <c r="BO39">
        <f t="shared" si="33"/>
        <v>0.65000000000000213</v>
      </c>
      <c r="BP39">
        <f t="shared" si="34"/>
        <v>0.31000000000000227</v>
      </c>
      <c r="BQ39">
        <f t="shared" si="35"/>
        <v>-1.269999999999996</v>
      </c>
      <c r="BR39">
        <f t="shared" si="36"/>
        <v>-0.85999999999999943</v>
      </c>
      <c r="BS39">
        <f t="shared" si="37"/>
        <v>-2.9999999999997584E-2</v>
      </c>
      <c r="BT39">
        <f t="shared" si="38"/>
        <v>-0.36999999999999744</v>
      </c>
      <c r="BU39" s="3">
        <f t="shared" si="39"/>
        <v>-0.54999999999999716</v>
      </c>
      <c r="BV39" s="3">
        <f t="shared" si="40"/>
        <v>-0.14000000000000057</v>
      </c>
      <c r="BW39" s="3">
        <f t="shared" si="41"/>
        <v>0.70000000000000284</v>
      </c>
      <c r="BX39" s="3">
        <f t="shared" si="42"/>
        <v>0.36000000000000298</v>
      </c>
      <c r="BY39">
        <f t="shared" si="43"/>
        <v>-0.44999999999999574</v>
      </c>
      <c r="BZ39">
        <f t="shared" si="44"/>
        <v>-3.9999999999999147E-2</v>
      </c>
      <c r="CA39">
        <f t="shared" si="45"/>
        <v>0.81000000000000227</v>
      </c>
      <c r="CB39">
        <f t="shared" si="46"/>
        <v>0.47000000000000242</v>
      </c>
      <c r="CC39">
        <f t="shared" si="47"/>
        <v>-2.2799999999996601E-2</v>
      </c>
      <c r="CD39">
        <f t="shared" si="48"/>
        <v>-4.9899999999997391E-2</v>
      </c>
      <c r="CE39">
        <f t="shared" si="49"/>
        <v>2.400000000001512E-3</v>
      </c>
      <c r="CF39">
        <f t="shared" si="50"/>
        <v>-1.0614000000000026</v>
      </c>
      <c r="CG39">
        <f t="shared" si="51"/>
        <v>5.64</v>
      </c>
      <c r="CH39">
        <f t="shared" si="52"/>
        <v>5.83</v>
      </c>
      <c r="CI39">
        <f t="shared" si="53"/>
        <v>24.884999999999998</v>
      </c>
      <c r="CJ39">
        <f t="shared" si="54"/>
        <v>23.519999999999996</v>
      </c>
      <c r="CK39">
        <f t="shared" si="55"/>
        <v>24.4617</v>
      </c>
      <c r="CL39">
        <f t="shared" si="56"/>
        <v>23.752140000000001</v>
      </c>
      <c r="CM39">
        <f t="shared" si="57"/>
        <v>-0.42329999999999757</v>
      </c>
      <c r="CN39">
        <f t="shared" si="58"/>
        <v>0.23214000000000468</v>
      </c>
      <c r="CO39">
        <v>24</v>
      </c>
      <c r="CP39">
        <v>24.3</v>
      </c>
      <c r="CQ39">
        <v>24.7</v>
      </c>
      <c r="CR39">
        <v>24.9</v>
      </c>
    </row>
    <row r="40" spans="1:96" x14ac:dyDescent="0.2">
      <c r="A40">
        <f t="shared" si="59"/>
        <v>39</v>
      </c>
      <c r="B40" t="s">
        <v>127</v>
      </c>
      <c r="C40" t="s">
        <v>128</v>
      </c>
      <c r="D40">
        <v>1985</v>
      </c>
      <c r="E40">
        <f t="shared" si="0"/>
        <v>33</v>
      </c>
      <c r="F40" s="5">
        <v>2</v>
      </c>
      <c r="G40">
        <f t="shared" si="1"/>
        <v>2018</v>
      </c>
      <c r="H40" s="1" t="str">
        <f t="shared" si="2"/>
        <v>2018</v>
      </c>
      <c r="I40" s="3" t="str">
        <f t="shared" si="3"/>
        <v>18</v>
      </c>
      <c r="J40" s="3">
        <v>10.29</v>
      </c>
      <c r="K40" s="3">
        <v>10.5</v>
      </c>
      <c r="L40" s="2">
        <v>10.336</v>
      </c>
      <c r="M40" s="2">
        <v>10.455</v>
      </c>
      <c r="N40">
        <v>6.61</v>
      </c>
      <c r="O40">
        <v>6.46</v>
      </c>
      <c r="P40">
        <v>10.17</v>
      </c>
      <c r="Q40">
        <v>10.1</v>
      </c>
      <c r="R40">
        <v>7.36</v>
      </c>
      <c r="S40">
        <v>7.54</v>
      </c>
      <c r="T40">
        <v>7.84</v>
      </c>
      <c r="U40">
        <v>7.61</v>
      </c>
      <c r="V40">
        <v>7.42</v>
      </c>
      <c r="W40">
        <v>6.88</v>
      </c>
      <c r="X40">
        <v>5.68</v>
      </c>
      <c r="Y40">
        <v>5.3</v>
      </c>
      <c r="Z40">
        <v>5.07</v>
      </c>
      <c r="AA40">
        <v>5.96</v>
      </c>
      <c r="AB40">
        <v>7.07</v>
      </c>
      <c r="AC40">
        <v>7.18</v>
      </c>
      <c r="AD40">
        <v>7.31</v>
      </c>
      <c r="AE40">
        <v>6.84</v>
      </c>
      <c r="AF40">
        <v>7.27</v>
      </c>
      <c r="AG40">
        <v>7.25</v>
      </c>
      <c r="AH40" s="3">
        <f t="shared" si="4"/>
        <v>22.01</v>
      </c>
      <c r="AI40" s="4">
        <f t="shared" si="60"/>
        <v>22</v>
      </c>
      <c r="AJ40">
        <f t="shared" si="61"/>
        <v>22.740000000000002</v>
      </c>
      <c r="AK40">
        <f t="shared" si="62"/>
        <v>21.91</v>
      </c>
      <c r="AL40">
        <f t="shared" si="63"/>
        <v>21.56</v>
      </c>
      <c r="AM40">
        <f t="shared" si="64"/>
        <v>21.36</v>
      </c>
      <c r="AN40">
        <v>21.6</v>
      </c>
      <c r="AO40">
        <v>22</v>
      </c>
      <c r="AP40">
        <v>22.005000000000003</v>
      </c>
      <c r="AQ40">
        <v>21.505000000000003</v>
      </c>
      <c r="AR40" s="3">
        <f t="shared" si="20"/>
        <v>21.73</v>
      </c>
      <c r="AS40" s="3">
        <f t="shared" si="21"/>
        <v>22.09</v>
      </c>
      <c r="AT40">
        <f t="shared" si="22"/>
        <v>21.726199999999999</v>
      </c>
      <c r="AU40">
        <f t="shared" si="23"/>
        <v>22.094200000000001</v>
      </c>
      <c r="AV40">
        <f t="shared" si="65"/>
        <v>7.26</v>
      </c>
      <c r="AW40">
        <f t="shared" si="24"/>
        <v>6.46</v>
      </c>
      <c r="AX40">
        <f t="shared" si="66"/>
        <v>10.4</v>
      </c>
      <c r="AY40">
        <f t="shared" si="25"/>
        <v>21.6</v>
      </c>
      <c r="AZ40">
        <f t="shared" si="26"/>
        <v>22.17</v>
      </c>
      <c r="BA40">
        <f t="shared" si="27"/>
        <v>21.596319999999999</v>
      </c>
      <c r="BB40">
        <f t="shared" si="28"/>
        <v>22.169999999999998</v>
      </c>
      <c r="BC40" s="2">
        <f t="shared" si="67"/>
        <v>10.636000000000001</v>
      </c>
      <c r="BD40">
        <f t="shared" si="68"/>
        <v>22.314399999999999</v>
      </c>
      <c r="BE40">
        <f t="shared" si="69"/>
        <v>21.9238</v>
      </c>
      <c r="BF40">
        <f t="shared" si="70"/>
        <v>20.541799999999999</v>
      </c>
      <c r="BG40">
        <f t="shared" si="71"/>
        <v>21.472399999999997</v>
      </c>
      <c r="BH40">
        <f t="shared" si="72"/>
        <v>7.41</v>
      </c>
      <c r="BI40">
        <f t="shared" si="73"/>
        <v>5.68</v>
      </c>
      <c r="BJ40">
        <f t="shared" si="74"/>
        <v>10.79</v>
      </c>
      <c r="BK40">
        <f t="shared" si="75"/>
        <v>10.67</v>
      </c>
      <c r="BL40">
        <f t="shared" si="76"/>
        <v>11</v>
      </c>
      <c r="BM40">
        <f t="shared" si="31"/>
        <v>-1.1400000000000006</v>
      </c>
      <c r="BN40">
        <f t="shared" si="32"/>
        <v>-0.30999999999999872</v>
      </c>
      <c r="BO40">
        <f t="shared" si="33"/>
        <v>0.44000000000000128</v>
      </c>
      <c r="BP40">
        <f t="shared" si="34"/>
        <v>0.64000000000000057</v>
      </c>
      <c r="BQ40">
        <f t="shared" si="35"/>
        <v>-0.73499999999999943</v>
      </c>
      <c r="BR40">
        <f t="shared" si="36"/>
        <v>9.5000000000002416E-2</v>
      </c>
      <c r="BS40">
        <f t="shared" si="37"/>
        <v>-5.4999999999996163E-2</v>
      </c>
      <c r="BT40">
        <f t="shared" si="38"/>
        <v>0.14500000000000313</v>
      </c>
      <c r="BU40" s="3">
        <f t="shared" si="39"/>
        <v>-0.65000000000000213</v>
      </c>
      <c r="BV40" s="3">
        <f t="shared" si="40"/>
        <v>0.17999999999999972</v>
      </c>
      <c r="BW40" s="3">
        <f t="shared" si="41"/>
        <v>0.17000000000000171</v>
      </c>
      <c r="BX40" s="3">
        <f t="shared" si="42"/>
        <v>0.37000000000000099</v>
      </c>
      <c r="BY40">
        <f t="shared" si="43"/>
        <v>-0.57000000000000028</v>
      </c>
      <c r="BZ40">
        <f t="shared" si="44"/>
        <v>0.26000000000000156</v>
      </c>
      <c r="CA40">
        <f t="shared" si="45"/>
        <v>4.00000000000027E-2</v>
      </c>
      <c r="CB40">
        <f t="shared" si="46"/>
        <v>0.24000000000000199</v>
      </c>
      <c r="CC40">
        <f t="shared" si="47"/>
        <v>-0.42560000000000286</v>
      </c>
      <c r="CD40">
        <f t="shared" si="48"/>
        <v>1.3799999999999812E-2</v>
      </c>
      <c r="CE40">
        <f t="shared" si="49"/>
        <v>-8.7600000000001899E-2</v>
      </c>
      <c r="CF40">
        <f t="shared" si="50"/>
        <v>-0.81820000000000093</v>
      </c>
      <c r="CG40">
        <f t="shared" si="51"/>
        <v>4.8999999999999995</v>
      </c>
      <c r="CH40">
        <f t="shared" si="52"/>
        <v>4.67</v>
      </c>
      <c r="CI40">
        <f t="shared" si="53"/>
        <v>22.325000000000003</v>
      </c>
      <c r="CJ40">
        <f t="shared" si="54"/>
        <v>21.46</v>
      </c>
      <c r="CK40">
        <f t="shared" si="55"/>
        <v>22.101100000000002</v>
      </c>
      <c r="CL40">
        <f t="shared" si="56"/>
        <v>20.848199999999999</v>
      </c>
      <c r="CM40">
        <f t="shared" si="57"/>
        <v>-0.22390000000000043</v>
      </c>
      <c r="CN40">
        <f t="shared" si="58"/>
        <v>-0.61180000000000234</v>
      </c>
      <c r="CO40">
        <v>22</v>
      </c>
      <c r="CP40">
        <v>22.4</v>
      </c>
      <c r="CQ40">
        <v>22.6</v>
      </c>
      <c r="CR40">
        <v>22.9</v>
      </c>
    </row>
    <row r="41" spans="1:96" s="11" customFormat="1" x14ac:dyDescent="0.2">
      <c r="A41" s="11">
        <f t="shared" si="59"/>
        <v>40</v>
      </c>
      <c r="B41" s="11" t="s">
        <v>129</v>
      </c>
      <c r="C41" s="11" t="s">
        <v>130</v>
      </c>
      <c r="D41" s="11">
        <v>1997</v>
      </c>
      <c r="E41" s="11">
        <f t="shared" si="0"/>
        <v>21</v>
      </c>
      <c r="F41">
        <v>2</v>
      </c>
      <c r="G41" s="11">
        <f t="shared" si="1"/>
        <v>2018</v>
      </c>
      <c r="H41" s="12" t="str">
        <f t="shared" si="2"/>
        <v>2018</v>
      </c>
      <c r="I41" s="13" t="str">
        <f t="shared" si="3"/>
        <v>18</v>
      </c>
      <c r="J41" s="13">
        <v>11.42</v>
      </c>
      <c r="K41" s="13">
        <v>11.42</v>
      </c>
      <c r="L41" s="14">
        <v>10.957000000000001</v>
      </c>
      <c r="M41" s="14">
        <v>10.808999999999999</v>
      </c>
      <c r="N41" s="11">
        <v>7.09</v>
      </c>
      <c r="O41" s="11">
        <v>7.1</v>
      </c>
      <c r="P41" s="11">
        <v>11.7</v>
      </c>
      <c r="Q41" s="11">
        <v>11.15</v>
      </c>
      <c r="R41" s="11">
        <v>7.49</v>
      </c>
      <c r="S41" s="11">
        <v>8.09</v>
      </c>
      <c r="T41" s="11">
        <v>8.02</v>
      </c>
      <c r="U41" s="11">
        <v>8.2799999999999994</v>
      </c>
      <c r="V41" s="11">
        <v>7.98</v>
      </c>
      <c r="W41" s="11">
        <v>6.82</v>
      </c>
      <c r="X41" s="11">
        <v>6.23</v>
      </c>
      <c r="Y41" s="11">
        <v>5.14</v>
      </c>
      <c r="Z41" s="11">
        <v>4.8600000000000003</v>
      </c>
      <c r="AA41" s="11">
        <v>6.31</v>
      </c>
      <c r="AB41" s="11">
        <v>7.22</v>
      </c>
      <c r="AC41" s="11">
        <v>7.11</v>
      </c>
      <c r="AD41" s="11">
        <v>6.64</v>
      </c>
      <c r="AE41" s="11">
        <v>6.81</v>
      </c>
      <c r="AF41" s="11">
        <v>7.35</v>
      </c>
      <c r="AG41" s="11">
        <v>7.01</v>
      </c>
      <c r="AH41" s="13">
        <f t="shared" si="4"/>
        <v>22.54</v>
      </c>
      <c r="AI41" s="15">
        <f t="shared" si="60"/>
        <v>22.5</v>
      </c>
      <c r="AJ41" s="11">
        <f t="shared" si="61"/>
        <v>23.6</v>
      </c>
      <c r="AK41" s="11">
        <f t="shared" si="62"/>
        <v>23.08</v>
      </c>
      <c r="AL41" s="11">
        <f t="shared" si="63"/>
        <v>20.97</v>
      </c>
      <c r="AM41" s="11">
        <f t="shared" si="64"/>
        <v>21.17</v>
      </c>
      <c r="AN41" s="11">
        <v>21.9</v>
      </c>
      <c r="AO41" s="11">
        <v>22.3</v>
      </c>
      <c r="AP41" s="11">
        <v>22.27</v>
      </c>
      <c r="AQ41" s="11">
        <v>21.77</v>
      </c>
      <c r="AR41" s="3">
        <f t="shared" si="20"/>
        <v>22.89</v>
      </c>
      <c r="AS41" s="3">
        <f t="shared" si="21"/>
        <v>23.38</v>
      </c>
      <c r="AT41">
        <f t="shared" si="22"/>
        <v>22.891100000000002</v>
      </c>
      <c r="AU41">
        <f t="shared" si="23"/>
        <v>23.375600000000002</v>
      </c>
      <c r="AV41">
        <f t="shared" si="65"/>
        <v>7.8999999999999995</v>
      </c>
      <c r="AW41">
        <f t="shared" si="24"/>
        <v>6.81</v>
      </c>
      <c r="AX41">
        <f t="shared" si="66"/>
        <v>11.450000000000001</v>
      </c>
      <c r="AY41">
        <f t="shared" si="25"/>
        <v>22.71</v>
      </c>
      <c r="AZ41">
        <f t="shared" si="26"/>
        <v>23.24</v>
      </c>
      <c r="BA41">
        <f t="shared" si="27"/>
        <v>22.709589999999999</v>
      </c>
      <c r="BB41">
        <f t="shared" si="28"/>
        <v>23.244050000000001</v>
      </c>
      <c r="BC41" s="2">
        <f t="shared" si="67"/>
        <v>11.257000000000001</v>
      </c>
      <c r="BD41">
        <f t="shared" si="68"/>
        <v>24.183700000000002</v>
      </c>
      <c r="BE41">
        <f t="shared" si="69"/>
        <v>23.495500000000003</v>
      </c>
      <c r="BF41">
        <f t="shared" si="70"/>
        <v>22.120999999999995</v>
      </c>
      <c r="BG41">
        <f t="shared" si="71"/>
        <v>22.666199999999996</v>
      </c>
      <c r="BH41">
        <f t="shared" si="72"/>
        <v>7.89</v>
      </c>
      <c r="BI41">
        <f t="shared" si="73"/>
        <v>6.23</v>
      </c>
      <c r="BJ41">
        <f t="shared" si="74"/>
        <v>11.92</v>
      </c>
      <c r="BK41">
        <f t="shared" si="75"/>
        <v>12.2</v>
      </c>
      <c r="BL41">
        <f t="shared" si="76"/>
        <v>11.92</v>
      </c>
      <c r="BM41">
        <f t="shared" si="31"/>
        <v>-1.7000000000000028</v>
      </c>
      <c r="BN41">
        <f t="shared" si="32"/>
        <v>-1.1799999999999997</v>
      </c>
      <c r="BO41">
        <f t="shared" si="33"/>
        <v>1.3300000000000018</v>
      </c>
      <c r="BP41">
        <f t="shared" si="34"/>
        <v>1.129999999999999</v>
      </c>
      <c r="BQ41">
        <f t="shared" si="35"/>
        <v>-1.3300000000000018</v>
      </c>
      <c r="BR41">
        <f t="shared" si="36"/>
        <v>-0.80999999999999872</v>
      </c>
      <c r="BS41">
        <f t="shared" si="37"/>
        <v>0.80000000000000071</v>
      </c>
      <c r="BT41">
        <f t="shared" si="38"/>
        <v>0.59999999999999787</v>
      </c>
      <c r="BU41" s="3">
        <f t="shared" si="39"/>
        <v>-0.22000000000000242</v>
      </c>
      <c r="BV41" s="3">
        <f t="shared" si="40"/>
        <v>0.30000000000000071</v>
      </c>
      <c r="BW41" s="3">
        <f t="shared" si="41"/>
        <v>1.9200000000000017</v>
      </c>
      <c r="BX41" s="3">
        <f t="shared" si="42"/>
        <v>1.7199999999999989</v>
      </c>
      <c r="BY41">
        <f t="shared" si="43"/>
        <v>-0.36000000000000298</v>
      </c>
      <c r="BZ41">
        <f t="shared" si="44"/>
        <v>0.16000000000000014</v>
      </c>
      <c r="CA41">
        <f t="shared" si="45"/>
        <v>1.740000000000002</v>
      </c>
      <c r="CB41">
        <f t="shared" si="46"/>
        <v>1.5399999999999991</v>
      </c>
      <c r="CC41">
        <f t="shared" si="47"/>
        <v>0.58370000000000033</v>
      </c>
      <c r="CD41">
        <f t="shared" si="48"/>
        <v>0.41550000000000509</v>
      </c>
      <c r="CE41">
        <f t="shared" si="49"/>
        <v>1.6961999999999975</v>
      </c>
      <c r="CF41">
        <f t="shared" si="50"/>
        <v>0.95099999999999341</v>
      </c>
      <c r="CG41">
        <f t="shared" si="51"/>
        <v>4.7399999999999993</v>
      </c>
      <c r="CH41">
        <f t="shared" si="52"/>
        <v>4.46</v>
      </c>
      <c r="CI41">
        <f t="shared" si="53"/>
        <v>23.34</v>
      </c>
      <c r="CJ41">
        <f t="shared" si="54"/>
        <v>21.07</v>
      </c>
      <c r="CK41">
        <f t="shared" si="55"/>
        <v>23.330199999999998</v>
      </c>
      <c r="CL41">
        <f t="shared" si="56"/>
        <v>22.110199999999995</v>
      </c>
      <c r="CM41">
        <f t="shared" si="57"/>
        <v>-9.8000000000020293E-3</v>
      </c>
      <c r="CN41">
        <f t="shared" si="58"/>
        <v>1.0401999999999951</v>
      </c>
      <c r="CO41">
        <v>22.3</v>
      </c>
      <c r="CP41">
        <v>22.6</v>
      </c>
      <c r="CQ41" s="11">
        <v>22.9</v>
      </c>
      <c r="CR41" s="11">
        <v>23.2</v>
      </c>
    </row>
    <row r="42" spans="1:96" x14ac:dyDescent="0.2">
      <c r="A42">
        <f t="shared" si="59"/>
        <v>41</v>
      </c>
      <c r="B42" t="s">
        <v>131</v>
      </c>
      <c r="C42" t="s">
        <v>132</v>
      </c>
      <c r="D42">
        <v>1993</v>
      </c>
      <c r="E42">
        <f t="shared" si="0"/>
        <v>24</v>
      </c>
      <c r="F42">
        <v>2</v>
      </c>
      <c r="G42">
        <f t="shared" si="1"/>
        <v>2017</v>
      </c>
      <c r="H42" s="1" t="str">
        <f t="shared" si="2"/>
        <v>2017</v>
      </c>
      <c r="I42" s="3" t="str">
        <f t="shared" si="3"/>
        <v>17</v>
      </c>
      <c r="J42" s="3">
        <v>12.16</v>
      </c>
      <c r="K42" s="3">
        <v>12.4</v>
      </c>
      <c r="L42" s="2">
        <v>11.685</v>
      </c>
      <c r="M42" s="2">
        <v>11.617000000000001</v>
      </c>
      <c r="N42">
        <v>7.88</v>
      </c>
      <c r="O42">
        <v>7.82</v>
      </c>
      <c r="P42">
        <v>11.75</v>
      </c>
      <c r="Q42">
        <v>11.35</v>
      </c>
      <c r="R42">
        <v>8.0500000000000007</v>
      </c>
      <c r="S42">
        <v>8.1199999999999992</v>
      </c>
      <c r="T42">
        <v>8.7899999999999991</v>
      </c>
      <c r="U42">
        <v>8.64</v>
      </c>
      <c r="V42">
        <v>8.65</v>
      </c>
      <c r="W42">
        <v>7.81</v>
      </c>
      <c r="X42">
        <v>6.37</v>
      </c>
      <c r="Y42">
        <v>5.87</v>
      </c>
      <c r="Z42" s="5">
        <v>5.85</v>
      </c>
      <c r="AA42">
        <v>6.33</v>
      </c>
      <c r="AB42">
        <v>7.8</v>
      </c>
      <c r="AC42">
        <v>8.3800000000000008</v>
      </c>
      <c r="AD42">
        <v>7.56</v>
      </c>
      <c r="AE42">
        <v>7.43</v>
      </c>
      <c r="AF42">
        <v>8.49</v>
      </c>
      <c r="AG42">
        <v>7.39</v>
      </c>
      <c r="AH42" s="3">
        <f t="shared" si="4"/>
        <v>24.42</v>
      </c>
      <c r="AI42" s="4">
        <f t="shared" si="60"/>
        <v>24.5</v>
      </c>
      <c r="AJ42">
        <f t="shared" si="61"/>
        <v>24.96</v>
      </c>
      <c r="AK42">
        <f t="shared" si="62"/>
        <v>25.099999999999998</v>
      </c>
      <c r="AL42">
        <f t="shared" si="63"/>
        <v>23.74</v>
      </c>
      <c r="AM42">
        <f t="shared" si="64"/>
        <v>23.31</v>
      </c>
      <c r="AN42">
        <v>23.1</v>
      </c>
      <c r="AO42">
        <v>23.4</v>
      </c>
      <c r="AP42">
        <v>23.21</v>
      </c>
      <c r="AQ42">
        <v>22.71</v>
      </c>
      <c r="AR42" s="3">
        <f t="shared" si="20"/>
        <v>23.5</v>
      </c>
      <c r="AS42" s="3">
        <f t="shared" si="21"/>
        <v>24.08</v>
      </c>
      <c r="AT42">
        <f t="shared" si="22"/>
        <v>23.497500000000002</v>
      </c>
      <c r="AU42">
        <f t="shared" si="23"/>
        <v>24.078000000000003</v>
      </c>
      <c r="AV42">
        <f t="shared" si="65"/>
        <v>8.620000000000001</v>
      </c>
      <c r="AW42">
        <f t="shared" si="24"/>
        <v>6.83</v>
      </c>
      <c r="AX42">
        <f t="shared" si="66"/>
        <v>11.65</v>
      </c>
      <c r="AY42">
        <f t="shared" si="25"/>
        <v>23.67</v>
      </c>
      <c r="AZ42">
        <f t="shared" si="26"/>
        <v>24.17</v>
      </c>
      <c r="BA42">
        <f t="shared" si="27"/>
        <v>23.667749999999998</v>
      </c>
      <c r="BB42">
        <f t="shared" si="28"/>
        <v>24.172450000000001</v>
      </c>
      <c r="BC42" s="2">
        <f t="shared" si="67"/>
        <v>11.985000000000001</v>
      </c>
      <c r="BD42">
        <f t="shared" si="68"/>
        <v>24.9649</v>
      </c>
      <c r="BE42">
        <f t="shared" si="69"/>
        <v>24.351100000000002</v>
      </c>
      <c r="BF42">
        <f t="shared" si="70"/>
        <v>22.9482</v>
      </c>
      <c r="BG42">
        <f t="shared" si="71"/>
        <v>23.606199999999998</v>
      </c>
      <c r="BH42">
        <f t="shared" si="72"/>
        <v>8.68</v>
      </c>
      <c r="BI42">
        <f t="shared" si="73"/>
        <v>6.37</v>
      </c>
      <c r="BJ42">
        <f t="shared" si="74"/>
        <v>12.66</v>
      </c>
      <c r="BK42">
        <f t="shared" si="75"/>
        <v>12.25</v>
      </c>
      <c r="BL42">
        <f t="shared" si="76"/>
        <v>12.9</v>
      </c>
      <c r="BM42">
        <f t="shared" si="31"/>
        <v>-1.8599999999999994</v>
      </c>
      <c r="BN42">
        <f t="shared" si="32"/>
        <v>-1.9999999999999964</v>
      </c>
      <c r="BO42">
        <f t="shared" si="33"/>
        <v>-0.33999999999999986</v>
      </c>
      <c r="BP42">
        <f t="shared" si="34"/>
        <v>8.9999999999999858E-2</v>
      </c>
      <c r="BQ42">
        <f t="shared" si="35"/>
        <v>-1.75</v>
      </c>
      <c r="BR42">
        <f t="shared" si="36"/>
        <v>-1.889999999999997</v>
      </c>
      <c r="BS42">
        <f t="shared" si="37"/>
        <v>-1.0299999999999976</v>
      </c>
      <c r="BT42">
        <f t="shared" si="38"/>
        <v>-0.59999999999999787</v>
      </c>
      <c r="BU42" s="3">
        <f t="shared" si="39"/>
        <v>-0.88000000000000256</v>
      </c>
      <c r="BV42" s="3">
        <f t="shared" si="40"/>
        <v>-1.0199999999999996</v>
      </c>
      <c r="BW42" s="3">
        <f t="shared" si="41"/>
        <v>-0.23999999999999844</v>
      </c>
      <c r="BX42" s="3">
        <f t="shared" si="42"/>
        <v>0.19000000000000128</v>
      </c>
      <c r="BY42">
        <f t="shared" si="43"/>
        <v>-0.78999999999999915</v>
      </c>
      <c r="BZ42">
        <f t="shared" si="44"/>
        <v>-0.92999999999999616</v>
      </c>
      <c r="CA42">
        <f t="shared" si="45"/>
        <v>-6.9999999999996732E-2</v>
      </c>
      <c r="CB42">
        <f t="shared" si="46"/>
        <v>0.36000000000000298</v>
      </c>
      <c r="CC42">
        <f t="shared" si="47"/>
        <v>4.8999999999992383E-3</v>
      </c>
      <c r="CD42">
        <f t="shared" si="48"/>
        <v>-0.74889999999999546</v>
      </c>
      <c r="CE42">
        <f t="shared" si="49"/>
        <v>-0.13380000000000081</v>
      </c>
      <c r="CF42">
        <f t="shared" si="50"/>
        <v>-0.36179999999999879</v>
      </c>
      <c r="CG42">
        <f t="shared" si="51"/>
        <v>5.47</v>
      </c>
      <c r="CH42">
        <f t="shared" si="52"/>
        <v>5.4499999999999993</v>
      </c>
      <c r="CI42">
        <f t="shared" si="53"/>
        <v>25.03</v>
      </c>
      <c r="CJ42">
        <f t="shared" si="54"/>
        <v>23.524999999999999</v>
      </c>
      <c r="CK42">
        <f t="shared" si="55"/>
        <v>24.389400000000002</v>
      </c>
      <c r="CL42">
        <f t="shared" si="56"/>
        <v>23.795380000000002</v>
      </c>
      <c r="CM42">
        <f t="shared" si="57"/>
        <v>-0.64059999999999917</v>
      </c>
      <c r="CN42">
        <f t="shared" si="58"/>
        <v>0.27038000000000295</v>
      </c>
      <c r="CO42">
        <v>23.5</v>
      </c>
      <c r="CP42">
        <v>23.7</v>
      </c>
      <c r="CQ42">
        <v>24.1</v>
      </c>
      <c r="CR42">
        <v>24.3</v>
      </c>
    </row>
    <row r="43" spans="1:96" x14ac:dyDescent="0.2">
      <c r="A43">
        <f t="shared" si="59"/>
        <v>42</v>
      </c>
      <c r="B43" t="s">
        <v>133</v>
      </c>
      <c r="C43" t="s">
        <v>134</v>
      </c>
      <c r="D43">
        <v>1992</v>
      </c>
      <c r="E43">
        <f t="shared" si="0"/>
        <v>27</v>
      </c>
      <c r="F43">
        <v>1</v>
      </c>
      <c r="G43">
        <f t="shared" si="1"/>
        <v>2019</v>
      </c>
      <c r="H43" s="1" t="str">
        <f t="shared" si="2"/>
        <v>2019</v>
      </c>
      <c r="I43" s="3" t="str">
        <f t="shared" si="3"/>
        <v>19</v>
      </c>
      <c r="J43" s="3">
        <v>11.11</v>
      </c>
      <c r="K43" s="3">
        <v>11.46</v>
      </c>
      <c r="L43" s="2">
        <v>10.101000000000001</v>
      </c>
      <c r="M43" s="2">
        <v>10.233000000000001</v>
      </c>
      <c r="N43">
        <v>7.37</v>
      </c>
      <c r="O43">
        <v>6.73</v>
      </c>
      <c r="P43">
        <v>10.7</v>
      </c>
      <c r="Q43">
        <v>10.48</v>
      </c>
      <c r="R43">
        <v>6.86</v>
      </c>
      <c r="S43">
        <v>7.76</v>
      </c>
      <c r="T43">
        <v>8.17</v>
      </c>
      <c r="U43">
        <v>7.99</v>
      </c>
      <c r="V43">
        <v>7.81</v>
      </c>
      <c r="W43">
        <v>6.93</v>
      </c>
      <c r="X43">
        <v>6.2</v>
      </c>
      <c r="Y43">
        <v>5.19</v>
      </c>
      <c r="Z43">
        <v>5.27</v>
      </c>
      <c r="AA43">
        <v>5.91</v>
      </c>
      <c r="AB43">
        <v>7.31</v>
      </c>
      <c r="AC43">
        <v>7.53</v>
      </c>
      <c r="AD43">
        <v>7.06</v>
      </c>
      <c r="AE43">
        <v>7.28</v>
      </c>
      <c r="AF43">
        <v>7.5</v>
      </c>
      <c r="AG43">
        <v>7.35</v>
      </c>
      <c r="AH43" s="3">
        <f t="shared" si="4"/>
        <v>22.57</v>
      </c>
      <c r="AI43" s="4">
        <f t="shared" si="60"/>
        <v>22.5</v>
      </c>
      <c r="AJ43">
        <f t="shared" si="61"/>
        <v>22.79</v>
      </c>
      <c r="AK43">
        <f t="shared" si="62"/>
        <v>22.73</v>
      </c>
      <c r="AL43">
        <f t="shared" si="63"/>
        <v>21.9</v>
      </c>
      <c r="AM43">
        <f t="shared" si="64"/>
        <v>22.130000000000003</v>
      </c>
      <c r="AN43">
        <v>21.9</v>
      </c>
      <c r="AO43">
        <v>22.3</v>
      </c>
      <c r="AP43">
        <v>22.285</v>
      </c>
      <c r="AQ43">
        <v>21.785</v>
      </c>
      <c r="AR43" s="3">
        <f t="shared" si="20"/>
        <v>22.02</v>
      </c>
      <c r="AS43" s="3">
        <f t="shared" si="21"/>
        <v>22.49</v>
      </c>
      <c r="AT43">
        <f t="shared" si="22"/>
        <v>22.023099999999999</v>
      </c>
      <c r="AU43">
        <f t="shared" si="23"/>
        <v>22.490100000000002</v>
      </c>
      <c r="AV43">
        <f t="shared" si="65"/>
        <v>7.53</v>
      </c>
      <c r="AW43">
        <f t="shared" si="24"/>
        <v>6.41</v>
      </c>
      <c r="AX43">
        <f t="shared" si="66"/>
        <v>10.780000000000001</v>
      </c>
      <c r="AY43">
        <f t="shared" si="25"/>
        <v>21.57</v>
      </c>
      <c r="AZ43">
        <f t="shared" si="26"/>
        <v>22.14</v>
      </c>
      <c r="BA43">
        <f t="shared" si="27"/>
        <v>21.566969999999998</v>
      </c>
      <c r="BB43">
        <f t="shared" si="28"/>
        <v>22.141950000000001</v>
      </c>
      <c r="BC43" s="2">
        <f t="shared" si="67"/>
        <v>10.401000000000002</v>
      </c>
      <c r="BD43">
        <f t="shared" si="68"/>
        <v>23.646299999999997</v>
      </c>
      <c r="BE43">
        <f t="shared" si="69"/>
        <v>22.596900000000002</v>
      </c>
      <c r="BF43">
        <f t="shared" si="70"/>
        <v>21.5276</v>
      </c>
      <c r="BG43">
        <f t="shared" si="71"/>
        <v>22.065200000000001</v>
      </c>
      <c r="BH43">
        <f t="shared" si="72"/>
        <v>8.17</v>
      </c>
      <c r="BI43">
        <f t="shared" si="73"/>
        <v>6.2</v>
      </c>
      <c r="BJ43">
        <f t="shared" si="74"/>
        <v>11.61</v>
      </c>
      <c r="BK43">
        <f t="shared" si="75"/>
        <v>11.2</v>
      </c>
      <c r="BL43">
        <f t="shared" si="76"/>
        <v>11.96</v>
      </c>
      <c r="BM43">
        <f t="shared" si="31"/>
        <v>-0.89000000000000057</v>
      </c>
      <c r="BN43">
        <f t="shared" si="32"/>
        <v>-0.83000000000000185</v>
      </c>
      <c r="BO43">
        <f t="shared" si="33"/>
        <v>0.40000000000000213</v>
      </c>
      <c r="BP43">
        <f t="shared" si="34"/>
        <v>0.16999999999999815</v>
      </c>
      <c r="BQ43">
        <f t="shared" si="35"/>
        <v>-0.50499999999999901</v>
      </c>
      <c r="BR43">
        <f t="shared" si="36"/>
        <v>-0.44500000000000028</v>
      </c>
      <c r="BS43">
        <f t="shared" si="37"/>
        <v>-0.11499999999999844</v>
      </c>
      <c r="BT43">
        <f t="shared" si="38"/>
        <v>-0.34500000000000242</v>
      </c>
      <c r="BU43" s="3">
        <f t="shared" si="39"/>
        <v>-0.30000000000000071</v>
      </c>
      <c r="BV43" s="3">
        <f t="shared" si="40"/>
        <v>-0.24000000000000199</v>
      </c>
      <c r="BW43" s="3">
        <f t="shared" si="41"/>
        <v>0.12000000000000099</v>
      </c>
      <c r="BX43" s="3">
        <f t="shared" si="42"/>
        <v>-0.11000000000000298</v>
      </c>
      <c r="BY43">
        <f t="shared" si="43"/>
        <v>-0.64999999999999858</v>
      </c>
      <c r="BZ43">
        <f t="shared" si="44"/>
        <v>-0.58999999999999986</v>
      </c>
      <c r="CA43">
        <f t="shared" si="45"/>
        <v>-0.32999999999999829</v>
      </c>
      <c r="CB43">
        <f t="shared" si="46"/>
        <v>-0.56000000000000227</v>
      </c>
      <c r="CC43">
        <f t="shared" si="47"/>
        <v>0.8562999999999974</v>
      </c>
      <c r="CD43">
        <f t="shared" si="48"/>
        <v>-0.13309999999999889</v>
      </c>
      <c r="CE43">
        <f t="shared" si="49"/>
        <v>0.16520000000000223</v>
      </c>
      <c r="CF43">
        <f t="shared" si="50"/>
        <v>-0.60240000000000293</v>
      </c>
      <c r="CG43">
        <f t="shared" si="51"/>
        <v>4.79</v>
      </c>
      <c r="CH43">
        <f t="shared" si="52"/>
        <v>4.8699999999999992</v>
      </c>
      <c r="CI43">
        <f t="shared" si="53"/>
        <v>22.759999999999998</v>
      </c>
      <c r="CJ43">
        <f t="shared" si="54"/>
        <v>22.015000000000001</v>
      </c>
      <c r="CK43">
        <f t="shared" si="55"/>
        <v>22.593360000000001</v>
      </c>
      <c r="CL43">
        <f t="shared" si="56"/>
        <v>21.646748000000002</v>
      </c>
      <c r="CM43">
        <f t="shared" si="57"/>
        <v>-0.16663999999999746</v>
      </c>
      <c r="CN43">
        <f t="shared" si="58"/>
        <v>-0.36825199999999825</v>
      </c>
      <c r="CO43">
        <v>22.3</v>
      </c>
      <c r="CP43">
        <v>22.6</v>
      </c>
      <c r="CQ43">
        <v>22.9</v>
      </c>
      <c r="CR43">
        <v>23.2</v>
      </c>
    </row>
    <row r="44" spans="1:96" x14ac:dyDescent="0.2">
      <c r="A44">
        <f t="shared" si="59"/>
        <v>43</v>
      </c>
      <c r="B44" t="s">
        <v>135</v>
      </c>
      <c r="C44" t="s">
        <v>136</v>
      </c>
      <c r="D44">
        <v>1998</v>
      </c>
      <c r="E44">
        <f t="shared" si="0"/>
        <v>21</v>
      </c>
      <c r="F44">
        <v>1</v>
      </c>
      <c r="G44">
        <f t="shared" si="1"/>
        <v>2019</v>
      </c>
      <c r="H44" s="1" t="str">
        <f t="shared" si="2"/>
        <v>2019</v>
      </c>
      <c r="I44" s="3" t="str">
        <f t="shared" si="3"/>
        <v>19</v>
      </c>
      <c r="J44" s="3">
        <v>10.7</v>
      </c>
      <c r="K44" s="3">
        <v>10.64</v>
      </c>
      <c r="L44" s="2">
        <v>10.746</v>
      </c>
      <c r="M44" s="2">
        <v>11.004</v>
      </c>
      <c r="N44">
        <v>7.36</v>
      </c>
      <c r="O44">
        <v>7.23</v>
      </c>
      <c r="P44">
        <v>11.67</v>
      </c>
      <c r="Q44">
        <v>10.85</v>
      </c>
      <c r="R44">
        <v>7.09</v>
      </c>
      <c r="S44">
        <v>7.74</v>
      </c>
      <c r="T44">
        <v>7.94</v>
      </c>
      <c r="U44">
        <v>8.08</v>
      </c>
      <c r="V44">
        <v>7.91</v>
      </c>
      <c r="W44">
        <v>7.38</v>
      </c>
      <c r="X44">
        <v>6.03</v>
      </c>
      <c r="Y44">
        <v>5.65</v>
      </c>
      <c r="Z44">
        <v>5.47</v>
      </c>
      <c r="AA44">
        <v>6.17</v>
      </c>
      <c r="AB44">
        <v>7.78</v>
      </c>
      <c r="AC44">
        <v>8.14</v>
      </c>
      <c r="AD44">
        <v>7.17</v>
      </c>
      <c r="AE44">
        <v>6.88</v>
      </c>
      <c r="AF44">
        <v>8.02</v>
      </c>
      <c r="AG44">
        <v>7.99</v>
      </c>
      <c r="AH44" s="3">
        <f t="shared" si="4"/>
        <v>23.32</v>
      </c>
      <c r="AI44" s="4">
        <f t="shared" si="60"/>
        <v>23.5</v>
      </c>
      <c r="AJ44">
        <f t="shared" si="61"/>
        <v>22.77</v>
      </c>
      <c r="AK44">
        <f t="shared" si="62"/>
        <v>23.37</v>
      </c>
      <c r="AL44">
        <f t="shared" si="63"/>
        <v>23.090000000000003</v>
      </c>
      <c r="AM44">
        <f t="shared" si="64"/>
        <v>22.89</v>
      </c>
      <c r="AN44">
        <v>22.5</v>
      </c>
      <c r="AO44">
        <v>22.9</v>
      </c>
      <c r="AP44">
        <v>22.66</v>
      </c>
      <c r="AQ44">
        <v>22.16</v>
      </c>
      <c r="AR44" s="3">
        <f t="shared" si="20"/>
        <v>22.75</v>
      </c>
      <c r="AS44" s="3">
        <f t="shared" si="21"/>
        <v>23.24</v>
      </c>
      <c r="AT44">
        <f t="shared" si="22"/>
        <v>22.746000000000002</v>
      </c>
      <c r="AU44">
        <f t="shared" si="23"/>
        <v>23.240500000000001</v>
      </c>
      <c r="AV44">
        <f t="shared" si="65"/>
        <v>8.0300000000000011</v>
      </c>
      <c r="AW44">
        <f t="shared" si="24"/>
        <v>6.67</v>
      </c>
      <c r="AX44">
        <f t="shared" si="66"/>
        <v>11.15</v>
      </c>
      <c r="AY44">
        <f t="shared" si="25"/>
        <v>22.53</v>
      </c>
      <c r="AZ44">
        <f t="shared" si="26"/>
        <v>23.07</v>
      </c>
      <c r="BA44">
        <f t="shared" si="27"/>
        <v>22.532519999999998</v>
      </c>
      <c r="BB44">
        <f t="shared" si="28"/>
        <v>23.074200000000001</v>
      </c>
      <c r="BC44" s="2">
        <f t="shared" si="67"/>
        <v>11.046000000000001</v>
      </c>
      <c r="BD44">
        <f t="shared" si="68"/>
        <v>24.596699999999998</v>
      </c>
      <c r="BE44">
        <f t="shared" si="69"/>
        <v>23.458199999999998</v>
      </c>
      <c r="BF44">
        <f t="shared" si="70"/>
        <v>20.970800000000001</v>
      </c>
      <c r="BG44">
        <f t="shared" si="71"/>
        <v>21.5276</v>
      </c>
      <c r="BH44">
        <f t="shared" si="72"/>
        <v>8.16</v>
      </c>
      <c r="BI44">
        <f t="shared" si="73"/>
        <v>6.03</v>
      </c>
      <c r="BJ44">
        <f t="shared" si="74"/>
        <v>11.2</v>
      </c>
      <c r="BK44">
        <f t="shared" si="75"/>
        <v>12.17</v>
      </c>
      <c r="BL44">
        <f t="shared" si="76"/>
        <v>11.14</v>
      </c>
      <c r="BM44">
        <f t="shared" si="31"/>
        <v>-0.26999999999999957</v>
      </c>
      <c r="BN44">
        <f t="shared" si="32"/>
        <v>-0.87000000000000099</v>
      </c>
      <c r="BO44">
        <f t="shared" si="33"/>
        <v>-0.19000000000000483</v>
      </c>
      <c r="BP44">
        <f t="shared" si="34"/>
        <v>9.9999999999980105E-3</v>
      </c>
      <c r="BQ44">
        <f t="shared" si="35"/>
        <v>-0.10999999999999943</v>
      </c>
      <c r="BR44">
        <f t="shared" si="36"/>
        <v>-0.71000000000000085</v>
      </c>
      <c r="BS44">
        <f t="shared" si="37"/>
        <v>-0.93000000000000327</v>
      </c>
      <c r="BT44">
        <f t="shared" si="38"/>
        <v>-0.73000000000000043</v>
      </c>
      <c r="BU44" s="3">
        <f t="shared" si="39"/>
        <v>0.46999999999999886</v>
      </c>
      <c r="BV44" s="3">
        <f t="shared" si="40"/>
        <v>-0.13000000000000256</v>
      </c>
      <c r="BW44" s="3">
        <f t="shared" si="41"/>
        <v>-0.34000000000000341</v>
      </c>
      <c r="BX44" s="3">
        <f t="shared" si="42"/>
        <v>-0.14000000000000057</v>
      </c>
      <c r="BY44">
        <f t="shared" si="43"/>
        <v>0.30000000000000071</v>
      </c>
      <c r="BZ44">
        <f t="shared" si="44"/>
        <v>-0.30000000000000071</v>
      </c>
      <c r="CA44">
        <f t="shared" si="45"/>
        <v>-0.56000000000000227</v>
      </c>
      <c r="CB44">
        <f t="shared" si="46"/>
        <v>-0.35999999999999943</v>
      </c>
      <c r="CC44">
        <f t="shared" si="47"/>
        <v>1.8266999999999989</v>
      </c>
      <c r="CD44">
        <f t="shared" si="48"/>
        <v>8.8199999999996948E-2</v>
      </c>
      <c r="CE44">
        <f t="shared" si="49"/>
        <v>-1.5624000000000038</v>
      </c>
      <c r="CF44">
        <f t="shared" si="50"/>
        <v>-1.9192</v>
      </c>
      <c r="CG44">
        <f t="shared" si="51"/>
        <v>5.25</v>
      </c>
      <c r="CH44">
        <f t="shared" si="52"/>
        <v>5.0699999999999994</v>
      </c>
      <c r="CI44">
        <f t="shared" si="53"/>
        <v>23.07</v>
      </c>
      <c r="CJ44">
        <f t="shared" si="54"/>
        <v>22.990000000000002</v>
      </c>
      <c r="CK44">
        <f t="shared" si="55"/>
        <v>22.625200000000003</v>
      </c>
      <c r="CL44">
        <f t="shared" si="56"/>
        <v>21.890194000000001</v>
      </c>
      <c r="CM44">
        <f t="shared" si="57"/>
        <v>-0.4447999999999972</v>
      </c>
      <c r="CN44">
        <f t="shared" si="58"/>
        <v>-1.0998060000000009</v>
      </c>
      <c r="CO44">
        <v>22.9</v>
      </c>
      <c r="CP44">
        <v>23.2</v>
      </c>
      <c r="CQ44">
        <v>23.5</v>
      </c>
      <c r="CR44">
        <v>23.8</v>
      </c>
    </row>
    <row r="45" spans="1:96" x14ac:dyDescent="0.2">
      <c r="A45">
        <f t="shared" si="59"/>
        <v>44</v>
      </c>
      <c r="B45" t="s">
        <v>137</v>
      </c>
      <c r="C45" t="s">
        <v>138</v>
      </c>
      <c r="D45">
        <v>2000</v>
      </c>
      <c r="E45">
        <f t="shared" si="0"/>
        <v>18</v>
      </c>
      <c r="F45">
        <v>1</v>
      </c>
      <c r="G45">
        <f t="shared" si="1"/>
        <v>2018</v>
      </c>
      <c r="H45" s="1" t="str">
        <f t="shared" si="2"/>
        <v>2018</v>
      </c>
      <c r="I45" s="3" t="str">
        <f t="shared" si="3"/>
        <v>18</v>
      </c>
      <c r="J45" s="3">
        <v>11.66</v>
      </c>
      <c r="K45" s="3">
        <v>11.85</v>
      </c>
      <c r="L45" s="2">
        <v>11.977</v>
      </c>
      <c r="M45" s="2">
        <v>11.721</v>
      </c>
      <c r="N45">
        <v>8.0500000000000007</v>
      </c>
      <c r="O45">
        <v>8.09</v>
      </c>
      <c r="P45">
        <v>11.02</v>
      </c>
      <c r="Q45">
        <v>11.07</v>
      </c>
      <c r="R45">
        <v>7.68</v>
      </c>
      <c r="S45">
        <v>7.81</v>
      </c>
      <c r="T45">
        <v>8.6300000000000008</v>
      </c>
      <c r="U45">
        <v>8.0299999999999994</v>
      </c>
      <c r="V45">
        <v>8.1300000000000008</v>
      </c>
      <c r="W45">
        <v>7.58</v>
      </c>
      <c r="X45">
        <v>6.85</v>
      </c>
      <c r="Y45">
        <v>5.92</v>
      </c>
      <c r="Z45">
        <v>5.82</v>
      </c>
      <c r="AA45">
        <v>6.65</v>
      </c>
      <c r="AB45">
        <v>8.08</v>
      </c>
      <c r="AC45">
        <v>8.1</v>
      </c>
      <c r="AD45">
        <v>7.44</v>
      </c>
      <c r="AE45">
        <v>7.33</v>
      </c>
      <c r="AF45">
        <v>8.0500000000000007</v>
      </c>
      <c r="AG45">
        <v>7.82</v>
      </c>
      <c r="AH45" s="3">
        <f t="shared" si="4"/>
        <v>25.240000000000002</v>
      </c>
      <c r="AI45" s="4">
        <f t="shared" si="60"/>
        <v>25</v>
      </c>
      <c r="AJ45">
        <f t="shared" si="61"/>
        <v>24.119999999999997</v>
      </c>
      <c r="AK45">
        <f t="shared" si="62"/>
        <v>23.740000000000002</v>
      </c>
      <c r="AL45">
        <f t="shared" si="63"/>
        <v>23.62</v>
      </c>
      <c r="AM45">
        <f t="shared" si="64"/>
        <v>23.200000000000003</v>
      </c>
      <c r="AN45">
        <v>23.4</v>
      </c>
      <c r="AO45">
        <v>23.7</v>
      </c>
      <c r="AP45">
        <v>23.62</v>
      </c>
      <c r="AQ45">
        <v>23.12</v>
      </c>
      <c r="AR45" s="3">
        <f t="shared" si="20"/>
        <v>23.86</v>
      </c>
      <c r="AS45" s="3">
        <f t="shared" si="21"/>
        <v>24.32</v>
      </c>
      <c r="AT45">
        <f t="shared" si="22"/>
        <v>23.855200000000004</v>
      </c>
      <c r="AU45">
        <f t="shared" si="23"/>
        <v>24.324700000000004</v>
      </c>
      <c r="AV45">
        <f t="shared" si="65"/>
        <v>8.89</v>
      </c>
      <c r="AW45">
        <f t="shared" si="24"/>
        <v>7.15</v>
      </c>
      <c r="AX45">
        <f t="shared" si="66"/>
        <v>11.370000000000001</v>
      </c>
      <c r="AY45">
        <f t="shared" si="25"/>
        <v>24.3</v>
      </c>
      <c r="AZ45">
        <f t="shared" si="26"/>
        <v>24.78</v>
      </c>
      <c r="BA45">
        <f t="shared" si="27"/>
        <v>24.302289999999999</v>
      </c>
      <c r="BB45">
        <f t="shared" si="28"/>
        <v>24.782950000000003</v>
      </c>
      <c r="BC45" s="2">
        <f t="shared" si="67"/>
        <v>12.277000000000001</v>
      </c>
      <c r="BD45">
        <f t="shared" si="68"/>
        <v>24.636299999999999</v>
      </c>
      <c r="BE45">
        <f t="shared" si="69"/>
        <v>24.5274</v>
      </c>
      <c r="BF45">
        <f t="shared" si="70"/>
        <v>22.679599999999997</v>
      </c>
      <c r="BG45">
        <f t="shared" si="71"/>
        <v>23.15</v>
      </c>
      <c r="BH45">
        <f t="shared" si="72"/>
        <v>8.8500000000000014</v>
      </c>
      <c r="BI45">
        <f t="shared" si="73"/>
        <v>6.85</v>
      </c>
      <c r="BJ45">
        <f t="shared" si="74"/>
        <v>12.16</v>
      </c>
      <c r="BK45">
        <f t="shared" si="75"/>
        <v>11.52</v>
      </c>
      <c r="BL45">
        <f t="shared" si="76"/>
        <v>12.35</v>
      </c>
      <c r="BM45">
        <f t="shared" si="31"/>
        <v>-0.71999999999999886</v>
      </c>
      <c r="BN45">
        <f t="shared" si="32"/>
        <v>-0.34000000000000341</v>
      </c>
      <c r="BO45">
        <f t="shared" si="33"/>
        <v>7.9999999999998295E-2</v>
      </c>
      <c r="BP45">
        <f t="shared" si="34"/>
        <v>0.49999999999999645</v>
      </c>
      <c r="BQ45">
        <f t="shared" si="35"/>
        <v>-0.49999999999999645</v>
      </c>
      <c r="BR45">
        <f t="shared" si="36"/>
        <v>-0.12000000000000099</v>
      </c>
      <c r="BS45">
        <f t="shared" si="37"/>
        <v>-0.5</v>
      </c>
      <c r="BT45">
        <f t="shared" si="38"/>
        <v>-8.0000000000001847E-2</v>
      </c>
      <c r="BU45" s="3">
        <f t="shared" si="39"/>
        <v>0.20000000000000284</v>
      </c>
      <c r="BV45" s="3">
        <f t="shared" si="40"/>
        <v>0.57999999999999829</v>
      </c>
      <c r="BW45" s="3">
        <f t="shared" si="41"/>
        <v>0.23999999999999844</v>
      </c>
      <c r="BX45" s="3">
        <f t="shared" si="42"/>
        <v>0.65999999999999659</v>
      </c>
      <c r="BY45">
        <f t="shared" si="43"/>
        <v>0.66000000000000369</v>
      </c>
      <c r="BZ45">
        <f t="shared" si="44"/>
        <v>1.0399999999999991</v>
      </c>
      <c r="CA45">
        <f t="shared" si="45"/>
        <v>0.67999999999999972</v>
      </c>
      <c r="CB45">
        <f t="shared" si="46"/>
        <v>1.0999999999999979</v>
      </c>
      <c r="CC45">
        <f t="shared" si="47"/>
        <v>0.51630000000000109</v>
      </c>
      <c r="CD45">
        <f t="shared" si="48"/>
        <v>0.7873999999999981</v>
      </c>
      <c r="CE45">
        <f t="shared" si="49"/>
        <v>-0.47000000000000242</v>
      </c>
      <c r="CF45">
        <f t="shared" si="50"/>
        <v>-0.52040000000000575</v>
      </c>
      <c r="CG45">
        <f t="shared" si="51"/>
        <v>5.52</v>
      </c>
      <c r="CH45">
        <f t="shared" si="52"/>
        <v>5.42</v>
      </c>
      <c r="CI45">
        <f t="shared" si="53"/>
        <v>23.93</v>
      </c>
      <c r="CJ45">
        <f t="shared" si="54"/>
        <v>23.410000000000004</v>
      </c>
      <c r="CK45">
        <f t="shared" si="55"/>
        <v>24.467420000000001</v>
      </c>
      <c r="CL45">
        <f t="shared" si="56"/>
        <v>23.267086000000003</v>
      </c>
      <c r="CM45">
        <f t="shared" si="57"/>
        <v>0.5374200000000009</v>
      </c>
      <c r="CN45">
        <f t="shared" si="58"/>
        <v>-0.1429140000000011</v>
      </c>
      <c r="CO45">
        <v>23.8</v>
      </c>
      <c r="CP45">
        <v>24</v>
      </c>
      <c r="CQ45">
        <v>24.4</v>
      </c>
      <c r="CR45">
        <v>24.6</v>
      </c>
    </row>
    <row r="46" spans="1:96" x14ac:dyDescent="0.2">
      <c r="A46">
        <f t="shared" si="59"/>
        <v>45</v>
      </c>
      <c r="B46" t="s">
        <v>139</v>
      </c>
      <c r="C46" t="s">
        <v>140</v>
      </c>
      <c r="D46">
        <v>1996</v>
      </c>
      <c r="E46">
        <f t="shared" si="0"/>
        <v>22</v>
      </c>
      <c r="F46">
        <v>2</v>
      </c>
      <c r="G46">
        <f t="shared" si="1"/>
        <v>2018</v>
      </c>
      <c r="H46" s="1" t="str">
        <f t="shared" si="2"/>
        <v>2018</v>
      </c>
      <c r="I46" s="3" t="str">
        <f t="shared" si="3"/>
        <v>18</v>
      </c>
      <c r="J46" s="3">
        <v>11.34</v>
      </c>
      <c r="K46" s="3">
        <v>11.52</v>
      </c>
      <c r="L46" s="2">
        <v>11.032</v>
      </c>
      <c r="M46" s="2">
        <v>11.851000000000001</v>
      </c>
      <c r="N46">
        <v>7.82</v>
      </c>
      <c r="O46">
        <v>7.66</v>
      </c>
      <c r="P46">
        <v>11.55</v>
      </c>
      <c r="Q46">
        <v>11.5</v>
      </c>
      <c r="R46">
        <v>7.43</v>
      </c>
      <c r="S46">
        <v>7.9</v>
      </c>
      <c r="T46">
        <v>8.94</v>
      </c>
      <c r="U46">
        <v>8.52</v>
      </c>
      <c r="V46">
        <v>8.3000000000000007</v>
      </c>
      <c r="W46">
        <v>7.43</v>
      </c>
      <c r="X46">
        <v>6.48</v>
      </c>
      <c r="Y46">
        <v>5.37</v>
      </c>
      <c r="Z46">
        <v>5.75</v>
      </c>
      <c r="AA46">
        <v>6.35</v>
      </c>
      <c r="AB46">
        <v>7.64</v>
      </c>
      <c r="AC46">
        <v>7.76</v>
      </c>
      <c r="AD46">
        <v>7.74</v>
      </c>
      <c r="AE46">
        <v>7.68</v>
      </c>
      <c r="AF46">
        <v>7.87</v>
      </c>
      <c r="AG46">
        <v>7.75</v>
      </c>
      <c r="AH46" s="3">
        <f t="shared" si="4"/>
        <v>23.950000000000003</v>
      </c>
      <c r="AI46" s="4">
        <f t="shared" si="60"/>
        <v>24</v>
      </c>
      <c r="AJ46">
        <f t="shared" si="61"/>
        <v>24.27</v>
      </c>
      <c r="AK46">
        <f t="shared" si="62"/>
        <v>24.25</v>
      </c>
      <c r="AL46">
        <f t="shared" si="63"/>
        <v>23.14</v>
      </c>
      <c r="AM46">
        <f t="shared" si="64"/>
        <v>23.3</v>
      </c>
      <c r="AN46">
        <v>22.8</v>
      </c>
      <c r="AO46">
        <v>23.1</v>
      </c>
      <c r="AP46">
        <v>22.975000000000001</v>
      </c>
      <c r="AQ46">
        <v>22.475000000000001</v>
      </c>
      <c r="AR46" s="3">
        <f t="shared" si="20"/>
        <v>23.46</v>
      </c>
      <c r="AS46" s="3">
        <f t="shared" si="21"/>
        <v>24.04</v>
      </c>
      <c r="AT46">
        <f t="shared" si="22"/>
        <v>23.459600000000002</v>
      </c>
      <c r="AU46">
        <f t="shared" si="23"/>
        <v>24.040600000000001</v>
      </c>
      <c r="AV46">
        <f t="shared" si="65"/>
        <v>8.4600000000000009</v>
      </c>
      <c r="AW46">
        <f t="shared" si="24"/>
        <v>6.85</v>
      </c>
      <c r="AX46">
        <f t="shared" si="66"/>
        <v>11.8</v>
      </c>
      <c r="AY46">
        <f t="shared" si="25"/>
        <v>23.15</v>
      </c>
      <c r="AZ46">
        <f t="shared" si="26"/>
        <v>23.67</v>
      </c>
      <c r="BA46">
        <f t="shared" si="27"/>
        <v>23.146239999999999</v>
      </c>
      <c r="BB46">
        <f t="shared" si="28"/>
        <v>23.666400000000003</v>
      </c>
      <c r="BC46" s="2">
        <f t="shared" si="67"/>
        <v>11.332000000000001</v>
      </c>
      <c r="BD46">
        <f t="shared" si="68"/>
        <v>24.723100000000002</v>
      </c>
      <c r="BE46">
        <f t="shared" si="69"/>
        <v>24.341800000000003</v>
      </c>
      <c r="BF46">
        <f t="shared" si="70"/>
        <v>22.280799999999999</v>
      </c>
      <c r="BG46">
        <f t="shared" si="71"/>
        <v>22.797799999999995</v>
      </c>
      <c r="BH46">
        <f t="shared" si="72"/>
        <v>8.620000000000001</v>
      </c>
      <c r="BI46">
        <f t="shared" si="73"/>
        <v>6.48</v>
      </c>
      <c r="BJ46">
        <f t="shared" si="74"/>
        <v>11.84</v>
      </c>
      <c r="BK46">
        <f t="shared" si="75"/>
        <v>12.05</v>
      </c>
      <c r="BL46">
        <f t="shared" si="76"/>
        <v>12.02</v>
      </c>
      <c r="BM46">
        <f t="shared" si="31"/>
        <v>-1.4699999999999989</v>
      </c>
      <c r="BN46">
        <f t="shared" si="32"/>
        <v>-1.4499999999999993</v>
      </c>
      <c r="BO46">
        <f t="shared" si="33"/>
        <v>-3.9999999999999147E-2</v>
      </c>
      <c r="BP46">
        <f t="shared" si="34"/>
        <v>-0.19999999999999929</v>
      </c>
      <c r="BQ46">
        <f t="shared" si="35"/>
        <v>-1.2949999999999982</v>
      </c>
      <c r="BR46">
        <f t="shared" si="36"/>
        <v>-1.2749999999999986</v>
      </c>
      <c r="BS46">
        <f t="shared" si="37"/>
        <v>-0.66499999999999915</v>
      </c>
      <c r="BT46">
        <f t="shared" si="38"/>
        <v>-0.82499999999999929</v>
      </c>
      <c r="BU46" s="3">
        <f t="shared" si="39"/>
        <v>-0.23000000000000043</v>
      </c>
      <c r="BV46" s="3">
        <f t="shared" si="40"/>
        <v>-0.21000000000000085</v>
      </c>
      <c r="BW46" s="3">
        <f t="shared" si="41"/>
        <v>0.32000000000000028</v>
      </c>
      <c r="BX46" s="3">
        <f t="shared" si="42"/>
        <v>0.16000000000000014</v>
      </c>
      <c r="BY46">
        <f t="shared" si="43"/>
        <v>-0.59999999999999787</v>
      </c>
      <c r="BZ46">
        <f t="shared" si="44"/>
        <v>-0.57999999999999829</v>
      </c>
      <c r="CA46">
        <f t="shared" si="45"/>
        <v>9.9999999999980105E-3</v>
      </c>
      <c r="CB46">
        <f t="shared" si="46"/>
        <v>-0.15000000000000213</v>
      </c>
      <c r="CC46">
        <f t="shared" si="47"/>
        <v>0.45310000000000272</v>
      </c>
      <c r="CD46">
        <f t="shared" si="48"/>
        <v>9.1800000000002768E-2</v>
      </c>
      <c r="CE46">
        <f t="shared" si="49"/>
        <v>-0.34220000000000539</v>
      </c>
      <c r="CF46">
        <f t="shared" si="50"/>
        <v>-1.0192000000000014</v>
      </c>
      <c r="CG46">
        <f t="shared" si="51"/>
        <v>4.97</v>
      </c>
      <c r="CH46">
        <f t="shared" si="52"/>
        <v>5.35</v>
      </c>
      <c r="CI46">
        <f t="shared" si="53"/>
        <v>24.259999999999998</v>
      </c>
      <c r="CJ46">
        <f t="shared" si="54"/>
        <v>23.22</v>
      </c>
      <c r="CK46">
        <f t="shared" si="55"/>
        <v>23.7424</v>
      </c>
      <c r="CL46">
        <f t="shared" si="56"/>
        <v>23.271980000000003</v>
      </c>
      <c r="CM46">
        <f t="shared" si="57"/>
        <v>-0.51759999999999806</v>
      </c>
      <c r="CN46">
        <f t="shared" si="58"/>
        <v>5.1980000000003912E-2</v>
      </c>
      <c r="CO46">
        <v>23.2</v>
      </c>
      <c r="CP46">
        <v>23.5</v>
      </c>
      <c r="CQ46">
        <v>23.8</v>
      </c>
      <c r="CR46">
        <v>24</v>
      </c>
    </row>
    <row r="47" spans="1:96" x14ac:dyDescent="0.2">
      <c r="A47">
        <f t="shared" si="59"/>
        <v>46</v>
      </c>
      <c r="B47" t="s">
        <v>141</v>
      </c>
      <c r="C47" t="s">
        <v>142</v>
      </c>
      <c r="D47">
        <v>1999</v>
      </c>
      <c r="E47">
        <f t="shared" si="0"/>
        <v>20</v>
      </c>
      <c r="F47">
        <v>2</v>
      </c>
      <c r="G47">
        <f t="shared" si="1"/>
        <v>2019</v>
      </c>
      <c r="H47" s="1" t="str">
        <f t="shared" si="2"/>
        <v>2019</v>
      </c>
      <c r="I47" s="3" t="str">
        <f t="shared" si="3"/>
        <v>19</v>
      </c>
      <c r="J47" s="3">
        <v>11.97</v>
      </c>
      <c r="K47" s="3">
        <v>11.79</v>
      </c>
      <c r="L47" s="2">
        <v>11.242000000000001</v>
      </c>
      <c r="M47" s="2">
        <v>11.242000000000001</v>
      </c>
      <c r="N47">
        <v>7.03</v>
      </c>
      <c r="O47">
        <v>6.96</v>
      </c>
      <c r="P47">
        <v>10.92</v>
      </c>
      <c r="Q47">
        <v>11.23</v>
      </c>
      <c r="R47">
        <v>7.67</v>
      </c>
      <c r="S47">
        <v>7.69</v>
      </c>
      <c r="T47">
        <v>8.56</v>
      </c>
      <c r="U47">
        <v>8.65</v>
      </c>
      <c r="V47">
        <v>7.97</v>
      </c>
      <c r="W47">
        <v>7.18</v>
      </c>
      <c r="X47">
        <v>6.25</v>
      </c>
      <c r="Y47">
        <v>5.53</v>
      </c>
      <c r="Z47">
        <v>5.66</v>
      </c>
      <c r="AA47">
        <v>6.14</v>
      </c>
      <c r="AB47">
        <v>7.77</v>
      </c>
      <c r="AC47">
        <v>7.82</v>
      </c>
      <c r="AD47">
        <v>7.42</v>
      </c>
      <c r="AE47">
        <v>7.39</v>
      </c>
      <c r="AF47">
        <v>8.39</v>
      </c>
      <c r="AG47">
        <v>8.3699999999999992</v>
      </c>
      <c r="AH47" s="3">
        <f t="shared" si="4"/>
        <v>23.580000000000002</v>
      </c>
      <c r="AI47" s="4">
        <f t="shared" si="60"/>
        <v>23.5</v>
      </c>
      <c r="AJ47">
        <f t="shared" si="61"/>
        <v>23.92</v>
      </c>
      <c r="AK47">
        <f t="shared" si="62"/>
        <v>23.8</v>
      </c>
      <c r="AL47">
        <f t="shared" si="63"/>
        <v>23.009999999999998</v>
      </c>
      <c r="AM47">
        <f t="shared" si="64"/>
        <v>24.15</v>
      </c>
      <c r="AN47">
        <v>22.5</v>
      </c>
      <c r="AO47">
        <v>22.9</v>
      </c>
      <c r="AP47">
        <v>22.79</v>
      </c>
      <c r="AQ47">
        <v>22.29</v>
      </c>
      <c r="AR47" s="3">
        <f t="shared" si="20"/>
        <v>22.68</v>
      </c>
      <c r="AS47" s="3">
        <f t="shared" si="21"/>
        <v>23.21</v>
      </c>
      <c r="AT47">
        <f t="shared" si="22"/>
        <v>22.6767</v>
      </c>
      <c r="AU47">
        <f t="shared" si="23"/>
        <v>23.2102</v>
      </c>
      <c r="AV47">
        <f t="shared" si="65"/>
        <v>7.76</v>
      </c>
      <c r="AW47">
        <f t="shared" si="24"/>
        <v>6.64</v>
      </c>
      <c r="AX47">
        <f t="shared" si="66"/>
        <v>11.530000000000001</v>
      </c>
      <c r="AY47">
        <f t="shared" si="25"/>
        <v>22.67</v>
      </c>
      <c r="AZ47">
        <f t="shared" si="26"/>
        <v>23.21</v>
      </c>
      <c r="BA47">
        <f t="shared" si="27"/>
        <v>22.669540000000001</v>
      </c>
      <c r="BB47">
        <f t="shared" si="28"/>
        <v>23.207900000000002</v>
      </c>
      <c r="BC47" s="2">
        <f t="shared" si="67"/>
        <v>11.542000000000002</v>
      </c>
      <c r="BD47">
        <f t="shared" si="68"/>
        <v>23.4025</v>
      </c>
      <c r="BE47">
        <f t="shared" si="69"/>
        <v>23.439699999999998</v>
      </c>
      <c r="BF47">
        <f t="shared" si="70"/>
        <v>22.656799999999997</v>
      </c>
      <c r="BG47">
        <f t="shared" si="71"/>
        <v>22.854199999999999</v>
      </c>
      <c r="BH47">
        <f t="shared" si="72"/>
        <v>7.83</v>
      </c>
      <c r="BI47">
        <f t="shared" si="73"/>
        <v>6.25</v>
      </c>
      <c r="BJ47">
        <f t="shared" si="74"/>
        <v>12.47</v>
      </c>
      <c r="BK47">
        <f t="shared" si="75"/>
        <v>11.42</v>
      </c>
      <c r="BL47">
        <f t="shared" si="76"/>
        <v>12.29</v>
      </c>
      <c r="BM47">
        <f t="shared" si="31"/>
        <v>-1.4200000000000017</v>
      </c>
      <c r="BN47">
        <f t="shared" si="32"/>
        <v>-1.3000000000000007</v>
      </c>
      <c r="BO47">
        <f t="shared" si="33"/>
        <v>-0.10999999999999943</v>
      </c>
      <c r="BP47">
        <f t="shared" si="34"/>
        <v>-1.25</v>
      </c>
      <c r="BQ47">
        <f t="shared" si="35"/>
        <v>-1.1300000000000026</v>
      </c>
      <c r="BR47">
        <f t="shared" si="36"/>
        <v>-1.0100000000000016</v>
      </c>
      <c r="BS47">
        <f t="shared" si="37"/>
        <v>-0.71999999999999886</v>
      </c>
      <c r="BT47">
        <f t="shared" si="38"/>
        <v>-1.8599999999999994</v>
      </c>
      <c r="BU47" s="3">
        <f t="shared" si="39"/>
        <v>-0.71000000000000085</v>
      </c>
      <c r="BV47" s="3">
        <f t="shared" si="40"/>
        <v>-0.58999999999999986</v>
      </c>
      <c r="BW47" s="3">
        <f t="shared" si="41"/>
        <v>-0.32999999999999829</v>
      </c>
      <c r="BX47" s="3">
        <f t="shared" si="42"/>
        <v>-1.4699999999999989</v>
      </c>
      <c r="BY47">
        <f t="shared" si="43"/>
        <v>-0.71000000000000085</v>
      </c>
      <c r="BZ47">
        <f t="shared" si="44"/>
        <v>-0.58999999999999986</v>
      </c>
      <c r="CA47">
        <f t="shared" si="45"/>
        <v>-0.33999999999999631</v>
      </c>
      <c r="CB47">
        <f t="shared" si="46"/>
        <v>-1.4799999999999969</v>
      </c>
      <c r="CC47">
        <f t="shared" si="47"/>
        <v>-0.51750000000000185</v>
      </c>
      <c r="CD47">
        <f t="shared" si="48"/>
        <v>-0.36030000000000229</v>
      </c>
      <c r="CE47">
        <f t="shared" si="49"/>
        <v>-0.15579999999999927</v>
      </c>
      <c r="CF47">
        <f t="shared" si="50"/>
        <v>-1.4932000000000016</v>
      </c>
      <c r="CG47">
        <f t="shared" si="51"/>
        <v>5.13</v>
      </c>
      <c r="CH47">
        <f t="shared" si="52"/>
        <v>5.26</v>
      </c>
      <c r="CI47">
        <f t="shared" si="53"/>
        <v>23.86</v>
      </c>
      <c r="CJ47">
        <f t="shared" si="54"/>
        <v>23.58</v>
      </c>
      <c r="CK47">
        <f t="shared" si="55"/>
        <v>23.360700000000001</v>
      </c>
      <c r="CL47">
        <f t="shared" si="56"/>
        <v>22.604310000000002</v>
      </c>
      <c r="CM47">
        <f t="shared" si="57"/>
        <v>-0.49929999999999808</v>
      </c>
      <c r="CN47">
        <f t="shared" si="58"/>
        <v>-0.97568999999999662</v>
      </c>
      <c r="CO47">
        <v>22.9</v>
      </c>
      <c r="CP47">
        <v>23.2</v>
      </c>
      <c r="CQ47">
        <v>23.5</v>
      </c>
      <c r="CR47">
        <v>23.8</v>
      </c>
    </row>
    <row r="48" spans="1:96" x14ac:dyDescent="0.2">
      <c r="A48">
        <f t="shared" si="59"/>
        <v>47</v>
      </c>
      <c r="B48" t="s">
        <v>143</v>
      </c>
      <c r="C48" t="s">
        <v>144</v>
      </c>
      <c r="D48">
        <v>1984</v>
      </c>
      <c r="E48">
        <f t="shared" si="0"/>
        <v>32</v>
      </c>
      <c r="F48" s="5">
        <v>2</v>
      </c>
      <c r="G48">
        <f t="shared" si="1"/>
        <v>2016</v>
      </c>
      <c r="H48" s="1" t="str">
        <f t="shared" si="2"/>
        <v>2016</v>
      </c>
      <c r="I48" s="3" t="str">
        <f t="shared" si="3"/>
        <v>16</v>
      </c>
      <c r="J48" s="3">
        <v>12.49</v>
      </c>
      <c r="K48" s="3">
        <v>12.56</v>
      </c>
      <c r="L48" s="2">
        <v>11.692</v>
      </c>
      <c r="M48" s="2">
        <v>11.61</v>
      </c>
      <c r="N48">
        <v>7.68</v>
      </c>
      <c r="O48">
        <v>7.6</v>
      </c>
      <c r="P48">
        <v>11.96</v>
      </c>
      <c r="Q48">
        <v>11.55</v>
      </c>
      <c r="R48">
        <v>7.74</v>
      </c>
      <c r="S48">
        <v>8.0399999999999991</v>
      </c>
      <c r="T48">
        <v>9</v>
      </c>
      <c r="U48">
        <v>8.9700000000000006</v>
      </c>
      <c r="V48">
        <v>8.0399999999999991</v>
      </c>
      <c r="W48">
        <v>7.81</v>
      </c>
      <c r="X48">
        <v>6.3</v>
      </c>
      <c r="Y48">
        <v>5.76</v>
      </c>
      <c r="Z48">
        <v>6.02</v>
      </c>
      <c r="AA48">
        <v>6.27</v>
      </c>
      <c r="AB48">
        <v>7.98</v>
      </c>
      <c r="AC48">
        <v>7.99</v>
      </c>
      <c r="AD48">
        <v>7.64</v>
      </c>
      <c r="AE48">
        <v>7.64</v>
      </c>
      <c r="AF48">
        <v>8.27</v>
      </c>
      <c r="AG48">
        <v>7.67</v>
      </c>
      <c r="AH48" s="3">
        <f t="shared" si="4"/>
        <v>24.349999999999998</v>
      </c>
      <c r="AI48" s="4">
        <f t="shared" si="60"/>
        <v>24.5</v>
      </c>
      <c r="AJ48">
        <f t="shared" si="61"/>
        <v>24.78</v>
      </c>
      <c r="AK48">
        <f t="shared" si="62"/>
        <v>24.819999999999997</v>
      </c>
      <c r="AL48">
        <f t="shared" si="63"/>
        <v>23.61</v>
      </c>
      <c r="AM48">
        <f t="shared" si="64"/>
        <v>23.58</v>
      </c>
      <c r="AN48">
        <v>23.1</v>
      </c>
      <c r="AO48">
        <v>23.4</v>
      </c>
      <c r="AP48">
        <v>23.174999999999997</v>
      </c>
      <c r="AQ48">
        <v>22.674999999999997</v>
      </c>
      <c r="AR48" s="3">
        <f t="shared" si="20"/>
        <v>23.37</v>
      </c>
      <c r="AS48" s="3">
        <f t="shared" si="21"/>
        <v>23.97</v>
      </c>
      <c r="AT48">
        <f t="shared" si="22"/>
        <v>23.367699999999999</v>
      </c>
      <c r="AU48">
        <f t="shared" si="23"/>
        <v>23.974200000000003</v>
      </c>
      <c r="AV48">
        <f t="shared" si="65"/>
        <v>8.4</v>
      </c>
      <c r="AW48">
        <f t="shared" si="24"/>
        <v>6.77</v>
      </c>
      <c r="AX48">
        <f t="shared" si="66"/>
        <v>11.850000000000001</v>
      </c>
      <c r="AY48">
        <f t="shared" si="25"/>
        <v>23.48</v>
      </c>
      <c r="AZ48">
        <f t="shared" si="26"/>
        <v>23.99</v>
      </c>
      <c r="BA48">
        <f t="shared" si="27"/>
        <v>23.483440000000002</v>
      </c>
      <c r="BB48">
        <f t="shared" si="28"/>
        <v>23.994800000000001</v>
      </c>
      <c r="BC48" s="2">
        <f t="shared" si="67"/>
        <v>11.992000000000001</v>
      </c>
      <c r="BD48">
        <f t="shared" si="68"/>
        <v>24.974200000000003</v>
      </c>
      <c r="BE48">
        <f t="shared" si="69"/>
        <v>24.3325</v>
      </c>
      <c r="BF48">
        <f t="shared" si="70"/>
        <v>23.192599999999995</v>
      </c>
      <c r="BG48">
        <f t="shared" si="71"/>
        <v>23.700199999999995</v>
      </c>
      <c r="BH48">
        <f t="shared" si="72"/>
        <v>8.48</v>
      </c>
      <c r="BI48">
        <f t="shared" si="73"/>
        <v>6.3</v>
      </c>
      <c r="BJ48">
        <f t="shared" si="74"/>
        <v>12.99</v>
      </c>
      <c r="BK48">
        <f t="shared" si="75"/>
        <v>12.46</v>
      </c>
      <c r="BL48">
        <f t="shared" si="76"/>
        <v>13.06</v>
      </c>
      <c r="BM48">
        <f t="shared" si="31"/>
        <v>-1.6799999999999997</v>
      </c>
      <c r="BN48">
        <f t="shared" si="32"/>
        <v>-1.7199999999999953</v>
      </c>
      <c r="BO48">
        <f t="shared" si="33"/>
        <v>-0.21000000000000085</v>
      </c>
      <c r="BP48">
        <f t="shared" si="34"/>
        <v>-0.17999999999999972</v>
      </c>
      <c r="BQ48">
        <f t="shared" si="35"/>
        <v>-1.605000000000004</v>
      </c>
      <c r="BR48">
        <f t="shared" si="36"/>
        <v>-1.6449999999999996</v>
      </c>
      <c r="BS48">
        <f t="shared" si="37"/>
        <v>-0.93500000000000227</v>
      </c>
      <c r="BT48">
        <f t="shared" si="38"/>
        <v>-0.90500000000000114</v>
      </c>
      <c r="BU48" s="3">
        <f t="shared" si="39"/>
        <v>-0.81000000000000227</v>
      </c>
      <c r="BV48" s="3">
        <f t="shared" si="40"/>
        <v>-0.84999999999999787</v>
      </c>
      <c r="BW48" s="3">
        <f t="shared" si="41"/>
        <v>-0.23999999999999844</v>
      </c>
      <c r="BX48" s="3">
        <f t="shared" si="42"/>
        <v>-0.2099999999999973</v>
      </c>
      <c r="BY48">
        <f t="shared" si="43"/>
        <v>-0.7900000000000027</v>
      </c>
      <c r="BZ48">
        <f t="shared" si="44"/>
        <v>-0.82999999999999829</v>
      </c>
      <c r="CA48">
        <f t="shared" si="45"/>
        <v>-0.12999999999999901</v>
      </c>
      <c r="CB48">
        <f t="shared" si="46"/>
        <v>-9.9999999999997868E-2</v>
      </c>
      <c r="CC48">
        <f t="shared" si="47"/>
        <v>0.19420000000000215</v>
      </c>
      <c r="CD48">
        <f t="shared" si="48"/>
        <v>-0.48749999999999716</v>
      </c>
      <c r="CE48">
        <f t="shared" si="49"/>
        <v>9.0199999999995839E-2</v>
      </c>
      <c r="CF48">
        <f t="shared" si="50"/>
        <v>-0.38740000000000308</v>
      </c>
      <c r="CG48">
        <f t="shared" si="51"/>
        <v>5.3599999999999994</v>
      </c>
      <c r="CH48">
        <f t="shared" si="52"/>
        <v>5.6199999999999992</v>
      </c>
      <c r="CI48">
        <f t="shared" si="53"/>
        <v>24.799999999999997</v>
      </c>
      <c r="CJ48">
        <f t="shared" si="54"/>
        <v>23.594999999999999</v>
      </c>
      <c r="CK48">
        <f t="shared" si="55"/>
        <v>24.322900000000001</v>
      </c>
      <c r="CL48">
        <f t="shared" si="56"/>
        <v>23.773620000000001</v>
      </c>
      <c r="CM48">
        <f t="shared" si="57"/>
        <v>-0.47709999999999653</v>
      </c>
      <c r="CN48">
        <f t="shared" si="58"/>
        <v>0.17862000000000222</v>
      </c>
      <c r="CO48">
        <v>23.5</v>
      </c>
      <c r="CP48">
        <v>23.7</v>
      </c>
      <c r="CQ48">
        <v>24.1</v>
      </c>
      <c r="CR48">
        <v>24.3</v>
      </c>
    </row>
    <row r="49" spans="1:96" x14ac:dyDescent="0.2">
      <c r="A49">
        <f t="shared" si="59"/>
        <v>48</v>
      </c>
      <c r="B49" t="s">
        <v>145</v>
      </c>
      <c r="C49" t="s">
        <v>146</v>
      </c>
      <c r="D49">
        <v>1993</v>
      </c>
      <c r="E49">
        <f t="shared" si="0"/>
        <v>18</v>
      </c>
      <c r="F49">
        <v>2</v>
      </c>
      <c r="G49">
        <f t="shared" si="1"/>
        <v>2011</v>
      </c>
      <c r="H49" s="1" t="str">
        <f t="shared" si="2"/>
        <v>2011</v>
      </c>
      <c r="I49" s="3" t="str">
        <f t="shared" si="3"/>
        <v>11</v>
      </c>
      <c r="J49" s="3">
        <v>12.89</v>
      </c>
      <c r="K49" s="3">
        <v>12.65</v>
      </c>
      <c r="L49" s="2">
        <v>10.592000000000001</v>
      </c>
      <c r="M49" s="2">
        <v>11.63</v>
      </c>
      <c r="N49">
        <v>7.95</v>
      </c>
      <c r="O49">
        <v>7.82</v>
      </c>
      <c r="P49">
        <v>11.79</v>
      </c>
      <c r="Q49">
        <v>12.18</v>
      </c>
      <c r="R49">
        <v>7.46</v>
      </c>
      <c r="S49">
        <v>7.62</v>
      </c>
      <c r="T49">
        <v>9.0500000000000007</v>
      </c>
      <c r="U49">
        <v>8.06</v>
      </c>
      <c r="V49">
        <v>8.24</v>
      </c>
      <c r="W49">
        <v>7.78</v>
      </c>
      <c r="X49">
        <v>6.74</v>
      </c>
      <c r="Y49">
        <v>5.76</v>
      </c>
      <c r="Z49">
        <v>5.7</v>
      </c>
      <c r="AA49">
        <v>6.39</v>
      </c>
      <c r="AB49">
        <v>8.6999999999999993</v>
      </c>
      <c r="AC49">
        <v>8.73</v>
      </c>
      <c r="AD49">
        <v>7.71</v>
      </c>
      <c r="AE49">
        <v>7.49</v>
      </c>
      <c r="AF49">
        <v>8.5299999999999994</v>
      </c>
      <c r="AG49">
        <v>8.4499999999999993</v>
      </c>
      <c r="AH49" s="3">
        <f t="shared" si="4"/>
        <v>24.59</v>
      </c>
      <c r="AI49" s="4">
        <f t="shared" si="60"/>
        <v>24.5</v>
      </c>
      <c r="AJ49">
        <f t="shared" si="61"/>
        <v>24.130000000000003</v>
      </c>
      <c r="AK49">
        <f t="shared" si="62"/>
        <v>24.080000000000002</v>
      </c>
      <c r="AL49">
        <f t="shared" si="63"/>
        <v>25.14</v>
      </c>
      <c r="AM49">
        <f t="shared" si="64"/>
        <v>24.47</v>
      </c>
      <c r="AN49">
        <v>23.1</v>
      </c>
      <c r="AO49">
        <v>23.4</v>
      </c>
      <c r="AP49">
        <v>23.295000000000002</v>
      </c>
      <c r="AQ49">
        <v>22.795000000000002</v>
      </c>
      <c r="AR49" s="3">
        <f t="shared" si="20"/>
        <v>23.87</v>
      </c>
      <c r="AS49" s="3">
        <f t="shared" si="21"/>
        <v>24.56</v>
      </c>
      <c r="AT49">
        <f t="shared" si="22"/>
        <v>23.872800000000002</v>
      </c>
      <c r="AU49">
        <f t="shared" si="23"/>
        <v>24.559800000000003</v>
      </c>
      <c r="AV49">
        <f t="shared" si="65"/>
        <v>8.620000000000001</v>
      </c>
      <c r="AW49">
        <f t="shared" si="24"/>
        <v>6.89</v>
      </c>
      <c r="AX49">
        <f t="shared" si="66"/>
        <v>12.48</v>
      </c>
      <c r="AY49">
        <f t="shared" si="25"/>
        <v>22.99</v>
      </c>
      <c r="AZ49">
        <f t="shared" si="26"/>
        <v>23.51</v>
      </c>
      <c r="BA49">
        <f t="shared" si="27"/>
        <v>22.98584</v>
      </c>
      <c r="BB49">
        <f t="shared" si="28"/>
        <v>23.51</v>
      </c>
      <c r="BC49" s="2">
        <f t="shared" si="67"/>
        <v>10.892000000000001</v>
      </c>
      <c r="BD49">
        <f t="shared" si="68"/>
        <v>25.0672</v>
      </c>
      <c r="BE49">
        <f t="shared" si="69"/>
        <v>25.123000000000001</v>
      </c>
      <c r="BF49">
        <f t="shared" si="70"/>
        <v>23.982199999999999</v>
      </c>
      <c r="BG49">
        <f t="shared" si="71"/>
        <v>23.897599999999997</v>
      </c>
      <c r="BH49">
        <f t="shared" si="72"/>
        <v>8.75</v>
      </c>
      <c r="BI49">
        <f t="shared" si="73"/>
        <v>6.74</v>
      </c>
      <c r="BJ49">
        <f t="shared" si="74"/>
        <v>13.39</v>
      </c>
      <c r="BK49">
        <f t="shared" si="75"/>
        <v>12.29</v>
      </c>
      <c r="BL49">
        <f t="shared" si="76"/>
        <v>13.15</v>
      </c>
      <c r="BM49">
        <f t="shared" si="31"/>
        <v>-1.0300000000000011</v>
      </c>
      <c r="BN49">
        <f t="shared" si="32"/>
        <v>-0.98000000000000043</v>
      </c>
      <c r="BO49">
        <f t="shared" si="33"/>
        <v>-1.740000000000002</v>
      </c>
      <c r="BP49">
        <f t="shared" si="34"/>
        <v>-1.0700000000000003</v>
      </c>
      <c r="BQ49">
        <f t="shared" si="35"/>
        <v>-0.83500000000000085</v>
      </c>
      <c r="BR49">
        <f t="shared" si="36"/>
        <v>-0.78500000000000014</v>
      </c>
      <c r="BS49">
        <f t="shared" si="37"/>
        <v>-2.3449999999999989</v>
      </c>
      <c r="BT49">
        <f t="shared" si="38"/>
        <v>-1.6749999999999972</v>
      </c>
      <c r="BU49" s="3">
        <f t="shared" si="39"/>
        <v>0.42999999999999616</v>
      </c>
      <c r="BV49" s="3">
        <f t="shared" si="40"/>
        <v>0.47999999999999687</v>
      </c>
      <c r="BW49" s="3">
        <f t="shared" si="41"/>
        <v>-1.2699999999999996</v>
      </c>
      <c r="BX49" s="3">
        <f t="shared" si="42"/>
        <v>-0.59999999999999787</v>
      </c>
      <c r="BY49">
        <f t="shared" si="43"/>
        <v>-0.62000000000000099</v>
      </c>
      <c r="BZ49">
        <f t="shared" si="44"/>
        <v>-0.57000000000000028</v>
      </c>
      <c r="CA49">
        <f t="shared" si="45"/>
        <v>-2.1500000000000021</v>
      </c>
      <c r="CB49">
        <f t="shared" si="46"/>
        <v>-1.4800000000000004</v>
      </c>
      <c r="CC49">
        <f t="shared" si="47"/>
        <v>0.93719999999999715</v>
      </c>
      <c r="CD49">
        <f t="shared" si="48"/>
        <v>1.0429999999999993</v>
      </c>
      <c r="CE49">
        <f t="shared" si="49"/>
        <v>-1.2424000000000035</v>
      </c>
      <c r="CF49">
        <f t="shared" si="50"/>
        <v>-0.48780000000000001</v>
      </c>
      <c r="CG49">
        <f t="shared" si="51"/>
        <v>5.3599999999999994</v>
      </c>
      <c r="CH49">
        <f t="shared" si="52"/>
        <v>5.3</v>
      </c>
      <c r="CI49">
        <f t="shared" si="53"/>
        <v>24.105000000000004</v>
      </c>
      <c r="CJ49">
        <f t="shared" si="54"/>
        <v>24.805</v>
      </c>
      <c r="CK49">
        <f t="shared" si="55"/>
        <v>24.598100000000002</v>
      </c>
      <c r="CL49">
        <f t="shared" si="56"/>
        <v>23.976749999999999</v>
      </c>
      <c r="CM49">
        <f t="shared" si="57"/>
        <v>0.49309999999999832</v>
      </c>
      <c r="CN49">
        <f t="shared" si="58"/>
        <v>-0.8282500000000006</v>
      </c>
      <c r="CO49">
        <v>23.5</v>
      </c>
      <c r="CP49">
        <v>23.7</v>
      </c>
      <c r="CQ49">
        <v>24.1</v>
      </c>
      <c r="CR49">
        <v>24.3</v>
      </c>
    </row>
    <row r="50" spans="1:96" x14ac:dyDescent="0.2">
      <c r="A50">
        <f t="shared" si="59"/>
        <v>49</v>
      </c>
      <c r="B50" t="s">
        <v>147</v>
      </c>
      <c r="C50" t="s">
        <v>148</v>
      </c>
      <c r="D50">
        <v>1973</v>
      </c>
      <c r="E50">
        <f t="shared" si="0"/>
        <v>44</v>
      </c>
      <c r="F50" s="5">
        <v>1</v>
      </c>
      <c r="G50">
        <f t="shared" si="1"/>
        <v>2017</v>
      </c>
      <c r="H50" s="1" t="str">
        <f t="shared" si="2"/>
        <v>2017</v>
      </c>
      <c r="I50" s="3" t="str">
        <f t="shared" si="3"/>
        <v>17</v>
      </c>
      <c r="J50" s="3">
        <v>10.53</v>
      </c>
      <c r="K50" s="3">
        <v>10.48</v>
      </c>
      <c r="L50" s="2">
        <v>10.529</v>
      </c>
      <c r="M50" s="2">
        <v>10.603</v>
      </c>
      <c r="N50">
        <v>7.37</v>
      </c>
      <c r="O50">
        <v>7.13</v>
      </c>
      <c r="P50">
        <v>10.17</v>
      </c>
      <c r="Q50">
        <v>10.18</v>
      </c>
      <c r="R50">
        <v>6.96</v>
      </c>
      <c r="S50">
        <v>7.38</v>
      </c>
      <c r="T50">
        <v>8.6</v>
      </c>
      <c r="U50">
        <v>8.36</v>
      </c>
      <c r="V50">
        <v>7.44</v>
      </c>
      <c r="W50">
        <v>6.98</v>
      </c>
      <c r="X50">
        <v>6.33</v>
      </c>
      <c r="Y50">
        <v>5.25</v>
      </c>
      <c r="Z50">
        <v>5.42</v>
      </c>
      <c r="AA50">
        <v>6.5</v>
      </c>
      <c r="AB50">
        <v>6.78</v>
      </c>
      <c r="AC50">
        <v>7.06</v>
      </c>
      <c r="AD50">
        <v>7.16</v>
      </c>
      <c r="AE50">
        <v>6.99</v>
      </c>
      <c r="AF50">
        <v>7.05</v>
      </c>
      <c r="AG50">
        <v>7.01</v>
      </c>
      <c r="AH50" s="3">
        <f t="shared" si="4"/>
        <v>23.5</v>
      </c>
      <c r="AI50" s="4">
        <f t="shared" si="60"/>
        <v>23.5</v>
      </c>
      <c r="AJ50">
        <f t="shared" si="61"/>
        <v>22.939999999999998</v>
      </c>
      <c r="AK50">
        <f t="shared" si="62"/>
        <v>22.78</v>
      </c>
      <c r="AL50">
        <f t="shared" si="63"/>
        <v>21</v>
      </c>
      <c r="AM50">
        <f t="shared" si="64"/>
        <v>21.049999999999997</v>
      </c>
      <c r="AN50">
        <v>22.5</v>
      </c>
      <c r="AO50">
        <v>22.9</v>
      </c>
      <c r="AP50">
        <v>22.75</v>
      </c>
      <c r="AQ50">
        <v>22.25</v>
      </c>
      <c r="AR50" s="3">
        <f t="shared" si="20"/>
        <v>22.7</v>
      </c>
      <c r="AS50" s="3">
        <f t="shared" si="21"/>
        <v>22.98</v>
      </c>
      <c r="AT50">
        <f t="shared" si="22"/>
        <v>22.697499999999998</v>
      </c>
      <c r="AU50">
        <f t="shared" si="23"/>
        <v>22.982500000000002</v>
      </c>
      <c r="AV50">
        <f t="shared" si="65"/>
        <v>7.93</v>
      </c>
      <c r="AW50">
        <f t="shared" si="24"/>
        <v>7</v>
      </c>
      <c r="AX50">
        <f t="shared" si="66"/>
        <v>10.48</v>
      </c>
      <c r="AY50">
        <f t="shared" si="25"/>
        <v>22.6</v>
      </c>
      <c r="AZ50">
        <f t="shared" si="26"/>
        <v>23.14</v>
      </c>
      <c r="BA50">
        <f t="shared" si="27"/>
        <v>22.601329999999997</v>
      </c>
      <c r="BB50">
        <f t="shared" si="28"/>
        <v>23.136150000000001</v>
      </c>
      <c r="BC50" s="2">
        <f t="shared" si="67"/>
        <v>10.829000000000001</v>
      </c>
      <c r="BD50">
        <f t="shared" si="68"/>
        <v>23.121599999999997</v>
      </c>
      <c r="BE50">
        <f t="shared" si="69"/>
        <v>22.695899999999998</v>
      </c>
      <c r="BF50">
        <f t="shared" si="70"/>
        <v>21.095599999999997</v>
      </c>
      <c r="BG50">
        <f t="shared" si="71"/>
        <v>21.690799999999999</v>
      </c>
      <c r="BH50">
        <f t="shared" si="72"/>
        <v>8.17</v>
      </c>
      <c r="BI50">
        <f t="shared" si="73"/>
        <v>6.33</v>
      </c>
      <c r="BJ50">
        <f t="shared" si="74"/>
        <v>11.03</v>
      </c>
      <c r="BK50">
        <f t="shared" si="75"/>
        <v>10.67</v>
      </c>
      <c r="BL50">
        <f t="shared" si="76"/>
        <v>10.98</v>
      </c>
      <c r="BM50">
        <f t="shared" si="31"/>
        <v>-0.43999999999999773</v>
      </c>
      <c r="BN50">
        <f t="shared" si="32"/>
        <v>-0.28000000000000114</v>
      </c>
      <c r="BO50">
        <f t="shared" si="33"/>
        <v>1.8999999999999986</v>
      </c>
      <c r="BP50">
        <f t="shared" si="34"/>
        <v>1.8500000000000014</v>
      </c>
      <c r="BQ50">
        <f t="shared" si="35"/>
        <v>-0.18999999999999773</v>
      </c>
      <c r="BR50">
        <f t="shared" si="36"/>
        <v>-3.0000000000001137E-2</v>
      </c>
      <c r="BS50">
        <f t="shared" si="37"/>
        <v>1.25</v>
      </c>
      <c r="BT50">
        <f t="shared" si="38"/>
        <v>1.2000000000000028</v>
      </c>
      <c r="BU50" s="3">
        <f t="shared" si="39"/>
        <v>4.00000000000027E-2</v>
      </c>
      <c r="BV50" s="3">
        <f t="shared" si="40"/>
        <v>0.19999999999999929</v>
      </c>
      <c r="BW50" s="3">
        <f t="shared" si="41"/>
        <v>1.6999999999999993</v>
      </c>
      <c r="BX50" s="3">
        <f t="shared" si="42"/>
        <v>1.6500000000000021</v>
      </c>
      <c r="BY50">
        <f t="shared" si="43"/>
        <v>0.20000000000000284</v>
      </c>
      <c r="BZ50">
        <f t="shared" si="44"/>
        <v>0.35999999999999943</v>
      </c>
      <c r="CA50">
        <f t="shared" si="45"/>
        <v>1.6000000000000014</v>
      </c>
      <c r="CB50">
        <f t="shared" si="46"/>
        <v>1.5500000000000043</v>
      </c>
      <c r="CC50">
        <f t="shared" si="47"/>
        <v>0.18159999999999954</v>
      </c>
      <c r="CD50">
        <f t="shared" si="48"/>
        <v>-8.410000000000295E-2</v>
      </c>
      <c r="CE50">
        <f t="shared" si="49"/>
        <v>0.69079999999999941</v>
      </c>
      <c r="CF50">
        <f t="shared" si="50"/>
        <v>4.5600000000000307E-2</v>
      </c>
      <c r="CG50">
        <f t="shared" si="51"/>
        <v>4.8499999999999996</v>
      </c>
      <c r="CH50">
        <f t="shared" si="52"/>
        <v>5.0199999999999996</v>
      </c>
      <c r="CI50">
        <f t="shared" si="53"/>
        <v>22.86</v>
      </c>
      <c r="CJ50">
        <f t="shared" si="54"/>
        <v>21.024999999999999</v>
      </c>
      <c r="CK50">
        <f t="shared" si="55"/>
        <v>22.35988</v>
      </c>
      <c r="CL50">
        <f t="shared" si="56"/>
        <v>21.022808000000001</v>
      </c>
      <c r="CM50">
        <f t="shared" si="57"/>
        <v>-0.50011999999999901</v>
      </c>
      <c r="CN50">
        <f t="shared" si="58"/>
        <v>-2.1919999999973072E-3</v>
      </c>
      <c r="CO50">
        <v>22.9</v>
      </c>
      <c r="CP50">
        <v>23.2</v>
      </c>
      <c r="CQ50">
        <v>23.5</v>
      </c>
      <c r="CR50">
        <v>23.8</v>
      </c>
    </row>
    <row r="51" spans="1:96" s="11" customFormat="1" x14ac:dyDescent="0.2">
      <c r="A51" s="11">
        <f t="shared" si="59"/>
        <v>50</v>
      </c>
      <c r="B51" s="11" t="s">
        <v>149</v>
      </c>
      <c r="C51" s="11" t="s">
        <v>150</v>
      </c>
      <c r="D51" s="11">
        <v>1997</v>
      </c>
      <c r="E51" s="11">
        <f t="shared" si="0"/>
        <v>22</v>
      </c>
      <c r="F51">
        <v>1</v>
      </c>
      <c r="G51" s="11">
        <f t="shared" si="1"/>
        <v>2019</v>
      </c>
      <c r="H51" s="12" t="str">
        <f t="shared" si="2"/>
        <v>2019</v>
      </c>
      <c r="I51" s="13" t="str">
        <f t="shared" si="3"/>
        <v>19</v>
      </c>
      <c r="J51" s="13">
        <v>11.64</v>
      </c>
      <c r="K51" s="13">
        <v>11.81</v>
      </c>
      <c r="L51" s="14">
        <v>11.33</v>
      </c>
      <c r="M51" s="14">
        <v>11.301</v>
      </c>
      <c r="N51" s="11">
        <v>6.7</v>
      </c>
      <c r="O51" s="11">
        <v>6.56</v>
      </c>
      <c r="P51" s="11">
        <v>11.59</v>
      </c>
      <c r="Q51" s="11">
        <v>11.13</v>
      </c>
      <c r="R51" s="11">
        <v>7.28</v>
      </c>
      <c r="S51" s="11">
        <v>8.35</v>
      </c>
      <c r="T51" s="11">
        <v>8.51</v>
      </c>
      <c r="U51" s="11">
        <v>8.36</v>
      </c>
      <c r="V51" s="11">
        <v>8.23</v>
      </c>
      <c r="W51" s="11">
        <v>7.47</v>
      </c>
      <c r="X51" s="11">
        <v>6.39</v>
      </c>
      <c r="Y51" s="11">
        <v>5.69</v>
      </c>
      <c r="Z51" s="11">
        <v>5.75</v>
      </c>
      <c r="AA51" s="11">
        <v>6.3</v>
      </c>
      <c r="AB51" s="11">
        <v>7.61</v>
      </c>
      <c r="AC51" s="11">
        <v>8.68</v>
      </c>
      <c r="AD51" s="11">
        <v>7.48</v>
      </c>
      <c r="AE51" s="11">
        <v>7.62</v>
      </c>
      <c r="AF51" s="11">
        <v>8.31</v>
      </c>
      <c r="AG51" s="11">
        <v>7.54</v>
      </c>
      <c r="AH51" s="13">
        <f t="shared" si="4"/>
        <v>24.13</v>
      </c>
      <c r="AI51" s="15">
        <f t="shared" si="60"/>
        <v>24</v>
      </c>
      <c r="AJ51" s="11">
        <f t="shared" si="61"/>
        <v>24.14</v>
      </c>
      <c r="AK51" s="11">
        <f t="shared" si="62"/>
        <v>24.06</v>
      </c>
      <c r="AL51" s="11">
        <f t="shared" si="63"/>
        <v>23.77</v>
      </c>
      <c r="AM51" s="11">
        <f t="shared" si="64"/>
        <v>23.47</v>
      </c>
      <c r="AN51" s="11">
        <v>22.8</v>
      </c>
      <c r="AO51" s="11">
        <v>23.1</v>
      </c>
      <c r="AP51" s="11">
        <v>23.064999999999998</v>
      </c>
      <c r="AQ51" s="11">
        <v>22.564999999999998</v>
      </c>
      <c r="AR51" s="3">
        <f t="shared" si="20"/>
        <v>22.49</v>
      </c>
      <c r="AS51" s="3">
        <f t="shared" si="21"/>
        <v>22.92</v>
      </c>
      <c r="AT51">
        <f t="shared" si="22"/>
        <v>22.491299999999999</v>
      </c>
      <c r="AU51">
        <f t="shared" si="23"/>
        <v>22.921800000000001</v>
      </c>
      <c r="AV51">
        <f t="shared" si="65"/>
        <v>7.3599999999999994</v>
      </c>
      <c r="AW51">
        <f t="shared" si="24"/>
        <v>6.8</v>
      </c>
      <c r="AX51">
        <f t="shared" si="66"/>
        <v>11.430000000000001</v>
      </c>
      <c r="AY51">
        <f t="shared" si="25"/>
        <v>22.61</v>
      </c>
      <c r="AZ51">
        <f t="shared" si="26"/>
        <v>23.15</v>
      </c>
      <c r="BA51">
        <f t="shared" si="27"/>
        <v>22.610900000000001</v>
      </c>
      <c r="BB51">
        <f t="shared" si="28"/>
        <v>23.149100000000001</v>
      </c>
      <c r="BC51" s="2">
        <f t="shared" si="67"/>
        <v>11.63</v>
      </c>
      <c r="BD51">
        <f t="shared" si="68"/>
        <v>23.864099999999997</v>
      </c>
      <c r="BE51">
        <f t="shared" si="69"/>
        <v>23.072099999999999</v>
      </c>
      <c r="BF51">
        <f t="shared" si="70"/>
        <v>22.218800000000002</v>
      </c>
      <c r="BG51">
        <f t="shared" si="71"/>
        <v>22.775599999999997</v>
      </c>
      <c r="BH51">
        <f t="shared" si="72"/>
        <v>7.5</v>
      </c>
      <c r="BI51">
        <f t="shared" si="73"/>
        <v>6.39</v>
      </c>
      <c r="BJ51">
        <f t="shared" si="74"/>
        <v>12.14</v>
      </c>
      <c r="BK51">
        <f t="shared" si="75"/>
        <v>12.09</v>
      </c>
      <c r="BL51">
        <f t="shared" si="76"/>
        <v>12.31</v>
      </c>
      <c r="BM51">
        <f t="shared" si="31"/>
        <v>-1.3399999999999999</v>
      </c>
      <c r="BN51">
        <f t="shared" si="32"/>
        <v>-1.259999999999998</v>
      </c>
      <c r="BO51">
        <f t="shared" si="33"/>
        <v>-0.66999999999999815</v>
      </c>
      <c r="BP51">
        <f t="shared" si="34"/>
        <v>-0.36999999999999744</v>
      </c>
      <c r="BQ51">
        <f t="shared" si="35"/>
        <v>-1.0750000000000028</v>
      </c>
      <c r="BR51">
        <f t="shared" si="36"/>
        <v>-0.99500000000000099</v>
      </c>
      <c r="BS51">
        <f t="shared" si="37"/>
        <v>-1.2050000000000018</v>
      </c>
      <c r="BT51">
        <f t="shared" si="38"/>
        <v>-0.90500000000000114</v>
      </c>
      <c r="BU51" s="3">
        <f t="shared" si="39"/>
        <v>-1.2199999999999989</v>
      </c>
      <c r="BV51" s="3">
        <f t="shared" si="40"/>
        <v>-1.139999999999997</v>
      </c>
      <c r="BW51" s="3">
        <f t="shared" si="41"/>
        <v>-1.2800000000000011</v>
      </c>
      <c r="BX51" s="3">
        <f t="shared" si="42"/>
        <v>-0.98000000000000043</v>
      </c>
      <c r="BY51">
        <f t="shared" si="43"/>
        <v>-0.99000000000000199</v>
      </c>
      <c r="BZ51">
        <f t="shared" si="44"/>
        <v>-0.91000000000000014</v>
      </c>
      <c r="CA51">
        <f t="shared" si="45"/>
        <v>-1.1600000000000001</v>
      </c>
      <c r="CB51">
        <f t="shared" si="46"/>
        <v>-0.85999999999999943</v>
      </c>
      <c r="CC51">
        <f t="shared" si="47"/>
        <v>-0.27590000000000359</v>
      </c>
      <c r="CD51">
        <f t="shared" si="48"/>
        <v>-0.98789999999999978</v>
      </c>
      <c r="CE51">
        <f t="shared" si="49"/>
        <v>-0.99440000000000239</v>
      </c>
      <c r="CF51">
        <f t="shared" si="50"/>
        <v>-1.2511999999999972</v>
      </c>
      <c r="CG51">
        <f t="shared" si="51"/>
        <v>5.29</v>
      </c>
      <c r="CH51">
        <f t="shared" si="52"/>
        <v>5.35</v>
      </c>
      <c r="CI51">
        <f t="shared" si="53"/>
        <v>24.1</v>
      </c>
      <c r="CJ51">
        <f t="shared" si="54"/>
        <v>23.619999999999997</v>
      </c>
      <c r="CK51">
        <f t="shared" si="55"/>
        <v>23.3825</v>
      </c>
      <c r="CL51">
        <f t="shared" si="56"/>
        <v>23.029586000000002</v>
      </c>
      <c r="CM51">
        <f t="shared" si="57"/>
        <v>-0.71750000000000114</v>
      </c>
      <c r="CN51">
        <f t="shared" si="58"/>
        <v>-0.59041399999999555</v>
      </c>
      <c r="CO51">
        <v>23.2</v>
      </c>
      <c r="CP51">
        <v>23.5</v>
      </c>
      <c r="CQ51" s="11">
        <v>23.8</v>
      </c>
      <c r="CR51" s="11">
        <v>24</v>
      </c>
    </row>
    <row r="52" spans="1:96" x14ac:dyDescent="0.2">
      <c r="A52">
        <f t="shared" si="59"/>
        <v>51</v>
      </c>
      <c r="B52" t="s">
        <v>151</v>
      </c>
      <c r="C52" t="s">
        <v>152</v>
      </c>
      <c r="D52">
        <v>1981</v>
      </c>
      <c r="E52">
        <f t="shared" si="0"/>
        <v>31</v>
      </c>
      <c r="F52" s="5">
        <v>1</v>
      </c>
      <c r="G52">
        <f t="shared" si="1"/>
        <v>2012</v>
      </c>
      <c r="H52" s="1" t="str">
        <f t="shared" si="2"/>
        <v>2012</v>
      </c>
      <c r="I52" s="3" t="str">
        <f t="shared" si="3"/>
        <v>12</v>
      </c>
      <c r="J52" s="3">
        <v>11.4</v>
      </c>
      <c r="K52" s="3">
        <v>11.03</v>
      </c>
      <c r="L52" s="2">
        <v>10.644</v>
      </c>
      <c r="M52" s="2">
        <v>10.566000000000001</v>
      </c>
      <c r="N52">
        <v>7.65</v>
      </c>
      <c r="O52">
        <v>7.74</v>
      </c>
      <c r="P52">
        <v>10.67</v>
      </c>
      <c r="Q52">
        <v>10.67</v>
      </c>
      <c r="R52">
        <v>6.93</v>
      </c>
      <c r="S52">
        <v>7.46</v>
      </c>
      <c r="T52">
        <v>7.85</v>
      </c>
      <c r="U52">
        <v>7.59</v>
      </c>
      <c r="V52">
        <v>7.41</v>
      </c>
      <c r="W52">
        <v>7.18</v>
      </c>
      <c r="X52">
        <v>6.03</v>
      </c>
      <c r="Y52">
        <v>5.73</v>
      </c>
      <c r="Z52">
        <v>5.68</v>
      </c>
      <c r="AA52">
        <v>5.86</v>
      </c>
      <c r="AB52">
        <v>7.15</v>
      </c>
      <c r="AC52">
        <v>7.19</v>
      </c>
      <c r="AD52">
        <v>6.81</v>
      </c>
      <c r="AE52">
        <v>7.22</v>
      </c>
      <c r="AF52">
        <v>7.35</v>
      </c>
      <c r="AG52">
        <v>7.3</v>
      </c>
      <c r="AH52" s="3">
        <f t="shared" si="4"/>
        <v>23.3</v>
      </c>
      <c r="AI52" s="4">
        <f t="shared" si="60"/>
        <v>23.5</v>
      </c>
      <c r="AJ52">
        <f t="shared" si="61"/>
        <v>22.240000000000002</v>
      </c>
      <c r="AK52">
        <f t="shared" si="62"/>
        <v>22.18</v>
      </c>
      <c r="AL52">
        <f t="shared" si="63"/>
        <v>21.15</v>
      </c>
      <c r="AM52">
        <f t="shared" si="64"/>
        <v>21.87</v>
      </c>
      <c r="AN52">
        <v>22.5</v>
      </c>
      <c r="AO52">
        <v>22.9</v>
      </c>
      <c r="AP52">
        <v>22.65</v>
      </c>
      <c r="AQ52">
        <v>22.15</v>
      </c>
      <c r="AR52" s="3">
        <f t="shared" si="20"/>
        <v>22.77</v>
      </c>
      <c r="AS52" s="3">
        <f t="shared" si="21"/>
        <v>23.38</v>
      </c>
      <c r="AT52">
        <f t="shared" si="22"/>
        <v>22.7713</v>
      </c>
      <c r="AU52">
        <f t="shared" si="23"/>
        <v>23.382800000000003</v>
      </c>
      <c r="AV52">
        <f t="shared" si="65"/>
        <v>8.5400000000000009</v>
      </c>
      <c r="AW52">
        <f t="shared" si="24"/>
        <v>6.36</v>
      </c>
      <c r="AX52">
        <f t="shared" si="66"/>
        <v>10.97</v>
      </c>
      <c r="AY52">
        <f t="shared" si="25"/>
        <v>22.53</v>
      </c>
      <c r="AZ52">
        <f t="shared" si="26"/>
        <v>23.07</v>
      </c>
      <c r="BA52">
        <f t="shared" si="27"/>
        <v>22.525079999999999</v>
      </c>
      <c r="BB52">
        <f t="shared" si="28"/>
        <v>23.071000000000002</v>
      </c>
      <c r="BC52" s="2">
        <f t="shared" si="67"/>
        <v>10.944000000000001</v>
      </c>
      <c r="BD52">
        <f t="shared" si="68"/>
        <v>23.893799999999999</v>
      </c>
      <c r="BE52">
        <f t="shared" si="69"/>
        <v>23.7849</v>
      </c>
      <c r="BF52">
        <f t="shared" si="70"/>
        <v>21.642799999999998</v>
      </c>
      <c r="BG52">
        <f t="shared" si="71"/>
        <v>21.604399999999998</v>
      </c>
      <c r="BH52">
        <f t="shared" si="72"/>
        <v>8.4500000000000011</v>
      </c>
      <c r="BI52">
        <f t="shared" si="73"/>
        <v>6.03</v>
      </c>
      <c r="BJ52">
        <f t="shared" si="74"/>
        <v>11.9</v>
      </c>
      <c r="BK52">
        <f t="shared" si="75"/>
        <v>11.17</v>
      </c>
      <c r="BL52">
        <f t="shared" si="76"/>
        <v>11.53</v>
      </c>
      <c r="BM52">
        <f t="shared" si="31"/>
        <v>0.25999999999999801</v>
      </c>
      <c r="BN52">
        <f t="shared" si="32"/>
        <v>0.32000000000000028</v>
      </c>
      <c r="BO52">
        <f t="shared" si="33"/>
        <v>1.75</v>
      </c>
      <c r="BP52">
        <f t="shared" si="34"/>
        <v>1.0299999999999976</v>
      </c>
      <c r="BQ52">
        <f t="shared" si="35"/>
        <v>0.40999999999999659</v>
      </c>
      <c r="BR52">
        <f t="shared" si="36"/>
        <v>0.46999999999999886</v>
      </c>
      <c r="BS52">
        <f t="shared" si="37"/>
        <v>1</v>
      </c>
      <c r="BT52">
        <f t="shared" si="38"/>
        <v>0.27999999999999758</v>
      </c>
      <c r="BU52" s="3">
        <f t="shared" si="39"/>
        <v>1.139999999999997</v>
      </c>
      <c r="BV52" s="3">
        <f t="shared" si="40"/>
        <v>1.1999999999999993</v>
      </c>
      <c r="BW52" s="3">
        <f t="shared" si="41"/>
        <v>1.620000000000001</v>
      </c>
      <c r="BX52" s="3">
        <f t="shared" si="42"/>
        <v>0.89999999999999858</v>
      </c>
      <c r="BY52">
        <f t="shared" si="43"/>
        <v>0.82999999999999829</v>
      </c>
      <c r="BZ52">
        <f t="shared" si="44"/>
        <v>0.89000000000000057</v>
      </c>
      <c r="CA52">
        <f t="shared" si="45"/>
        <v>1.3800000000000026</v>
      </c>
      <c r="CB52">
        <f t="shared" si="46"/>
        <v>0.66000000000000014</v>
      </c>
      <c r="CC52">
        <f t="shared" si="47"/>
        <v>1.6537999999999968</v>
      </c>
      <c r="CD52">
        <f t="shared" si="48"/>
        <v>1.6049000000000007</v>
      </c>
      <c r="CE52">
        <f t="shared" si="49"/>
        <v>0.45439999999999969</v>
      </c>
      <c r="CF52">
        <f t="shared" si="50"/>
        <v>-0.2272000000000034</v>
      </c>
      <c r="CG52">
        <f t="shared" si="51"/>
        <v>5.33</v>
      </c>
      <c r="CH52">
        <f t="shared" si="52"/>
        <v>5.2799999999999994</v>
      </c>
      <c r="CI52">
        <f t="shared" si="53"/>
        <v>22.21</v>
      </c>
      <c r="CJ52">
        <f t="shared" si="54"/>
        <v>21.509999999999998</v>
      </c>
      <c r="CK52">
        <f t="shared" si="55"/>
        <v>23.069499999999998</v>
      </c>
      <c r="CL52">
        <f t="shared" si="56"/>
        <v>21.727366000000004</v>
      </c>
      <c r="CM52">
        <f t="shared" si="57"/>
        <v>0.85949999999999704</v>
      </c>
      <c r="CN52">
        <f t="shared" si="58"/>
        <v>0.2173660000000055</v>
      </c>
      <c r="CO52">
        <v>22.9</v>
      </c>
      <c r="CP52">
        <v>23.2</v>
      </c>
      <c r="CQ52">
        <v>23.5</v>
      </c>
      <c r="CR52">
        <v>23.8</v>
      </c>
    </row>
    <row r="53" spans="1:96" x14ac:dyDescent="0.2">
      <c r="A53">
        <f t="shared" si="59"/>
        <v>52</v>
      </c>
      <c r="B53" t="s">
        <v>153</v>
      </c>
      <c r="C53" t="s">
        <v>154</v>
      </c>
      <c r="D53">
        <v>1995</v>
      </c>
      <c r="E53">
        <f t="shared" si="0"/>
        <v>21</v>
      </c>
      <c r="F53">
        <v>1</v>
      </c>
      <c r="G53">
        <f t="shared" si="1"/>
        <v>2016</v>
      </c>
      <c r="H53" s="1" t="str">
        <f t="shared" si="2"/>
        <v>2016</v>
      </c>
      <c r="I53" s="3" t="str">
        <f t="shared" si="3"/>
        <v>16</v>
      </c>
      <c r="J53" s="3">
        <v>11.35</v>
      </c>
      <c r="K53" s="3">
        <v>11.95</v>
      </c>
      <c r="L53" s="2">
        <v>10.772</v>
      </c>
      <c r="M53" s="2">
        <v>11.006</v>
      </c>
      <c r="N53">
        <v>7.27</v>
      </c>
      <c r="O53">
        <v>7.64</v>
      </c>
      <c r="P53">
        <v>10.93</v>
      </c>
      <c r="Q53">
        <v>10.27</v>
      </c>
      <c r="R53">
        <v>7.26</v>
      </c>
      <c r="S53">
        <v>7.55</v>
      </c>
      <c r="T53">
        <v>7.93</v>
      </c>
      <c r="U53">
        <v>8.34</v>
      </c>
      <c r="V53">
        <v>7.55</v>
      </c>
      <c r="W53">
        <v>7.28</v>
      </c>
      <c r="X53">
        <v>6.42</v>
      </c>
      <c r="Y53">
        <v>5.48</v>
      </c>
      <c r="Z53">
        <v>5.44</v>
      </c>
      <c r="AA53">
        <v>6.11</v>
      </c>
      <c r="AB53">
        <v>7.67</v>
      </c>
      <c r="AC53">
        <v>7.69</v>
      </c>
      <c r="AD53">
        <v>7.2</v>
      </c>
      <c r="AE53">
        <v>7.01</v>
      </c>
      <c r="AF53">
        <v>7.84</v>
      </c>
      <c r="AG53">
        <v>7.96</v>
      </c>
      <c r="AH53" s="3">
        <f t="shared" si="4"/>
        <v>23.45</v>
      </c>
      <c r="AI53" s="4">
        <f t="shared" si="60"/>
        <v>23.5</v>
      </c>
      <c r="AJ53">
        <f t="shared" si="61"/>
        <v>22.74</v>
      </c>
      <c r="AK53">
        <f t="shared" si="62"/>
        <v>23.17</v>
      </c>
      <c r="AL53">
        <f t="shared" si="63"/>
        <v>22.56</v>
      </c>
      <c r="AM53">
        <f t="shared" si="64"/>
        <v>22.81</v>
      </c>
      <c r="AN53">
        <v>22.5</v>
      </c>
      <c r="AO53">
        <v>22.9</v>
      </c>
      <c r="AP53">
        <v>22.725000000000001</v>
      </c>
      <c r="AQ53">
        <v>22.225000000000001</v>
      </c>
      <c r="AR53" s="3">
        <f t="shared" si="20"/>
        <v>22.76</v>
      </c>
      <c r="AS53" s="3">
        <f t="shared" si="21"/>
        <v>23.23</v>
      </c>
      <c r="AT53">
        <f t="shared" si="22"/>
        <v>22.7593</v>
      </c>
      <c r="AU53">
        <f t="shared" si="23"/>
        <v>23.2258</v>
      </c>
      <c r="AV53">
        <f t="shared" si="65"/>
        <v>8.44</v>
      </c>
      <c r="AW53">
        <f t="shared" si="24"/>
        <v>6.61</v>
      </c>
      <c r="AX53">
        <f t="shared" si="66"/>
        <v>10.57</v>
      </c>
      <c r="AY53">
        <f t="shared" si="25"/>
        <v>22.76</v>
      </c>
      <c r="AZ53">
        <f t="shared" si="26"/>
        <v>23.29</v>
      </c>
      <c r="BA53">
        <f t="shared" si="27"/>
        <v>22.757840000000002</v>
      </c>
      <c r="BB53">
        <f t="shared" si="28"/>
        <v>23.293199999999999</v>
      </c>
      <c r="BC53" s="2">
        <f t="shared" si="67"/>
        <v>11.072000000000001</v>
      </c>
      <c r="BD53">
        <f t="shared" si="68"/>
        <v>23.774999999999999</v>
      </c>
      <c r="BE53">
        <f t="shared" si="69"/>
        <v>23.289899999999996</v>
      </c>
      <c r="BF53">
        <f t="shared" si="70"/>
        <v>21.969199999999997</v>
      </c>
      <c r="BG53">
        <f t="shared" si="71"/>
        <v>22.727599999999999</v>
      </c>
      <c r="BH53">
        <f t="shared" si="72"/>
        <v>8.07</v>
      </c>
      <c r="BI53">
        <f t="shared" si="73"/>
        <v>6.42</v>
      </c>
      <c r="BJ53">
        <f t="shared" si="74"/>
        <v>11.85</v>
      </c>
      <c r="BK53">
        <f t="shared" si="75"/>
        <v>11.43</v>
      </c>
      <c r="BL53">
        <f t="shared" si="76"/>
        <v>12.45</v>
      </c>
      <c r="BM53">
        <f t="shared" si="31"/>
        <v>-0.23999999999999844</v>
      </c>
      <c r="BN53">
        <f t="shared" si="32"/>
        <v>-0.67000000000000171</v>
      </c>
      <c r="BO53">
        <f t="shared" si="33"/>
        <v>0.33999999999999986</v>
      </c>
      <c r="BP53">
        <f t="shared" si="34"/>
        <v>8.9999999999999858E-2</v>
      </c>
      <c r="BQ53">
        <f t="shared" si="35"/>
        <v>-1.4999999999997016E-2</v>
      </c>
      <c r="BR53">
        <f t="shared" si="36"/>
        <v>-0.44500000000000028</v>
      </c>
      <c r="BS53">
        <f t="shared" si="37"/>
        <v>-0.3349999999999973</v>
      </c>
      <c r="BT53">
        <f t="shared" si="38"/>
        <v>-0.5849999999999973</v>
      </c>
      <c r="BU53" s="3">
        <f t="shared" si="39"/>
        <v>0.49000000000000199</v>
      </c>
      <c r="BV53" s="3">
        <f t="shared" si="40"/>
        <v>5.9999999999998721E-2</v>
      </c>
      <c r="BW53" s="3">
        <f t="shared" si="41"/>
        <v>0.20000000000000284</v>
      </c>
      <c r="BX53" s="3">
        <f t="shared" si="42"/>
        <v>-4.9999999999997158E-2</v>
      </c>
      <c r="BY53">
        <f t="shared" si="43"/>
        <v>0.55000000000000071</v>
      </c>
      <c r="BZ53">
        <f t="shared" si="44"/>
        <v>0.11999999999999744</v>
      </c>
      <c r="CA53">
        <f t="shared" si="45"/>
        <v>0.20000000000000284</v>
      </c>
      <c r="CB53">
        <f t="shared" si="46"/>
        <v>-4.9999999999997158E-2</v>
      </c>
      <c r="CC53">
        <f t="shared" si="47"/>
        <v>1.0350000000000001</v>
      </c>
      <c r="CD53">
        <f t="shared" si="48"/>
        <v>0.11989999999999412</v>
      </c>
      <c r="CE53">
        <f t="shared" si="49"/>
        <v>0.16760000000000019</v>
      </c>
      <c r="CF53">
        <f t="shared" si="50"/>
        <v>-0.84080000000000155</v>
      </c>
      <c r="CG53">
        <f t="shared" si="51"/>
        <v>5.08</v>
      </c>
      <c r="CH53">
        <f t="shared" si="52"/>
        <v>5.04</v>
      </c>
      <c r="CI53">
        <f t="shared" si="53"/>
        <v>22.954999999999998</v>
      </c>
      <c r="CJ53">
        <f t="shared" si="54"/>
        <v>22.684999999999999</v>
      </c>
      <c r="CK53">
        <f t="shared" si="55"/>
        <v>23.694219999999998</v>
      </c>
      <c r="CL53">
        <f t="shared" si="56"/>
        <v>22.269846000000001</v>
      </c>
      <c r="CM53">
        <f t="shared" si="57"/>
        <v>0.73921999999999954</v>
      </c>
      <c r="CN53">
        <f t="shared" si="58"/>
        <v>-0.41515399999999758</v>
      </c>
      <c r="CO53">
        <v>22.9</v>
      </c>
      <c r="CP53">
        <v>23.2</v>
      </c>
      <c r="CQ53">
        <v>23.5</v>
      </c>
      <c r="CR53">
        <v>23.8</v>
      </c>
    </row>
    <row r="54" spans="1:96" x14ac:dyDescent="0.2">
      <c r="A54" s="16">
        <f t="shared" si="59"/>
        <v>53</v>
      </c>
      <c r="B54" s="16" t="s">
        <v>155</v>
      </c>
      <c r="C54" s="16" t="s">
        <v>156</v>
      </c>
      <c r="D54" s="16">
        <v>2000</v>
      </c>
      <c r="E54" s="16">
        <f t="shared" si="0"/>
        <v>19</v>
      </c>
      <c r="F54" s="16">
        <v>1</v>
      </c>
      <c r="G54" s="16">
        <f t="shared" si="1"/>
        <v>2019</v>
      </c>
      <c r="H54" s="17" t="str">
        <f t="shared" si="2"/>
        <v>2019</v>
      </c>
      <c r="I54" s="18" t="str">
        <f t="shared" si="3"/>
        <v>19</v>
      </c>
      <c r="J54" s="18">
        <v>11.5</v>
      </c>
      <c r="K54" s="18">
        <v>11.67</v>
      </c>
      <c r="L54" s="19">
        <v>10.904999999999999</v>
      </c>
      <c r="M54" s="19">
        <v>11.176</v>
      </c>
      <c r="N54" s="16">
        <v>7.78</v>
      </c>
      <c r="O54" s="16">
        <v>8.14</v>
      </c>
      <c r="P54" s="16">
        <v>10.17</v>
      </c>
      <c r="Q54" s="16">
        <v>10.71</v>
      </c>
      <c r="R54">
        <v>7.54</v>
      </c>
      <c r="S54">
        <v>7.65</v>
      </c>
      <c r="T54">
        <v>7.65</v>
      </c>
      <c r="U54">
        <v>8.39</v>
      </c>
      <c r="V54">
        <v>7.76</v>
      </c>
      <c r="W54">
        <v>7.08</v>
      </c>
      <c r="X54" s="16">
        <v>6.25</v>
      </c>
      <c r="Y54" s="16">
        <v>5.75</v>
      </c>
      <c r="Z54" s="16">
        <v>5.86</v>
      </c>
      <c r="AA54" s="16">
        <v>6.37</v>
      </c>
      <c r="AB54" s="16">
        <v>7.64</v>
      </c>
      <c r="AC54" s="20">
        <v>7.68</v>
      </c>
      <c r="AD54" s="16">
        <v>7.32</v>
      </c>
      <c r="AE54" s="16">
        <v>7.35</v>
      </c>
      <c r="AF54" s="16">
        <v>7.68</v>
      </c>
      <c r="AG54" s="16">
        <v>7.64</v>
      </c>
      <c r="AH54" s="3">
        <f t="shared" si="4"/>
        <v>24.23</v>
      </c>
      <c r="AI54" s="4">
        <f t="shared" si="60"/>
        <v>24</v>
      </c>
      <c r="AJ54">
        <f t="shared" si="61"/>
        <v>22.840000000000003</v>
      </c>
      <c r="AK54">
        <f t="shared" si="62"/>
        <v>23.229999999999997</v>
      </c>
      <c r="AL54">
        <f t="shared" si="63"/>
        <v>22.64</v>
      </c>
      <c r="AM54">
        <f t="shared" si="64"/>
        <v>22.669999999999998</v>
      </c>
      <c r="AN54">
        <v>22.8</v>
      </c>
      <c r="AO54">
        <v>23.1</v>
      </c>
      <c r="AP54">
        <v>23.115000000000002</v>
      </c>
      <c r="AQ54">
        <v>22.615000000000002</v>
      </c>
      <c r="AR54" s="3">
        <f t="shared" si="20"/>
        <v>23.51</v>
      </c>
      <c r="AS54" s="3">
        <f t="shared" si="21"/>
        <v>24.01</v>
      </c>
      <c r="AT54">
        <f t="shared" si="22"/>
        <v>23.509500000000003</v>
      </c>
      <c r="AU54">
        <f t="shared" si="23"/>
        <v>24.014000000000003</v>
      </c>
      <c r="AV54">
        <f t="shared" si="65"/>
        <v>8.9400000000000013</v>
      </c>
      <c r="AW54">
        <f t="shared" si="24"/>
        <v>6.87</v>
      </c>
      <c r="AX54">
        <f t="shared" si="66"/>
        <v>11.010000000000002</v>
      </c>
      <c r="AY54">
        <f t="shared" si="25"/>
        <v>23.38</v>
      </c>
      <c r="AZ54">
        <f t="shared" si="26"/>
        <v>23.89</v>
      </c>
      <c r="BA54">
        <f t="shared" si="27"/>
        <v>23.38035</v>
      </c>
      <c r="BB54">
        <f t="shared" si="28"/>
        <v>23.89265</v>
      </c>
      <c r="BC54" s="2">
        <f t="shared" si="67"/>
        <v>11.205</v>
      </c>
      <c r="BD54">
        <f t="shared" si="68"/>
        <v>23.5275</v>
      </c>
      <c r="BE54">
        <f t="shared" si="69"/>
        <v>24.220500000000001</v>
      </c>
      <c r="BF54">
        <f t="shared" si="70"/>
        <v>21.95</v>
      </c>
      <c r="BG54">
        <f t="shared" si="71"/>
        <v>22.708399999999997</v>
      </c>
      <c r="BH54">
        <f t="shared" si="72"/>
        <v>8.58</v>
      </c>
      <c r="BI54">
        <f t="shared" si="73"/>
        <v>6.25</v>
      </c>
      <c r="BJ54">
        <f t="shared" si="74"/>
        <v>12</v>
      </c>
      <c r="BK54">
        <f t="shared" si="75"/>
        <v>10.67</v>
      </c>
      <c r="BL54">
        <f t="shared" si="76"/>
        <v>12.17</v>
      </c>
      <c r="BM54">
        <f t="shared" si="31"/>
        <v>-4.00000000000027E-2</v>
      </c>
      <c r="BN54">
        <f t="shared" si="32"/>
        <v>-0.42999999999999616</v>
      </c>
      <c r="BO54">
        <f t="shared" si="33"/>
        <v>0.46000000000000085</v>
      </c>
      <c r="BP54">
        <f t="shared" si="34"/>
        <v>0.43000000000000327</v>
      </c>
      <c r="BQ54">
        <f t="shared" si="35"/>
        <v>0.27499999999999858</v>
      </c>
      <c r="BR54">
        <f t="shared" si="36"/>
        <v>-0.11499999999999488</v>
      </c>
      <c r="BS54">
        <f t="shared" si="37"/>
        <v>-2.4999999999998579E-2</v>
      </c>
      <c r="BT54">
        <f t="shared" si="38"/>
        <v>-5.4999999999996163E-2</v>
      </c>
      <c r="BU54" s="3">
        <f t="shared" si="39"/>
        <v>1.1699999999999982</v>
      </c>
      <c r="BV54" s="3">
        <f t="shared" si="40"/>
        <v>0.78000000000000469</v>
      </c>
      <c r="BW54" s="3">
        <f t="shared" si="41"/>
        <v>0.87000000000000099</v>
      </c>
      <c r="BX54" s="3">
        <f t="shared" si="42"/>
        <v>0.84000000000000341</v>
      </c>
      <c r="BY54">
        <f t="shared" si="43"/>
        <v>1.0499999999999972</v>
      </c>
      <c r="BZ54">
        <f t="shared" si="44"/>
        <v>0.66000000000000369</v>
      </c>
      <c r="CA54">
        <f t="shared" si="45"/>
        <v>0.73999999999999844</v>
      </c>
      <c r="CB54">
        <f t="shared" si="46"/>
        <v>0.71000000000000085</v>
      </c>
      <c r="CC54">
        <f t="shared" si="47"/>
        <v>0.68749999999999645</v>
      </c>
      <c r="CD54">
        <f t="shared" si="48"/>
        <v>0.99050000000000438</v>
      </c>
      <c r="CE54">
        <f t="shared" si="49"/>
        <v>6.8399999999996908E-2</v>
      </c>
      <c r="CF54">
        <f t="shared" si="50"/>
        <v>-0.71999999999999886</v>
      </c>
      <c r="CG54">
        <f t="shared" si="51"/>
        <v>5.35</v>
      </c>
      <c r="CH54">
        <f t="shared" si="52"/>
        <v>5.46</v>
      </c>
      <c r="CI54">
        <f t="shared" si="53"/>
        <v>23.035</v>
      </c>
      <c r="CJ54">
        <f t="shared" si="54"/>
        <v>22.655000000000001</v>
      </c>
      <c r="CK54">
        <f t="shared" si="55"/>
        <v>23.81514</v>
      </c>
      <c r="CL54">
        <f t="shared" si="56"/>
        <v>22.538606000000001</v>
      </c>
      <c r="CM54">
        <f t="shared" si="57"/>
        <v>0.78013999999999939</v>
      </c>
      <c r="CN54">
        <f t="shared" si="58"/>
        <v>-0.11639399999999966</v>
      </c>
      <c r="CO54">
        <v>23.2</v>
      </c>
      <c r="CP54">
        <v>23.5</v>
      </c>
      <c r="CQ54">
        <v>23.8</v>
      </c>
      <c r="CR54">
        <v>24</v>
      </c>
    </row>
    <row r="55" spans="1:96" x14ac:dyDescent="0.2">
      <c r="A55">
        <f t="shared" si="59"/>
        <v>54</v>
      </c>
      <c r="B55" t="s">
        <v>157</v>
      </c>
      <c r="C55" t="s">
        <v>158</v>
      </c>
      <c r="D55">
        <v>1993</v>
      </c>
      <c r="E55">
        <f t="shared" si="0"/>
        <v>26</v>
      </c>
      <c r="F55">
        <v>2</v>
      </c>
      <c r="G55">
        <f t="shared" si="1"/>
        <v>2019</v>
      </c>
      <c r="H55" s="1" t="str">
        <f t="shared" si="2"/>
        <v>2019</v>
      </c>
      <c r="I55" s="3" t="str">
        <f t="shared" si="3"/>
        <v>19</v>
      </c>
      <c r="J55" s="3">
        <v>11.56</v>
      </c>
      <c r="K55" s="3">
        <v>11.92</v>
      </c>
      <c r="L55" s="2">
        <v>12.068</v>
      </c>
      <c r="M55" s="2">
        <v>11.617000000000001</v>
      </c>
      <c r="N55">
        <v>6.97</v>
      </c>
      <c r="O55">
        <v>7.02</v>
      </c>
      <c r="P55">
        <v>11.4</v>
      </c>
      <c r="Q55">
        <v>11.12</v>
      </c>
      <c r="R55" s="5">
        <v>7.2</v>
      </c>
      <c r="S55">
        <v>7.61</v>
      </c>
      <c r="T55">
        <v>8.48</v>
      </c>
      <c r="U55">
        <v>8.31</v>
      </c>
      <c r="V55">
        <v>7.67</v>
      </c>
      <c r="W55">
        <v>7.2</v>
      </c>
      <c r="X55">
        <v>5.89</v>
      </c>
      <c r="Y55">
        <v>5.28</v>
      </c>
      <c r="Z55">
        <v>5.47</v>
      </c>
      <c r="AA55">
        <v>5.71</v>
      </c>
      <c r="AB55">
        <v>7.84</v>
      </c>
      <c r="AC55">
        <v>7.86</v>
      </c>
      <c r="AD55">
        <v>7.36</v>
      </c>
      <c r="AE55">
        <v>7.1</v>
      </c>
      <c r="AF55">
        <v>7.98</v>
      </c>
      <c r="AG55">
        <v>7.9</v>
      </c>
      <c r="AH55" s="3">
        <f t="shared" si="4"/>
        <v>22.35</v>
      </c>
      <c r="AI55" s="4">
        <f t="shared" si="60"/>
        <v>22.5</v>
      </c>
      <c r="AJ55">
        <f t="shared" si="61"/>
        <v>23.29</v>
      </c>
      <c r="AK55">
        <f t="shared" si="62"/>
        <v>23.18</v>
      </c>
      <c r="AL55">
        <f t="shared" si="63"/>
        <v>23.06</v>
      </c>
      <c r="AM55">
        <f t="shared" si="64"/>
        <v>22.98</v>
      </c>
      <c r="AN55">
        <v>21.9</v>
      </c>
      <c r="AO55">
        <v>22.3</v>
      </c>
      <c r="AP55">
        <v>22.175000000000001</v>
      </c>
      <c r="AQ55">
        <v>21.675000000000001</v>
      </c>
      <c r="AR55" s="3">
        <f t="shared" si="20"/>
        <v>22.31</v>
      </c>
      <c r="AS55" s="3">
        <f t="shared" si="21"/>
        <v>22.96</v>
      </c>
      <c r="AT55">
        <f t="shared" si="22"/>
        <v>22.3066</v>
      </c>
      <c r="AU55">
        <f t="shared" si="23"/>
        <v>22.958600000000004</v>
      </c>
      <c r="AV55">
        <f t="shared" si="65"/>
        <v>7.8199999999999994</v>
      </c>
      <c r="AW55">
        <f t="shared" si="24"/>
        <v>6.21</v>
      </c>
      <c r="AX55">
        <f t="shared" si="66"/>
        <v>11.42</v>
      </c>
      <c r="AY55">
        <f t="shared" si="25"/>
        <v>22.9</v>
      </c>
      <c r="AZ55">
        <f t="shared" si="26"/>
        <v>23.44</v>
      </c>
      <c r="BA55">
        <f t="shared" si="27"/>
        <v>22.899560000000001</v>
      </c>
      <c r="BB55">
        <f t="shared" si="28"/>
        <v>23.4374</v>
      </c>
      <c r="BC55" s="2">
        <f t="shared" si="67"/>
        <v>12.368</v>
      </c>
      <c r="BD55">
        <f t="shared" si="68"/>
        <v>23.793100000000003</v>
      </c>
      <c r="BE55">
        <f t="shared" si="69"/>
        <v>23.3932</v>
      </c>
      <c r="BF55">
        <f t="shared" si="70"/>
        <v>21.932999999999996</v>
      </c>
      <c r="BG55">
        <f t="shared" si="71"/>
        <v>22.572199999999995</v>
      </c>
      <c r="BH55">
        <f t="shared" si="72"/>
        <v>7.77</v>
      </c>
      <c r="BI55">
        <f t="shared" si="73"/>
        <v>5.89</v>
      </c>
      <c r="BJ55">
        <f t="shared" si="74"/>
        <v>12.06</v>
      </c>
      <c r="BK55">
        <f t="shared" si="75"/>
        <v>11.9</v>
      </c>
      <c r="BL55">
        <f t="shared" si="76"/>
        <v>12.42</v>
      </c>
      <c r="BM55">
        <f t="shared" si="31"/>
        <v>-1.3900000000000006</v>
      </c>
      <c r="BN55">
        <f t="shared" si="32"/>
        <v>-1.2800000000000011</v>
      </c>
      <c r="BO55">
        <f t="shared" si="33"/>
        <v>-0.75999999999999801</v>
      </c>
      <c r="BP55">
        <f t="shared" si="34"/>
        <v>-0.67999999999999972</v>
      </c>
      <c r="BQ55">
        <f t="shared" si="35"/>
        <v>-1.1149999999999984</v>
      </c>
      <c r="BR55">
        <f t="shared" si="36"/>
        <v>-1.004999999999999</v>
      </c>
      <c r="BS55">
        <f t="shared" si="37"/>
        <v>-1.384999999999998</v>
      </c>
      <c r="BT55">
        <f t="shared" si="38"/>
        <v>-1.3049999999999997</v>
      </c>
      <c r="BU55" s="3">
        <f t="shared" si="39"/>
        <v>-0.32999999999999829</v>
      </c>
      <c r="BV55" s="3">
        <f t="shared" si="40"/>
        <v>-0.21999999999999886</v>
      </c>
      <c r="BW55" s="3">
        <f t="shared" si="41"/>
        <v>-0.75</v>
      </c>
      <c r="BX55" s="3">
        <f t="shared" si="42"/>
        <v>-0.67000000000000171</v>
      </c>
      <c r="BY55">
        <f t="shared" si="43"/>
        <v>0.15000000000000213</v>
      </c>
      <c r="BZ55">
        <f t="shared" si="44"/>
        <v>0.26000000000000156</v>
      </c>
      <c r="CA55">
        <f t="shared" si="45"/>
        <v>-0.16000000000000014</v>
      </c>
      <c r="CB55">
        <f t="shared" si="46"/>
        <v>-8.0000000000001847E-2</v>
      </c>
      <c r="CC55">
        <f t="shared" si="47"/>
        <v>0.50310000000000343</v>
      </c>
      <c r="CD55">
        <f t="shared" si="48"/>
        <v>0.2132000000000005</v>
      </c>
      <c r="CE55">
        <f t="shared" si="49"/>
        <v>-0.48780000000000356</v>
      </c>
      <c r="CF55">
        <f t="shared" si="50"/>
        <v>-1.0470000000000041</v>
      </c>
      <c r="CG55">
        <f t="shared" si="51"/>
        <v>4.88</v>
      </c>
      <c r="CH55">
        <f t="shared" si="52"/>
        <v>5.0699999999999994</v>
      </c>
      <c r="CI55">
        <f t="shared" si="53"/>
        <v>23.234999999999999</v>
      </c>
      <c r="CJ55">
        <f t="shared" si="54"/>
        <v>23.02</v>
      </c>
      <c r="CK55">
        <f t="shared" si="55"/>
        <v>23.148</v>
      </c>
      <c r="CL55">
        <f t="shared" si="56"/>
        <v>23.00562</v>
      </c>
      <c r="CM55">
        <f t="shared" si="57"/>
        <v>-8.6999999999999744E-2</v>
      </c>
      <c r="CN55">
        <f t="shared" si="58"/>
        <v>-1.4379999999999171E-2</v>
      </c>
      <c r="CO55">
        <v>22.3</v>
      </c>
      <c r="CP55">
        <v>22.6</v>
      </c>
      <c r="CQ55">
        <v>22.9</v>
      </c>
      <c r="CR55">
        <v>23.2</v>
      </c>
    </row>
    <row r="56" spans="1:96" x14ac:dyDescent="0.2">
      <c r="A56">
        <f t="shared" si="59"/>
        <v>55</v>
      </c>
      <c r="B56" t="s">
        <v>159</v>
      </c>
      <c r="C56" t="s">
        <v>160</v>
      </c>
      <c r="D56">
        <v>1989</v>
      </c>
      <c r="E56">
        <f t="shared" si="0"/>
        <v>28</v>
      </c>
      <c r="F56">
        <v>2</v>
      </c>
      <c r="G56">
        <f t="shared" si="1"/>
        <v>2017</v>
      </c>
      <c r="H56" s="1" t="str">
        <f t="shared" si="2"/>
        <v>2017</v>
      </c>
      <c r="I56" s="3" t="str">
        <f t="shared" si="3"/>
        <v>17</v>
      </c>
      <c r="J56" s="3">
        <v>12.25</v>
      </c>
      <c r="K56" s="3">
        <v>12.18</v>
      </c>
      <c r="L56" s="2">
        <v>10.896000000000001</v>
      </c>
      <c r="M56" s="2">
        <v>11.045999999999999</v>
      </c>
      <c r="N56">
        <v>7.31</v>
      </c>
      <c r="O56">
        <v>7.09</v>
      </c>
      <c r="P56">
        <v>10.39</v>
      </c>
      <c r="Q56">
        <v>10.3</v>
      </c>
      <c r="R56">
        <v>7.46</v>
      </c>
      <c r="S56">
        <v>7.75</v>
      </c>
      <c r="T56">
        <v>8.43</v>
      </c>
      <c r="U56">
        <v>8.16</v>
      </c>
      <c r="V56">
        <v>7.9</v>
      </c>
      <c r="W56">
        <v>7.86</v>
      </c>
      <c r="X56">
        <v>6.58</v>
      </c>
      <c r="Y56">
        <v>5.93</v>
      </c>
      <c r="Z56">
        <v>5.8</v>
      </c>
      <c r="AA56">
        <v>6.67</v>
      </c>
      <c r="AB56">
        <v>7.71</v>
      </c>
      <c r="AC56">
        <v>7.81</v>
      </c>
      <c r="AD56">
        <v>7.59</v>
      </c>
      <c r="AE56">
        <v>7.65</v>
      </c>
      <c r="AF56">
        <v>7.93</v>
      </c>
      <c r="AG56">
        <v>7.66</v>
      </c>
      <c r="AH56" s="3">
        <f t="shared" si="4"/>
        <v>24.979999999999997</v>
      </c>
      <c r="AI56" s="4">
        <f t="shared" si="60"/>
        <v>25</v>
      </c>
      <c r="AJ56">
        <f t="shared" si="61"/>
        <v>23.64</v>
      </c>
      <c r="AK56">
        <f t="shared" si="62"/>
        <v>23.92</v>
      </c>
      <c r="AL56">
        <f t="shared" si="63"/>
        <v>23.11</v>
      </c>
      <c r="AM56">
        <f t="shared" si="64"/>
        <v>23.240000000000002</v>
      </c>
      <c r="AN56">
        <v>23.4</v>
      </c>
      <c r="AO56">
        <v>23.7</v>
      </c>
      <c r="AP56">
        <v>23.49</v>
      </c>
      <c r="AQ56">
        <v>22.99</v>
      </c>
      <c r="AR56" s="3">
        <f t="shared" si="20"/>
        <v>22.86</v>
      </c>
      <c r="AS56" s="3">
        <f t="shared" si="21"/>
        <v>23.11</v>
      </c>
      <c r="AT56">
        <f t="shared" si="22"/>
        <v>22.862100000000002</v>
      </c>
      <c r="AU56">
        <f t="shared" si="23"/>
        <v>23.110100000000003</v>
      </c>
      <c r="AV56">
        <f t="shared" si="65"/>
        <v>7.89</v>
      </c>
      <c r="AW56">
        <f t="shared" si="24"/>
        <v>7.17</v>
      </c>
      <c r="AX56">
        <f t="shared" si="66"/>
        <v>10.600000000000001</v>
      </c>
      <c r="AY56">
        <f t="shared" si="25"/>
        <v>22.96</v>
      </c>
      <c r="AZ56">
        <f t="shared" si="26"/>
        <v>23.49</v>
      </c>
      <c r="BA56">
        <f t="shared" si="27"/>
        <v>22.964820000000003</v>
      </c>
      <c r="BB56">
        <f t="shared" si="28"/>
        <v>23.4863</v>
      </c>
      <c r="BC56" s="2">
        <f t="shared" si="67"/>
        <v>11.196000000000002</v>
      </c>
      <c r="BD56">
        <f t="shared" si="68"/>
        <v>23.17</v>
      </c>
      <c r="BE56">
        <f t="shared" si="69"/>
        <v>22.695700000000002</v>
      </c>
      <c r="BF56">
        <f t="shared" si="70"/>
        <v>23.230199999999996</v>
      </c>
      <c r="BG56">
        <f t="shared" si="71"/>
        <v>23.718999999999998</v>
      </c>
      <c r="BH56">
        <f t="shared" si="72"/>
        <v>8.11</v>
      </c>
      <c r="BI56">
        <f t="shared" si="73"/>
        <v>6.58</v>
      </c>
      <c r="BJ56">
        <f t="shared" si="74"/>
        <v>12.75</v>
      </c>
      <c r="BK56">
        <f t="shared" si="75"/>
        <v>10.89</v>
      </c>
      <c r="BL56">
        <f t="shared" si="76"/>
        <v>12.68</v>
      </c>
      <c r="BM56">
        <f t="shared" si="31"/>
        <v>-0.24000000000000199</v>
      </c>
      <c r="BN56">
        <f t="shared" si="32"/>
        <v>-0.52000000000000313</v>
      </c>
      <c r="BO56">
        <f t="shared" si="33"/>
        <v>0.58999999999999986</v>
      </c>
      <c r="BP56">
        <f t="shared" si="34"/>
        <v>0.4599999999999973</v>
      </c>
      <c r="BQ56">
        <f t="shared" si="35"/>
        <v>-0.15000000000000213</v>
      </c>
      <c r="BR56">
        <f t="shared" si="36"/>
        <v>-0.43000000000000327</v>
      </c>
      <c r="BS56">
        <f t="shared" si="37"/>
        <v>-0.12000000000000099</v>
      </c>
      <c r="BT56">
        <f t="shared" si="38"/>
        <v>-0.25000000000000355</v>
      </c>
      <c r="BU56" s="3">
        <f t="shared" si="39"/>
        <v>-0.53000000000000114</v>
      </c>
      <c r="BV56" s="3">
        <f t="shared" si="40"/>
        <v>-0.81000000000000227</v>
      </c>
      <c r="BW56" s="3">
        <f t="shared" si="41"/>
        <v>-0.25</v>
      </c>
      <c r="BX56" s="3">
        <f t="shared" si="42"/>
        <v>-0.38000000000000256</v>
      </c>
      <c r="BY56">
        <f t="shared" si="43"/>
        <v>-0.15000000000000213</v>
      </c>
      <c r="BZ56">
        <f t="shared" si="44"/>
        <v>-0.43000000000000327</v>
      </c>
      <c r="CA56">
        <f t="shared" si="45"/>
        <v>-0.14999999999999858</v>
      </c>
      <c r="CB56">
        <f t="shared" si="46"/>
        <v>-0.28000000000000114</v>
      </c>
      <c r="CC56">
        <f t="shared" si="47"/>
        <v>-0.46999999999999886</v>
      </c>
      <c r="CD56">
        <f t="shared" si="48"/>
        <v>-1.2242999999999995</v>
      </c>
      <c r="CE56">
        <f t="shared" si="49"/>
        <v>0.60899999999999821</v>
      </c>
      <c r="CF56">
        <f t="shared" si="50"/>
        <v>-9.800000000005582E-3</v>
      </c>
      <c r="CG56">
        <f t="shared" si="51"/>
        <v>5.5299999999999994</v>
      </c>
      <c r="CH56">
        <f t="shared" si="52"/>
        <v>5.3999999999999995</v>
      </c>
      <c r="CI56">
        <f t="shared" si="53"/>
        <v>23.78</v>
      </c>
      <c r="CJ56">
        <f t="shared" si="54"/>
        <v>23.175000000000001</v>
      </c>
      <c r="CK56">
        <f t="shared" si="55"/>
        <v>24.095750000000002</v>
      </c>
      <c r="CL56">
        <f t="shared" si="56"/>
        <v>22.801950000000001</v>
      </c>
      <c r="CM56">
        <f t="shared" si="57"/>
        <v>0.31575000000000131</v>
      </c>
      <c r="CN56">
        <f t="shared" si="58"/>
        <v>-0.37304999999999922</v>
      </c>
      <c r="CO56">
        <v>23.8</v>
      </c>
      <c r="CP56">
        <v>24</v>
      </c>
      <c r="CQ56">
        <v>24.4</v>
      </c>
      <c r="CR56">
        <v>24.6</v>
      </c>
    </row>
    <row r="57" spans="1:96" x14ac:dyDescent="0.2">
      <c r="A57">
        <f t="shared" si="59"/>
        <v>56</v>
      </c>
      <c r="B57" t="s">
        <v>161</v>
      </c>
      <c r="C57" t="s">
        <v>162</v>
      </c>
      <c r="D57">
        <v>1996</v>
      </c>
      <c r="E57">
        <f t="shared" si="0"/>
        <v>20</v>
      </c>
      <c r="F57">
        <v>2</v>
      </c>
      <c r="G57">
        <f t="shared" si="1"/>
        <v>2016</v>
      </c>
      <c r="H57" s="1" t="str">
        <f t="shared" si="2"/>
        <v>2016</v>
      </c>
      <c r="I57" s="3" t="str">
        <f t="shared" si="3"/>
        <v>16</v>
      </c>
      <c r="J57" s="3">
        <v>11.36</v>
      </c>
      <c r="K57" s="3">
        <v>11.25</v>
      </c>
      <c r="L57" s="2">
        <v>10.631</v>
      </c>
      <c r="M57" s="2">
        <v>10.835000000000001</v>
      </c>
      <c r="N57">
        <v>7.28</v>
      </c>
      <c r="O57">
        <v>7.22</v>
      </c>
      <c r="P57">
        <v>10.48</v>
      </c>
      <c r="Q57">
        <v>10.46</v>
      </c>
      <c r="R57">
        <v>7.1</v>
      </c>
      <c r="S57">
        <v>7.47</v>
      </c>
      <c r="T57">
        <v>8.61</v>
      </c>
      <c r="U57">
        <v>8.4</v>
      </c>
      <c r="V57">
        <v>7.66</v>
      </c>
      <c r="W57">
        <v>7.09</v>
      </c>
      <c r="X57">
        <v>6.4</v>
      </c>
      <c r="Y57">
        <v>5.42</v>
      </c>
      <c r="Z57" s="5">
        <v>5.31</v>
      </c>
      <c r="AA57">
        <v>6.53</v>
      </c>
      <c r="AB57">
        <v>6.68</v>
      </c>
      <c r="AC57">
        <v>7.3</v>
      </c>
      <c r="AD57">
        <v>7.27</v>
      </c>
      <c r="AE57">
        <v>7.49</v>
      </c>
      <c r="AF57">
        <v>7.42</v>
      </c>
      <c r="AG57">
        <v>7.1</v>
      </c>
      <c r="AH57" s="3">
        <f t="shared" si="4"/>
        <v>23.66</v>
      </c>
      <c r="AI57" s="4">
        <f t="shared" si="60"/>
        <v>23.5</v>
      </c>
      <c r="AJ57">
        <f t="shared" si="61"/>
        <v>23.18</v>
      </c>
      <c r="AK57">
        <f t="shared" si="62"/>
        <v>23.150000000000002</v>
      </c>
      <c r="AL57">
        <f t="shared" si="63"/>
        <v>21.25</v>
      </c>
      <c r="AM57">
        <f t="shared" si="64"/>
        <v>22.009999999999998</v>
      </c>
      <c r="AN57">
        <v>22.5</v>
      </c>
      <c r="AO57">
        <v>22.9</v>
      </c>
      <c r="AP57">
        <v>22.83</v>
      </c>
      <c r="AQ57">
        <v>22.33</v>
      </c>
      <c r="AR57" s="3">
        <f t="shared" si="20"/>
        <v>22.9</v>
      </c>
      <c r="AS57" s="3">
        <f t="shared" si="21"/>
        <v>23.22</v>
      </c>
      <c r="AT57">
        <f t="shared" si="22"/>
        <v>22.8964</v>
      </c>
      <c r="AU57">
        <f t="shared" si="23"/>
        <v>23.223400000000002</v>
      </c>
      <c r="AV57">
        <f t="shared" si="65"/>
        <v>8.02</v>
      </c>
      <c r="AW57">
        <f t="shared" si="24"/>
        <v>7.03</v>
      </c>
      <c r="AX57">
        <f t="shared" si="66"/>
        <v>10.760000000000002</v>
      </c>
      <c r="AY57">
        <f t="shared" si="25"/>
        <v>22.75</v>
      </c>
      <c r="AZ57">
        <f t="shared" si="26"/>
        <v>23.28</v>
      </c>
      <c r="BA57">
        <f t="shared" si="27"/>
        <v>22.751570000000001</v>
      </c>
      <c r="BB57">
        <f t="shared" si="28"/>
        <v>23.281350000000003</v>
      </c>
      <c r="BC57" s="2">
        <f t="shared" si="67"/>
        <v>10.931000000000001</v>
      </c>
      <c r="BD57">
        <f t="shared" si="68"/>
        <v>23.225800000000003</v>
      </c>
      <c r="BE57">
        <f t="shared" si="69"/>
        <v>22.965400000000002</v>
      </c>
      <c r="BF57">
        <f t="shared" si="70"/>
        <v>22.224399999999996</v>
      </c>
      <c r="BG57">
        <f t="shared" si="71"/>
        <v>22.713200000000001</v>
      </c>
      <c r="BH57">
        <f t="shared" si="72"/>
        <v>8.08</v>
      </c>
      <c r="BI57">
        <f t="shared" si="73"/>
        <v>6.4</v>
      </c>
      <c r="BJ57">
        <f t="shared" si="74"/>
        <v>11.86</v>
      </c>
      <c r="BK57">
        <f t="shared" si="75"/>
        <v>10.98</v>
      </c>
      <c r="BL57">
        <f t="shared" si="76"/>
        <v>11.75</v>
      </c>
      <c r="BM57">
        <f t="shared" si="31"/>
        <v>-0.67999999999999972</v>
      </c>
      <c r="BN57">
        <f t="shared" si="32"/>
        <v>-0.65000000000000213</v>
      </c>
      <c r="BO57">
        <f t="shared" si="33"/>
        <v>1.6499999999999986</v>
      </c>
      <c r="BP57">
        <f t="shared" si="34"/>
        <v>0.89000000000000057</v>
      </c>
      <c r="BQ57">
        <f t="shared" si="35"/>
        <v>-0.35000000000000142</v>
      </c>
      <c r="BR57">
        <f t="shared" si="36"/>
        <v>-0.32000000000000384</v>
      </c>
      <c r="BS57">
        <f t="shared" si="37"/>
        <v>1.0799999999999983</v>
      </c>
      <c r="BT57">
        <f t="shared" si="38"/>
        <v>0.32000000000000028</v>
      </c>
      <c r="BU57" s="3">
        <f t="shared" si="39"/>
        <v>3.9999999999999147E-2</v>
      </c>
      <c r="BV57" s="3">
        <f t="shared" si="40"/>
        <v>6.9999999999996732E-2</v>
      </c>
      <c r="BW57" s="3">
        <f t="shared" si="41"/>
        <v>1.6499999999999986</v>
      </c>
      <c r="BX57" s="3">
        <f t="shared" si="42"/>
        <v>0.89000000000000057</v>
      </c>
      <c r="BY57">
        <f t="shared" si="43"/>
        <v>0.10000000000000142</v>
      </c>
      <c r="BZ57">
        <f t="shared" si="44"/>
        <v>0.12999999999999901</v>
      </c>
      <c r="CA57">
        <f t="shared" si="45"/>
        <v>1.5</v>
      </c>
      <c r="CB57">
        <f t="shared" si="46"/>
        <v>0.74000000000000199</v>
      </c>
      <c r="CC57">
        <f t="shared" si="47"/>
        <v>4.5800000000003394E-2</v>
      </c>
      <c r="CD57">
        <f t="shared" si="48"/>
        <v>-0.18459999999999965</v>
      </c>
      <c r="CE57">
        <f t="shared" si="49"/>
        <v>1.4632000000000005</v>
      </c>
      <c r="CF57">
        <f t="shared" si="50"/>
        <v>0.2143999999999977</v>
      </c>
      <c r="CG57">
        <f t="shared" si="51"/>
        <v>5.0199999999999996</v>
      </c>
      <c r="CH57">
        <f t="shared" si="52"/>
        <v>4.9099999999999993</v>
      </c>
      <c r="CI57">
        <f t="shared" si="53"/>
        <v>23.164999999999999</v>
      </c>
      <c r="CJ57">
        <f t="shared" si="54"/>
        <v>21.63</v>
      </c>
      <c r="CK57">
        <f t="shared" si="55"/>
        <v>23.456899999999997</v>
      </c>
      <c r="CL57">
        <f t="shared" si="56"/>
        <v>22.08165</v>
      </c>
      <c r="CM57">
        <f t="shared" si="57"/>
        <v>0.29189999999999827</v>
      </c>
      <c r="CN57">
        <f t="shared" si="58"/>
        <v>0.45165000000000077</v>
      </c>
      <c r="CO57">
        <v>22.9</v>
      </c>
      <c r="CP57">
        <v>23.2</v>
      </c>
      <c r="CQ57">
        <v>23.5</v>
      </c>
      <c r="CR57">
        <v>23.8</v>
      </c>
    </row>
    <row r="58" spans="1:96" x14ac:dyDescent="0.2">
      <c r="A58">
        <f t="shared" si="59"/>
        <v>57</v>
      </c>
      <c r="B58" t="s">
        <v>163</v>
      </c>
      <c r="C58" t="s">
        <v>164</v>
      </c>
      <c r="D58">
        <v>1994</v>
      </c>
      <c r="E58">
        <f t="shared" si="0"/>
        <v>19</v>
      </c>
      <c r="F58">
        <v>2</v>
      </c>
      <c r="G58">
        <f t="shared" si="1"/>
        <v>2013</v>
      </c>
      <c r="H58" s="1" t="str">
        <f t="shared" si="2"/>
        <v>2013</v>
      </c>
      <c r="I58" s="3" t="str">
        <f t="shared" si="3"/>
        <v>13</v>
      </c>
      <c r="J58" s="3">
        <v>12.18</v>
      </c>
      <c r="K58" s="3">
        <v>11.84</v>
      </c>
      <c r="L58" s="2">
        <v>11.673999999999999</v>
      </c>
      <c r="M58" s="2">
        <v>11.881</v>
      </c>
      <c r="N58">
        <v>7.8</v>
      </c>
      <c r="O58">
        <v>7.86</v>
      </c>
      <c r="P58">
        <v>10.97</v>
      </c>
      <c r="Q58">
        <v>11.15</v>
      </c>
      <c r="R58">
        <v>6.85</v>
      </c>
      <c r="S58">
        <v>7.29</v>
      </c>
      <c r="T58">
        <v>8.42</v>
      </c>
      <c r="U58">
        <v>8.4700000000000006</v>
      </c>
      <c r="V58">
        <v>7.63</v>
      </c>
      <c r="W58">
        <v>7.02</v>
      </c>
      <c r="X58">
        <v>6.68</v>
      </c>
      <c r="Y58">
        <v>5.96</v>
      </c>
      <c r="Z58">
        <v>5.8</v>
      </c>
      <c r="AA58">
        <v>5.96</v>
      </c>
      <c r="AB58">
        <v>8.39</v>
      </c>
      <c r="AC58">
        <v>8.43</v>
      </c>
      <c r="AD58">
        <v>8.4700000000000006</v>
      </c>
      <c r="AE58">
        <v>8.3000000000000007</v>
      </c>
      <c r="AF58">
        <v>8.7100000000000009</v>
      </c>
      <c r="AG58">
        <v>8.2899999999999991</v>
      </c>
      <c r="AH58" s="3">
        <f t="shared" si="4"/>
        <v>24.400000000000002</v>
      </c>
      <c r="AI58" s="4">
        <f t="shared" si="60"/>
        <v>24.5</v>
      </c>
      <c r="AJ58">
        <f t="shared" si="61"/>
        <v>22.560000000000002</v>
      </c>
      <c r="AK58">
        <f t="shared" si="62"/>
        <v>23.12</v>
      </c>
      <c r="AL58">
        <f t="shared" si="63"/>
        <v>25.29</v>
      </c>
      <c r="AM58">
        <f t="shared" si="64"/>
        <v>25.3</v>
      </c>
      <c r="AN58">
        <v>23.1</v>
      </c>
      <c r="AO58">
        <v>23.4</v>
      </c>
      <c r="AP58">
        <v>23.200000000000003</v>
      </c>
      <c r="AQ58">
        <v>22.700000000000003</v>
      </c>
      <c r="AR58" s="3">
        <f t="shared" si="20"/>
        <v>23.13</v>
      </c>
      <c r="AS58" s="3">
        <f t="shared" si="21"/>
        <v>23.8</v>
      </c>
      <c r="AT58">
        <f t="shared" si="22"/>
        <v>23.1297</v>
      </c>
      <c r="AU58">
        <f t="shared" si="23"/>
        <v>23.795200000000001</v>
      </c>
      <c r="AV58">
        <f t="shared" si="65"/>
        <v>8.66</v>
      </c>
      <c r="AW58">
        <f t="shared" si="24"/>
        <v>6.46</v>
      </c>
      <c r="AX58">
        <f t="shared" si="66"/>
        <v>11.450000000000001</v>
      </c>
      <c r="AY58">
        <f t="shared" si="25"/>
        <v>23.37</v>
      </c>
      <c r="AZ58">
        <f t="shared" si="26"/>
        <v>23.89</v>
      </c>
      <c r="BA58">
        <f t="shared" si="27"/>
        <v>23.374780000000001</v>
      </c>
      <c r="BB58">
        <f t="shared" si="28"/>
        <v>23.893700000000003</v>
      </c>
      <c r="BC58" s="2">
        <f t="shared" si="67"/>
        <v>11.974</v>
      </c>
      <c r="BD58">
        <f t="shared" si="68"/>
        <v>24.165100000000002</v>
      </c>
      <c r="BE58">
        <f t="shared" si="69"/>
        <v>24.202300000000001</v>
      </c>
      <c r="BF58">
        <f t="shared" si="70"/>
        <v>23.258399999999998</v>
      </c>
      <c r="BG58">
        <f t="shared" si="71"/>
        <v>22.731999999999999</v>
      </c>
      <c r="BH58">
        <f t="shared" si="72"/>
        <v>8.6</v>
      </c>
      <c r="BI58">
        <f t="shared" si="73"/>
        <v>6.68</v>
      </c>
      <c r="BJ58">
        <f t="shared" si="74"/>
        <v>12.68</v>
      </c>
      <c r="BK58">
        <f t="shared" si="75"/>
        <v>11.47</v>
      </c>
      <c r="BL58">
        <f t="shared" si="76"/>
        <v>12.34</v>
      </c>
      <c r="BM58">
        <f t="shared" si="31"/>
        <v>0.53999999999999915</v>
      </c>
      <c r="BN58">
        <f t="shared" si="32"/>
        <v>-1.9999999999999574E-2</v>
      </c>
      <c r="BO58">
        <f t="shared" si="33"/>
        <v>-1.8900000000000006</v>
      </c>
      <c r="BP58">
        <f t="shared" si="34"/>
        <v>-1.9000000000000021</v>
      </c>
      <c r="BQ58">
        <f t="shared" si="35"/>
        <v>0.64000000000000057</v>
      </c>
      <c r="BR58">
        <f t="shared" si="36"/>
        <v>8.0000000000001847E-2</v>
      </c>
      <c r="BS58">
        <f t="shared" si="37"/>
        <v>-2.5899999999999963</v>
      </c>
      <c r="BT58">
        <f t="shared" si="38"/>
        <v>-2.5999999999999979</v>
      </c>
      <c r="BU58" s="3">
        <f t="shared" si="39"/>
        <v>1.2399999999999984</v>
      </c>
      <c r="BV58" s="3">
        <f t="shared" si="40"/>
        <v>0.67999999999999972</v>
      </c>
      <c r="BW58" s="3">
        <f t="shared" si="41"/>
        <v>-2.16</v>
      </c>
      <c r="BX58" s="3">
        <f t="shared" si="42"/>
        <v>-2.1700000000000017</v>
      </c>
      <c r="BY58">
        <f t="shared" si="43"/>
        <v>1.3299999999999983</v>
      </c>
      <c r="BZ58">
        <f t="shared" si="44"/>
        <v>0.76999999999999957</v>
      </c>
      <c r="CA58">
        <f t="shared" si="45"/>
        <v>-1.9199999999999982</v>
      </c>
      <c r="CB58">
        <f t="shared" si="46"/>
        <v>-1.9299999999999997</v>
      </c>
      <c r="CC58">
        <f t="shared" si="47"/>
        <v>1.6051000000000002</v>
      </c>
      <c r="CD58">
        <f t="shared" si="48"/>
        <v>1.0823</v>
      </c>
      <c r="CE58">
        <f t="shared" si="49"/>
        <v>-2.5579999999999998</v>
      </c>
      <c r="CF58">
        <f t="shared" si="50"/>
        <v>-2.0416000000000025</v>
      </c>
      <c r="CG58">
        <f t="shared" si="51"/>
        <v>5.56</v>
      </c>
      <c r="CH58">
        <f t="shared" si="52"/>
        <v>5.3999999999999995</v>
      </c>
      <c r="CI58">
        <f t="shared" si="53"/>
        <v>22.840000000000003</v>
      </c>
      <c r="CJ58">
        <f t="shared" si="54"/>
        <v>25.295000000000002</v>
      </c>
      <c r="CK58">
        <f t="shared" si="55"/>
        <v>23.763100000000001</v>
      </c>
      <c r="CL58">
        <f t="shared" si="56"/>
        <v>23.629020000000001</v>
      </c>
      <c r="CM58">
        <f t="shared" si="57"/>
        <v>0.92309999999999803</v>
      </c>
      <c r="CN58">
        <f t="shared" si="58"/>
        <v>-1.6659800000000011</v>
      </c>
      <c r="CO58">
        <v>23.5</v>
      </c>
      <c r="CP58">
        <v>23.7</v>
      </c>
      <c r="CQ58">
        <v>24.1</v>
      </c>
      <c r="CR58">
        <v>24.3</v>
      </c>
    </row>
    <row r="59" spans="1:96" x14ac:dyDescent="0.2">
      <c r="A59">
        <f t="shared" si="59"/>
        <v>58</v>
      </c>
      <c r="B59" t="s">
        <v>165</v>
      </c>
      <c r="C59" t="s">
        <v>166</v>
      </c>
      <c r="D59">
        <v>1995</v>
      </c>
      <c r="E59">
        <f t="shared" si="0"/>
        <v>22</v>
      </c>
      <c r="F59">
        <v>2</v>
      </c>
      <c r="G59">
        <f t="shared" si="1"/>
        <v>2017</v>
      </c>
      <c r="H59" s="1" t="str">
        <f t="shared" si="2"/>
        <v>2017</v>
      </c>
      <c r="I59" s="3" t="str">
        <f t="shared" si="3"/>
        <v>17</v>
      </c>
      <c r="J59" s="3">
        <v>11.63</v>
      </c>
      <c r="K59" s="3">
        <v>11.63</v>
      </c>
      <c r="L59" s="2">
        <v>10.92</v>
      </c>
      <c r="M59" s="2">
        <v>10.58</v>
      </c>
      <c r="N59">
        <v>7.36</v>
      </c>
      <c r="O59">
        <v>5.94</v>
      </c>
      <c r="P59">
        <v>10.77</v>
      </c>
      <c r="Q59">
        <v>10.72</v>
      </c>
      <c r="R59">
        <v>7.31</v>
      </c>
      <c r="S59">
        <v>7.32</v>
      </c>
      <c r="T59">
        <v>8.36</v>
      </c>
      <c r="U59">
        <v>8.08</v>
      </c>
      <c r="V59">
        <v>7.39</v>
      </c>
      <c r="W59">
        <v>7.33</v>
      </c>
      <c r="X59">
        <v>6.3</v>
      </c>
      <c r="Y59">
        <v>5.89</v>
      </c>
      <c r="Z59">
        <v>5.82</v>
      </c>
      <c r="AA59">
        <v>6.3</v>
      </c>
      <c r="AB59">
        <v>7.54</v>
      </c>
      <c r="AC59">
        <v>7.54</v>
      </c>
      <c r="AD59">
        <v>7.1</v>
      </c>
      <c r="AE59">
        <v>6.77</v>
      </c>
      <c r="AF59">
        <v>7.12</v>
      </c>
      <c r="AG59">
        <v>7.41</v>
      </c>
      <c r="AH59" s="3">
        <f t="shared" si="4"/>
        <v>24.31</v>
      </c>
      <c r="AI59" s="4">
        <f t="shared" si="60"/>
        <v>24.5</v>
      </c>
      <c r="AJ59">
        <f t="shared" si="61"/>
        <v>22.99</v>
      </c>
      <c r="AK59">
        <f t="shared" si="62"/>
        <v>22.799999999999997</v>
      </c>
      <c r="AL59">
        <f t="shared" si="63"/>
        <v>22.18</v>
      </c>
      <c r="AM59">
        <f t="shared" si="64"/>
        <v>21.3</v>
      </c>
      <c r="AN59">
        <v>23.1</v>
      </c>
      <c r="AO59">
        <v>23.4</v>
      </c>
      <c r="AP59">
        <v>23.155000000000001</v>
      </c>
      <c r="AQ59">
        <v>22.655000000000001</v>
      </c>
      <c r="AR59" s="3">
        <f t="shared" si="20"/>
        <v>21.89</v>
      </c>
      <c r="AS59" s="3">
        <f t="shared" si="21"/>
        <v>22.2</v>
      </c>
      <c r="AT59">
        <f t="shared" si="22"/>
        <v>21.891200000000001</v>
      </c>
      <c r="AU59">
        <f t="shared" si="23"/>
        <v>22.1982</v>
      </c>
      <c r="AV59">
        <f t="shared" si="65"/>
        <v>6.74</v>
      </c>
      <c r="AW59">
        <f t="shared" si="24"/>
        <v>6.8</v>
      </c>
      <c r="AX59">
        <f t="shared" si="66"/>
        <v>11.020000000000001</v>
      </c>
      <c r="AY59">
        <f t="shared" si="25"/>
        <v>21.95</v>
      </c>
      <c r="AZ59">
        <f t="shared" si="26"/>
        <v>22.5</v>
      </c>
      <c r="BA59">
        <f t="shared" si="27"/>
        <v>21.945599999999999</v>
      </c>
      <c r="BB59">
        <f t="shared" si="28"/>
        <v>22.5044</v>
      </c>
      <c r="BC59" s="2">
        <f t="shared" si="67"/>
        <v>11.22</v>
      </c>
      <c r="BD59">
        <f t="shared" si="68"/>
        <v>23.569900000000001</v>
      </c>
      <c r="BE59">
        <f t="shared" si="69"/>
        <v>22.016800000000003</v>
      </c>
      <c r="BF59">
        <f t="shared" si="70"/>
        <v>22.384199999999996</v>
      </c>
      <c r="BG59">
        <f t="shared" si="71"/>
        <v>22.854199999999999</v>
      </c>
      <c r="BH59">
        <f t="shared" si="72"/>
        <v>8.16</v>
      </c>
      <c r="BI59">
        <f t="shared" si="73"/>
        <v>6.3</v>
      </c>
      <c r="BJ59">
        <f t="shared" si="74"/>
        <v>12.13</v>
      </c>
      <c r="BK59">
        <f t="shared" si="75"/>
        <v>11.27</v>
      </c>
      <c r="BL59">
        <f t="shared" si="76"/>
        <v>12.13</v>
      </c>
      <c r="BM59">
        <f t="shared" si="31"/>
        <v>0.11000000000000298</v>
      </c>
      <c r="BN59">
        <f t="shared" si="32"/>
        <v>0.30000000000000426</v>
      </c>
      <c r="BO59">
        <f t="shared" si="33"/>
        <v>1.2199999999999989</v>
      </c>
      <c r="BP59">
        <f t="shared" si="34"/>
        <v>2.0999999999999979</v>
      </c>
      <c r="BQ59">
        <f t="shared" si="35"/>
        <v>0.1650000000000027</v>
      </c>
      <c r="BR59">
        <f t="shared" si="36"/>
        <v>0.35500000000000398</v>
      </c>
      <c r="BS59">
        <f t="shared" si="37"/>
        <v>0.47500000000000142</v>
      </c>
      <c r="BT59">
        <f t="shared" si="38"/>
        <v>1.3550000000000004</v>
      </c>
      <c r="BU59" s="3">
        <f t="shared" si="39"/>
        <v>-0.78999999999999915</v>
      </c>
      <c r="BV59" s="3">
        <f t="shared" si="40"/>
        <v>-0.59999999999999787</v>
      </c>
      <c r="BW59" s="3">
        <f t="shared" si="41"/>
        <v>-0.28999999999999915</v>
      </c>
      <c r="BX59" s="3">
        <f t="shared" si="42"/>
        <v>0.58999999999999986</v>
      </c>
      <c r="BY59">
        <f t="shared" si="43"/>
        <v>-0.48999999999999844</v>
      </c>
      <c r="BZ59">
        <f t="shared" si="44"/>
        <v>-0.29999999999999716</v>
      </c>
      <c r="CA59">
        <f t="shared" si="45"/>
        <v>-0.23000000000000043</v>
      </c>
      <c r="CB59">
        <f t="shared" si="46"/>
        <v>0.64999999999999858</v>
      </c>
      <c r="CC59">
        <f t="shared" si="47"/>
        <v>0.57990000000000208</v>
      </c>
      <c r="CD59">
        <f t="shared" si="48"/>
        <v>-0.78319999999999368</v>
      </c>
      <c r="CE59">
        <f t="shared" si="49"/>
        <v>0.67419999999999902</v>
      </c>
      <c r="CF59">
        <f t="shared" si="50"/>
        <v>1.0841999999999956</v>
      </c>
      <c r="CG59">
        <f t="shared" si="51"/>
        <v>5.4899999999999993</v>
      </c>
      <c r="CH59">
        <f t="shared" si="52"/>
        <v>5.42</v>
      </c>
      <c r="CI59">
        <f t="shared" si="53"/>
        <v>22.894999999999996</v>
      </c>
      <c r="CJ59">
        <f t="shared" si="54"/>
        <v>21.740000000000002</v>
      </c>
      <c r="CK59">
        <f t="shared" si="55"/>
        <v>22.803600000000003</v>
      </c>
      <c r="CL59">
        <f t="shared" si="56"/>
        <v>21.418009999999999</v>
      </c>
      <c r="CM59">
        <f t="shared" si="57"/>
        <v>-9.1399999999993042E-2</v>
      </c>
      <c r="CN59">
        <f t="shared" si="58"/>
        <v>-0.32199000000000311</v>
      </c>
      <c r="CO59">
        <v>23.5</v>
      </c>
      <c r="CP59">
        <v>23.7</v>
      </c>
      <c r="CQ59">
        <v>24.1</v>
      </c>
      <c r="CR59">
        <v>24.3</v>
      </c>
    </row>
    <row r="60" spans="1:96" x14ac:dyDescent="0.2">
      <c r="A60">
        <f t="shared" si="59"/>
        <v>59</v>
      </c>
      <c r="B60" t="s">
        <v>167</v>
      </c>
      <c r="C60" t="s">
        <v>168</v>
      </c>
      <c r="D60">
        <v>1999</v>
      </c>
      <c r="E60">
        <f t="shared" si="0"/>
        <v>19</v>
      </c>
      <c r="F60">
        <v>2</v>
      </c>
      <c r="G60">
        <f t="shared" si="1"/>
        <v>2018</v>
      </c>
      <c r="H60" s="1" t="str">
        <f t="shared" si="2"/>
        <v>2018</v>
      </c>
      <c r="I60" s="3" t="str">
        <f t="shared" si="3"/>
        <v>18</v>
      </c>
      <c r="J60" s="3">
        <v>10.86</v>
      </c>
      <c r="K60" s="3">
        <v>11.09</v>
      </c>
      <c r="L60" s="2">
        <v>9.7449999999999992</v>
      </c>
      <c r="M60" s="2">
        <v>10.141</v>
      </c>
      <c r="N60">
        <v>6.92</v>
      </c>
      <c r="O60">
        <v>6.57</v>
      </c>
      <c r="P60">
        <v>9.7799999999999994</v>
      </c>
      <c r="Q60">
        <v>9.98</v>
      </c>
      <c r="R60">
        <v>6.59</v>
      </c>
      <c r="S60">
        <v>7.28</v>
      </c>
      <c r="T60">
        <v>7.88</v>
      </c>
      <c r="U60">
        <v>7.75</v>
      </c>
      <c r="V60">
        <v>7.26</v>
      </c>
      <c r="W60">
        <v>6.54</v>
      </c>
      <c r="X60">
        <v>6.11</v>
      </c>
      <c r="Y60">
        <v>5.22</v>
      </c>
      <c r="Z60">
        <v>5.39</v>
      </c>
      <c r="AA60">
        <v>6.16</v>
      </c>
      <c r="AB60">
        <v>7.46</v>
      </c>
      <c r="AC60">
        <v>7.48</v>
      </c>
      <c r="AD60">
        <v>6.94</v>
      </c>
      <c r="AE60">
        <v>6.81</v>
      </c>
      <c r="AF60">
        <v>7.33</v>
      </c>
      <c r="AG60">
        <v>6.92</v>
      </c>
      <c r="AH60" s="3">
        <f t="shared" si="4"/>
        <v>22.88</v>
      </c>
      <c r="AI60" s="4">
        <f t="shared" si="60"/>
        <v>23</v>
      </c>
      <c r="AJ60">
        <f t="shared" si="61"/>
        <v>21.75</v>
      </c>
      <c r="AK60">
        <f t="shared" si="62"/>
        <v>21.55</v>
      </c>
      <c r="AL60">
        <f t="shared" si="63"/>
        <v>21.880000000000003</v>
      </c>
      <c r="AM60">
        <f t="shared" si="64"/>
        <v>21.060000000000002</v>
      </c>
      <c r="AN60">
        <v>22.2</v>
      </c>
      <c r="AO60">
        <v>22.6</v>
      </c>
      <c r="AP60">
        <v>22.439999999999998</v>
      </c>
      <c r="AQ60">
        <v>21.939999999999998</v>
      </c>
      <c r="AR60" s="3">
        <f t="shared" si="20"/>
        <v>21.93</v>
      </c>
      <c r="AS60" s="3">
        <f t="shared" si="21"/>
        <v>22.23</v>
      </c>
      <c r="AT60">
        <f t="shared" si="22"/>
        <v>21.929500000000001</v>
      </c>
      <c r="AU60">
        <f t="shared" si="23"/>
        <v>22.230500000000003</v>
      </c>
      <c r="AV60">
        <f t="shared" si="65"/>
        <v>7.37</v>
      </c>
      <c r="AW60">
        <f t="shared" si="24"/>
        <v>6.66</v>
      </c>
      <c r="AX60">
        <f t="shared" si="66"/>
        <v>10.280000000000001</v>
      </c>
      <c r="AY60">
        <f t="shared" si="25"/>
        <v>21.44</v>
      </c>
      <c r="AZ60">
        <f t="shared" si="26"/>
        <v>22.01</v>
      </c>
      <c r="BA60">
        <f t="shared" si="27"/>
        <v>21.437649999999998</v>
      </c>
      <c r="BB60">
        <f t="shared" si="28"/>
        <v>22.01295</v>
      </c>
      <c r="BC60" s="2">
        <f t="shared" si="67"/>
        <v>10.045</v>
      </c>
      <c r="BD60">
        <f t="shared" si="68"/>
        <v>22.240000000000002</v>
      </c>
      <c r="BE60">
        <f t="shared" si="69"/>
        <v>21.914500000000004</v>
      </c>
      <c r="BF60">
        <f t="shared" si="70"/>
        <v>21.481799999999996</v>
      </c>
      <c r="BG60">
        <f t="shared" si="71"/>
        <v>22.214999999999996</v>
      </c>
      <c r="BH60">
        <f t="shared" si="72"/>
        <v>7.72</v>
      </c>
      <c r="BI60">
        <f t="shared" si="73"/>
        <v>6.11</v>
      </c>
      <c r="BJ60">
        <f t="shared" si="74"/>
        <v>11.36</v>
      </c>
      <c r="BK60">
        <f t="shared" si="75"/>
        <v>10.28</v>
      </c>
      <c r="BL60">
        <f t="shared" si="76"/>
        <v>11.59</v>
      </c>
      <c r="BM60">
        <f t="shared" si="31"/>
        <v>0.44999999999999929</v>
      </c>
      <c r="BN60">
        <f t="shared" si="32"/>
        <v>0.64999999999999858</v>
      </c>
      <c r="BO60">
        <f t="shared" si="33"/>
        <v>0.71999999999999886</v>
      </c>
      <c r="BP60">
        <f t="shared" si="34"/>
        <v>1.5399999999999991</v>
      </c>
      <c r="BQ60">
        <f t="shared" si="35"/>
        <v>0.68999999999999773</v>
      </c>
      <c r="BR60">
        <f t="shared" si="36"/>
        <v>0.88999999999999702</v>
      </c>
      <c r="BS60">
        <f t="shared" si="37"/>
        <v>5.9999999999995168E-2</v>
      </c>
      <c r="BT60">
        <f t="shared" si="38"/>
        <v>0.87999999999999545</v>
      </c>
      <c r="BU60" s="3">
        <f t="shared" si="39"/>
        <v>0.48000000000000043</v>
      </c>
      <c r="BV60" s="3">
        <f t="shared" si="40"/>
        <v>0.67999999999999972</v>
      </c>
      <c r="BW60" s="3">
        <f t="shared" si="41"/>
        <v>4.9999999999997158E-2</v>
      </c>
      <c r="BX60" s="3">
        <f t="shared" si="42"/>
        <v>0.86999999999999744</v>
      </c>
      <c r="BY60">
        <f t="shared" si="43"/>
        <v>0.26000000000000156</v>
      </c>
      <c r="BZ60">
        <f t="shared" si="44"/>
        <v>0.46000000000000085</v>
      </c>
      <c r="CA60">
        <f t="shared" si="45"/>
        <v>-0.44000000000000128</v>
      </c>
      <c r="CB60">
        <f t="shared" si="46"/>
        <v>0.37999999999999901</v>
      </c>
      <c r="CC60">
        <f t="shared" si="47"/>
        <v>0.49000000000000199</v>
      </c>
      <c r="CD60">
        <f t="shared" si="48"/>
        <v>0.36450000000000315</v>
      </c>
      <c r="CE60">
        <f t="shared" si="49"/>
        <v>0.33499999999999375</v>
      </c>
      <c r="CF60">
        <f t="shared" si="50"/>
        <v>0.42179999999999396</v>
      </c>
      <c r="CG60">
        <f t="shared" si="51"/>
        <v>4.8199999999999994</v>
      </c>
      <c r="CH60">
        <f t="shared" si="52"/>
        <v>4.9899999999999993</v>
      </c>
      <c r="CI60">
        <f t="shared" si="53"/>
        <v>21.65</v>
      </c>
      <c r="CJ60">
        <f t="shared" si="54"/>
        <v>21.470000000000002</v>
      </c>
      <c r="CK60">
        <f t="shared" si="55"/>
        <v>22.700749999999999</v>
      </c>
      <c r="CL60">
        <f t="shared" si="56"/>
        <v>21.084419999999998</v>
      </c>
      <c r="CM60">
        <f t="shared" si="57"/>
        <v>1.0507500000000007</v>
      </c>
      <c r="CN60">
        <f t="shared" si="58"/>
        <v>-0.38558000000000447</v>
      </c>
      <c r="CO60">
        <v>22.6</v>
      </c>
      <c r="CP60">
        <v>22.9</v>
      </c>
      <c r="CQ60">
        <v>23.2</v>
      </c>
      <c r="CR60">
        <v>23.5</v>
      </c>
    </row>
    <row r="61" spans="1:96" x14ac:dyDescent="0.2">
      <c r="A61">
        <f t="shared" si="59"/>
        <v>60</v>
      </c>
      <c r="B61" t="s">
        <v>169</v>
      </c>
      <c r="C61" t="s">
        <v>170</v>
      </c>
      <c r="D61">
        <v>1993</v>
      </c>
      <c r="E61">
        <f t="shared" si="0"/>
        <v>26</v>
      </c>
      <c r="F61">
        <v>1</v>
      </c>
      <c r="G61">
        <f t="shared" si="1"/>
        <v>2019</v>
      </c>
      <c r="H61" s="1" t="str">
        <f t="shared" si="2"/>
        <v>2019</v>
      </c>
      <c r="I61" s="3" t="str">
        <f t="shared" si="3"/>
        <v>19</v>
      </c>
      <c r="J61" s="3">
        <v>10.29</v>
      </c>
      <c r="K61" s="3">
        <v>10.73</v>
      </c>
      <c r="L61" s="2">
        <v>10.051</v>
      </c>
      <c r="M61" s="2">
        <v>9.5570000000000004</v>
      </c>
      <c r="N61">
        <v>7.16</v>
      </c>
      <c r="O61">
        <v>6.88</v>
      </c>
      <c r="P61">
        <v>9.98</v>
      </c>
      <c r="Q61">
        <v>10.33</v>
      </c>
      <c r="R61">
        <v>6.99</v>
      </c>
      <c r="S61">
        <v>7.03</v>
      </c>
      <c r="T61">
        <v>8.0299999999999994</v>
      </c>
      <c r="U61">
        <v>7.77</v>
      </c>
      <c r="V61">
        <v>7.02</v>
      </c>
      <c r="W61">
        <v>6.86</v>
      </c>
      <c r="X61">
        <v>6.19</v>
      </c>
      <c r="Y61">
        <v>5.26</v>
      </c>
      <c r="Z61">
        <v>5.31</v>
      </c>
      <c r="AA61">
        <v>6.18</v>
      </c>
      <c r="AB61">
        <v>6.59</v>
      </c>
      <c r="AC61">
        <v>6.75</v>
      </c>
      <c r="AD61">
        <v>6.69</v>
      </c>
      <c r="AE61">
        <v>6.7</v>
      </c>
      <c r="AF61">
        <v>6.54</v>
      </c>
      <c r="AG61">
        <v>6.47</v>
      </c>
      <c r="AH61" s="3">
        <f t="shared" si="4"/>
        <v>22.939999999999998</v>
      </c>
      <c r="AI61" s="4">
        <f t="shared" si="60"/>
        <v>23</v>
      </c>
      <c r="AJ61">
        <f t="shared" si="61"/>
        <v>22.049999999999997</v>
      </c>
      <c r="AK61">
        <f t="shared" si="62"/>
        <v>21.65</v>
      </c>
      <c r="AL61">
        <f t="shared" si="63"/>
        <v>20.03</v>
      </c>
      <c r="AM61">
        <f t="shared" si="64"/>
        <v>19.71</v>
      </c>
      <c r="AN61">
        <v>22.2</v>
      </c>
      <c r="AO61">
        <v>22.6</v>
      </c>
      <c r="AP61">
        <v>22.47</v>
      </c>
      <c r="AQ61">
        <v>21.97</v>
      </c>
      <c r="AR61" s="3">
        <f t="shared" si="20"/>
        <v>22.3</v>
      </c>
      <c r="AS61" s="3">
        <f t="shared" si="21"/>
        <v>22.68</v>
      </c>
      <c r="AT61">
        <f t="shared" si="22"/>
        <v>22.3033</v>
      </c>
      <c r="AU61">
        <f t="shared" si="23"/>
        <v>22.681800000000003</v>
      </c>
      <c r="AV61">
        <f t="shared" si="65"/>
        <v>7.68</v>
      </c>
      <c r="AW61">
        <f t="shared" si="24"/>
        <v>6.68</v>
      </c>
      <c r="AX61">
        <f t="shared" si="66"/>
        <v>10.63</v>
      </c>
      <c r="AY61">
        <f t="shared" si="25"/>
        <v>21.85</v>
      </c>
      <c r="AZ61">
        <f t="shared" si="26"/>
        <v>22.42</v>
      </c>
      <c r="BA61">
        <f t="shared" si="27"/>
        <v>21.854770000000002</v>
      </c>
      <c r="BB61">
        <f t="shared" si="28"/>
        <v>22.416950000000003</v>
      </c>
      <c r="BC61" s="2">
        <f t="shared" si="67"/>
        <v>10.351000000000001</v>
      </c>
      <c r="BD61">
        <f t="shared" si="68"/>
        <v>22.7256</v>
      </c>
      <c r="BE61">
        <f t="shared" si="69"/>
        <v>22.596900000000002</v>
      </c>
      <c r="BF61">
        <f t="shared" si="70"/>
        <v>20.730799999999999</v>
      </c>
      <c r="BG61">
        <f t="shared" si="71"/>
        <v>21.6236</v>
      </c>
      <c r="BH61">
        <f t="shared" si="72"/>
        <v>7.96</v>
      </c>
      <c r="BI61">
        <f t="shared" si="73"/>
        <v>6.19</v>
      </c>
      <c r="BJ61">
        <f t="shared" si="74"/>
        <v>10.79</v>
      </c>
      <c r="BK61">
        <f t="shared" si="75"/>
        <v>10.48</v>
      </c>
      <c r="BL61">
        <f t="shared" si="76"/>
        <v>11.23</v>
      </c>
      <c r="BM61">
        <f t="shared" si="31"/>
        <v>0.15000000000000213</v>
      </c>
      <c r="BN61">
        <f t="shared" si="32"/>
        <v>0.55000000000000071</v>
      </c>
      <c r="BO61">
        <f t="shared" si="33"/>
        <v>2.5700000000000003</v>
      </c>
      <c r="BP61">
        <f t="shared" si="34"/>
        <v>2.8900000000000006</v>
      </c>
      <c r="BQ61">
        <f t="shared" si="35"/>
        <v>0.42000000000000171</v>
      </c>
      <c r="BR61">
        <f t="shared" si="36"/>
        <v>0.82000000000000028</v>
      </c>
      <c r="BS61">
        <f t="shared" si="37"/>
        <v>1.9399999999999977</v>
      </c>
      <c r="BT61">
        <f t="shared" si="38"/>
        <v>2.259999999999998</v>
      </c>
      <c r="BU61" s="3">
        <f t="shared" si="39"/>
        <v>0.63000000000000256</v>
      </c>
      <c r="BV61" s="3">
        <f t="shared" si="40"/>
        <v>1.0300000000000011</v>
      </c>
      <c r="BW61" s="3">
        <f t="shared" si="41"/>
        <v>2.2699999999999996</v>
      </c>
      <c r="BX61" s="3">
        <f t="shared" si="42"/>
        <v>2.59</v>
      </c>
      <c r="BY61">
        <f t="shared" si="43"/>
        <v>0.37000000000000455</v>
      </c>
      <c r="BZ61">
        <f t="shared" si="44"/>
        <v>0.77000000000000313</v>
      </c>
      <c r="CA61">
        <f t="shared" si="45"/>
        <v>1.8200000000000003</v>
      </c>
      <c r="CB61">
        <f t="shared" si="46"/>
        <v>2.1400000000000006</v>
      </c>
      <c r="CC61">
        <f t="shared" si="47"/>
        <v>0.67560000000000286</v>
      </c>
      <c r="CD61">
        <f t="shared" si="48"/>
        <v>0.94690000000000296</v>
      </c>
      <c r="CE61">
        <f t="shared" si="49"/>
        <v>1.5935999999999986</v>
      </c>
      <c r="CF61">
        <f t="shared" si="50"/>
        <v>1.0207999999999977</v>
      </c>
      <c r="CG61">
        <f t="shared" si="51"/>
        <v>4.8599999999999994</v>
      </c>
      <c r="CH61">
        <f t="shared" si="52"/>
        <v>4.9099999999999993</v>
      </c>
      <c r="CI61">
        <f t="shared" si="53"/>
        <v>21.849999999999998</v>
      </c>
      <c r="CJ61">
        <f t="shared" si="54"/>
        <v>19.87</v>
      </c>
      <c r="CK61">
        <f t="shared" si="55"/>
        <v>22.157820000000001</v>
      </c>
      <c r="CL61">
        <f t="shared" si="56"/>
        <v>20.652722000000001</v>
      </c>
      <c r="CM61">
        <f t="shared" si="57"/>
        <v>0.30782000000000309</v>
      </c>
      <c r="CN61">
        <f t="shared" si="58"/>
        <v>0.7827219999999997</v>
      </c>
      <c r="CO61">
        <v>22.6</v>
      </c>
      <c r="CP61">
        <v>22.9</v>
      </c>
      <c r="CQ61">
        <v>23.2</v>
      </c>
      <c r="CR61">
        <v>23.5</v>
      </c>
    </row>
    <row r="62" spans="1:96" x14ac:dyDescent="0.2">
      <c r="A62">
        <f t="shared" si="59"/>
        <v>61</v>
      </c>
      <c r="B62" s="6" t="s">
        <v>171</v>
      </c>
      <c r="C62" t="s">
        <v>172</v>
      </c>
      <c r="D62">
        <v>1996</v>
      </c>
      <c r="E62">
        <f t="shared" si="0"/>
        <v>23</v>
      </c>
      <c r="F62">
        <v>1</v>
      </c>
      <c r="G62">
        <f t="shared" si="1"/>
        <v>2019</v>
      </c>
      <c r="H62" s="1" t="str">
        <f t="shared" si="2"/>
        <v>2019</v>
      </c>
      <c r="I62" s="3" t="str">
        <f t="shared" si="3"/>
        <v>19</v>
      </c>
      <c r="J62" s="3">
        <v>12.24</v>
      </c>
      <c r="K62" s="3">
        <v>12.16</v>
      </c>
      <c r="L62" s="2">
        <v>11.333</v>
      </c>
      <c r="M62" s="2">
        <v>11.571</v>
      </c>
      <c r="N62">
        <v>8.6</v>
      </c>
      <c r="O62">
        <v>8.39</v>
      </c>
      <c r="P62">
        <v>11.42</v>
      </c>
      <c r="Q62">
        <v>11.15</v>
      </c>
      <c r="R62">
        <v>8.1300000000000008</v>
      </c>
      <c r="S62">
        <v>8.17</v>
      </c>
      <c r="T62">
        <v>9.14</v>
      </c>
      <c r="U62">
        <v>9.1199999999999992</v>
      </c>
      <c r="V62">
        <v>8.41</v>
      </c>
      <c r="W62">
        <v>8.0299999999999994</v>
      </c>
      <c r="X62">
        <v>6.54</v>
      </c>
      <c r="Y62">
        <v>6.11</v>
      </c>
      <c r="Z62">
        <v>5.96</v>
      </c>
      <c r="AA62">
        <v>6.64</v>
      </c>
      <c r="AB62">
        <v>7.97</v>
      </c>
      <c r="AC62">
        <v>7.94</v>
      </c>
      <c r="AD62">
        <v>7.93</v>
      </c>
      <c r="AE62">
        <v>7.9</v>
      </c>
      <c r="AF62">
        <v>8.1180000000000003</v>
      </c>
      <c r="AG62">
        <v>8.0399999999999991</v>
      </c>
      <c r="AH62" s="3">
        <f t="shared" si="4"/>
        <v>25.25</v>
      </c>
      <c r="AI62" s="4">
        <f t="shared" si="60"/>
        <v>25.5</v>
      </c>
      <c r="AJ62">
        <f t="shared" si="61"/>
        <v>25.44</v>
      </c>
      <c r="AK62">
        <f t="shared" si="62"/>
        <v>25.560000000000002</v>
      </c>
      <c r="AL62">
        <f t="shared" si="63"/>
        <v>23.84</v>
      </c>
      <c r="AM62">
        <f t="shared" si="64"/>
        <v>24.058</v>
      </c>
      <c r="AN62">
        <v>23.7</v>
      </c>
      <c r="AO62">
        <v>24</v>
      </c>
      <c r="AP62">
        <v>23.625</v>
      </c>
      <c r="AQ62">
        <v>23.125</v>
      </c>
      <c r="AR62" s="3">
        <f t="shared" si="20"/>
        <v>24.09</v>
      </c>
      <c r="AS62" s="3">
        <f t="shared" si="21"/>
        <v>24.61</v>
      </c>
      <c r="AT62">
        <f t="shared" si="22"/>
        <v>24.090800000000002</v>
      </c>
      <c r="AU62">
        <f t="shared" si="23"/>
        <v>24.605300000000003</v>
      </c>
      <c r="AV62">
        <f t="shared" si="65"/>
        <v>9.1900000000000013</v>
      </c>
      <c r="AW62">
        <f t="shared" si="24"/>
        <v>7.14</v>
      </c>
      <c r="AX62">
        <f t="shared" si="66"/>
        <v>11.450000000000001</v>
      </c>
      <c r="AY62">
        <f t="shared" si="25"/>
        <v>24.05</v>
      </c>
      <c r="AZ62">
        <f t="shared" si="26"/>
        <v>24.54</v>
      </c>
      <c r="BA62">
        <f t="shared" si="27"/>
        <v>24.051410000000001</v>
      </c>
      <c r="BB62">
        <f t="shared" si="28"/>
        <v>24.539350000000002</v>
      </c>
      <c r="BC62" s="2">
        <f t="shared" si="67"/>
        <v>11.633000000000001</v>
      </c>
      <c r="BD62">
        <f t="shared" si="68"/>
        <v>25.576799999999999</v>
      </c>
      <c r="BE62">
        <f t="shared" si="69"/>
        <v>24.903600000000001</v>
      </c>
      <c r="BF62">
        <f t="shared" si="70"/>
        <v>22.938800000000001</v>
      </c>
      <c r="BG62">
        <f t="shared" si="71"/>
        <v>23.437999999999999</v>
      </c>
      <c r="BH62">
        <f t="shared" si="72"/>
        <v>9.4</v>
      </c>
      <c r="BI62">
        <f t="shared" si="73"/>
        <v>6.54</v>
      </c>
      <c r="BJ62">
        <f t="shared" si="74"/>
        <v>12.74</v>
      </c>
      <c r="BK62">
        <f t="shared" si="75"/>
        <v>11.92</v>
      </c>
      <c r="BL62">
        <f t="shared" si="76"/>
        <v>12.66</v>
      </c>
      <c r="BM62">
        <f t="shared" si="31"/>
        <v>-1.740000000000002</v>
      </c>
      <c r="BN62">
        <f t="shared" si="32"/>
        <v>-1.860000000000003</v>
      </c>
      <c r="BO62">
        <f t="shared" si="33"/>
        <v>0.16000000000000014</v>
      </c>
      <c r="BP62">
        <f t="shared" si="34"/>
        <v>-5.7999999999999829E-2</v>
      </c>
      <c r="BQ62">
        <f t="shared" si="35"/>
        <v>-1.8150000000000013</v>
      </c>
      <c r="BR62">
        <f t="shared" si="36"/>
        <v>-1.9350000000000023</v>
      </c>
      <c r="BS62">
        <f t="shared" si="37"/>
        <v>-0.71499999999999986</v>
      </c>
      <c r="BT62">
        <f t="shared" si="38"/>
        <v>-0.93299999999999983</v>
      </c>
      <c r="BU62" s="3">
        <f t="shared" si="39"/>
        <v>-0.83000000000000185</v>
      </c>
      <c r="BV62" s="3">
        <f t="shared" si="40"/>
        <v>-0.95000000000000284</v>
      </c>
      <c r="BW62" s="3">
        <f t="shared" si="41"/>
        <v>0.25</v>
      </c>
      <c r="BX62" s="3">
        <f t="shared" si="42"/>
        <v>3.2000000000000028E-2</v>
      </c>
      <c r="BY62">
        <f t="shared" si="43"/>
        <v>-0.90000000000000213</v>
      </c>
      <c r="BZ62">
        <f t="shared" si="44"/>
        <v>-1.0200000000000031</v>
      </c>
      <c r="CA62">
        <f t="shared" si="45"/>
        <v>0.21000000000000085</v>
      </c>
      <c r="CB62">
        <f t="shared" si="46"/>
        <v>-7.9999999999991189E-3</v>
      </c>
      <c r="CC62">
        <f t="shared" si="47"/>
        <v>0.13679999999999737</v>
      </c>
      <c r="CD62">
        <f t="shared" si="48"/>
        <v>-0.65640000000000143</v>
      </c>
      <c r="CE62">
        <f t="shared" si="49"/>
        <v>-0.40200000000000102</v>
      </c>
      <c r="CF62">
        <f t="shared" si="50"/>
        <v>-1.1191999999999993</v>
      </c>
      <c r="CG62">
        <f t="shared" si="51"/>
        <v>5.71</v>
      </c>
      <c r="CH62">
        <f t="shared" si="52"/>
        <v>5.56</v>
      </c>
      <c r="CI62">
        <f t="shared" si="53"/>
        <v>25.5</v>
      </c>
      <c r="CJ62">
        <f t="shared" si="54"/>
        <v>23.948999999999998</v>
      </c>
      <c r="CK62">
        <f t="shared" si="55"/>
        <v>24.478120000000001</v>
      </c>
      <c r="CL62">
        <f t="shared" si="56"/>
        <v>23.432606</v>
      </c>
      <c r="CM62">
        <f t="shared" si="57"/>
        <v>-1.0218799999999995</v>
      </c>
      <c r="CN62">
        <f t="shared" si="58"/>
        <v>-0.51639399999999824</v>
      </c>
      <c r="CO62">
        <v>24</v>
      </c>
      <c r="CP62">
        <v>24.3</v>
      </c>
      <c r="CQ62">
        <v>24.7</v>
      </c>
      <c r="CR62">
        <v>24.9</v>
      </c>
    </row>
    <row r="63" spans="1:96" x14ac:dyDescent="0.2">
      <c r="A63">
        <f t="shared" si="59"/>
        <v>62</v>
      </c>
      <c r="B63" t="s">
        <v>173</v>
      </c>
      <c r="C63" t="s">
        <v>174</v>
      </c>
      <c r="D63">
        <v>1994</v>
      </c>
      <c r="E63">
        <f t="shared" si="0"/>
        <v>25</v>
      </c>
      <c r="F63">
        <v>1</v>
      </c>
      <c r="G63">
        <f t="shared" si="1"/>
        <v>2019</v>
      </c>
      <c r="H63" s="1" t="str">
        <f t="shared" si="2"/>
        <v>2019</v>
      </c>
      <c r="I63" s="3" t="str">
        <f t="shared" si="3"/>
        <v>19</v>
      </c>
      <c r="J63" s="3">
        <v>11.22</v>
      </c>
      <c r="K63" s="3">
        <v>11.01</v>
      </c>
      <c r="L63" s="2">
        <v>10.506</v>
      </c>
      <c r="M63" s="2">
        <v>10.54</v>
      </c>
      <c r="N63">
        <v>7.85</v>
      </c>
      <c r="O63">
        <v>7.72</v>
      </c>
      <c r="P63">
        <v>9.9700000000000006</v>
      </c>
      <c r="Q63">
        <v>9.64</v>
      </c>
      <c r="R63">
        <v>6.78</v>
      </c>
      <c r="S63">
        <v>7.21</v>
      </c>
      <c r="T63">
        <v>8.24</v>
      </c>
      <c r="U63">
        <v>8.3800000000000008</v>
      </c>
      <c r="V63">
        <v>7.82</v>
      </c>
      <c r="W63">
        <v>6.97</v>
      </c>
      <c r="X63">
        <v>6.48</v>
      </c>
      <c r="Y63">
        <v>5.68</v>
      </c>
      <c r="Z63">
        <v>5.54</v>
      </c>
      <c r="AA63">
        <v>6.23</v>
      </c>
      <c r="AB63">
        <v>6.99</v>
      </c>
      <c r="AC63">
        <v>7.09</v>
      </c>
      <c r="AD63">
        <v>6.92</v>
      </c>
      <c r="AE63">
        <v>6.88</v>
      </c>
      <c r="AF63">
        <v>7.3</v>
      </c>
      <c r="AG63">
        <v>6.71</v>
      </c>
      <c r="AH63" s="3">
        <f t="shared" si="4"/>
        <v>23.93</v>
      </c>
      <c r="AI63" s="4">
        <f t="shared" si="60"/>
        <v>24</v>
      </c>
      <c r="AJ63">
        <f t="shared" si="61"/>
        <v>22.23</v>
      </c>
      <c r="AK63">
        <f t="shared" si="62"/>
        <v>23.17</v>
      </c>
      <c r="AL63">
        <f t="shared" si="63"/>
        <v>21</v>
      </c>
      <c r="AM63">
        <f t="shared" si="64"/>
        <v>20.89</v>
      </c>
      <c r="AN63">
        <v>22.8</v>
      </c>
      <c r="AO63">
        <v>23.1</v>
      </c>
      <c r="AP63">
        <v>22.965</v>
      </c>
      <c r="AQ63">
        <v>22.465</v>
      </c>
      <c r="AR63" s="3">
        <f t="shared" si="20"/>
        <v>22.67</v>
      </c>
      <c r="AS63" s="3">
        <f t="shared" si="21"/>
        <v>23.02</v>
      </c>
      <c r="AT63">
        <f t="shared" si="22"/>
        <v>22.6736</v>
      </c>
      <c r="AU63">
        <f t="shared" si="23"/>
        <v>23.017600000000005</v>
      </c>
      <c r="AV63">
        <f t="shared" si="65"/>
        <v>8.52</v>
      </c>
      <c r="AW63">
        <f t="shared" si="24"/>
        <v>6.73</v>
      </c>
      <c r="AX63">
        <f t="shared" si="66"/>
        <v>9.9400000000000013</v>
      </c>
      <c r="AY63">
        <f t="shared" si="25"/>
        <v>22.73</v>
      </c>
      <c r="AZ63">
        <f t="shared" si="26"/>
        <v>23.27</v>
      </c>
      <c r="BA63">
        <f t="shared" si="27"/>
        <v>22.730820000000001</v>
      </c>
      <c r="BB63">
        <f t="shared" si="28"/>
        <v>23.2651</v>
      </c>
      <c r="BC63" s="2">
        <f t="shared" si="67"/>
        <v>10.806000000000001</v>
      </c>
      <c r="BD63">
        <f t="shared" si="68"/>
        <v>23.398800000000001</v>
      </c>
      <c r="BE63">
        <f t="shared" si="69"/>
        <v>22.7454</v>
      </c>
      <c r="BF63">
        <f t="shared" si="70"/>
        <v>21.902000000000001</v>
      </c>
      <c r="BG63">
        <f t="shared" si="71"/>
        <v>21.9404</v>
      </c>
      <c r="BH63">
        <f t="shared" si="72"/>
        <v>8.65</v>
      </c>
      <c r="BI63">
        <f t="shared" si="73"/>
        <v>6.48</v>
      </c>
      <c r="BJ63">
        <f t="shared" si="74"/>
        <v>11.72</v>
      </c>
      <c r="BK63">
        <f t="shared" si="75"/>
        <v>10.47</v>
      </c>
      <c r="BL63">
        <f t="shared" si="76"/>
        <v>11.51</v>
      </c>
      <c r="BM63">
        <f t="shared" si="31"/>
        <v>0.57000000000000028</v>
      </c>
      <c r="BN63">
        <f t="shared" si="32"/>
        <v>-0.37000000000000099</v>
      </c>
      <c r="BO63">
        <f t="shared" si="33"/>
        <v>2.1000000000000014</v>
      </c>
      <c r="BP63">
        <f t="shared" si="34"/>
        <v>2.2100000000000009</v>
      </c>
      <c r="BQ63">
        <f t="shared" si="35"/>
        <v>0.73499999999999943</v>
      </c>
      <c r="BR63">
        <f t="shared" si="36"/>
        <v>-0.20500000000000185</v>
      </c>
      <c r="BS63">
        <f t="shared" si="37"/>
        <v>1.4649999999999999</v>
      </c>
      <c r="BT63">
        <f t="shared" si="38"/>
        <v>1.5749999999999993</v>
      </c>
      <c r="BU63" s="3">
        <f t="shared" si="39"/>
        <v>0.78999999999999915</v>
      </c>
      <c r="BV63" s="3">
        <f t="shared" si="40"/>
        <v>-0.15000000000000213</v>
      </c>
      <c r="BW63" s="3">
        <f t="shared" si="41"/>
        <v>1.6700000000000017</v>
      </c>
      <c r="BX63" s="3">
        <f t="shared" si="42"/>
        <v>1.7800000000000011</v>
      </c>
      <c r="BY63">
        <f t="shared" si="43"/>
        <v>1.0399999999999991</v>
      </c>
      <c r="BZ63">
        <f t="shared" si="44"/>
        <v>9.9999999999997868E-2</v>
      </c>
      <c r="CA63">
        <f t="shared" si="45"/>
        <v>1.7300000000000004</v>
      </c>
      <c r="CB63">
        <f t="shared" si="46"/>
        <v>1.8399999999999999</v>
      </c>
      <c r="CC63">
        <f t="shared" si="47"/>
        <v>1.1688000000000009</v>
      </c>
      <c r="CD63">
        <f t="shared" si="48"/>
        <v>-0.42460000000000164</v>
      </c>
      <c r="CE63">
        <f t="shared" si="49"/>
        <v>0.94040000000000035</v>
      </c>
      <c r="CF63">
        <f t="shared" si="50"/>
        <v>1.0120000000000005</v>
      </c>
      <c r="CG63">
        <f t="shared" si="51"/>
        <v>5.2799999999999994</v>
      </c>
      <c r="CH63">
        <f t="shared" si="52"/>
        <v>5.14</v>
      </c>
      <c r="CI63">
        <f t="shared" si="53"/>
        <v>22.700000000000003</v>
      </c>
      <c r="CJ63">
        <f t="shared" si="54"/>
        <v>20.945</v>
      </c>
      <c r="CK63">
        <f t="shared" si="55"/>
        <v>22.97514</v>
      </c>
      <c r="CL63">
        <f t="shared" si="56"/>
        <v>20.900460000000002</v>
      </c>
      <c r="CM63">
        <f t="shared" si="57"/>
        <v>0.27513999999999683</v>
      </c>
      <c r="CN63">
        <f t="shared" si="58"/>
        <v>-4.4539999999997804E-2</v>
      </c>
      <c r="CO63">
        <v>23.2</v>
      </c>
      <c r="CP63">
        <v>23.5</v>
      </c>
      <c r="CQ63">
        <v>23.8</v>
      </c>
      <c r="CR63">
        <v>24</v>
      </c>
    </row>
    <row r="64" spans="1:96" x14ac:dyDescent="0.2">
      <c r="A64">
        <f t="shared" si="59"/>
        <v>63</v>
      </c>
      <c r="B64" s="6" t="s">
        <v>175</v>
      </c>
      <c r="C64" t="s">
        <v>176</v>
      </c>
      <c r="D64">
        <v>1993</v>
      </c>
      <c r="E64">
        <f t="shared" si="0"/>
        <v>19</v>
      </c>
      <c r="F64">
        <v>2</v>
      </c>
      <c r="G64">
        <f t="shared" si="1"/>
        <v>2012</v>
      </c>
      <c r="H64" s="1" t="str">
        <f t="shared" si="2"/>
        <v>2012</v>
      </c>
      <c r="I64" s="3" t="str">
        <f t="shared" si="3"/>
        <v>12</v>
      </c>
      <c r="J64" s="3">
        <v>10.6</v>
      </c>
      <c r="K64" s="3">
        <v>10.7</v>
      </c>
      <c r="L64" s="2">
        <v>11.183999999999999</v>
      </c>
      <c r="M64" s="2">
        <v>11.632</v>
      </c>
      <c r="N64">
        <v>7.27</v>
      </c>
      <c r="O64">
        <v>7.28</v>
      </c>
      <c r="P64">
        <v>10.65</v>
      </c>
      <c r="Q64">
        <v>10.69</v>
      </c>
      <c r="R64">
        <v>7.78</v>
      </c>
      <c r="S64">
        <v>7.6</v>
      </c>
      <c r="T64">
        <v>9.17</v>
      </c>
      <c r="U64">
        <v>8.59</v>
      </c>
      <c r="V64">
        <v>7.89</v>
      </c>
      <c r="W64">
        <v>7.79</v>
      </c>
      <c r="X64">
        <v>6.68</v>
      </c>
      <c r="Y64">
        <v>5.78</v>
      </c>
      <c r="Z64">
        <v>5.78</v>
      </c>
      <c r="AA64">
        <v>6.55</v>
      </c>
      <c r="AB64">
        <v>7.27</v>
      </c>
      <c r="AC64">
        <v>7.79</v>
      </c>
      <c r="AD64">
        <v>7.44</v>
      </c>
      <c r="AE64">
        <v>7.69</v>
      </c>
      <c r="AF64">
        <v>7.76</v>
      </c>
      <c r="AG64">
        <v>7.69</v>
      </c>
      <c r="AH64" s="3">
        <f t="shared" si="4"/>
        <v>24.790000000000003</v>
      </c>
      <c r="AI64" s="4">
        <f t="shared" si="60"/>
        <v>25</v>
      </c>
      <c r="AJ64">
        <f t="shared" si="61"/>
        <v>24.549999999999997</v>
      </c>
      <c r="AK64">
        <f t="shared" si="62"/>
        <v>24.27</v>
      </c>
      <c r="AL64">
        <f t="shared" si="63"/>
        <v>22.5</v>
      </c>
      <c r="AM64">
        <f t="shared" si="64"/>
        <v>23.14</v>
      </c>
      <c r="AN64">
        <v>23.4</v>
      </c>
      <c r="AO64">
        <v>23.7</v>
      </c>
      <c r="AP64">
        <v>23.395000000000003</v>
      </c>
      <c r="AQ64">
        <v>22.895000000000003</v>
      </c>
      <c r="AR64" s="3">
        <f t="shared" si="20"/>
        <v>23.05</v>
      </c>
      <c r="AS64" s="3">
        <f t="shared" si="21"/>
        <v>23.41</v>
      </c>
      <c r="AT64">
        <f t="shared" si="22"/>
        <v>23.0459</v>
      </c>
      <c r="AU64">
        <f t="shared" si="23"/>
        <v>23.407400000000003</v>
      </c>
      <c r="AV64">
        <f t="shared" si="65"/>
        <v>8.08</v>
      </c>
      <c r="AW64">
        <f t="shared" si="24"/>
        <v>7.05</v>
      </c>
      <c r="AX64">
        <f t="shared" si="66"/>
        <v>10.99</v>
      </c>
      <c r="AY64">
        <f t="shared" si="25"/>
        <v>23.18</v>
      </c>
      <c r="AZ64">
        <f t="shared" si="26"/>
        <v>23.69</v>
      </c>
      <c r="BA64">
        <f t="shared" si="27"/>
        <v>23.176679999999998</v>
      </c>
      <c r="BB64">
        <f t="shared" si="28"/>
        <v>23.6934</v>
      </c>
      <c r="BC64" s="2">
        <f t="shared" si="67"/>
        <v>11.484</v>
      </c>
      <c r="BD64">
        <f t="shared" si="68"/>
        <v>23.374600000000001</v>
      </c>
      <c r="BE64">
        <f t="shared" si="69"/>
        <v>23.235100000000003</v>
      </c>
      <c r="BF64">
        <f t="shared" si="70"/>
        <v>21.773199999999999</v>
      </c>
      <c r="BG64">
        <f t="shared" si="71"/>
        <v>22.214999999999996</v>
      </c>
      <c r="BH64">
        <f t="shared" si="72"/>
        <v>8.07</v>
      </c>
      <c r="BI64">
        <f t="shared" si="73"/>
        <v>6.68</v>
      </c>
      <c r="BJ64">
        <f t="shared" si="74"/>
        <v>11.1</v>
      </c>
      <c r="BK64">
        <f t="shared" si="75"/>
        <v>11.15</v>
      </c>
      <c r="BL64">
        <f t="shared" si="76"/>
        <v>11.2</v>
      </c>
      <c r="BM64">
        <f t="shared" si="31"/>
        <v>-1.1499999999999986</v>
      </c>
      <c r="BN64">
        <f t="shared" si="32"/>
        <v>-0.87000000000000099</v>
      </c>
      <c r="BO64">
        <f t="shared" si="33"/>
        <v>1.1999999999999993</v>
      </c>
      <c r="BP64">
        <f t="shared" si="34"/>
        <v>0.55999999999999872</v>
      </c>
      <c r="BQ64">
        <f t="shared" si="35"/>
        <v>-1.154999999999994</v>
      </c>
      <c r="BR64">
        <f t="shared" si="36"/>
        <v>-0.87499999999999645</v>
      </c>
      <c r="BS64">
        <f t="shared" si="37"/>
        <v>0.39500000000000313</v>
      </c>
      <c r="BT64">
        <f t="shared" si="38"/>
        <v>-0.24499999999999744</v>
      </c>
      <c r="BU64" s="3">
        <f t="shared" si="39"/>
        <v>-1.139999999999997</v>
      </c>
      <c r="BV64" s="3">
        <f t="shared" si="40"/>
        <v>-0.85999999999999943</v>
      </c>
      <c r="BW64" s="3">
        <f t="shared" si="41"/>
        <v>0.55000000000000071</v>
      </c>
      <c r="BX64" s="3">
        <f t="shared" si="42"/>
        <v>-8.9999999999999858E-2</v>
      </c>
      <c r="BY64">
        <f t="shared" si="43"/>
        <v>-0.85999999999999588</v>
      </c>
      <c r="BZ64">
        <f t="shared" si="44"/>
        <v>-0.57999999999999829</v>
      </c>
      <c r="CA64">
        <f t="shared" si="45"/>
        <v>0.67999999999999972</v>
      </c>
      <c r="CB64">
        <f t="shared" si="46"/>
        <v>3.9999999999999147E-2</v>
      </c>
      <c r="CC64">
        <f t="shared" si="47"/>
        <v>-1.1753999999999962</v>
      </c>
      <c r="CD64">
        <f t="shared" si="48"/>
        <v>-1.0348999999999968</v>
      </c>
      <c r="CE64">
        <f t="shared" si="49"/>
        <v>-0.28500000000000369</v>
      </c>
      <c r="CF64">
        <f t="shared" si="50"/>
        <v>-1.3668000000000013</v>
      </c>
      <c r="CG64">
        <f t="shared" si="51"/>
        <v>5.38</v>
      </c>
      <c r="CH64">
        <f t="shared" si="52"/>
        <v>5.38</v>
      </c>
      <c r="CI64">
        <f t="shared" si="53"/>
        <v>24.409999999999997</v>
      </c>
      <c r="CJ64">
        <f t="shared" si="54"/>
        <v>22.82</v>
      </c>
      <c r="CK64">
        <f t="shared" si="55"/>
        <v>23.148699999999998</v>
      </c>
      <c r="CL64">
        <f t="shared" si="56"/>
        <v>22.328079999999996</v>
      </c>
      <c r="CM64">
        <f t="shared" si="57"/>
        <v>-1.2612999999999985</v>
      </c>
      <c r="CN64">
        <f t="shared" si="58"/>
        <v>-0.49192000000000391</v>
      </c>
      <c r="CO64">
        <v>23.8</v>
      </c>
      <c r="CP64">
        <v>24</v>
      </c>
      <c r="CQ64">
        <v>24.4</v>
      </c>
      <c r="CR64">
        <v>24.6</v>
      </c>
    </row>
    <row r="65" spans="1:96" x14ac:dyDescent="0.2">
      <c r="A65">
        <f t="shared" si="59"/>
        <v>64</v>
      </c>
      <c r="B65" t="s">
        <v>177</v>
      </c>
      <c r="C65" t="s">
        <v>178</v>
      </c>
      <c r="D65">
        <v>1980</v>
      </c>
      <c r="E65">
        <f t="shared" si="0"/>
        <v>37</v>
      </c>
      <c r="F65" s="5">
        <v>1</v>
      </c>
      <c r="G65">
        <f t="shared" si="1"/>
        <v>2017</v>
      </c>
      <c r="H65" s="1" t="str">
        <f t="shared" si="2"/>
        <v>2017</v>
      </c>
      <c r="I65" s="3" t="str">
        <f t="shared" si="3"/>
        <v>17</v>
      </c>
      <c r="J65" s="3">
        <v>10.29</v>
      </c>
      <c r="K65" s="3">
        <v>10.19</v>
      </c>
      <c r="L65" s="2">
        <v>10.01</v>
      </c>
      <c r="M65" s="2">
        <v>9.9719999999999995</v>
      </c>
      <c r="N65">
        <v>5.81</v>
      </c>
      <c r="O65">
        <v>6.34</v>
      </c>
      <c r="P65">
        <v>9.67</v>
      </c>
      <c r="Q65">
        <v>9.59</v>
      </c>
      <c r="R65">
        <v>6.49</v>
      </c>
      <c r="S65">
        <v>6.97</v>
      </c>
      <c r="T65">
        <v>7.43</v>
      </c>
      <c r="U65">
        <v>7.7</v>
      </c>
      <c r="V65">
        <v>6.8</v>
      </c>
      <c r="W65">
        <v>6.41</v>
      </c>
      <c r="X65">
        <v>5.65</v>
      </c>
      <c r="Y65">
        <v>5.58</v>
      </c>
      <c r="Z65">
        <v>5.43</v>
      </c>
      <c r="AA65">
        <v>5.85</v>
      </c>
      <c r="AB65">
        <v>6.67</v>
      </c>
      <c r="AC65">
        <v>6.86</v>
      </c>
      <c r="AD65">
        <v>6.11</v>
      </c>
      <c r="AE65">
        <v>6.19</v>
      </c>
      <c r="AF65">
        <v>7.19</v>
      </c>
      <c r="AG65">
        <v>6.88</v>
      </c>
      <c r="AH65" s="3">
        <f t="shared" si="4"/>
        <v>22.509999999999998</v>
      </c>
      <c r="AI65" s="4">
        <f t="shared" si="60"/>
        <v>22.5</v>
      </c>
      <c r="AJ65">
        <f t="shared" si="61"/>
        <v>20.89</v>
      </c>
      <c r="AK65">
        <f t="shared" si="62"/>
        <v>20.91</v>
      </c>
      <c r="AL65">
        <f t="shared" si="63"/>
        <v>19.64</v>
      </c>
      <c r="AM65">
        <f t="shared" si="64"/>
        <v>20.260000000000002</v>
      </c>
      <c r="AN65">
        <v>21.9</v>
      </c>
      <c r="AO65">
        <v>22.3</v>
      </c>
      <c r="AP65">
        <v>22.254999999999999</v>
      </c>
      <c r="AQ65">
        <v>21.754999999999999</v>
      </c>
      <c r="AR65" s="3">
        <f t="shared" si="20"/>
        <v>21.35</v>
      </c>
      <c r="AS65" s="3">
        <f t="shared" si="21"/>
        <v>21.66</v>
      </c>
      <c r="AT65">
        <f t="shared" si="22"/>
        <v>21.3475</v>
      </c>
      <c r="AU65">
        <f t="shared" si="23"/>
        <v>21.66</v>
      </c>
      <c r="AV65">
        <f t="shared" si="65"/>
        <v>7.14</v>
      </c>
      <c r="AW65">
        <f t="shared" si="24"/>
        <v>6.35</v>
      </c>
      <c r="AX65">
        <f t="shared" si="66"/>
        <v>9.89</v>
      </c>
      <c r="AY65">
        <f t="shared" si="25"/>
        <v>21.21</v>
      </c>
      <c r="AZ65">
        <f t="shared" si="26"/>
        <v>21.8</v>
      </c>
      <c r="BA65">
        <f t="shared" si="27"/>
        <v>21.209900000000001</v>
      </c>
      <c r="BB65">
        <f t="shared" si="28"/>
        <v>21.796900000000001</v>
      </c>
      <c r="BC65" s="2">
        <f t="shared" si="67"/>
        <v>10.31</v>
      </c>
      <c r="BD65">
        <f t="shared" si="68"/>
        <v>21.0822</v>
      </c>
      <c r="BE65">
        <f t="shared" si="69"/>
        <v>21.329699999999999</v>
      </c>
      <c r="BF65">
        <f t="shared" si="70"/>
        <v>20.212399999999995</v>
      </c>
      <c r="BG65">
        <f t="shared" si="71"/>
        <v>20.788399999999999</v>
      </c>
      <c r="BH65">
        <f t="shared" si="72"/>
        <v>6.6099999999999994</v>
      </c>
      <c r="BI65">
        <f t="shared" si="73"/>
        <v>5.65</v>
      </c>
      <c r="BJ65">
        <f t="shared" si="74"/>
        <v>10.79</v>
      </c>
      <c r="BK65">
        <f t="shared" si="75"/>
        <v>10.17</v>
      </c>
      <c r="BL65">
        <f t="shared" si="76"/>
        <v>10.69</v>
      </c>
      <c r="BM65">
        <f t="shared" si="31"/>
        <v>1.009999999999998</v>
      </c>
      <c r="BN65">
        <f t="shared" si="32"/>
        <v>0.98999999999999844</v>
      </c>
      <c r="BO65">
        <f t="shared" si="33"/>
        <v>2.66</v>
      </c>
      <c r="BP65">
        <f t="shared" si="34"/>
        <v>2.0399999999999991</v>
      </c>
      <c r="BQ65">
        <f t="shared" si="35"/>
        <v>1.3649999999999984</v>
      </c>
      <c r="BR65">
        <f t="shared" si="36"/>
        <v>1.3449999999999989</v>
      </c>
      <c r="BS65">
        <f t="shared" si="37"/>
        <v>2.1149999999999984</v>
      </c>
      <c r="BT65">
        <f t="shared" si="38"/>
        <v>1.4949999999999974</v>
      </c>
      <c r="BU65" s="3">
        <f t="shared" si="39"/>
        <v>0.76999999999999957</v>
      </c>
      <c r="BV65" s="3">
        <f t="shared" si="40"/>
        <v>0.75</v>
      </c>
      <c r="BW65" s="3">
        <f t="shared" si="41"/>
        <v>1.7100000000000009</v>
      </c>
      <c r="BX65" s="3">
        <f t="shared" si="42"/>
        <v>1.0899999999999999</v>
      </c>
      <c r="BY65">
        <f t="shared" si="43"/>
        <v>0.91000000000000014</v>
      </c>
      <c r="BZ65">
        <f t="shared" si="44"/>
        <v>0.89000000000000057</v>
      </c>
      <c r="CA65">
        <f t="shared" si="45"/>
        <v>1.5700000000000003</v>
      </c>
      <c r="CB65">
        <f t="shared" si="46"/>
        <v>0.94999999999999929</v>
      </c>
      <c r="CC65">
        <f t="shared" si="47"/>
        <v>0.1921999999999997</v>
      </c>
      <c r="CD65">
        <f t="shared" si="48"/>
        <v>0.41969999999999885</v>
      </c>
      <c r="CE65">
        <f t="shared" si="49"/>
        <v>1.1483999999999988</v>
      </c>
      <c r="CF65">
        <f t="shared" si="50"/>
        <v>-4.7600000000006304E-2</v>
      </c>
      <c r="CG65">
        <f t="shared" si="51"/>
        <v>5.18</v>
      </c>
      <c r="CH65">
        <f t="shared" si="52"/>
        <v>5.0299999999999994</v>
      </c>
      <c r="CI65">
        <f t="shared" si="53"/>
        <v>20.9</v>
      </c>
      <c r="CJ65">
        <f t="shared" si="54"/>
        <v>19.950000000000003</v>
      </c>
      <c r="CK65">
        <f t="shared" si="55"/>
        <v>21.526299999999999</v>
      </c>
      <c r="CL65">
        <f t="shared" si="56"/>
        <v>19.993582</v>
      </c>
      <c r="CM65">
        <f t="shared" si="57"/>
        <v>0.62630000000000052</v>
      </c>
      <c r="CN65">
        <f t="shared" si="58"/>
        <v>4.3581999999997123E-2</v>
      </c>
      <c r="CO65">
        <v>22.3</v>
      </c>
      <c r="CP65">
        <v>22.6</v>
      </c>
      <c r="CQ65">
        <v>22.9</v>
      </c>
      <c r="CR65">
        <v>23.2</v>
      </c>
    </row>
    <row r="66" spans="1:96" x14ac:dyDescent="0.2">
      <c r="A66">
        <f t="shared" si="59"/>
        <v>65</v>
      </c>
      <c r="B66" t="s">
        <v>179</v>
      </c>
      <c r="C66" t="s">
        <v>180</v>
      </c>
      <c r="D66">
        <v>1986</v>
      </c>
      <c r="E66">
        <f t="shared" ref="E66:E97" si="77">G66-D66</f>
        <v>29</v>
      </c>
      <c r="F66">
        <v>1</v>
      </c>
      <c r="G66">
        <f t="shared" ref="G66:G101" si="78">VALUE(H66)</f>
        <v>2015</v>
      </c>
      <c r="H66" s="1" t="str">
        <f t="shared" ref="H66:H101" si="79">20&amp;I66</f>
        <v>2015</v>
      </c>
      <c r="I66" s="3" t="str">
        <f t="shared" ref="I66:I101" si="80">RIGHT(B66, LEN(B66)-SEARCH("/",B66,1))</f>
        <v>15</v>
      </c>
      <c r="J66" s="3">
        <v>10</v>
      </c>
      <c r="K66" s="3">
        <v>10.73</v>
      </c>
      <c r="L66" s="2">
        <v>10.013</v>
      </c>
      <c r="M66" s="2">
        <v>10.420999999999999</v>
      </c>
      <c r="N66">
        <v>7.02</v>
      </c>
      <c r="O66">
        <v>6.64</v>
      </c>
      <c r="P66">
        <v>9.6300000000000008</v>
      </c>
      <c r="Q66">
        <v>9.31</v>
      </c>
      <c r="R66">
        <v>7.5</v>
      </c>
      <c r="S66">
        <v>7.7</v>
      </c>
      <c r="T66">
        <v>7.6</v>
      </c>
      <c r="U66">
        <v>7.59</v>
      </c>
      <c r="V66">
        <v>7.75</v>
      </c>
      <c r="W66">
        <v>7.11</v>
      </c>
      <c r="X66">
        <v>5.75</v>
      </c>
      <c r="Y66">
        <v>5.1100000000000003</v>
      </c>
      <c r="Z66">
        <v>5.43</v>
      </c>
      <c r="AA66">
        <v>6</v>
      </c>
      <c r="AB66">
        <v>6.91</v>
      </c>
      <c r="AC66">
        <v>7.08</v>
      </c>
      <c r="AD66">
        <v>6.92</v>
      </c>
      <c r="AE66">
        <v>6.42</v>
      </c>
      <c r="AF66">
        <v>7.26</v>
      </c>
      <c r="AG66">
        <v>7.1</v>
      </c>
      <c r="AH66" s="3">
        <f t="shared" ref="AH66:AH101" si="81">SUM(X66:AA66)</f>
        <v>22.29</v>
      </c>
      <c r="AI66" s="4">
        <f t="shared" ref="AI66:AI97" si="82">MROUND(AH66,0.5)</f>
        <v>22.5</v>
      </c>
      <c r="AJ66">
        <f t="shared" ref="AJ66:AJ97" si="83">SUM(R66:T66)</f>
        <v>22.799999999999997</v>
      </c>
      <c r="AK66">
        <f t="shared" ref="AK66:AK97" si="84">SUM(U66:W66)</f>
        <v>22.45</v>
      </c>
      <c r="AL66">
        <f t="shared" ref="AL66:AL97" si="85">SUM(AB66:AD66)</f>
        <v>20.91</v>
      </c>
      <c r="AM66">
        <f t="shared" ref="AM66:AM97" si="86">SUM(AE66:AG66)</f>
        <v>20.78</v>
      </c>
      <c r="AN66">
        <v>21.9</v>
      </c>
      <c r="AO66">
        <v>22.3</v>
      </c>
      <c r="AP66">
        <v>22.145</v>
      </c>
      <c r="AQ66">
        <v>21.645</v>
      </c>
      <c r="AR66" s="3">
        <f t="shared" si="20"/>
        <v>21.58</v>
      </c>
      <c r="AS66" s="3">
        <f t="shared" si="21"/>
        <v>21.84</v>
      </c>
      <c r="AT66">
        <f t="shared" si="22"/>
        <v>21.580300000000001</v>
      </c>
      <c r="AU66">
        <f t="shared" si="23"/>
        <v>21.835800000000003</v>
      </c>
      <c r="AV66">
        <f t="shared" ref="AV66:AV101" si="87">O66+0.8</f>
        <v>7.4399999999999995</v>
      </c>
      <c r="AW66">
        <f t="shared" si="24"/>
        <v>6.5</v>
      </c>
      <c r="AX66">
        <f t="shared" ref="AX66:AX101" si="88">Q66+0.3</f>
        <v>9.6100000000000012</v>
      </c>
      <c r="AY66">
        <f t="shared" si="25"/>
        <v>21.53</v>
      </c>
      <c r="AZ66">
        <f t="shared" si="26"/>
        <v>22.1</v>
      </c>
      <c r="BA66">
        <f t="shared" si="27"/>
        <v>21.526910000000001</v>
      </c>
      <c r="BB66">
        <f t="shared" si="28"/>
        <v>22.101849999999999</v>
      </c>
      <c r="BC66" s="2">
        <f t="shared" ref="BC66:BC101" si="89">L66+0.3</f>
        <v>10.313000000000001</v>
      </c>
      <c r="BD66">
        <f t="shared" ref="BD66:BD101" si="90">IF(F66=2,0.93*(BH66+BK66)+5.5,0.99*(BH66+BK66)+4.47)</f>
        <v>22.240499999999997</v>
      </c>
      <c r="BE66">
        <f t="shared" ref="BE66:BE101" si="91">IF(F66=2,0.93*(AV66+AX66)+5.5,0.99*(AV66+AX66)+4.47)</f>
        <v>21.349499999999999</v>
      </c>
      <c r="BF66">
        <f t="shared" ref="BF66:BF101" si="92">IF(F66=2,0.94*(BI66+BJ66)+5.06,0.96*(BI66+BJ66)+4.43)</f>
        <v>20.03</v>
      </c>
      <c r="BG66">
        <f t="shared" ref="BG66:BG101" si="93">IF(F66=2,0.94*(AW66+BL66)+5.06,0.96*(AW66+BL66)+4.43)</f>
        <v>21.450800000000001</v>
      </c>
      <c r="BH66">
        <f t="shared" si="72"/>
        <v>7.8199999999999994</v>
      </c>
      <c r="BI66">
        <f t="shared" si="73"/>
        <v>5.75</v>
      </c>
      <c r="BJ66">
        <f t="shared" si="74"/>
        <v>10.5</v>
      </c>
      <c r="BK66">
        <f t="shared" si="75"/>
        <v>10.130000000000001</v>
      </c>
      <c r="BL66">
        <f t="shared" si="76"/>
        <v>11.23</v>
      </c>
      <c r="BM66">
        <f t="shared" si="31"/>
        <v>-0.89999999999999858</v>
      </c>
      <c r="BN66">
        <f t="shared" si="32"/>
        <v>-0.55000000000000071</v>
      </c>
      <c r="BO66">
        <f t="shared" si="33"/>
        <v>1.3900000000000006</v>
      </c>
      <c r="BP66">
        <f t="shared" si="34"/>
        <v>1.5199999999999996</v>
      </c>
      <c r="BQ66">
        <f t="shared" si="35"/>
        <v>-0.65499999999999758</v>
      </c>
      <c r="BR66">
        <f t="shared" si="36"/>
        <v>-0.30499999999999972</v>
      </c>
      <c r="BS66">
        <f t="shared" si="37"/>
        <v>0.73499999999999943</v>
      </c>
      <c r="BT66">
        <f t="shared" si="38"/>
        <v>0.86499999999999844</v>
      </c>
      <c r="BU66" s="3">
        <f t="shared" si="39"/>
        <v>-0.9599999999999973</v>
      </c>
      <c r="BV66" s="3">
        <f t="shared" si="40"/>
        <v>-0.60999999999999943</v>
      </c>
      <c r="BW66" s="3">
        <f t="shared" si="41"/>
        <v>0.66999999999999815</v>
      </c>
      <c r="BX66" s="3">
        <f t="shared" si="42"/>
        <v>0.79999999999999716</v>
      </c>
      <c r="BY66">
        <f t="shared" si="43"/>
        <v>-0.69999999999999574</v>
      </c>
      <c r="BZ66">
        <f t="shared" si="44"/>
        <v>-0.34999999999999787</v>
      </c>
      <c r="CA66">
        <f t="shared" si="45"/>
        <v>0.62000000000000099</v>
      </c>
      <c r="CB66">
        <f t="shared" si="46"/>
        <v>0.75</v>
      </c>
      <c r="CC66">
        <f t="shared" si="47"/>
        <v>-0.55949999999999989</v>
      </c>
      <c r="CD66">
        <f t="shared" si="48"/>
        <v>-1.1005000000000003</v>
      </c>
      <c r="CE66">
        <f t="shared" si="49"/>
        <v>0.54080000000000084</v>
      </c>
      <c r="CF66">
        <f t="shared" si="50"/>
        <v>-0.75</v>
      </c>
      <c r="CG66">
        <f t="shared" si="51"/>
        <v>4.71</v>
      </c>
      <c r="CH66">
        <f t="shared" si="52"/>
        <v>5.0299999999999994</v>
      </c>
      <c r="CI66">
        <f t="shared" si="53"/>
        <v>22.625</v>
      </c>
      <c r="CJ66">
        <f t="shared" si="54"/>
        <v>20.844999999999999</v>
      </c>
      <c r="CK66">
        <f t="shared" si="55"/>
        <v>22.02478</v>
      </c>
      <c r="CL66">
        <f t="shared" si="56"/>
        <v>20.394446000000002</v>
      </c>
      <c r="CM66">
        <f t="shared" si="57"/>
        <v>-0.6002200000000002</v>
      </c>
      <c r="CN66">
        <f t="shared" si="58"/>
        <v>-0.45055399999999679</v>
      </c>
      <c r="CO66">
        <v>22.3</v>
      </c>
      <c r="CP66">
        <v>22.6</v>
      </c>
      <c r="CQ66">
        <v>22.9</v>
      </c>
      <c r="CR66">
        <v>23.2</v>
      </c>
    </row>
    <row r="67" spans="1:96" x14ac:dyDescent="0.2">
      <c r="A67">
        <f t="shared" si="59"/>
        <v>66</v>
      </c>
      <c r="B67" t="s">
        <v>181</v>
      </c>
      <c r="C67" t="s">
        <v>182</v>
      </c>
      <c r="D67">
        <v>1985</v>
      </c>
      <c r="E67">
        <f t="shared" si="77"/>
        <v>32</v>
      </c>
      <c r="F67" s="5">
        <v>1</v>
      </c>
      <c r="G67">
        <f t="shared" si="78"/>
        <v>2017</v>
      </c>
      <c r="H67" s="1" t="str">
        <f t="shared" si="79"/>
        <v>2017</v>
      </c>
      <c r="I67" s="3" t="str">
        <f t="shared" si="80"/>
        <v>17</v>
      </c>
      <c r="J67" s="3">
        <v>10.47</v>
      </c>
      <c r="K67" s="3">
        <v>10.37</v>
      </c>
      <c r="L67" s="2">
        <v>10.452</v>
      </c>
      <c r="M67" s="2">
        <v>10.467000000000001</v>
      </c>
      <c r="N67">
        <v>7.39</v>
      </c>
      <c r="O67">
        <v>7.1</v>
      </c>
      <c r="P67">
        <v>10.97</v>
      </c>
      <c r="Q67">
        <v>10.79</v>
      </c>
      <c r="R67">
        <v>6.88</v>
      </c>
      <c r="S67">
        <v>7.15</v>
      </c>
      <c r="T67">
        <v>7.89</v>
      </c>
      <c r="U67">
        <v>7.87</v>
      </c>
      <c r="V67">
        <v>7.15</v>
      </c>
      <c r="W67">
        <v>6.8</v>
      </c>
      <c r="X67">
        <v>6.26</v>
      </c>
      <c r="Y67">
        <v>5.59</v>
      </c>
      <c r="Z67">
        <v>5.49</v>
      </c>
      <c r="AA67">
        <v>6.38</v>
      </c>
      <c r="AB67">
        <v>6.9</v>
      </c>
      <c r="AC67">
        <v>7.05</v>
      </c>
      <c r="AD67">
        <v>7.11</v>
      </c>
      <c r="AE67">
        <v>7.1</v>
      </c>
      <c r="AF67">
        <v>6.99</v>
      </c>
      <c r="AG67">
        <v>6.97</v>
      </c>
      <c r="AH67" s="3">
        <f t="shared" si="81"/>
        <v>23.72</v>
      </c>
      <c r="AI67" s="4">
        <f t="shared" si="82"/>
        <v>23.5</v>
      </c>
      <c r="AJ67">
        <f t="shared" si="83"/>
        <v>21.92</v>
      </c>
      <c r="AK67">
        <f t="shared" si="84"/>
        <v>21.82</v>
      </c>
      <c r="AL67">
        <f t="shared" si="85"/>
        <v>21.06</v>
      </c>
      <c r="AM67">
        <f t="shared" si="86"/>
        <v>21.06</v>
      </c>
      <c r="AN67">
        <v>22.5</v>
      </c>
      <c r="AO67">
        <v>22.9</v>
      </c>
      <c r="AP67">
        <v>22.86</v>
      </c>
      <c r="AQ67">
        <v>22.36</v>
      </c>
      <c r="AR67" s="3">
        <f t="shared" ref="AR67:AR101" si="94">ROUND(AT67,2)</f>
        <v>22.81</v>
      </c>
      <c r="AS67" s="3">
        <f t="shared" ref="AS67:AS101" si="95">ROUND(AU67,2)</f>
        <v>23.22</v>
      </c>
      <c r="AT67">
        <f t="shared" ref="AT67:AT101" si="96">AV67 * 0.71 + AX67 * 0.39 + AW67 * 0.86 + 6.96</f>
        <v>22.8109</v>
      </c>
      <c r="AU67">
        <f t="shared" ref="AU67:AU101" si="97">AV67*0.81 + AX67 * 0.54 + AW67* 0.56 + 6.98</f>
        <v>23.220400000000001</v>
      </c>
      <c r="AV67">
        <f t="shared" si="87"/>
        <v>7.8999999999999995</v>
      </c>
      <c r="AW67">
        <f t="shared" ref="AW67:AW101" si="98">AA67+0.5</f>
        <v>6.88</v>
      </c>
      <c r="AX67">
        <f t="shared" si="88"/>
        <v>11.09</v>
      </c>
      <c r="AY67">
        <f t="shared" ref="AY67:AY101" si="99">ROUND(BA67,2)</f>
        <v>22.43</v>
      </c>
      <c r="AZ67">
        <f t="shared" ref="AZ67:AZ101" si="100">ROUND(BB67,2)</f>
        <v>22.97</v>
      </c>
      <c r="BA67">
        <f t="shared" ref="BA67:BA101" si="101">AV67*0.63+AW67*0.84+BC67*0.67+4.47</f>
        <v>22.430039999999998</v>
      </c>
      <c r="BB67">
        <f t="shared" ref="BB67:BB101" si="102">AV67*0.61+AW67*0.8+BC67*0.65+5.66</f>
        <v>22.971800000000002</v>
      </c>
      <c r="BC67" s="2">
        <f t="shared" si="89"/>
        <v>10.752000000000001</v>
      </c>
      <c r="BD67">
        <f t="shared" si="90"/>
        <v>23.933399999999999</v>
      </c>
      <c r="BE67">
        <f t="shared" si="91"/>
        <v>23.270099999999996</v>
      </c>
      <c r="BF67">
        <f t="shared" si="92"/>
        <v>20.970800000000001</v>
      </c>
      <c r="BG67">
        <f t="shared" si="93"/>
        <v>21.47</v>
      </c>
      <c r="BH67">
        <f t="shared" ref="BH67:BH101" si="103">N67+0.8</f>
        <v>8.19</v>
      </c>
      <c r="BI67">
        <f t="shared" ref="BI67:BI101" si="104">X67</f>
        <v>6.26</v>
      </c>
      <c r="BJ67">
        <f t="shared" ref="BJ67:BJ101" si="105">J67+0.5</f>
        <v>10.97</v>
      </c>
      <c r="BK67">
        <f t="shared" ref="BK67:BK101" si="106">P67+0.5</f>
        <v>11.47</v>
      </c>
      <c r="BL67">
        <f t="shared" ref="BL67:BL101" si="107">K67+0.5</f>
        <v>10.87</v>
      </c>
      <c r="BM67">
        <f t="shared" ref="BM67:BM101" si="108">AN67-AJ67</f>
        <v>0.57999999999999829</v>
      </c>
      <c r="BN67">
        <f t="shared" ref="BN67:BN101" si="109">AN67-AK67</f>
        <v>0.67999999999999972</v>
      </c>
      <c r="BO67">
        <f t="shared" ref="BO67:BO101" si="110">AO67-AL67</f>
        <v>1.8399999999999999</v>
      </c>
      <c r="BP67">
        <f t="shared" ref="BP67:BP101" si="111">AO67-AM67</f>
        <v>1.8399999999999999</v>
      </c>
      <c r="BQ67">
        <f t="shared" ref="BQ67:BQ101" si="112">AP67-AJ67</f>
        <v>0.93999999999999773</v>
      </c>
      <c r="BR67">
        <f t="shared" ref="BR67:BR101" si="113">AP67-AK67</f>
        <v>1.0399999999999991</v>
      </c>
      <c r="BS67">
        <f t="shared" ref="BS67:BS101" si="114">AQ67-AL67</f>
        <v>1.3000000000000007</v>
      </c>
      <c r="BT67">
        <f t="shared" ref="BT67:BT101" si="115">AQ67-AM67</f>
        <v>1.3000000000000007</v>
      </c>
      <c r="BU67" s="3">
        <f t="shared" ref="BU67:BU101" si="116">AS67-AJ67</f>
        <v>1.2999999999999972</v>
      </c>
      <c r="BV67" s="3">
        <f t="shared" ref="BV67:BV101" si="117">AS67-AK67</f>
        <v>1.3999999999999986</v>
      </c>
      <c r="BW67" s="3">
        <f t="shared" ref="BW67:BW101" si="118">AR67-AL67</f>
        <v>1.75</v>
      </c>
      <c r="BX67" s="3">
        <f t="shared" ref="BX67:BX101" si="119">AR67-AM67</f>
        <v>1.75</v>
      </c>
      <c r="BY67">
        <f t="shared" ref="BY67:BY101" si="120">AZ67-AJ67</f>
        <v>1.0499999999999972</v>
      </c>
      <c r="BZ67">
        <f t="shared" ref="BZ67:BZ101" si="121">AZ67-AK67</f>
        <v>1.1499999999999986</v>
      </c>
      <c r="CA67">
        <f t="shared" ref="CA67:CA101" si="122">AY67-AL67</f>
        <v>1.370000000000001</v>
      </c>
      <c r="CB67">
        <f t="shared" ref="CB67:CB101" si="123">AY67-AM67</f>
        <v>1.370000000000001</v>
      </c>
      <c r="CC67">
        <f t="shared" ref="CC67:CC101" si="124">BD67-AJ67</f>
        <v>2.0133999999999972</v>
      </c>
      <c r="CD67">
        <f t="shared" ref="CD67:CD101" si="125">BE67-AK67</f>
        <v>1.4500999999999955</v>
      </c>
      <c r="CE67">
        <f t="shared" ref="CE67:CE101" si="126">BG67-AL67</f>
        <v>0.41000000000000014</v>
      </c>
      <c r="CF67">
        <f t="shared" ref="CF67:CF101" si="127">BF67-AM67</f>
        <v>-8.919999999999817E-2</v>
      </c>
      <c r="CG67">
        <f t="shared" ref="CG67:CG101" si="128">Y67-0.4</f>
        <v>5.1899999999999995</v>
      </c>
      <c r="CH67">
        <f t="shared" ref="CH67:CH101" si="129">Z67-0.4</f>
        <v>5.09</v>
      </c>
      <c r="CI67">
        <f t="shared" ref="CI67:CI101" si="130">1/2*(AJ67+AK67)</f>
        <v>21.87</v>
      </c>
      <c r="CJ67">
        <f t="shared" ref="CJ67:CJ101" si="131">1/2*(AL67+AM67)</f>
        <v>21.06</v>
      </c>
      <c r="CK67">
        <f t="shared" ref="CK67:CK101" si="132">IF(F67=2,0.565*AV67+0.77*AW67+0.65*BL67+5.875, 0.472*AV67 + 0.658*BL67 + 0.52*BC67 + 5.761)</f>
        <v>22.2333</v>
      </c>
      <c r="CL67">
        <f t="shared" ref="CL67:CL101" si="133">IF(F67=2,0.575*AV67 + 0.687*BL67 + 0.74*M67 + 1.38, 0.775*AX67+0.632*BL67+0.616*M67-0.57)</f>
        <v>21.342261999999998</v>
      </c>
      <c r="CM67">
        <f t="shared" ref="CM67:CM101" si="134">CK67-CI67</f>
        <v>0.36329999999999885</v>
      </c>
      <c r="CN67">
        <f t="shared" ref="CN67:CN101" si="135">CL67-CJ67</f>
        <v>0.28226199999999935</v>
      </c>
      <c r="CO67">
        <v>22.9</v>
      </c>
      <c r="CP67">
        <v>23.2</v>
      </c>
      <c r="CQ67">
        <v>23.5</v>
      </c>
      <c r="CR67">
        <v>23.8</v>
      </c>
    </row>
    <row r="68" spans="1:96" x14ac:dyDescent="0.2">
      <c r="A68">
        <f t="shared" ref="A68:A101" si="136">A67+1</f>
        <v>67</v>
      </c>
      <c r="B68" t="s">
        <v>183</v>
      </c>
      <c r="C68" t="s">
        <v>184</v>
      </c>
      <c r="D68">
        <v>1997</v>
      </c>
      <c r="E68">
        <f t="shared" si="77"/>
        <v>19</v>
      </c>
      <c r="F68">
        <v>1</v>
      </c>
      <c r="G68">
        <f t="shared" si="78"/>
        <v>2016</v>
      </c>
      <c r="H68" s="1" t="str">
        <f t="shared" si="79"/>
        <v>2016</v>
      </c>
      <c r="I68" s="3" t="str">
        <f t="shared" si="80"/>
        <v>16</v>
      </c>
      <c r="J68" s="3">
        <v>12.22</v>
      </c>
      <c r="K68" s="3">
        <v>12.01</v>
      </c>
      <c r="L68" s="2">
        <v>10.826000000000001</v>
      </c>
      <c r="M68" s="2">
        <v>11.353</v>
      </c>
      <c r="N68">
        <v>7.44</v>
      </c>
      <c r="O68">
        <v>7.32</v>
      </c>
      <c r="P68">
        <v>11.04</v>
      </c>
      <c r="Q68">
        <v>11.28</v>
      </c>
      <c r="R68">
        <v>7.33</v>
      </c>
      <c r="S68">
        <v>7.53</v>
      </c>
      <c r="T68">
        <v>7.73</v>
      </c>
      <c r="U68">
        <v>7.59</v>
      </c>
      <c r="V68">
        <v>7.52</v>
      </c>
      <c r="W68">
        <v>7.34</v>
      </c>
      <c r="X68">
        <v>6.36</v>
      </c>
      <c r="Y68">
        <v>5.77</v>
      </c>
      <c r="Z68">
        <v>5.72</v>
      </c>
      <c r="AA68">
        <v>6.45</v>
      </c>
      <c r="AB68">
        <v>7.29</v>
      </c>
      <c r="AC68">
        <v>7.43</v>
      </c>
      <c r="AD68">
        <v>7.03</v>
      </c>
      <c r="AE68">
        <v>6.88</v>
      </c>
      <c r="AF68">
        <v>7.45</v>
      </c>
      <c r="AG68">
        <v>7.5</v>
      </c>
      <c r="AH68" s="3">
        <f t="shared" si="81"/>
        <v>24.299999999999997</v>
      </c>
      <c r="AI68" s="4">
        <f t="shared" si="82"/>
        <v>24.5</v>
      </c>
      <c r="AJ68">
        <f t="shared" si="83"/>
        <v>22.59</v>
      </c>
      <c r="AK68">
        <f t="shared" si="84"/>
        <v>22.45</v>
      </c>
      <c r="AL68">
        <f t="shared" si="85"/>
        <v>21.75</v>
      </c>
      <c r="AM68">
        <f t="shared" si="86"/>
        <v>21.83</v>
      </c>
      <c r="AN68">
        <v>23.1</v>
      </c>
      <c r="AO68">
        <v>23.4</v>
      </c>
      <c r="AP68">
        <v>23.15</v>
      </c>
      <c r="AQ68">
        <v>22.65</v>
      </c>
      <c r="AR68" s="3">
        <f t="shared" si="94"/>
        <v>23.22</v>
      </c>
      <c r="AS68" s="3">
        <f t="shared" si="95"/>
        <v>23.7</v>
      </c>
      <c r="AT68">
        <f t="shared" si="96"/>
        <v>23.218400000000003</v>
      </c>
      <c r="AU68">
        <f t="shared" si="97"/>
        <v>23.702400000000001</v>
      </c>
      <c r="AV68">
        <f t="shared" si="87"/>
        <v>8.120000000000001</v>
      </c>
      <c r="AW68">
        <f t="shared" si="98"/>
        <v>6.95</v>
      </c>
      <c r="AX68">
        <f t="shared" si="88"/>
        <v>11.58</v>
      </c>
      <c r="AY68">
        <f t="shared" si="99"/>
        <v>22.88</v>
      </c>
      <c r="AZ68">
        <f t="shared" si="100"/>
        <v>23.41</v>
      </c>
      <c r="BA68">
        <f t="shared" si="101"/>
        <v>22.878020000000003</v>
      </c>
      <c r="BB68">
        <f t="shared" si="102"/>
        <v>23.405100000000001</v>
      </c>
      <c r="BC68" s="2">
        <f t="shared" si="89"/>
        <v>11.126000000000001</v>
      </c>
      <c r="BD68">
        <f t="shared" si="90"/>
        <v>24.052199999999999</v>
      </c>
      <c r="BE68">
        <f t="shared" si="91"/>
        <v>23.973000000000003</v>
      </c>
      <c r="BF68">
        <f t="shared" si="92"/>
        <v>22.7468</v>
      </c>
      <c r="BG68">
        <f t="shared" si="93"/>
        <v>23.111599999999999</v>
      </c>
      <c r="BH68">
        <f t="shared" si="103"/>
        <v>8.24</v>
      </c>
      <c r="BI68">
        <f t="shared" si="104"/>
        <v>6.36</v>
      </c>
      <c r="BJ68">
        <f t="shared" si="105"/>
        <v>12.72</v>
      </c>
      <c r="BK68">
        <f t="shared" si="106"/>
        <v>11.54</v>
      </c>
      <c r="BL68">
        <f t="shared" si="107"/>
        <v>12.51</v>
      </c>
      <c r="BM68">
        <f t="shared" si="108"/>
        <v>0.51000000000000156</v>
      </c>
      <c r="BN68">
        <f t="shared" si="109"/>
        <v>0.65000000000000213</v>
      </c>
      <c r="BO68">
        <f t="shared" si="110"/>
        <v>1.6499999999999986</v>
      </c>
      <c r="BP68">
        <f t="shared" si="111"/>
        <v>1.5700000000000003</v>
      </c>
      <c r="BQ68">
        <f t="shared" si="112"/>
        <v>0.55999999999999872</v>
      </c>
      <c r="BR68">
        <f t="shared" si="113"/>
        <v>0.69999999999999929</v>
      </c>
      <c r="BS68">
        <f t="shared" si="114"/>
        <v>0.89999999999999858</v>
      </c>
      <c r="BT68">
        <f t="shared" si="115"/>
        <v>0.82000000000000028</v>
      </c>
      <c r="BU68" s="3">
        <f t="shared" si="116"/>
        <v>1.1099999999999994</v>
      </c>
      <c r="BV68" s="3">
        <f t="shared" si="117"/>
        <v>1.25</v>
      </c>
      <c r="BW68" s="3">
        <f t="shared" si="118"/>
        <v>1.4699999999999989</v>
      </c>
      <c r="BX68" s="3">
        <f t="shared" si="119"/>
        <v>1.3900000000000006</v>
      </c>
      <c r="BY68">
        <f t="shared" si="120"/>
        <v>0.82000000000000028</v>
      </c>
      <c r="BZ68">
        <f t="shared" si="121"/>
        <v>0.96000000000000085</v>
      </c>
      <c r="CA68">
        <f t="shared" si="122"/>
        <v>1.129999999999999</v>
      </c>
      <c r="CB68">
        <f t="shared" si="123"/>
        <v>1.0500000000000007</v>
      </c>
      <c r="CC68">
        <f t="shared" si="124"/>
        <v>1.4621999999999993</v>
      </c>
      <c r="CD68">
        <f t="shared" si="125"/>
        <v>1.5230000000000032</v>
      </c>
      <c r="CE68">
        <f t="shared" si="126"/>
        <v>1.3615999999999993</v>
      </c>
      <c r="CF68">
        <f t="shared" si="127"/>
        <v>0.91680000000000206</v>
      </c>
      <c r="CG68">
        <f t="shared" si="128"/>
        <v>5.3699999999999992</v>
      </c>
      <c r="CH68">
        <f t="shared" si="129"/>
        <v>5.3199999999999994</v>
      </c>
      <c r="CI68">
        <f t="shared" si="130"/>
        <v>22.52</v>
      </c>
      <c r="CJ68">
        <f t="shared" si="131"/>
        <v>21.79</v>
      </c>
      <c r="CK68">
        <f t="shared" si="132"/>
        <v>23.61074</v>
      </c>
      <c r="CL68">
        <f t="shared" si="133"/>
        <v>23.304268</v>
      </c>
      <c r="CM68">
        <f t="shared" si="134"/>
        <v>1.0907400000000003</v>
      </c>
      <c r="CN68">
        <f t="shared" si="135"/>
        <v>1.5142680000000013</v>
      </c>
      <c r="CO68">
        <v>23.5</v>
      </c>
      <c r="CP68">
        <v>23.7</v>
      </c>
      <c r="CQ68">
        <v>24.1</v>
      </c>
      <c r="CR68">
        <v>24.3</v>
      </c>
    </row>
    <row r="69" spans="1:96" x14ac:dyDescent="0.2">
      <c r="A69">
        <f t="shared" si="136"/>
        <v>68</v>
      </c>
      <c r="B69" t="s">
        <v>185</v>
      </c>
      <c r="C69" t="s">
        <v>186</v>
      </c>
      <c r="D69">
        <v>1984</v>
      </c>
      <c r="E69">
        <f t="shared" si="77"/>
        <v>32</v>
      </c>
      <c r="F69" s="5">
        <v>1</v>
      </c>
      <c r="G69">
        <f t="shared" si="78"/>
        <v>2016</v>
      </c>
      <c r="H69" s="1" t="str">
        <f t="shared" si="79"/>
        <v>2016</v>
      </c>
      <c r="I69" s="3" t="str">
        <f t="shared" si="80"/>
        <v>16</v>
      </c>
      <c r="J69" s="3">
        <v>11.7</v>
      </c>
      <c r="K69" s="3">
        <v>11.64</v>
      </c>
      <c r="L69" s="2">
        <v>11.106999999999999</v>
      </c>
      <c r="M69" s="2">
        <v>11.191000000000001</v>
      </c>
      <c r="N69">
        <v>7.16</v>
      </c>
      <c r="O69">
        <v>7.35</v>
      </c>
      <c r="P69">
        <v>11.21</v>
      </c>
      <c r="Q69">
        <v>10.66</v>
      </c>
      <c r="R69">
        <v>6.82</v>
      </c>
      <c r="S69">
        <v>7.53</v>
      </c>
      <c r="T69">
        <v>7.95</v>
      </c>
      <c r="U69">
        <v>8.11</v>
      </c>
      <c r="V69">
        <v>7.51</v>
      </c>
      <c r="W69">
        <v>6.93</v>
      </c>
      <c r="X69">
        <v>5.99</v>
      </c>
      <c r="Y69">
        <v>5.51</v>
      </c>
      <c r="Z69">
        <v>6.11</v>
      </c>
      <c r="AA69">
        <v>6.37</v>
      </c>
      <c r="AB69">
        <v>7.49</v>
      </c>
      <c r="AC69">
        <v>7.59</v>
      </c>
      <c r="AD69">
        <v>7.3</v>
      </c>
      <c r="AE69">
        <v>7.21</v>
      </c>
      <c r="AF69">
        <v>7.5</v>
      </c>
      <c r="AG69">
        <v>7.42</v>
      </c>
      <c r="AH69" s="3">
        <f t="shared" si="81"/>
        <v>23.98</v>
      </c>
      <c r="AI69" s="4">
        <f t="shared" si="82"/>
        <v>24</v>
      </c>
      <c r="AJ69">
        <f t="shared" si="83"/>
        <v>22.3</v>
      </c>
      <c r="AK69">
        <f t="shared" si="84"/>
        <v>22.549999999999997</v>
      </c>
      <c r="AL69">
        <f t="shared" si="85"/>
        <v>22.38</v>
      </c>
      <c r="AM69">
        <f t="shared" si="86"/>
        <v>22.130000000000003</v>
      </c>
      <c r="AN69">
        <v>22.8</v>
      </c>
      <c r="AO69">
        <v>23.1</v>
      </c>
      <c r="AP69">
        <v>22.990000000000002</v>
      </c>
      <c r="AQ69">
        <v>22.490000000000002</v>
      </c>
      <c r="AR69" s="3">
        <f t="shared" si="94"/>
        <v>22.93</v>
      </c>
      <c r="AS69" s="3">
        <f t="shared" si="95"/>
        <v>23.35</v>
      </c>
      <c r="AT69">
        <f t="shared" si="96"/>
        <v>22.929100000000002</v>
      </c>
      <c r="AU69">
        <f t="shared" si="97"/>
        <v>23.347100000000001</v>
      </c>
      <c r="AV69">
        <f t="shared" si="87"/>
        <v>8.15</v>
      </c>
      <c r="AW69">
        <f t="shared" si="98"/>
        <v>6.87</v>
      </c>
      <c r="AX69">
        <f t="shared" si="88"/>
        <v>10.96</v>
      </c>
      <c r="AY69">
        <f t="shared" si="99"/>
        <v>23.02</v>
      </c>
      <c r="AZ69">
        <f t="shared" si="100"/>
        <v>23.54</v>
      </c>
      <c r="BA69">
        <f t="shared" si="101"/>
        <v>23.017990000000001</v>
      </c>
      <c r="BB69">
        <f t="shared" si="102"/>
        <v>23.54205</v>
      </c>
      <c r="BC69" s="2">
        <f t="shared" si="89"/>
        <v>11.407</v>
      </c>
      <c r="BD69">
        <f t="shared" si="90"/>
        <v>23.943300000000001</v>
      </c>
      <c r="BE69">
        <f t="shared" si="91"/>
        <v>23.3889</v>
      </c>
      <c r="BF69">
        <f t="shared" si="92"/>
        <v>21.892399999999999</v>
      </c>
      <c r="BG69">
        <f t="shared" si="93"/>
        <v>22.679600000000001</v>
      </c>
      <c r="BH69">
        <f t="shared" si="103"/>
        <v>7.96</v>
      </c>
      <c r="BI69">
        <f t="shared" si="104"/>
        <v>5.99</v>
      </c>
      <c r="BJ69">
        <f t="shared" si="105"/>
        <v>12.2</v>
      </c>
      <c r="BK69">
        <f t="shared" si="106"/>
        <v>11.71</v>
      </c>
      <c r="BL69">
        <f t="shared" si="107"/>
        <v>12.14</v>
      </c>
      <c r="BM69">
        <f t="shared" si="108"/>
        <v>0.5</v>
      </c>
      <c r="BN69">
        <f t="shared" si="109"/>
        <v>0.25000000000000355</v>
      </c>
      <c r="BO69">
        <f t="shared" si="110"/>
        <v>0.72000000000000242</v>
      </c>
      <c r="BP69">
        <f t="shared" si="111"/>
        <v>0.96999999999999886</v>
      </c>
      <c r="BQ69">
        <f t="shared" si="112"/>
        <v>0.69000000000000128</v>
      </c>
      <c r="BR69">
        <f t="shared" si="113"/>
        <v>0.44000000000000483</v>
      </c>
      <c r="BS69">
        <f t="shared" si="114"/>
        <v>0.11000000000000298</v>
      </c>
      <c r="BT69">
        <f t="shared" si="115"/>
        <v>0.35999999999999943</v>
      </c>
      <c r="BU69" s="3">
        <f t="shared" si="116"/>
        <v>1.0500000000000007</v>
      </c>
      <c r="BV69" s="3">
        <f t="shared" si="117"/>
        <v>0.80000000000000426</v>
      </c>
      <c r="BW69" s="3">
        <f t="shared" si="118"/>
        <v>0.55000000000000071</v>
      </c>
      <c r="BX69" s="3">
        <f t="shared" si="119"/>
        <v>0.79999999999999716</v>
      </c>
      <c r="BY69">
        <f t="shared" si="120"/>
        <v>1.2399999999999984</v>
      </c>
      <c r="BZ69">
        <f t="shared" si="121"/>
        <v>0.99000000000000199</v>
      </c>
      <c r="CA69">
        <f t="shared" si="122"/>
        <v>0.64000000000000057</v>
      </c>
      <c r="CB69">
        <f t="shared" si="123"/>
        <v>0.88999999999999702</v>
      </c>
      <c r="CC69">
        <f t="shared" si="124"/>
        <v>1.6433</v>
      </c>
      <c r="CD69">
        <f t="shared" si="125"/>
        <v>0.83890000000000242</v>
      </c>
      <c r="CE69">
        <f t="shared" si="126"/>
        <v>0.29960000000000164</v>
      </c>
      <c r="CF69">
        <f t="shared" si="127"/>
        <v>-0.23760000000000403</v>
      </c>
      <c r="CG69">
        <f t="shared" si="128"/>
        <v>5.1099999999999994</v>
      </c>
      <c r="CH69">
        <f t="shared" si="129"/>
        <v>5.71</v>
      </c>
      <c r="CI69">
        <f t="shared" si="130"/>
        <v>22.424999999999997</v>
      </c>
      <c r="CJ69">
        <f t="shared" si="131"/>
        <v>22.255000000000003</v>
      </c>
      <c r="CK69">
        <f t="shared" si="132"/>
        <v>23.527559999999998</v>
      </c>
      <c r="CL69">
        <f t="shared" si="133"/>
        <v>22.490136</v>
      </c>
      <c r="CM69">
        <f t="shared" si="134"/>
        <v>1.1025600000000004</v>
      </c>
      <c r="CN69">
        <f t="shared" si="135"/>
        <v>0.23513599999999713</v>
      </c>
      <c r="CO69">
        <v>23.2</v>
      </c>
      <c r="CP69">
        <v>23.5</v>
      </c>
      <c r="CQ69">
        <v>23.8</v>
      </c>
      <c r="CR69">
        <v>24</v>
      </c>
    </row>
    <row r="70" spans="1:96" x14ac:dyDescent="0.2">
      <c r="A70">
        <f t="shared" si="136"/>
        <v>69</v>
      </c>
      <c r="B70" t="s">
        <v>187</v>
      </c>
      <c r="C70" t="s">
        <v>188</v>
      </c>
      <c r="D70">
        <v>1993</v>
      </c>
      <c r="E70">
        <f t="shared" si="77"/>
        <v>23</v>
      </c>
      <c r="F70">
        <v>2</v>
      </c>
      <c r="G70">
        <f t="shared" si="78"/>
        <v>2016</v>
      </c>
      <c r="H70" s="1" t="str">
        <f t="shared" si="79"/>
        <v>2016</v>
      </c>
      <c r="I70" s="3" t="str">
        <f t="shared" si="80"/>
        <v>16</v>
      </c>
      <c r="J70" s="3">
        <v>12.28</v>
      </c>
      <c r="K70" s="3">
        <v>12.53</v>
      </c>
      <c r="L70" s="2">
        <v>11.547000000000001</v>
      </c>
      <c r="M70" s="2">
        <v>11.457000000000001</v>
      </c>
      <c r="N70">
        <v>7.14</v>
      </c>
      <c r="O70">
        <v>7.05</v>
      </c>
      <c r="P70">
        <v>11</v>
      </c>
      <c r="Q70">
        <v>11.32</v>
      </c>
      <c r="R70">
        <v>7.48</v>
      </c>
      <c r="S70">
        <v>8.0399999999999991</v>
      </c>
      <c r="T70">
        <v>8.43</v>
      </c>
      <c r="U70">
        <v>8.36</v>
      </c>
      <c r="V70">
        <v>7.93</v>
      </c>
      <c r="W70">
        <v>7.12</v>
      </c>
      <c r="X70">
        <v>6.58</v>
      </c>
      <c r="Y70">
        <v>5.63</v>
      </c>
      <c r="Z70">
        <v>5.61</v>
      </c>
      <c r="AA70">
        <v>6.43</v>
      </c>
      <c r="AB70">
        <v>7.7</v>
      </c>
      <c r="AC70">
        <v>7.77</v>
      </c>
      <c r="AD70">
        <v>6.66</v>
      </c>
      <c r="AE70">
        <v>6.66</v>
      </c>
      <c r="AF70">
        <v>8.31</v>
      </c>
      <c r="AG70">
        <v>8.02</v>
      </c>
      <c r="AH70" s="3">
        <f t="shared" si="81"/>
        <v>24.25</v>
      </c>
      <c r="AI70" s="4">
        <f t="shared" si="82"/>
        <v>24.5</v>
      </c>
      <c r="AJ70">
        <f t="shared" si="83"/>
        <v>23.95</v>
      </c>
      <c r="AK70">
        <f t="shared" si="84"/>
        <v>23.41</v>
      </c>
      <c r="AL70">
        <f t="shared" si="85"/>
        <v>22.13</v>
      </c>
      <c r="AM70">
        <f t="shared" si="86"/>
        <v>22.990000000000002</v>
      </c>
      <c r="AN70">
        <v>23.1</v>
      </c>
      <c r="AO70">
        <v>23.4</v>
      </c>
      <c r="AP70">
        <v>23.125</v>
      </c>
      <c r="AQ70">
        <v>22.625</v>
      </c>
      <c r="AR70" s="3">
        <f t="shared" si="94"/>
        <v>23.03</v>
      </c>
      <c r="AS70" s="3">
        <f t="shared" si="95"/>
        <v>23.49</v>
      </c>
      <c r="AT70">
        <f t="shared" si="96"/>
        <v>23.025100000000002</v>
      </c>
      <c r="AU70">
        <f t="shared" si="97"/>
        <v>23.494100000000003</v>
      </c>
      <c r="AV70">
        <f t="shared" si="87"/>
        <v>7.85</v>
      </c>
      <c r="AW70">
        <f t="shared" si="98"/>
        <v>6.93</v>
      </c>
      <c r="AX70">
        <f t="shared" si="88"/>
        <v>11.620000000000001</v>
      </c>
      <c r="AY70">
        <f t="shared" si="99"/>
        <v>23.17</v>
      </c>
      <c r="AZ70">
        <f t="shared" si="100"/>
        <v>23.69</v>
      </c>
      <c r="BA70">
        <f t="shared" si="101"/>
        <v>23.174189999999999</v>
      </c>
      <c r="BB70">
        <f t="shared" si="102"/>
        <v>23.693049999999999</v>
      </c>
      <c r="BC70" s="2">
        <f t="shared" si="89"/>
        <v>11.847000000000001</v>
      </c>
      <c r="BD70">
        <f t="shared" si="90"/>
        <v>23.5792</v>
      </c>
      <c r="BE70">
        <f t="shared" si="91"/>
        <v>23.607099999999999</v>
      </c>
      <c r="BF70">
        <f t="shared" si="92"/>
        <v>23.258399999999998</v>
      </c>
      <c r="BG70">
        <f t="shared" si="93"/>
        <v>23.822399999999998</v>
      </c>
      <c r="BH70">
        <f t="shared" si="103"/>
        <v>7.9399999999999995</v>
      </c>
      <c r="BI70">
        <f t="shared" si="104"/>
        <v>6.58</v>
      </c>
      <c r="BJ70">
        <f t="shared" si="105"/>
        <v>12.78</v>
      </c>
      <c r="BK70">
        <f t="shared" si="106"/>
        <v>11.5</v>
      </c>
      <c r="BL70">
        <f t="shared" si="107"/>
        <v>13.03</v>
      </c>
      <c r="BM70">
        <f t="shared" si="108"/>
        <v>-0.84999999999999787</v>
      </c>
      <c r="BN70">
        <f t="shared" si="109"/>
        <v>-0.30999999999999872</v>
      </c>
      <c r="BO70">
        <f t="shared" si="110"/>
        <v>1.2699999999999996</v>
      </c>
      <c r="BP70">
        <f t="shared" si="111"/>
        <v>0.40999999999999659</v>
      </c>
      <c r="BQ70">
        <f t="shared" si="112"/>
        <v>-0.82499999999999929</v>
      </c>
      <c r="BR70">
        <f t="shared" si="113"/>
        <v>-0.28500000000000014</v>
      </c>
      <c r="BS70">
        <f t="shared" si="114"/>
        <v>0.49500000000000099</v>
      </c>
      <c r="BT70">
        <f t="shared" si="115"/>
        <v>-0.36500000000000199</v>
      </c>
      <c r="BU70" s="3">
        <f t="shared" si="116"/>
        <v>-0.46000000000000085</v>
      </c>
      <c r="BV70" s="3">
        <f t="shared" si="117"/>
        <v>7.9999999999998295E-2</v>
      </c>
      <c r="BW70" s="3">
        <f t="shared" si="118"/>
        <v>0.90000000000000213</v>
      </c>
      <c r="BX70" s="3">
        <f t="shared" si="119"/>
        <v>3.9999999999999147E-2</v>
      </c>
      <c r="BY70">
        <f t="shared" si="120"/>
        <v>-0.25999999999999801</v>
      </c>
      <c r="BZ70">
        <f t="shared" si="121"/>
        <v>0.28000000000000114</v>
      </c>
      <c r="CA70">
        <f t="shared" si="122"/>
        <v>1.0400000000000027</v>
      </c>
      <c r="CB70">
        <f t="shared" si="123"/>
        <v>0.17999999999999972</v>
      </c>
      <c r="CC70">
        <f t="shared" si="124"/>
        <v>-0.37079999999999913</v>
      </c>
      <c r="CD70">
        <f t="shared" si="125"/>
        <v>0.19709999999999894</v>
      </c>
      <c r="CE70">
        <f t="shared" si="126"/>
        <v>1.6923999999999992</v>
      </c>
      <c r="CF70">
        <f t="shared" si="127"/>
        <v>0.2683999999999962</v>
      </c>
      <c r="CG70">
        <f t="shared" si="128"/>
        <v>5.2299999999999995</v>
      </c>
      <c r="CH70">
        <f t="shared" si="129"/>
        <v>5.21</v>
      </c>
      <c r="CI70">
        <f t="shared" si="130"/>
        <v>23.68</v>
      </c>
      <c r="CJ70">
        <f t="shared" si="131"/>
        <v>22.560000000000002</v>
      </c>
      <c r="CK70">
        <f t="shared" si="132"/>
        <v>24.115849999999998</v>
      </c>
      <c r="CL70">
        <f t="shared" si="133"/>
        <v>23.323539999999998</v>
      </c>
      <c r="CM70">
        <f t="shared" si="134"/>
        <v>0.43584999999999852</v>
      </c>
      <c r="CN70">
        <f t="shared" si="135"/>
        <v>0.76353999999999544</v>
      </c>
      <c r="CO70">
        <v>23.5</v>
      </c>
      <c r="CP70">
        <v>23.7</v>
      </c>
      <c r="CQ70">
        <v>24.1</v>
      </c>
      <c r="CR70">
        <v>24.3</v>
      </c>
    </row>
    <row r="71" spans="1:96" x14ac:dyDescent="0.2">
      <c r="A71">
        <f t="shared" si="136"/>
        <v>70</v>
      </c>
      <c r="B71" s="6" t="s">
        <v>189</v>
      </c>
      <c r="C71" s="6" t="s">
        <v>190</v>
      </c>
      <c r="D71" s="6">
        <v>1993</v>
      </c>
      <c r="E71" s="6">
        <f t="shared" si="77"/>
        <v>26</v>
      </c>
      <c r="F71" s="6">
        <v>1</v>
      </c>
      <c r="G71" s="6">
        <f t="shared" si="78"/>
        <v>2019</v>
      </c>
      <c r="H71" s="7" t="str">
        <f t="shared" si="79"/>
        <v>2019</v>
      </c>
      <c r="I71" s="8" t="str">
        <f t="shared" si="80"/>
        <v>19</v>
      </c>
      <c r="J71" s="8">
        <v>12.45</v>
      </c>
      <c r="K71" s="8">
        <v>12.64</v>
      </c>
      <c r="L71" s="9">
        <v>11.755000000000001</v>
      </c>
      <c r="M71" s="9">
        <v>11.696</v>
      </c>
      <c r="N71" s="6">
        <v>7.17</v>
      </c>
      <c r="O71" s="6">
        <v>6.9</v>
      </c>
      <c r="P71" s="6">
        <v>11.13</v>
      </c>
      <c r="Q71" s="6">
        <v>11.17</v>
      </c>
      <c r="R71" s="6">
        <v>7.7</v>
      </c>
      <c r="S71" s="6">
        <v>8.67</v>
      </c>
      <c r="T71" s="6">
        <v>8.66</v>
      </c>
      <c r="U71" s="6">
        <v>8.85</v>
      </c>
      <c r="V71" s="6">
        <v>8.6199999999999992</v>
      </c>
      <c r="W71" s="6">
        <v>8.1300000000000008</v>
      </c>
      <c r="X71" s="6">
        <v>6.74</v>
      </c>
      <c r="Y71" s="6">
        <v>5.88</v>
      </c>
      <c r="Z71" s="6">
        <v>5.91</v>
      </c>
      <c r="AA71" s="6">
        <v>6.75</v>
      </c>
      <c r="AB71" s="6">
        <v>8.19</v>
      </c>
      <c r="AC71" s="6">
        <v>8.25</v>
      </c>
      <c r="AD71" s="6">
        <v>7.82</v>
      </c>
      <c r="AE71" s="6">
        <v>7.61</v>
      </c>
      <c r="AF71" s="6">
        <v>8.33</v>
      </c>
      <c r="AG71" s="6">
        <v>8.19</v>
      </c>
      <c r="AH71" s="3">
        <f t="shared" si="81"/>
        <v>25.28</v>
      </c>
      <c r="AI71" s="4">
        <f t="shared" si="82"/>
        <v>25.5</v>
      </c>
      <c r="AJ71">
        <f t="shared" si="83"/>
        <v>25.03</v>
      </c>
      <c r="AK71">
        <f t="shared" si="84"/>
        <v>25.6</v>
      </c>
      <c r="AL71">
        <f t="shared" si="85"/>
        <v>24.259999999999998</v>
      </c>
      <c r="AM71">
        <f t="shared" si="86"/>
        <v>24.130000000000003</v>
      </c>
      <c r="AN71">
        <v>23.7</v>
      </c>
      <c r="AO71">
        <v>24</v>
      </c>
      <c r="AP71">
        <v>23.64</v>
      </c>
      <c r="AQ71">
        <v>23.14</v>
      </c>
      <c r="AR71" s="3">
        <f t="shared" si="94"/>
        <v>23.14</v>
      </c>
      <c r="AS71" s="3">
        <f t="shared" si="95"/>
        <v>23.47</v>
      </c>
      <c r="AT71">
        <f t="shared" si="96"/>
        <v>23.135300000000001</v>
      </c>
      <c r="AU71">
        <f t="shared" si="97"/>
        <v>23.470800000000001</v>
      </c>
      <c r="AV71">
        <f t="shared" si="87"/>
        <v>7.7</v>
      </c>
      <c r="AW71">
        <f t="shared" si="98"/>
        <v>7.25</v>
      </c>
      <c r="AX71">
        <f t="shared" si="88"/>
        <v>11.47</v>
      </c>
      <c r="AY71">
        <f t="shared" si="99"/>
        <v>23.49</v>
      </c>
      <c r="AZ71">
        <f t="shared" si="100"/>
        <v>23.99</v>
      </c>
      <c r="BA71">
        <f t="shared" si="101"/>
        <v>23.487850000000002</v>
      </c>
      <c r="BB71">
        <f t="shared" si="102"/>
        <v>23.992750000000001</v>
      </c>
      <c r="BC71" s="2">
        <f t="shared" si="89"/>
        <v>12.055000000000001</v>
      </c>
      <c r="BD71">
        <f t="shared" si="90"/>
        <v>23.873999999999999</v>
      </c>
      <c r="BE71">
        <f t="shared" si="91"/>
        <v>23.4483</v>
      </c>
      <c r="BF71">
        <f t="shared" si="92"/>
        <v>23.332399999999996</v>
      </c>
      <c r="BG71">
        <f t="shared" si="93"/>
        <v>24.0044</v>
      </c>
      <c r="BH71">
        <f t="shared" si="103"/>
        <v>7.97</v>
      </c>
      <c r="BI71">
        <f t="shared" si="104"/>
        <v>6.74</v>
      </c>
      <c r="BJ71">
        <f t="shared" si="105"/>
        <v>12.95</v>
      </c>
      <c r="BK71">
        <f t="shared" si="106"/>
        <v>11.63</v>
      </c>
      <c r="BL71">
        <f t="shared" si="107"/>
        <v>13.14</v>
      </c>
      <c r="BM71">
        <f t="shared" si="108"/>
        <v>-1.3300000000000018</v>
      </c>
      <c r="BN71">
        <f t="shared" si="109"/>
        <v>-1.9000000000000021</v>
      </c>
      <c r="BO71">
        <f t="shared" si="110"/>
        <v>-0.25999999999999801</v>
      </c>
      <c r="BP71">
        <f t="shared" si="111"/>
        <v>-0.13000000000000256</v>
      </c>
      <c r="BQ71">
        <f t="shared" si="112"/>
        <v>-1.3900000000000006</v>
      </c>
      <c r="BR71">
        <f t="shared" si="113"/>
        <v>-1.9600000000000009</v>
      </c>
      <c r="BS71">
        <f t="shared" si="114"/>
        <v>-1.1199999999999974</v>
      </c>
      <c r="BT71">
        <f t="shared" si="115"/>
        <v>-0.99000000000000199</v>
      </c>
      <c r="BU71" s="3">
        <f t="shared" si="116"/>
        <v>-1.5600000000000023</v>
      </c>
      <c r="BV71" s="3">
        <f t="shared" si="117"/>
        <v>-2.1300000000000026</v>
      </c>
      <c r="BW71" s="3">
        <f t="shared" si="118"/>
        <v>-1.1199999999999974</v>
      </c>
      <c r="BX71" s="3">
        <f t="shared" si="119"/>
        <v>-0.99000000000000199</v>
      </c>
      <c r="BY71">
        <f t="shared" si="120"/>
        <v>-1.0400000000000027</v>
      </c>
      <c r="BZ71">
        <f t="shared" si="121"/>
        <v>-1.610000000000003</v>
      </c>
      <c r="CA71">
        <f t="shared" si="122"/>
        <v>-0.76999999999999957</v>
      </c>
      <c r="CB71">
        <f t="shared" si="123"/>
        <v>-0.64000000000000412</v>
      </c>
      <c r="CC71">
        <f t="shared" si="124"/>
        <v>-1.1560000000000024</v>
      </c>
      <c r="CD71">
        <f t="shared" si="125"/>
        <v>-2.1517000000000017</v>
      </c>
      <c r="CE71">
        <f t="shared" si="126"/>
        <v>-0.25559999999999761</v>
      </c>
      <c r="CF71">
        <f t="shared" si="127"/>
        <v>-0.7976000000000063</v>
      </c>
      <c r="CG71">
        <f t="shared" si="128"/>
        <v>5.4799999999999995</v>
      </c>
      <c r="CH71">
        <f t="shared" si="129"/>
        <v>5.51</v>
      </c>
      <c r="CI71">
        <f t="shared" si="130"/>
        <v>25.315000000000001</v>
      </c>
      <c r="CJ71">
        <f t="shared" si="131"/>
        <v>24.195</v>
      </c>
      <c r="CK71">
        <f t="shared" si="132"/>
        <v>24.310120000000001</v>
      </c>
      <c r="CL71">
        <f t="shared" si="133"/>
        <v>23.828466000000002</v>
      </c>
      <c r="CM71">
        <f t="shared" si="134"/>
        <v>-1.00488</v>
      </c>
      <c r="CN71">
        <f t="shared" si="135"/>
        <v>-0.36653399999999792</v>
      </c>
      <c r="CO71">
        <v>24</v>
      </c>
      <c r="CP71">
        <v>24.3</v>
      </c>
      <c r="CQ71">
        <v>24.7</v>
      </c>
      <c r="CR71">
        <v>24.9</v>
      </c>
    </row>
    <row r="72" spans="1:96" x14ac:dyDescent="0.2">
      <c r="A72">
        <f t="shared" si="136"/>
        <v>71</v>
      </c>
      <c r="B72" s="6" t="s">
        <v>191</v>
      </c>
      <c r="C72" s="6" t="s">
        <v>192</v>
      </c>
      <c r="D72" s="6">
        <v>1999</v>
      </c>
      <c r="E72" s="6">
        <f t="shared" si="77"/>
        <v>19</v>
      </c>
      <c r="F72" s="6">
        <v>2</v>
      </c>
      <c r="G72" s="6">
        <f t="shared" si="78"/>
        <v>2018</v>
      </c>
      <c r="H72" s="7" t="str">
        <f t="shared" si="79"/>
        <v>2018</v>
      </c>
      <c r="I72" s="8" t="str">
        <f t="shared" si="80"/>
        <v>18</v>
      </c>
      <c r="J72" s="8">
        <v>12.27</v>
      </c>
      <c r="K72" s="8">
        <v>12.09</v>
      </c>
      <c r="L72" s="9">
        <v>11.906000000000001</v>
      </c>
      <c r="M72" s="9">
        <v>10.930999999999999</v>
      </c>
      <c r="N72" s="6">
        <v>8.94</v>
      </c>
      <c r="O72" s="6">
        <v>8.6300000000000008</v>
      </c>
      <c r="P72" s="6">
        <v>10.77</v>
      </c>
      <c r="Q72" s="6">
        <v>11.1</v>
      </c>
      <c r="R72" s="6">
        <v>8.42</v>
      </c>
      <c r="S72" s="6">
        <v>8.5</v>
      </c>
      <c r="T72" s="6">
        <v>8.7799999999999994</v>
      </c>
      <c r="U72" s="6">
        <v>8.73</v>
      </c>
      <c r="V72" s="6">
        <v>8.5500000000000007</v>
      </c>
      <c r="W72" s="6">
        <v>7.94</v>
      </c>
      <c r="X72" s="6">
        <v>6.51</v>
      </c>
      <c r="Y72" s="6">
        <v>6.31</v>
      </c>
      <c r="Z72" s="6">
        <v>6.17</v>
      </c>
      <c r="AA72" s="6">
        <v>7.03</v>
      </c>
      <c r="AB72" s="6">
        <v>8.0399999999999991</v>
      </c>
      <c r="AC72" s="6">
        <v>8.08</v>
      </c>
      <c r="AD72" s="6">
        <v>7.33</v>
      </c>
      <c r="AE72" s="6">
        <v>7.38</v>
      </c>
      <c r="AF72" s="6">
        <v>8.41</v>
      </c>
      <c r="AG72" s="6">
        <v>8.2899999999999991</v>
      </c>
      <c r="AH72" s="3">
        <f t="shared" si="81"/>
        <v>26.020000000000003</v>
      </c>
      <c r="AI72" s="4">
        <f t="shared" si="82"/>
        <v>26</v>
      </c>
      <c r="AJ72">
        <f t="shared" si="83"/>
        <v>25.700000000000003</v>
      </c>
      <c r="AK72">
        <f t="shared" si="84"/>
        <v>25.220000000000002</v>
      </c>
      <c r="AL72">
        <f t="shared" si="85"/>
        <v>23.449999999999996</v>
      </c>
      <c r="AM72">
        <f t="shared" si="86"/>
        <v>24.08</v>
      </c>
      <c r="AN72">
        <v>24</v>
      </c>
      <c r="AO72">
        <v>24.2</v>
      </c>
      <c r="AP72">
        <v>24.01</v>
      </c>
      <c r="AQ72">
        <v>23.51</v>
      </c>
      <c r="AR72" s="3">
        <f t="shared" si="94"/>
        <v>24.58</v>
      </c>
      <c r="AS72" s="3">
        <f t="shared" si="95"/>
        <v>24.99</v>
      </c>
      <c r="AT72">
        <f t="shared" si="96"/>
        <v>24.577100000000002</v>
      </c>
      <c r="AU72">
        <f t="shared" si="97"/>
        <v>24.991100000000003</v>
      </c>
      <c r="AV72">
        <f t="shared" si="87"/>
        <v>9.4300000000000015</v>
      </c>
      <c r="AW72">
        <f t="shared" si="98"/>
        <v>7.53</v>
      </c>
      <c r="AX72">
        <f t="shared" si="88"/>
        <v>11.4</v>
      </c>
      <c r="AY72">
        <f t="shared" si="99"/>
        <v>24.91</v>
      </c>
      <c r="AZ72">
        <f t="shared" si="100"/>
        <v>25.37</v>
      </c>
      <c r="BA72">
        <f t="shared" si="101"/>
        <v>24.914120000000004</v>
      </c>
      <c r="BB72">
        <f t="shared" si="102"/>
        <v>25.370200000000004</v>
      </c>
      <c r="BC72" s="2">
        <f t="shared" si="89"/>
        <v>12.206000000000001</v>
      </c>
      <c r="BD72">
        <f t="shared" si="90"/>
        <v>25.039300000000001</v>
      </c>
      <c r="BE72">
        <f t="shared" si="91"/>
        <v>24.871900000000004</v>
      </c>
      <c r="BF72">
        <f t="shared" si="92"/>
        <v>23.183199999999999</v>
      </c>
      <c r="BG72">
        <f t="shared" si="93"/>
        <v>23.972799999999999</v>
      </c>
      <c r="BH72">
        <f t="shared" si="103"/>
        <v>9.74</v>
      </c>
      <c r="BI72">
        <f t="shared" si="104"/>
        <v>6.51</v>
      </c>
      <c r="BJ72">
        <f t="shared" si="105"/>
        <v>12.77</v>
      </c>
      <c r="BK72">
        <f t="shared" si="106"/>
        <v>11.27</v>
      </c>
      <c r="BL72">
        <f t="shared" si="107"/>
        <v>12.59</v>
      </c>
      <c r="BM72">
        <f t="shared" si="108"/>
        <v>-1.7000000000000028</v>
      </c>
      <c r="BN72">
        <f t="shared" si="109"/>
        <v>-1.2200000000000024</v>
      </c>
      <c r="BO72">
        <f t="shared" si="110"/>
        <v>0.75000000000000355</v>
      </c>
      <c r="BP72">
        <f t="shared" si="111"/>
        <v>0.12000000000000099</v>
      </c>
      <c r="BQ72">
        <f t="shared" si="112"/>
        <v>-1.6900000000000013</v>
      </c>
      <c r="BR72">
        <f t="shared" si="113"/>
        <v>-1.2100000000000009</v>
      </c>
      <c r="BS72">
        <f t="shared" si="114"/>
        <v>6.0000000000005826E-2</v>
      </c>
      <c r="BT72">
        <f t="shared" si="115"/>
        <v>-0.56999999999999673</v>
      </c>
      <c r="BU72" s="3">
        <f t="shared" si="116"/>
        <v>-0.71000000000000441</v>
      </c>
      <c r="BV72" s="3">
        <f t="shared" si="117"/>
        <v>-0.23000000000000398</v>
      </c>
      <c r="BW72" s="3">
        <f t="shared" si="118"/>
        <v>1.1300000000000026</v>
      </c>
      <c r="BX72" s="3">
        <f t="shared" si="119"/>
        <v>0.5</v>
      </c>
      <c r="BY72">
        <f t="shared" si="120"/>
        <v>-0.33000000000000185</v>
      </c>
      <c r="BZ72">
        <f t="shared" si="121"/>
        <v>0.14999999999999858</v>
      </c>
      <c r="CA72">
        <f t="shared" si="122"/>
        <v>1.4600000000000044</v>
      </c>
      <c r="CB72">
        <f t="shared" si="123"/>
        <v>0.83000000000000185</v>
      </c>
      <c r="CC72">
        <f t="shared" si="124"/>
        <v>-0.66070000000000206</v>
      </c>
      <c r="CD72">
        <f t="shared" si="125"/>
        <v>-0.34809999999999874</v>
      </c>
      <c r="CE72">
        <f t="shared" si="126"/>
        <v>0.52280000000000371</v>
      </c>
      <c r="CF72">
        <f t="shared" si="127"/>
        <v>-0.89679999999999893</v>
      </c>
      <c r="CG72">
        <f t="shared" si="128"/>
        <v>5.9099999999999993</v>
      </c>
      <c r="CH72">
        <f t="shared" si="129"/>
        <v>5.77</v>
      </c>
      <c r="CI72">
        <f t="shared" si="130"/>
        <v>25.46</v>
      </c>
      <c r="CJ72">
        <f t="shared" si="131"/>
        <v>23.764999999999997</v>
      </c>
      <c r="CK72">
        <f t="shared" si="132"/>
        <v>25.184550000000002</v>
      </c>
      <c r="CL72">
        <f t="shared" si="133"/>
        <v>23.540519999999997</v>
      </c>
      <c r="CM72">
        <f t="shared" si="134"/>
        <v>-0.27544999999999931</v>
      </c>
      <c r="CN72">
        <f t="shared" si="135"/>
        <v>-0.22447999999999979</v>
      </c>
      <c r="CO72">
        <v>24.3</v>
      </c>
      <c r="CP72">
        <v>24.6</v>
      </c>
      <c r="CQ72">
        <v>25</v>
      </c>
      <c r="CR72">
        <v>25.1</v>
      </c>
    </row>
    <row r="73" spans="1:96" x14ac:dyDescent="0.2">
      <c r="A73">
        <f t="shared" si="136"/>
        <v>72</v>
      </c>
      <c r="B73" t="s">
        <v>193</v>
      </c>
      <c r="C73" t="s">
        <v>194</v>
      </c>
      <c r="D73">
        <v>1993</v>
      </c>
      <c r="E73">
        <f t="shared" si="77"/>
        <v>22</v>
      </c>
      <c r="F73">
        <v>1</v>
      </c>
      <c r="G73">
        <f t="shared" si="78"/>
        <v>2015</v>
      </c>
      <c r="H73" s="1" t="str">
        <f t="shared" si="79"/>
        <v>2015</v>
      </c>
      <c r="I73" s="3" t="str">
        <f t="shared" si="80"/>
        <v>15</v>
      </c>
      <c r="J73" s="3">
        <v>11.17</v>
      </c>
      <c r="K73" s="3">
        <v>10.64</v>
      </c>
      <c r="L73" s="2">
        <v>9.8919999999999995</v>
      </c>
      <c r="M73" s="2">
        <v>10.252000000000001</v>
      </c>
      <c r="N73">
        <v>7.59</v>
      </c>
      <c r="O73">
        <v>7.11</v>
      </c>
      <c r="P73">
        <v>10.83</v>
      </c>
      <c r="Q73">
        <v>10.52</v>
      </c>
      <c r="R73">
        <v>7.18</v>
      </c>
      <c r="S73">
        <v>7.52</v>
      </c>
      <c r="T73">
        <v>8.1300000000000008</v>
      </c>
      <c r="U73">
        <v>7.77</v>
      </c>
      <c r="V73">
        <v>7.25</v>
      </c>
      <c r="W73">
        <v>6.76</v>
      </c>
      <c r="X73">
        <v>6.24</v>
      </c>
      <c r="Y73">
        <v>5.67</v>
      </c>
      <c r="Z73">
        <v>5.76</v>
      </c>
      <c r="AA73">
        <v>6.19</v>
      </c>
      <c r="AB73">
        <v>7.08</v>
      </c>
      <c r="AC73">
        <v>7.26</v>
      </c>
      <c r="AD73">
        <v>6.95</v>
      </c>
      <c r="AE73">
        <v>7.19</v>
      </c>
      <c r="AF73">
        <v>7.17</v>
      </c>
      <c r="AG73">
        <v>7.15</v>
      </c>
      <c r="AH73" s="3">
        <f t="shared" si="81"/>
        <v>23.860000000000003</v>
      </c>
      <c r="AI73" s="4">
        <f t="shared" si="82"/>
        <v>24</v>
      </c>
      <c r="AJ73">
        <f t="shared" si="83"/>
        <v>22.83</v>
      </c>
      <c r="AK73">
        <f t="shared" si="84"/>
        <v>21.78</v>
      </c>
      <c r="AL73">
        <f t="shared" si="85"/>
        <v>21.29</v>
      </c>
      <c r="AM73">
        <f t="shared" si="86"/>
        <v>21.509999999999998</v>
      </c>
      <c r="AN73">
        <v>22.8</v>
      </c>
      <c r="AO73">
        <v>23.1</v>
      </c>
      <c r="AP73">
        <v>22.93</v>
      </c>
      <c r="AQ73">
        <v>22.43</v>
      </c>
      <c r="AR73" s="3">
        <f t="shared" si="94"/>
        <v>22.55</v>
      </c>
      <c r="AS73" s="3">
        <f t="shared" si="95"/>
        <v>22.98</v>
      </c>
      <c r="AT73">
        <f t="shared" si="96"/>
        <v>22.549299999999999</v>
      </c>
      <c r="AU73">
        <f t="shared" si="97"/>
        <v>22.976300000000002</v>
      </c>
      <c r="AV73">
        <f t="shared" si="87"/>
        <v>7.91</v>
      </c>
      <c r="AW73">
        <f t="shared" si="98"/>
        <v>6.69</v>
      </c>
      <c r="AX73">
        <f t="shared" si="88"/>
        <v>10.82</v>
      </c>
      <c r="AY73">
        <f t="shared" si="99"/>
        <v>21.9</v>
      </c>
      <c r="AZ73">
        <f t="shared" si="100"/>
        <v>22.46</v>
      </c>
      <c r="BA73">
        <f t="shared" si="101"/>
        <v>21.901540000000001</v>
      </c>
      <c r="BB73">
        <f t="shared" si="102"/>
        <v>22.4619</v>
      </c>
      <c r="BC73" s="2">
        <f t="shared" si="89"/>
        <v>10.192</v>
      </c>
      <c r="BD73">
        <f t="shared" si="90"/>
        <v>23.992799999999999</v>
      </c>
      <c r="BE73">
        <f t="shared" si="91"/>
        <v>23.012699999999999</v>
      </c>
      <c r="BF73">
        <f t="shared" si="92"/>
        <v>21.6236</v>
      </c>
      <c r="BG73">
        <f t="shared" si="93"/>
        <v>21.546800000000001</v>
      </c>
      <c r="BH73">
        <f t="shared" si="103"/>
        <v>8.39</v>
      </c>
      <c r="BI73">
        <f t="shared" si="104"/>
        <v>6.24</v>
      </c>
      <c r="BJ73">
        <f t="shared" si="105"/>
        <v>11.67</v>
      </c>
      <c r="BK73">
        <f t="shared" si="106"/>
        <v>11.33</v>
      </c>
      <c r="BL73">
        <f t="shared" si="107"/>
        <v>11.14</v>
      </c>
      <c r="BM73">
        <f t="shared" si="108"/>
        <v>-2.9999999999997584E-2</v>
      </c>
      <c r="BN73">
        <f t="shared" si="109"/>
        <v>1.0199999999999996</v>
      </c>
      <c r="BO73">
        <f t="shared" si="110"/>
        <v>1.8100000000000023</v>
      </c>
      <c r="BP73">
        <f t="shared" si="111"/>
        <v>1.5900000000000034</v>
      </c>
      <c r="BQ73">
        <f t="shared" si="112"/>
        <v>0.10000000000000142</v>
      </c>
      <c r="BR73">
        <f t="shared" si="113"/>
        <v>1.1499999999999986</v>
      </c>
      <c r="BS73">
        <f t="shared" si="114"/>
        <v>1.1400000000000006</v>
      </c>
      <c r="BT73">
        <f t="shared" si="115"/>
        <v>0.92000000000000171</v>
      </c>
      <c r="BU73" s="3">
        <f t="shared" si="116"/>
        <v>0.15000000000000213</v>
      </c>
      <c r="BV73" s="3">
        <f t="shared" si="117"/>
        <v>1.1999999999999993</v>
      </c>
      <c r="BW73" s="3">
        <f t="shared" si="118"/>
        <v>1.2600000000000016</v>
      </c>
      <c r="BX73" s="3">
        <f t="shared" si="119"/>
        <v>1.0400000000000027</v>
      </c>
      <c r="BY73">
        <f t="shared" si="120"/>
        <v>-0.36999999999999744</v>
      </c>
      <c r="BZ73">
        <f t="shared" si="121"/>
        <v>0.67999999999999972</v>
      </c>
      <c r="CA73">
        <f t="shared" si="122"/>
        <v>0.60999999999999943</v>
      </c>
      <c r="CB73">
        <f t="shared" si="123"/>
        <v>0.39000000000000057</v>
      </c>
      <c r="CC73">
        <f t="shared" si="124"/>
        <v>1.1628000000000007</v>
      </c>
      <c r="CD73">
        <f t="shared" si="125"/>
        <v>1.2326999999999977</v>
      </c>
      <c r="CE73">
        <f t="shared" si="126"/>
        <v>0.25680000000000192</v>
      </c>
      <c r="CF73">
        <f t="shared" si="127"/>
        <v>0.1136000000000017</v>
      </c>
      <c r="CG73">
        <f t="shared" si="128"/>
        <v>5.27</v>
      </c>
      <c r="CH73">
        <f t="shared" si="129"/>
        <v>5.3599999999999994</v>
      </c>
      <c r="CI73">
        <f t="shared" si="130"/>
        <v>22.305</v>
      </c>
      <c r="CJ73">
        <f t="shared" si="131"/>
        <v>21.4</v>
      </c>
      <c r="CK73">
        <f t="shared" si="132"/>
        <v>22.124480000000002</v>
      </c>
      <c r="CL73">
        <f t="shared" si="133"/>
        <v>21.171212000000001</v>
      </c>
      <c r="CM73">
        <f t="shared" si="134"/>
        <v>-0.18051999999999779</v>
      </c>
      <c r="CN73">
        <f t="shared" si="135"/>
        <v>-0.22878799999999799</v>
      </c>
      <c r="CO73">
        <v>23.2</v>
      </c>
      <c r="CP73">
        <v>23.5</v>
      </c>
      <c r="CQ73">
        <v>23.8</v>
      </c>
      <c r="CR73">
        <v>24</v>
      </c>
    </row>
    <row r="74" spans="1:96" x14ac:dyDescent="0.2">
      <c r="A74">
        <f t="shared" si="136"/>
        <v>73</v>
      </c>
      <c r="B74" t="s">
        <v>195</v>
      </c>
      <c r="C74" t="s">
        <v>196</v>
      </c>
      <c r="D74">
        <v>1988</v>
      </c>
      <c r="E74">
        <f t="shared" si="77"/>
        <v>30</v>
      </c>
      <c r="F74">
        <v>2</v>
      </c>
      <c r="G74">
        <f t="shared" si="78"/>
        <v>2018</v>
      </c>
      <c r="H74" s="1" t="str">
        <f t="shared" si="79"/>
        <v>2018</v>
      </c>
      <c r="I74" s="3" t="str">
        <f t="shared" si="80"/>
        <v>18</v>
      </c>
      <c r="J74" s="3">
        <v>12.04</v>
      </c>
      <c r="K74" s="3">
        <v>12.18</v>
      </c>
      <c r="L74" s="2">
        <v>11.247</v>
      </c>
      <c r="M74" s="2">
        <v>11.429</v>
      </c>
      <c r="N74">
        <v>7.17</v>
      </c>
      <c r="O74">
        <v>7.28</v>
      </c>
      <c r="P74">
        <v>11.21</v>
      </c>
      <c r="Q74">
        <v>10.69</v>
      </c>
      <c r="R74">
        <v>7.29</v>
      </c>
      <c r="S74">
        <v>7.62</v>
      </c>
      <c r="T74">
        <v>8.5500000000000007</v>
      </c>
      <c r="U74">
        <v>8.11</v>
      </c>
      <c r="V74">
        <v>7.9</v>
      </c>
      <c r="W74">
        <v>7.27</v>
      </c>
      <c r="X74">
        <v>6.03</v>
      </c>
      <c r="Y74">
        <v>5.65</v>
      </c>
      <c r="Z74">
        <v>5.52</v>
      </c>
      <c r="AA74">
        <v>6.26</v>
      </c>
      <c r="AB74">
        <v>7.55</v>
      </c>
      <c r="AC74">
        <v>7.76</v>
      </c>
      <c r="AD74">
        <v>6.86</v>
      </c>
      <c r="AE74">
        <v>7.29</v>
      </c>
      <c r="AF74">
        <v>7.76</v>
      </c>
      <c r="AG74">
        <v>7.33</v>
      </c>
      <c r="AH74" s="3">
        <f t="shared" si="81"/>
        <v>23.46</v>
      </c>
      <c r="AI74" s="4">
        <f t="shared" si="82"/>
        <v>23.5</v>
      </c>
      <c r="AJ74">
        <f t="shared" si="83"/>
        <v>23.46</v>
      </c>
      <c r="AK74">
        <f t="shared" si="84"/>
        <v>23.279999999999998</v>
      </c>
      <c r="AL74">
        <f t="shared" si="85"/>
        <v>22.169999999999998</v>
      </c>
      <c r="AM74">
        <f t="shared" si="86"/>
        <v>22.380000000000003</v>
      </c>
      <c r="AN74">
        <v>22.5</v>
      </c>
      <c r="AO74">
        <v>22.9</v>
      </c>
      <c r="AP74">
        <v>22.73</v>
      </c>
      <c r="AQ74">
        <v>22.23</v>
      </c>
      <c r="AR74" s="3">
        <f t="shared" si="94"/>
        <v>22.8</v>
      </c>
      <c r="AS74" s="3">
        <f t="shared" si="95"/>
        <v>23.25</v>
      </c>
      <c r="AT74">
        <f t="shared" si="96"/>
        <v>22.796500000000002</v>
      </c>
      <c r="AU74">
        <f t="shared" si="97"/>
        <v>23.245000000000001</v>
      </c>
      <c r="AV74">
        <f t="shared" si="87"/>
        <v>8.08</v>
      </c>
      <c r="AW74">
        <f t="shared" si="98"/>
        <v>6.76</v>
      </c>
      <c r="AX74">
        <f t="shared" si="88"/>
        <v>10.99</v>
      </c>
      <c r="AY74">
        <f t="shared" si="99"/>
        <v>22.98</v>
      </c>
      <c r="AZ74">
        <f t="shared" si="100"/>
        <v>23.5</v>
      </c>
      <c r="BA74">
        <f t="shared" si="101"/>
        <v>22.975289999999998</v>
      </c>
      <c r="BB74">
        <f t="shared" si="102"/>
        <v>23.50235</v>
      </c>
      <c r="BC74" s="2">
        <f t="shared" si="89"/>
        <v>11.547000000000001</v>
      </c>
      <c r="BD74">
        <f t="shared" si="90"/>
        <v>23.802400000000002</v>
      </c>
      <c r="BE74">
        <f t="shared" si="91"/>
        <v>23.235100000000003</v>
      </c>
      <c r="BF74">
        <f t="shared" si="92"/>
        <v>22.515799999999999</v>
      </c>
      <c r="BG74">
        <f t="shared" si="93"/>
        <v>23.333599999999997</v>
      </c>
      <c r="BH74">
        <f t="shared" si="103"/>
        <v>7.97</v>
      </c>
      <c r="BI74">
        <f t="shared" si="104"/>
        <v>6.03</v>
      </c>
      <c r="BJ74">
        <f t="shared" si="105"/>
        <v>12.54</v>
      </c>
      <c r="BK74">
        <f t="shared" si="106"/>
        <v>11.71</v>
      </c>
      <c r="BL74">
        <f t="shared" si="107"/>
        <v>12.68</v>
      </c>
      <c r="BM74">
        <f t="shared" si="108"/>
        <v>-0.96000000000000085</v>
      </c>
      <c r="BN74">
        <f t="shared" si="109"/>
        <v>-0.77999999999999758</v>
      </c>
      <c r="BO74">
        <f t="shared" si="110"/>
        <v>0.73000000000000043</v>
      </c>
      <c r="BP74">
        <f t="shared" si="111"/>
        <v>0.51999999999999602</v>
      </c>
      <c r="BQ74">
        <f t="shared" si="112"/>
        <v>-0.73000000000000043</v>
      </c>
      <c r="BR74">
        <f t="shared" si="113"/>
        <v>-0.54999999999999716</v>
      </c>
      <c r="BS74">
        <f t="shared" si="114"/>
        <v>6.0000000000002274E-2</v>
      </c>
      <c r="BT74">
        <f t="shared" si="115"/>
        <v>-0.15000000000000213</v>
      </c>
      <c r="BU74" s="3">
        <f t="shared" si="116"/>
        <v>-0.21000000000000085</v>
      </c>
      <c r="BV74" s="3">
        <f t="shared" si="117"/>
        <v>-2.9999999999997584E-2</v>
      </c>
      <c r="BW74" s="3">
        <f t="shared" si="118"/>
        <v>0.63000000000000256</v>
      </c>
      <c r="BX74" s="3">
        <f t="shared" si="119"/>
        <v>0.41999999999999815</v>
      </c>
      <c r="BY74">
        <f t="shared" si="120"/>
        <v>3.9999999999999147E-2</v>
      </c>
      <c r="BZ74">
        <f t="shared" si="121"/>
        <v>0.22000000000000242</v>
      </c>
      <c r="CA74">
        <f t="shared" si="122"/>
        <v>0.81000000000000227</v>
      </c>
      <c r="CB74">
        <f t="shared" si="123"/>
        <v>0.59999999999999787</v>
      </c>
      <c r="CC74">
        <f t="shared" si="124"/>
        <v>0.34240000000000137</v>
      </c>
      <c r="CD74">
        <f t="shared" si="125"/>
        <v>-4.4899999999994833E-2</v>
      </c>
      <c r="CE74">
        <f t="shared" si="126"/>
        <v>1.1635999999999989</v>
      </c>
      <c r="CF74">
        <f t="shared" si="127"/>
        <v>0.13579999999999615</v>
      </c>
      <c r="CG74">
        <f t="shared" si="128"/>
        <v>5.25</v>
      </c>
      <c r="CH74">
        <f t="shared" si="129"/>
        <v>5.1199999999999992</v>
      </c>
      <c r="CI74">
        <f t="shared" si="130"/>
        <v>23.369999999999997</v>
      </c>
      <c r="CJ74">
        <f t="shared" si="131"/>
        <v>22.274999999999999</v>
      </c>
      <c r="CK74">
        <f t="shared" si="132"/>
        <v>23.8874</v>
      </c>
      <c r="CL74">
        <f t="shared" si="133"/>
        <v>23.194619999999997</v>
      </c>
      <c r="CM74">
        <f t="shared" si="134"/>
        <v>0.51740000000000208</v>
      </c>
      <c r="CN74">
        <f t="shared" si="135"/>
        <v>0.91961999999999833</v>
      </c>
      <c r="CO74">
        <v>22.9</v>
      </c>
      <c r="CP74">
        <v>23.2</v>
      </c>
      <c r="CQ74">
        <v>23.5</v>
      </c>
      <c r="CR74">
        <v>23.8</v>
      </c>
    </row>
    <row r="75" spans="1:96" x14ac:dyDescent="0.2">
      <c r="A75">
        <f t="shared" si="136"/>
        <v>74</v>
      </c>
      <c r="B75" t="s">
        <v>197</v>
      </c>
      <c r="C75" t="s">
        <v>198</v>
      </c>
      <c r="D75">
        <v>1997</v>
      </c>
      <c r="E75">
        <f t="shared" si="77"/>
        <v>21</v>
      </c>
      <c r="F75">
        <v>2</v>
      </c>
      <c r="G75">
        <f t="shared" si="78"/>
        <v>2018</v>
      </c>
      <c r="H75" s="1" t="str">
        <f t="shared" si="79"/>
        <v>2018</v>
      </c>
      <c r="I75" s="3" t="str">
        <f t="shared" si="80"/>
        <v>18</v>
      </c>
      <c r="J75" s="3">
        <v>11.03</v>
      </c>
      <c r="K75" s="3">
        <v>10.97</v>
      </c>
      <c r="L75" s="2">
        <v>10.068</v>
      </c>
      <c r="M75" s="2">
        <v>10.215999999999999</v>
      </c>
      <c r="N75">
        <v>6.68</v>
      </c>
      <c r="O75">
        <v>7.09</v>
      </c>
      <c r="P75">
        <v>10.38</v>
      </c>
      <c r="Q75">
        <v>10.45</v>
      </c>
      <c r="R75">
        <v>6.81</v>
      </c>
      <c r="S75">
        <v>7.19</v>
      </c>
      <c r="T75">
        <v>8.0500000000000007</v>
      </c>
      <c r="U75">
        <v>8.15</v>
      </c>
      <c r="V75">
        <v>7.11</v>
      </c>
      <c r="W75">
        <v>7.11</v>
      </c>
      <c r="X75">
        <v>5.53</v>
      </c>
      <c r="Y75">
        <v>5.2</v>
      </c>
      <c r="Z75">
        <v>5.28</v>
      </c>
      <c r="AA75">
        <v>5.68</v>
      </c>
      <c r="AB75">
        <v>7.04</v>
      </c>
      <c r="AC75">
        <v>7.09</v>
      </c>
      <c r="AD75">
        <v>6.25</v>
      </c>
      <c r="AE75">
        <v>6.69</v>
      </c>
      <c r="AF75">
        <v>7.07</v>
      </c>
      <c r="AG75">
        <v>7.17</v>
      </c>
      <c r="AH75" s="3">
        <f t="shared" si="81"/>
        <v>21.69</v>
      </c>
      <c r="AI75" s="4">
        <f t="shared" si="82"/>
        <v>21.5</v>
      </c>
      <c r="AJ75">
        <f t="shared" si="83"/>
        <v>22.05</v>
      </c>
      <c r="AK75">
        <f t="shared" si="84"/>
        <v>22.37</v>
      </c>
      <c r="AL75">
        <f t="shared" si="85"/>
        <v>20.38</v>
      </c>
      <c r="AM75">
        <f t="shared" si="86"/>
        <v>20.93</v>
      </c>
      <c r="AN75">
        <v>21.3</v>
      </c>
      <c r="AO75">
        <v>21.8</v>
      </c>
      <c r="AP75">
        <v>21.844999999999999</v>
      </c>
      <c r="AQ75">
        <v>21.344999999999999</v>
      </c>
      <c r="AR75" s="3">
        <f t="shared" si="94"/>
        <v>22.07</v>
      </c>
      <c r="AS75" s="3">
        <f t="shared" si="95"/>
        <v>22.64</v>
      </c>
      <c r="AT75">
        <f t="shared" si="96"/>
        <v>22.069199999999999</v>
      </c>
      <c r="AU75">
        <f t="shared" si="97"/>
        <v>22.636700000000005</v>
      </c>
      <c r="AV75">
        <f t="shared" si="87"/>
        <v>7.89</v>
      </c>
      <c r="AW75">
        <f t="shared" si="98"/>
        <v>6.18</v>
      </c>
      <c r="AX75">
        <f t="shared" si="88"/>
        <v>10.75</v>
      </c>
      <c r="AY75">
        <f t="shared" si="99"/>
        <v>21.58</v>
      </c>
      <c r="AZ75">
        <f t="shared" si="100"/>
        <v>22.16</v>
      </c>
      <c r="BA75">
        <f t="shared" si="101"/>
        <v>21.57846</v>
      </c>
      <c r="BB75">
        <f t="shared" si="102"/>
        <v>22.156099999999999</v>
      </c>
      <c r="BC75" s="2">
        <f t="shared" si="89"/>
        <v>10.368</v>
      </c>
      <c r="BD75">
        <f t="shared" si="90"/>
        <v>22.5748</v>
      </c>
      <c r="BE75">
        <f t="shared" si="91"/>
        <v>22.8352</v>
      </c>
      <c r="BF75">
        <f t="shared" si="92"/>
        <v>21.096399999999996</v>
      </c>
      <c r="BG75">
        <f t="shared" si="93"/>
        <v>21.650999999999996</v>
      </c>
      <c r="BH75">
        <f t="shared" si="103"/>
        <v>7.4799999999999995</v>
      </c>
      <c r="BI75">
        <f t="shared" si="104"/>
        <v>5.53</v>
      </c>
      <c r="BJ75">
        <f t="shared" si="105"/>
        <v>11.53</v>
      </c>
      <c r="BK75">
        <f t="shared" si="106"/>
        <v>10.88</v>
      </c>
      <c r="BL75">
        <f t="shared" si="107"/>
        <v>11.47</v>
      </c>
      <c r="BM75">
        <f t="shared" si="108"/>
        <v>-0.75</v>
      </c>
      <c r="BN75">
        <f t="shared" si="109"/>
        <v>-1.0700000000000003</v>
      </c>
      <c r="BO75">
        <f t="shared" si="110"/>
        <v>1.4200000000000017</v>
      </c>
      <c r="BP75">
        <f t="shared" si="111"/>
        <v>0.87000000000000099</v>
      </c>
      <c r="BQ75">
        <f t="shared" si="112"/>
        <v>-0.20500000000000185</v>
      </c>
      <c r="BR75">
        <f t="shared" si="113"/>
        <v>-0.52500000000000213</v>
      </c>
      <c r="BS75">
        <f t="shared" si="114"/>
        <v>0.96499999999999986</v>
      </c>
      <c r="BT75">
        <f t="shared" si="115"/>
        <v>0.41499999999999915</v>
      </c>
      <c r="BU75" s="3">
        <f t="shared" si="116"/>
        <v>0.58999999999999986</v>
      </c>
      <c r="BV75" s="3">
        <f t="shared" si="117"/>
        <v>0.26999999999999957</v>
      </c>
      <c r="BW75" s="3">
        <f t="shared" si="118"/>
        <v>1.6900000000000013</v>
      </c>
      <c r="BX75" s="3">
        <f t="shared" si="119"/>
        <v>1.1400000000000006</v>
      </c>
      <c r="BY75">
        <f t="shared" si="120"/>
        <v>0.10999999999999943</v>
      </c>
      <c r="BZ75">
        <f t="shared" si="121"/>
        <v>-0.21000000000000085</v>
      </c>
      <c r="CA75">
        <f t="shared" si="122"/>
        <v>1.1999999999999993</v>
      </c>
      <c r="CB75">
        <f t="shared" si="123"/>
        <v>0.64999999999999858</v>
      </c>
      <c r="CC75">
        <f t="shared" si="124"/>
        <v>0.52479999999999905</v>
      </c>
      <c r="CD75">
        <f t="shared" si="125"/>
        <v>0.46519999999999939</v>
      </c>
      <c r="CE75">
        <f t="shared" si="126"/>
        <v>1.2709999999999972</v>
      </c>
      <c r="CF75">
        <f t="shared" si="127"/>
        <v>0.16639999999999588</v>
      </c>
      <c r="CG75">
        <f t="shared" si="128"/>
        <v>4.8</v>
      </c>
      <c r="CH75">
        <f t="shared" si="129"/>
        <v>4.88</v>
      </c>
      <c r="CI75">
        <f t="shared" si="130"/>
        <v>22.21</v>
      </c>
      <c r="CJ75">
        <f t="shared" si="131"/>
        <v>20.655000000000001</v>
      </c>
      <c r="CK75">
        <f t="shared" si="132"/>
        <v>22.546949999999999</v>
      </c>
      <c r="CL75">
        <f t="shared" si="133"/>
        <v>21.356480000000001</v>
      </c>
      <c r="CM75">
        <f t="shared" si="134"/>
        <v>0.33694999999999808</v>
      </c>
      <c r="CN75">
        <f t="shared" si="135"/>
        <v>0.7014800000000001</v>
      </c>
      <c r="CO75">
        <v>21.7</v>
      </c>
      <c r="CP75">
        <v>22.1</v>
      </c>
      <c r="CQ75">
        <v>22.3</v>
      </c>
      <c r="CR75">
        <v>22.7</v>
      </c>
    </row>
    <row r="76" spans="1:96" x14ac:dyDescent="0.2">
      <c r="A76">
        <f t="shared" si="136"/>
        <v>75</v>
      </c>
      <c r="B76" t="s">
        <v>199</v>
      </c>
      <c r="C76" t="s">
        <v>200</v>
      </c>
      <c r="D76">
        <v>1979</v>
      </c>
      <c r="E76">
        <f t="shared" si="77"/>
        <v>39</v>
      </c>
      <c r="F76" s="5">
        <v>1</v>
      </c>
      <c r="G76">
        <f t="shared" si="78"/>
        <v>2018</v>
      </c>
      <c r="H76" s="1" t="str">
        <f t="shared" si="79"/>
        <v>2018</v>
      </c>
      <c r="I76" s="3" t="str">
        <f t="shared" si="80"/>
        <v>18</v>
      </c>
      <c r="J76" s="3">
        <v>10.31</v>
      </c>
      <c r="K76" s="3">
        <v>10.37</v>
      </c>
      <c r="L76" s="2">
        <v>10.663</v>
      </c>
      <c r="M76" s="2">
        <v>10.584</v>
      </c>
      <c r="N76">
        <v>6.81</v>
      </c>
      <c r="O76">
        <v>6.29</v>
      </c>
      <c r="P76">
        <v>10.39</v>
      </c>
      <c r="Q76">
        <v>10.15</v>
      </c>
      <c r="R76">
        <v>7.23</v>
      </c>
      <c r="S76">
        <v>7.25</v>
      </c>
      <c r="T76">
        <v>7.81</v>
      </c>
      <c r="U76">
        <v>7.64</v>
      </c>
      <c r="V76">
        <v>7.53</v>
      </c>
      <c r="W76">
        <v>6.58</v>
      </c>
      <c r="X76">
        <v>6.15</v>
      </c>
      <c r="Y76">
        <v>5.83</v>
      </c>
      <c r="Z76">
        <v>5.8</v>
      </c>
      <c r="AA76">
        <v>6.16</v>
      </c>
      <c r="AB76">
        <v>6.77</v>
      </c>
      <c r="AC76">
        <v>7.27</v>
      </c>
      <c r="AD76">
        <v>7.33</v>
      </c>
      <c r="AE76">
        <v>6.7</v>
      </c>
      <c r="AF76">
        <v>7.63</v>
      </c>
      <c r="AG76">
        <v>7.11</v>
      </c>
      <c r="AH76" s="3">
        <f t="shared" si="81"/>
        <v>23.94</v>
      </c>
      <c r="AI76" s="4">
        <f t="shared" si="82"/>
        <v>24</v>
      </c>
      <c r="AJ76">
        <f t="shared" si="83"/>
        <v>22.29</v>
      </c>
      <c r="AK76">
        <f t="shared" si="84"/>
        <v>21.75</v>
      </c>
      <c r="AL76">
        <f t="shared" si="85"/>
        <v>21.369999999999997</v>
      </c>
      <c r="AM76">
        <f t="shared" si="86"/>
        <v>21.44</v>
      </c>
      <c r="AN76">
        <v>22.8</v>
      </c>
      <c r="AO76">
        <v>23.1</v>
      </c>
      <c r="AP76">
        <v>22.97</v>
      </c>
      <c r="AQ76">
        <v>22.47</v>
      </c>
      <c r="AR76" s="3">
        <f t="shared" si="94"/>
        <v>21.8</v>
      </c>
      <c r="AS76" s="3">
        <f t="shared" si="95"/>
        <v>22.1</v>
      </c>
      <c r="AT76">
        <f t="shared" si="96"/>
        <v>21.797000000000001</v>
      </c>
      <c r="AU76">
        <f t="shared" si="97"/>
        <v>22.095500000000001</v>
      </c>
      <c r="AV76">
        <f t="shared" si="87"/>
        <v>7.09</v>
      </c>
      <c r="AW76">
        <f t="shared" si="98"/>
        <v>6.66</v>
      </c>
      <c r="AX76">
        <f t="shared" si="88"/>
        <v>10.450000000000001</v>
      </c>
      <c r="AY76">
        <f t="shared" si="99"/>
        <v>21.88</v>
      </c>
      <c r="AZ76">
        <f t="shared" si="100"/>
        <v>22.44</v>
      </c>
      <c r="BA76">
        <f t="shared" si="101"/>
        <v>21.87631</v>
      </c>
      <c r="BB76">
        <f t="shared" si="102"/>
        <v>22.438849999999999</v>
      </c>
      <c r="BC76" s="2">
        <f t="shared" si="89"/>
        <v>10.963000000000001</v>
      </c>
      <c r="BD76">
        <f t="shared" si="90"/>
        <v>22.785</v>
      </c>
      <c r="BE76">
        <f t="shared" si="91"/>
        <v>21.834599999999998</v>
      </c>
      <c r="BF76">
        <f t="shared" si="92"/>
        <v>20.711600000000001</v>
      </c>
      <c r="BG76">
        <f t="shared" si="93"/>
        <v>21.258800000000001</v>
      </c>
      <c r="BH76">
        <f t="shared" si="103"/>
        <v>7.6099999999999994</v>
      </c>
      <c r="BI76">
        <f t="shared" si="104"/>
        <v>6.15</v>
      </c>
      <c r="BJ76">
        <f t="shared" si="105"/>
        <v>10.81</v>
      </c>
      <c r="BK76">
        <f t="shared" si="106"/>
        <v>10.89</v>
      </c>
      <c r="BL76">
        <f t="shared" si="107"/>
        <v>10.87</v>
      </c>
      <c r="BM76">
        <f t="shared" si="108"/>
        <v>0.51000000000000156</v>
      </c>
      <c r="BN76">
        <f t="shared" si="109"/>
        <v>1.0500000000000007</v>
      </c>
      <c r="BO76">
        <f t="shared" si="110"/>
        <v>1.730000000000004</v>
      </c>
      <c r="BP76">
        <f t="shared" si="111"/>
        <v>1.6600000000000001</v>
      </c>
      <c r="BQ76">
        <f t="shared" si="112"/>
        <v>0.67999999999999972</v>
      </c>
      <c r="BR76">
        <f t="shared" si="113"/>
        <v>1.2199999999999989</v>
      </c>
      <c r="BS76">
        <f t="shared" si="114"/>
        <v>1.1000000000000014</v>
      </c>
      <c r="BT76">
        <f t="shared" si="115"/>
        <v>1.0299999999999976</v>
      </c>
      <c r="BU76" s="3">
        <f t="shared" si="116"/>
        <v>-0.18999999999999773</v>
      </c>
      <c r="BV76" s="3">
        <f t="shared" si="117"/>
        <v>0.35000000000000142</v>
      </c>
      <c r="BW76" s="3">
        <f t="shared" si="118"/>
        <v>0.43000000000000327</v>
      </c>
      <c r="BX76" s="3">
        <f t="shared" si="119"/>
        <v>0.35999999999999943</v>
      </c>
      <c r="BY76">
        <f t="shared" si="120"/>
        <v>0.15000000000000213</v>
      </c>
      <c r="BZ76">
        <f t="shared" si="121"/>
        <v>0.69000000000000128</v>
      </c>
      <c r="CA76">
        <f t="shared" si="122"/>
        <v>0.51000000000000156</v>
      </c>
      <c r="CB76">
        <f t="shared" si="123"/>
        <v>0.43999999999999773</v>
      </c>
      <c r="CC76">
        <f t="shared" si="124"/>
        <v>0.49500000000000099</v>
      </c>
      <c r="CD76">
        <f t="shared" si="125"/>
        <v>8.4599999999998232E-2</v>
      </c>
      <c r="CE76">
        <f t="shared" si="126"/>
        <v>-0.11119999999999663</v>
      </c>
      <c r="CF76">
        <f t="shared" si="127"/>
        <v>-0.7284000000000006</v>
      </c>
      <c r="CG76">
        <f t="shared" si="128"/>
        <v>5.43</v>
      </c>
      <c r="CH76">
        <f t="shared" si="129"/>
        <v>5.3999999999999995</v>
      </c>
      <c r="CI76">
        <f t="shared" si="130"/>
        <v>22.02</v>
      </c>
      <c r="CJ76">
        <f t="shared" si="131"/>
        <v>21.405000000000001</v>
      </c>
      <c r="CK76">
        <f t="shared" si="132"/>
        <v>21.960699999999999</v>
      </c>
      <c r="CL76">
        <f t="shared" si="133"/>
        <v>20.918334000000002</v>
      </c>
      <c r="CM76">
        <f t="shared" si="134"/>
        <v>-5.9300000000000352E-2</v>
      </c>
      <c r="CN76">
        <f t="shared" si="135"/>
        <v>-0.4866659999999996</v>
      </c>
      <c r="CO76">
        <v>23.2</v>
      </c>
      <c r="CP76">
        <v>23.5</v>
      </c>
      <c r="CQ76">
        <v>23.8</v>
      </c>
      <c r="CR76">
        <v>24</v>
      </c>
    </row>
    <row r="77" spans="1:96" x14ac:dyDescent="0.2">
      <c r="A77">
        <f t="shared" si="136"/>
        <v>76</v>
      </c>
      <c r="B77" t="s">
        <v>201</v>
      </c>
      <c r="C77" t="s">
        <v>202</v>
      </c>
      <c r="D77">
        <v>1985</v>
      </c>
      <c r="E77">
        <f t="shared" si="77"/>
        <v>32</v>
      </c>
      <c r="F77" s="5">
        <v>2</v>
      </c>
      <c r="G77">
        <f t="shared" si="78"/>
        <v>2017</v>
      </c>
      <c r="H77" s="1" t="str">
        <f t="shared" si="79"/>
        <v>2017</v>
      </c>
      <c r="I77" s="3" t="str">
        <f t="shared" si="80"/>
        <v>17</v>
      </c>
      <c r="J77" s="3">
        <v>10.37</v>
      </c>
      <c r="K77" s="3">
        <v>10.8</v>
      </c>
      <c r="L77" s="2">
        <v>11.792</v>
      </c>
      <c r="M77" s="2">
        <v>11.683</v>
      </c>
      <c r="N77">
        <v>7.25</v>
      </c>
      <c r="O77">
        <v>7.5</v>
      </c>
      <c r="P77">
        <v>10.15</v>
      </c>
      <c r="Q77">
        <v>10.3</v>
      </c>
      <c r="R77">
        <v>7.4</v>
      </c>
      <c r="S77">
        <v>7.65</v>
      </c>
      <c r="T77">
        <v>8.7899999999999991</v>
      </c>
      <c r="U77">
        <v>8.15</v>
      </c>
      <c r="V77">
        <v>7.5</v>
      </c>
      <c r="W77">
        <v>7.48</v>
      </c>
      <c r="X77">
        <v>6</v>
      </c>
      <c r="Y77">
        <v>5.62</v>
      </c>
      <c r="Z77">
        <v>5.89</v>
      </c>
      <c r="AA77">
        <v>6.1</v>
      </c>
      <c r="AB77">
        <v>7.62</v>
      </c>
      <c r="AC77">
        <v>7.88</v>
      </c>
      <c r="AD77">
        <v>7.14</v>
      </c>
      <c r="AE77">
        <v>7.17</v>
      </c>
      <c r="AF77">
        <v>7.73</v>
      </c>
      <c r="AG77">
        <v>8.0399999999999991</v>
      </c>
      <c r="AH77" s="3">
        <f t="shared" si="81"/>
        <v>23.61</v>
      </c>
      <c r="AI77" s="4">
        <f t="shared" si="82"/>
        <v>23.5</v>
      </c>
      <c r="AJ77">
        <f t="shared" si="83"/>
        <v>23.84</v>
      </c>
      <c r="AK77">
        <f t="shared" si="84"/>
        <v>23.130000000000003</v>
      </c>
      <c r="AL77">
        <f t="shared" si="85"/>
        <v>22.64</v>
      </c>
      <c r="AM77">
        <f t="shared" si="86"/>
        <v>22.939999999999998</v>
      </c>
      <c r="AN77">
        <v>22.5</v>
      </c>
      <c r="AO77">
        <v>22.9</v>
      </c>
      <c r="AP77">
        <v>22.805</v>
      </c>
      <c r="AQ77">
        <v>22.305</v>
      </c>
      <c r="AR77" s="3">
        <f t="shared" si="94"/>
        <v>22.66</v>
      </c>
      <c r="AS77" s="3">
        <f t="shared" si="95"/>
        <v>23.12</v>
      </c>
      <c r="AT77">
        <f t="shared" si="96"/>
        <v>22.663</v>
      </c>
      <c r="AU77">
        <f t="shared" si="97"/>
        <v>23.123000000000005</v>
      </c>
      <c r="AV77">
        <f t="shared" si="87"/>
        <v>8.3000000000000007</v>
      </c>
      <c r="AW77">
        <f t="shared" si="98"/>
        <v>6.6</v>
      </c>
      <c r="AX77">
        <f t="shared" si="88"/>
        <v>10.600000000000001</v>
      </c>
      <c r="AY77">
        <f t="shared" si="99"/>
        <v>23.34</v>
      </c>
      <c r="AZ77">
        <f t="shared" si="100"/>
        <v>23.86</v>
      </c>
      <c r="BA77">
        <f t="shared" si="101"/>
        <v>23.344639999999998</v>
      </c>
      <c r="BB77">
        <f t="shared" si="102"/>
        <v>23.8628</v>
      </c>
      <c r="BC77" s="2">
        <f t="shared" si="89"/>
        <v>12.092000000000001</v>
      </c>
      <c r="BD77">
        <f t="shared" si="90"/>
        <v>22.891000000000002</v>
      </c>
      <c r="BE77">
        <f t="shared" si="91"/>
        <v>23.077000000000002</v>
      </c>
      <c r="BF77">
        <f t="shared" si="92"/>
        <v>20.917799999999996</v>
      </c>
      <c r="BG77">
        <f t="shared" si="93"/>
        <v>21.885999999999996</v>
      </c>
      <c r="BH77">
        <f t="shared" si="103"/>
        <v>8.0500000000000007</v>
      </c>
      <c r="BI77">
        <f t="shared" si="104"/>
        <v>6</v>
      </c>
      <c r="BJ77">
        <f t="shared" si="105"/>
        <v>10.87</v>
      </c>
      <c r="BK77">
        <f t="shared" si="106"/>
        <v>10.65</v>
      </c>
      <c r="BL77">
        <f t="shared" si="107"/>
        <v>11.3</v>
      </c>
      <c r="BM77">
        <f t="shared" si="108"/>
        <v>-1.3399999999999999</v>
      </c>
      <c r="BN77">
        <f t="shared" si="109"/>
        <v>-0.63000000000000256</v>
      </c>
      <c r="BO77">
        <f t="shared" si="110"/>
        <v>0.25999999999999801</v>
      </c>
      <c r="BP77">
        <f t="shared" si="111"/>
        <v>-3.9999999999999147E-2</v>
      </c>
      <c r="BQ77">
        <f t="shared" si="112"/>
        <v>-1.0350000000000001</v>
      </c>
      <c r="BR77">
        <f t="shared" si="113"/>
        <v>-0.32500000000000284</v>
      </c>
      <c r="BS77">
        <f t="shared" si="114"/>
        <v>-0.33500000000000085</v>
      </c>
      <c r="BT77">
        <f t="shared" si="115"/>
        <v>-0.63499999999999801</v>
      </c>
      <c r="BU77" s="3">
        <f t="shared" si="116"/>
        <v>-0.71999999999999886</v>
      </c>
      <c r="BV77" s="3">
        <f t="shared" si="117"/>
        <v>-1.0000000000001563E-2</v>
      </c>
      <c r="BW77" s="3">
        <f t="shared" si="118"/>
        <v>1.9999999999999574E-2</v>
      </c>
      <c r="BX77" s="3">
        <f t="shared" si="119"/>
        <v>-0.27999999999999758</v>
      </c>
      <c r="BY77">
        <f t="shared" si="120"/>
        <v>1.9999999999999574E-2</v>
      </c>
      <c r="BZ77">
        <f t="shared" si="121"/>
        <v>0.72999999999999687</v>
      </c>
      <c r="CA77">
        <f t="shared" si="122"/>
        <v>0.69999999999999929</v>
      </c>
      <c r="CB77">
        <f t="shared" si="123"/>
        <v>0.40000000000000213</v>
      </c>
      <c r="CC77">
        <f t="shared" si="124"/>
        <v>-0.94899999999999807</v>
      </c>
      <c r="CD77">
        <f t="shared" si="125"/>
        <v>-5.3000000000000824E-2</v>
      </c>
      <c r="CE77">
        <f t="shared" si="126"/>
        <v>-0.75400000000000489</v>
      </c>
      <c r="CF77">
        <f t="shared" si="127"/>
        <v>-2.0222000000000016</v>
      </c>
      <c r="CG77">
        <f t="shared" si="128"/>
        <v>5.22</v>
      </c>
      <c r="CH77">
        <f t="shared" si="129"/>
        <v>5.4899999999999993</v>
      </c>
      <c r="CI77">
        <f t="shared" si="130"/>
        <v>23.484999999999999</v>
      </c>
      <c r="CJ77">
        <f t="shared" si="131"/>
        <v>22.79</v>
      </c>
      <c r="CK77">
        <f t="shared" si="132"/>
        <v>22.991500000000002</v>
      </c>
      <c r="CL77">
        <f t="shared" si="133"/>
        <v>22.561020000000003</v>
      </c>
      <c r="CM77">
        <f t="shared" si="134"/>
        <v>-0.49349999999999739</v>
      </c>
      <c r="CN77">
        <f t="shared" si="135"/>
        <v>-0.22897999999999641</v>
      </c>
      <c r="CO77">
        <v>22.9</v>
      </c>
      <c r="CP77">
        <v>23.2</v>
      </c>
      <c r="CQ77">
        <v>23.5</v>
      </c>
      <c r="CR77">
        <v>23.8</v>
      </c>
    </row>
    <row r="78" spans="1:96" x14ac:dyDescent="0.2">
      <c r="A78">
        <f t="shared" si="136"/>
        <v>77</v>
      </c>
      <c r="B78" t="s">
        <v>203</v>
      </c>
      <c r="C78" t="s">
        <v>204</v>
      </c>
      <c r="D78">
        <v>1996</v>
      </c>
      <c r="E78">
        <f t="shared" si="77"/>
        <v>23</v>
      </c>
      <c r="F78">
        <v>2</v>
      </c>
      <c r="G78">
        <f t="shared" si="78"/>
        <v>2019</v>
      </c>
      <c r="H78" s="1" t="str">
        <f t="shared" si="79"/>
        <v>2019</v>
      </c>
      <c r="I78" s="3" t="str">
        <f t="shared" si="80"/>
        <v>19</v>
      </c>
      <c r="J78" s="3">
        <v>11.64</v>
      </c>
      <c r="K78" s="3">
        <v>11.38</v>
      </c>
      <c r="L78" s="2">
        <v>9.7870000000000008</v>
      </c>
      <c r="M78" s="2">
        <v>10.56</v>
      </c>
      <c r="N78">
        <v>7.51</v>
      </c>
      <c r="O78">
        <v>7.93</v>
      </c>
      <c r="P78">
        <v>10.71</v>
      </c>
      <c r="Q78">
        <v>10.71</v>
      </c>
      <c r="R78" s="5">
        <v>8.01</v>
      </c>
      <c r="S78">
        <v>8.2899999999999991</v>
      </c>
      <c r="T78">
        <v>8.34</v>
      </c>
      <c r="U78">
        <v>7.96</v>
      </c>
      <c r="V78">
        <v>8.01</v>
      </c>
      <c r="W78">
        <v>7.78</v>
      </c>
      <c r="X78">
        <v>6.55</v>
      </c>
      <c r="Y78">
        <v>5.73</v>
      </c>
      <c r="Z78">
        <v>5.8</v>
      </c>
      <c r="AA78">
        <v>6.62</v>
      </c>
      <c r="AB78">
        <v>8.2799999999999994</v>
      </c>
      <c r="AC78" s="5">
        <v>8.3000000000000007</v>
      </c>
      <c r="AD78">
        <v>7.49</v>
      </c>
      <c r="AE78">
        <v>7.36</v>
      </c>
      <c r="AF78" s="5">
        <v>8.2100000000000009</v>
      </c>
      <c r="AG78">
        <v>8.19</v>
      </c>
      <c r="AH78" s="3">
        <f t="shared" si="81"/>
        <v>24.700000000000003</v>
      </c>
      <c r="AI78" s="4">
        <f t="shared" si="82"/>
        <v>24.5</v>
      </c>
      <c r="AJ78">
        <f t="shared" si="83"/>
        <v>24.639999999999997</v>
      </c>
      <c r="AK78">
        <f t="shared" si="84"/>
        <v>23.75</v>
      </c>
      <c r="AL78">
        <f t="shared" si="85"/>
        <v>24.07</v>
      </c>
      <c r="AM78">
        <f t="shared" si="86"/>
        <v>23.759999999999998</v>
      </c>
      <c r="AN78">
        <v>23.1</v>
      </c>
      <c r="AO78">
        <v>23.4</v>
      </c>
      <c r="AP78">
        <v>23.35</v>
      </c>
      <c r="AQ78">
        <v>22.85</v>
      </c>
      <c r="AR78" s="3">
        <f t="shared" si="94"/>
        <v>23.58</v>
      </c>
      <c r="AS78" s="3">
        <f t="shared" si="95"/>
        <v>23.98</v>
      </c>
      <c r="AT78">
        <f t="shared" si="96"/>
        <v>23.575400000000002</v>
      </c>
      <c r="AU78">
        <f t="shared" si="97"/>
        <v>23.983900000000002</v>
      </c>
      <c r="AV78">
        <f t="shared" si="87"/>
        <v>8.73</v>
      </c>
      <c r="AW78">
        <f t="shared" si="98"/>
        <v>7.12</v>
      </c>
      <c r="AX78">
        <f t="shared" si="88"/>
        <v>11.010000000000002</v>
      </c>
      <c r="AY78">
        <f t="shared" si="99"/>
        <v>22.71</v>
      </c>
      <c r="AZ78">
        <f t="shared" si="100"/>
        <v>23.24</v>
      </c>
      <c r="BA78">
        <f t="shared" si="101"/>
        <v>22.70899</v>
      </c>
      <c r="BB78">
        <f t="shared" si="102"/>
        <v>23.237850000000002</v>
      </c>
      <c r="BC78" s="2">
        <f t="shared" si="89"/>
        <v>10.087000000000002</v>
      </c>
      <c r="BD78">
        <f t="shared" si="90"/>
        <v>23.653600000000004</v>
      </c>
      <c r="BE78">
        <f t="shared" si="91"/>
        <v>23.858200000000004</v>
      </c>
      <c r="BF78">
        <f t="shared" si="92"/>
        <v>22.628599999999999</v>
      </c>
      <c r="BG78">
        <f t="shared" si="93"/>
        <v>22.919999999999998</v>
      </c>
      <c r="BH78">
        <f t="shared" si="103"/>
        <v>8.31</v>
      </c>
      <c r="BI78">
        <f t="shared" si="104"/>
        <v>6.55</v>
      </c>
      <c r="BJ78">
        <f t="shared" si="105"/>
        <v>12.14</v>
      </c>
      <c r="BK78">
        <f t="shared" si="106"/>
        <v>11.21</v>
      </c>
      <c r="BL78">
        <f t="shared" si="107"/>
        <v>11.88</v>
      </c>
      <c r="BM78">
        <f t="shared" si="108"/>
        <v>-1.5399999999999956</v>
      </c>
      <c r="BN78">
        <f t="shared" si="109"/>
        <v>-0.64999999999999858</v>
      </c>
      <c r="BO78">
        <f t="shared" si="110"/>
        <v>-0.67000000000000171</v>
      </c>
      <c r="BP78">
        <f t="shared" si="111"/>
        <v>-0.35999999999999943</v>
      </c>
      <c r="BQ78">
        <f t="shared" si="112"/>
        <v>-1.2899999999999956</v>
      </c>
      <c r="BR78">
        <f t="shared" si="113"/>
        <v>-0.39999999999999858</v>
      </c>
      <c r="BS78">
        <f t="shared" si="114"/>
        <v>-1.2199999999999989</v>
      </c>
      <c r="BT78">
        <f t="shared" si="115"/>
        <v>-0.90999999999999659</v>
      </c>
      <c r="BU78" s="3">
        <f t="shared" si="116"/>
        <v>-0.65999999999999659</v>
      </c>
      <c r="BV78" s="3">
        <f t="shared" si="117"/>
        <v>0.23000000000000043</v>
      </c>
      <c r="BW78" s="3">
        <f t="shared" si="118"/>
        <v>-0.49000000000000199</v>
      </c>
      <c r="BX78" s="3">
        <f t="shared" si="119"/>
        <v>-0.17999999999999972</v>
      </c>
      <c r="BY78">
        <f t="shared" si="120"/>
        <v>-1.3999999999999986</v>
      </c>
      <c r="BZ78">
        <f t="shared" si="121"/>
        <v>-0.51000000000000156</v>
      </c>
      <c r="CA78">
        <f t="shared" si="122"/>
        <v>-1.3599999999999994</v>
      </c>
      <c r="CB78">
        <f t="shared" si="123"/>
        <v>-1.0499999999999972</v>
      </c>
      <c r="CC78">
        <f t="shared" si="124"/>
        <v>-0.98639999999999262</v>
      </c>
      <c r="CD78">
        <f t="shared" si="125"/>
        <v>0.10820000000000363</v>
      </c>
      <c r="CE78">
        <f t="shared" si="126"/>
        <v>-1.1500000000000021</v>
      </c>
      <c r="CF78">
        <f t="shared" si="127"/>
        <v>-1.1313999999999993</v>
      </c>
      <c r="CG78">
        <f t="shared" si="128"/>
        <v>5.33</v>
      </c>
      <c r="CH78">
        <f t="shared" si="129"/>
        <v>5.3999999999999995</v>
      </c>
      <c r="CI78">
        <f t="shared" si="130"/>
        <v>24.195</v>
      </c>
      <c r="CJ78">
        <f t="shared" si="131"/>
        <v>23.914999999999999</v>
      </c>
      <c r="CK78">
        <f t="shared" si="132"/>
        <v>24.011849999999999</v>
      </c>
      <c r="CL78">
        <f t="shared" si="133"/>
        <v>22.375710000000002</v>
      </c>
      <c r="CM78">
        <f t="shared" si="134"/>
        <v>-0.18315000000000126</v>
      </c>
      <c r="CN78">
        <f t="shared" si="135"/>
        <v>-1.5392899999999976</v>
      </c>
      <c r="CO78">
        <v>23.5</v>
      </c>
      <c r="CP78">
        <v>23.7</v>
      </c>
      <c r="CQ78">
        <v>24.1</v>
      </c>
      <c r="CR78">
        <v>24.3</v>
      </c>
    </row>
    <row r="79" spans="1:96" x14ac:dyDescent="0.2">
      <c r="A79">
        <f t="shared" si="136"/>
        <v>78</v>
      </c>
      <c r="B79" t="s">
        <v>205</v>
      </c>
      <c r="C79" s="6" t="s">
        <v>206</v>
      </c>
      <c r="D79">
        <v>1995</v>
      </c>
      <c r="E79">
        <f t="shared" si="77"/>
        <v>23</v>
      </c>
      <c r="F79">
        <v>1</v>
      </c>
      <c r="G79">
        <f t="shared" si="78"/>
        <v>2018</v>
      </c>
      <c r="H79" s="1" t="str">
        <f t="shared" si="79"/>
        <v>2018</v>
      </c>
      <c r="I79" s="3" t="str">
        <f t="shared" si="80"/>
        <v>18</v>
      </c>
      <c r="J79" s="3">
        <v>11.31</v>
      </c>
      <c r="K79" s="3">
        <v>11.41</v>
      </c>
      <c r="L79" s="2">
        <v>11.263999999999999</v>
      </c>
      <c r="M79" s="2">
        <v>11.035</v>
      </c>
      <c r="N79">
        <v>7.48</v>
      </c>
      <c r="O79">
        <v>7.24</v>
      </c>
      <c r="P79">
        <v>10.58</v>
      </c>
      <c r="Q79">
        <v>10.11</v>
      </c>
      <c r="R79">
        <v>7.53</v>
      </c>
      <c r="S79">
        <v>8.5</v>
      </c>
      <c r="T79">
        <v>8.39</v>
      </c>
      <c r="U79">
        <v>8.41</v>
      </c>
      <c r="V79">
        <v>8.59</v>
      </c>
      <c r="W79">
        <v>7.17</v>
      </c>
      <c r="X79">
        <v>6.47</v>
      </c>
      <c r="Y79">
        <v>6.03</v>
      </c>
      <c r="Z79">
        <v>5.92</v>
      </c>
      <c r="AA79">
        <v>6.15</v>
      </c>
      <c r="AB79">
        <v>7.33</v>
      </c>
      <c r="AC79">
        <v>7.74</v>
      </c>
      <c r="AD79">
        <v>7.48</v>
      </c>
      <c r="AE79">
        <v>7.05</v>
      </c>
      <c r="AF79">
        <v>7.8</v>
      </c>
      <c r="AG79">
        <v>7.34</v>
      </c>
      <c r="AH79" s="3">
        <f t="shared" si="81"/>
        <v>24.57</v>
      </c>
      <c r="AI79" s="4">
        <f t="shared" si="82"/>
        <v>24.5</v>
      </c>
      <c r="AJ79">
        <f t="shared" si="83"/>
        <v>24.42</v>
      </c>
      <c r="AK79">
        <f t="shared" si="84"/>
        <v>24.17</v>
      </c>
      <c r="AL79">
        <f t="shared" si="85"/>
        <v>22.55</v>
      </c>
      <c r="AM79">
        <f t="shared" si="86"/>
        <v>22.189999999999998</v>
      </c>
      <c r="AN79">
        <v>23.1</v>
      </c>
      <c r="AO79">
        <v>23.4</v>
      </c>
      <c r="AP79">
        <v>23.285</v>
      </c>
      <c r="AQ79">
        <v>22.785</v>
      </c>
      <c r="AR79" s="3">
        <f t="shared" si="94"/>
        <v>22.45</v>
      </c>
      <c r="AS79" s="3">
        <f t="shared" si="95"/>
        <v>22.84</v>
      </c>
      <c r="AT79">
        <f t="shared" si="96"/>
        <v>22.447300000000002</v>
      </c>
      <c r="AU79">
        <f t="shared" si="97"/>
        <v>22.837800000000001</v>
      </c>
      <c r="AV79">
        <f t="shared" si="87"/>
        <v>8.0400000000000009</v>
      </c>
      <c r="AW79">
        <f t="shared" si="98"/>
        <v>6.65</v>
      </c>
      <c r="AX79">
        <f t="shared" si="88"/>
        <v>10.41</v>
      </c>
      <c r="AY79">
        <f t="shared" si="99"/>
        <v>22.87</v>
      </c>
      <c r="AZ79">
        <f t="shared" si="100"/>
        <v>23.4</v>
      </c>
      <c r="BA79">
        <f t="shared" si="101"/>
        <v>22.86908</v>
      </c>
      <c r="BB79">
        <f t="shared" si="102"/>
        <v>23.401</v>
      </c>
      <c r="BC79" s="2">
        <f t="shared" si="89"/>
        <v>11.564</v>
      </c>
      <c r="BD79">
        <f t="shared" si="90"/>
        <v>23.636399999999998</v>
      </c>
      <c r="BE79">
        <f t="shared" si="91"/>
        <v>22.735500000000002</v>
      </c>
      <c r="BF79">
        <f t="shared" si="92"/>
        <v>21.9788</v>
      </c>
      <c r="BG79">
        <f t="shared" si="93"/>
        <v>22.247600000000002</v>
      </c>
      <c r="BH79">
        <f t="shared" si="103"/>
        <v>8.2800000000000011</v>
      </c>
      <c r="BI79">
        <f t="shared" si="104"/>
        <v>6.47</v>
      </c>
      <c r="BJ79">
        <f t="shared" si="105"/>
        <v>11.81</v>
      </c>
      <c r="BK79">
        <f t="shared" si="106"/>
        <v>11.08</v>
      </c>
      <c r="BL79">
        <f t="shared" si="107"/>
        <v>11.91</v>
      </c>
      <c r="BM79">
        <f t="shared" si="108"/>
        <v>-1.3200000000000003</v>
      </c>
      <c r="BN79">
        <f t="shared" si="109"/>
        <v>-1.0700000000000003</v>
      </c>
      <c r="BO79">
        <f t="shared" si="110"/>
        <v>0.84999999999999787</v>
      </c>
      <c r="BP79">
        <f t="shared" si="111"/>
        <v>1.2100000000000009</v>
      </c>
      <c r="BQ79">
        <f t="shared" si="112"/>
        <v>-1.1350000000000016</v>
      </c>
      <c r="BR79">
        <f t="shared" si="113"/>
        <v>-0.88500000000000156</v>
      </c>
      <c r="BS79">
        <f t="shared" si="114"/>
        <v>0.23499999999999943</v>
      </c>
      <c r="BT79">
        <f t="shared" si="115"/>
        <v>0.59500000000000242</v>
      </c>
      <c r="BU79" s="3">
        <f t="shared" si="116"/>
        <v>-1.5800000000000018</v>
      </c>
      <c r="BV79" s="3">
        <f t="shared" si="117"/>
        <v>-1.3300000000000018</v>
      </c>
      <c r="BW79" s="3">
        <f t="shared" si="118"/>
        <v>-0.10000000000000142</v>
      </c>
      <c r="BX79" s="3">
        <f t="shared" si="119"/>
        <v>0.26000000000000156</v>
      </c>
      <c r="BY79">
        <f t="shared" si="120"/>
        <v>-1.0200000000000031</v>
      </c>
      <c r="BZ79">
        <f t="shared" si="121"/>
        <v>-0.77000000000000313</v>
      </c>
      <c r="CA79">
        <f t="shared" si="122"/>
        <v>0.32000000000000028</v>
      </c>
      <c r="CB79">
        <f t="shared" si="123"/>
        <v>0.68000000000000327</v>
      </c>
      <c r="CC79">
        <f t="shared" si="124"/>
        <v>-0.7836000000000034</v>
      </c>
      <c r="CD79">
        <f t="shared" si="125"/>
        <v>-1.4344999999999999</v>
      </c>
      <c r="CE79">
        <f t="shared" si="126"/>
        <v>-0.30239999999999867</v>
      </c>
      <c r="CF79">
        <f t="shared" si="127"/>
        <v>-0.21119999999999806</v>
      </c>
      <c r="CG79">
        <f t="shared" si="128"/>
        <v>5.63</v>
      </c>
      <c r="CH79">
        <f t="shared" si="129"/>
        <v>5.52</v>
      </c>
      <c r="CI79">
        <f t="shared" si="130"/>
        <v>24.295000000000002</v>
      </c>
      <c r="CJ79">
        <f t="shared" si="131"/>
        <v>22.369999999999997</v>
      </c>
      <c r="CK79">
        <f t="shared" si="132"/>
        <v>23.405939999999998</v>
      </c>
      <c r="CL79">
        <f t="shared" si="133"/>
        <v>21.822430000000001</v>
      </c>
      <c r="CM79">
        <f t="shared" si="134"/>
        <v>-0.88906000000000418</v>
      </c>
      <c r="CN79">
        <f t="shared" si="135"/>
        <v>-0.54756999999999678</v>
      </c>
      <c r="CO79">
        <v>23.5</v>
      </c>
      <c r="CP79">
        <v>23.7</v>
      </c>
      <c r="CQ79">
        <v>24.1</v>
      </c>
      <c r="CR79">
        <v>24.3</v>
      </c>
    </row>
    <row r="80" spans="1:96" s="11" customFormat="1" x14ac:dyDescent="0.2">
      <c r="A80" s="11">
        <f t="shared" si="136"/>
        <v>79</v>
      </c>
      <c r="B80" s="11" t="s">
        <v>207</v>
      </c>
      <c r="C80" s="11" t="s">
        <v>208</v>
      </c>
      <c r="D80" s="11">
        <v>1995</v>
      </c>
      <c r="E80" s="11">
        <f t="shared" si="77"/>
        <v>23</v>
      </c>
      <c r="F80">
        <v>2</v>
      </c>
      <c r="G80" s="11">
        <f t="shared" si="78"/>
        <v>2018</v>
      </c>
      <c r="H80" s="12" t="str">
        <f t="shared" si="79"/>
        <v>2018</v>
      </c>
      <c r="I80" s="13" t="str">
        <f t="shared" si="80"/>
        <v>18</v>
      </c>
      <c r="J80" s="13">
        <v>11.45</v>
      </c>
      <c r="K80" s="13">
        <v>11.26</v>
      </c>
      <c r="L80" s="14">
        <v>11.752000000000001</v>
      </c>
      <c r="M80" s="14">
        <v>11.010999999999999</v>
      </c>
      <c r="N80" s="11">
        <v>7.86</v>
      </c>
      <c r="O80" s="11">
        <v>7.85</v>
      </c>
      <c r="P80" s="11">
        <v>10.68</v>
      </c>
      <c r="Q80" s="11">
        <v>10.44</v>
      </c>
      <c r="R80" s="11">
        <v>6.94</v>
      </c>
      <c r="S80" s="11">
        <v>7.61</v>
      </c>
      <c r="T80" s="11">
        <v>8.4600000000000009</v>
      </c>
      <c r="U80" s="11">
        <v>8.4700000000000006</v>
      </c>
      <c r="V80" s="11">
        <v>7.87</v>
      </c>
      <c r="W80" s="11">
        <v>7.01</v>
      </c>
      <c r="X80" s="11">
        <v>7.09</v>
      </c>
      <c r="Y80" s="11">
        <v>6.26</v>
      </c>
      <c r="Z80" s="11">
        <v>6.07</v>
      </c>
      <c r="AA80" s="11">
        <v>6.74</v>
      </c>
      <c r="AB80" s="11">
        <v>7.25</v>
      </c>
      <c r="AC80" s="11">
        <v>7.3</v>
      </c>
      <c r="AD80" s="11">
        <v>7.07</v>
      </c>
      <c r="AE80" s="11">
        <v>7.24</v>
      </c>
      <c r="AF80" s="11">
        <v>7.46</v>
      </c>
      <c r="AG80" s="11">
        <v>6.95</v>
      </c>
      <c r="AH80" s="13">
        <f t="shared" si="81"/>
        <v>26.160000000000004</v>
      </c>
      <c r="AI80" s="15">
        <f t="shared" si="82"/>
        <v>26</v>
      </c>
      <c r="AJ80" s="11">
        <f t="shared" si="83"/>
        <v>23.01</v>
      </c>
      <c r="AK80" s="11">
        <f t="shared" si="84"/>
        <v>23.35</v>
      </c>
      <c r="AL80" s="11">
        <f t="shared" si="85"/>
        <v>21.62</v>
      </c>
      <c r="AM80" s="11">
        <f t="shared" si="86"/>
        <v>21.65</v>
      </c>
      <c r="AN80" s="11">
        <v>24</v>
      </c>
      <c r="AO80" s="11">
        <v>24.2</v>
      </c>
      <c r="AP80" s="11">
        <v>24.080000000000002</v>
      </c>
      <c r="AQ80" s="11">
        <v>23.580000000000002</v>
      </c>
      <c r="AR80" s="3">
        <f t="shared" si="94"/>
        <v>23.52</v>
      </c>
      <c r="AS80" s="3">
        <f t="shared" si="95"/>
        <v>23.84</v>
      </c>
      <c r="AT80">
        <f t="shared" si="96"/>
        <v>23.516500000000001</v>
      </c>
      <c r="AU80">
        <f t="shared" si="97"/>
        <v>23.840500000000002</v>
      </c>
      <c r="AV80">
        <f t="shared" si="87"/>
        <v>8.65</v>
      </c>
      <c r="AW80">
        <f t="shared" si="98"/>
        <v>7.24</v>
      </c>
      <c r="AX80">
        <f t="shared" si="88"/>
        <v>10.74</v>
      </c>
      <c r="AY80">
        <f t="shared" si="99"/>
        <v>24.08</v>
      </c>
      <c r="AZ80">
        <f t="shared" si="100"/>
        <v>24.56</v>
      </c>
      <c r="BA80">
        <f t="shared" si="101"/>
        <v>24.075940000000003</v>
      </c>
      <c r="BB80">
        <f t="shared" si="102"/>
        <v>24.5623</v>
      </c>
      <c r="BC80" s="2">
        <f t="shared" si="89"/>
        <v>12.052000000000001</v>
      </c>
      <c r="BD80">
        <f t="shared" si="90"/>
        <v>23.9512</v>
      </c>
      <c r="BE80">
        <f t="shared" si="91"/>
        <v>23.532700000000002</v>
      </c>
      <c r="BF80">
        <f t="shared" si="92"/>
        <v>22.957599999999996</v>
      </c>
      <c r="BG80">
        <f t="shared" si="93"/>
        <v>22.919999999999998</v>
      </c>
      <c r="BH80">
        <f t="shared" si="103"/>
        <v>8.66</v>
      </c>
      <c r="BI80">
        <f t="shared" si="104"/>
        <v>7.09</v>
      </c>
      <c r="BJ80">
        <f t="shared" si="105"/>
        <v>11.95</v>
      </c>
      <c r="BK80">
        <f t="shared" si="106"/>
        <v>11.18</v>
      </c>
      <c r="BL80">
        <f t="shared" si="107"/>
        <v>11.76</v>
      </c>
      <c r="BM80">
        <f t="shared" si="108"/>
        <v>0.98999999999999844</v>
      </c>
      <c r="BN80">
        <f t="shared" si="109"/>
        <v>0.64999999999999858</v>
      </c>
      <c r="BO80">
        <f t="shared" si="110"/>
        <v>2.5799999999999983</v>
      </c>
      <c r="BP80">
        <f t="shared" si="111"/>
        <v>2.5500000000000007</v>
      </c>
      <c r="BQ80">
        <f t="shared" si="112"/>
        <v>1.0700000000000003</v>
      </c>
      <c r="BR80">
        <f t="shared" si="113"/>
        <v>0.73000000000000043</v>
      </c>
      <c r="BS80">
        <f t="shared" si="114"/>
        <v>1.9600000000000009</v>
      </c>
      <c r="BT80">
        <f t="shared" si="115"/>
        <v>1.9300000000000033</v>
      </c>
      <c r="BU80" s="3">
        <f t="shared" si="116"/>
        <v>0.82999999999999829</v>
      </c>
      <c r="BV80" s="3">
        <f t="shared" si="117"/>
        <v>0.48999999999999844</v>
      </c>
      <c r="BW80" s="3">
        <f t="shared" si="118"/>
        <v>1.8999999999999986</v>
      </c>
      <c r="BX80" s="3">
        <f t="shared" si="119"/>
        <v>1.870000000000001</v>
      </c>
      <c r="BY80">
        <f t="shared" si="120"/>
        <v>1.5499999999999972</v>
      </c>
      <c r="BZ80">
        <f t="shared" si="121"/>
        <v>1.2099999999999973</v>
      </c>
      <c r="CA80">
        <f t="shared" si="122"/>
        <v>2.4599999999999973</v>
      </c>
      <c r="CB80">
        <f t="shared" si="123"/>
        <v>2.4299999999999997</v>
      </c>
      <c r="CC80">
        <f t="shared" si="124"/>
        <v>0.94119999999999848</v>
      </c>
      <c r="CD80">
        <f t="shared" si="125"/>
        <v>0.18270000000000053</v>
      </c>
      <c r="CE80">
        <f t="shared" si="126"/>
        <v>1.2999999999999972</v>
      </c>
      <c r="CF80">
        <f t="shared" si="127"/>
        <v>1.3075999999999972</v>
      </c>
      <c r="CG80">
        <f t="shared" si="128"/>
        <v>5.8599999999999994</v>
      </c>
      <c r="CH80">
        <f t="shared" si="129"/>
        <v>5.67</v>
      </c>
      <c r="CI80">
        <f t="shared" si="130"/>
        <v>23.18</v>
      </c>
      <c r="CJ80">
        <f t="shared" si="131"/>
        <v>21.634999999999998</v>
      </c>
      <c r="CK80">
        <f t="shared" si="132"/>
        <v>23.981050000000003</v>
      </c>
      <c r="CL80">
        <f t="shared" si="133"/>
        <v>22.581009999999996</v>
      </c>
      <c r="CM80">
        <f t="shared" si="134"/>
        <v>0.80105000000000359</v>
      </c>
      <c r="CN80">
        <f t="shared" si="135"/>
        <v>0.94600999999999758</v>
      </c>
      <c r="CO80">
        <v>24.3</v>
      </c>
      <c r="CP80">
        <v>24.6</v>
      </c>
      <c r="CQ80" s="11">
        <v>25</v>
      </c>
      <c r="CR80" s="11">
        <v>25.1</v>
      </c>
    </row>
    <row r="81" spans="1:96" x14ac:dyDescent="0.2">
      <c r="A81">
        <f t="shared" si="136"/>
        <v>80</v>
      </c>
      <c r="B81" t="s">
        <v>209</v>
      </c>
      <c r="C81" t="s">
        <v>210</v>
      </c>
      <c r="D81">
        <v>2000</v>
      </c>
      <c r="E81">
        <f t="shared" si="77"/>
        <v>18</v>
      </c>
      <c r="F81">
        <v>1</v>
      </c>
      <c r="G81">
        <f t="shared" si="78"/>
        <v>2018</v>
      </c>
      <c r="H81" s="1" t="str">
        <f t="shared" si="79"/>
        <v>2018</v>
      </c>
      <c r="I81" s="3" t="str">
        <f t="shared" si="80"/>
        <v>18</v>
      </c>
      <c r="J81" s="3">
        <v>12.04</v>
      </c>
      <c r="K81" s="3">
        <v>12.1</v>
      </c>
      <c r="L81" s="2">
        <v>11.326000000000001</v>
      </c>
      <c r="M81" s="2">
        <v>11.06</v>
      </c>
      <c r="N81">
        <v>7.44</v>
      </c>
      <c r="O81">
        <v>6.32</v>
      </c>
      <c r="P81">
        <v>10.66</v>
      </c>
      <c r="Q81">
        <v>10.72</v>
      </c>
      <c r="R81">
        <v>7.17</v>
      </c>
      <c r="S81">
        <v>7.96</v>
      </c>
      <c r="T81">
        <v>8.41</v>
      </c>
      <c r="U81">
        <v>8.42</v>
      </c>
      <c r="V81">
        <v>7.85</v>
      </c>
      <c r="W81">
        <v>7.01</v>
      </c>
      <c r="X81">
        <v>6.4</v>
      </c>
      <c r="Y81">
        <v>5.59</v>
      </c>
      <c r="Z81">
        <v>5.33</v>
      </c>
      <c r="AA81">
        <v>6.43</v>
      </c>
      <c r="AB81">
        <v>7.34</v>
      </c>
      <c r="AC81">
        <v>7.49</v>
      </c>
      <c r="AD81">
        <v>7.37</v>
      </c>
      <c r="AE81">
        <v>7.37</v>
      </c>
      <c r="AF81">
        <v>7.73</v>
      </c>
      <c r="AG81">
        <v>7.62</v>
      </c>
      <c r="AH81" s="3">
        <f t="shared" si="81"/>
        <v>23.75</v>
      </c>
      <c r="AI81" s="4">
        <f t="shared" si="82"/>
        <v>24</v>
      </c>
      <c r="AJ81">
        <f t="shared" si="83"/>
        <v>23.54</v>
      </c>
      <c r="AK81">
        <f t="shared" si="84"/>
        <v>23.28</v>
      </c>
      <c r="AL81">
        <f t="shared" si="85"/>
        <v>22.2</v>
      </c>
      <c r="AM81">
        <f t="shared" si="86"/>
        <v>22.720000000000002</v>
      </c>
      <c r="AN81">
        <v>22.8</v>
      </c>
      <c r="AO81">
        <v>23.1</v>
      </c>
      <c r="AP81">
        <v>22.875</v>
      </c>
      <c r="AQ81">
        <v>22.375</v>
      </c>
      <c r="AR81" s="3">
        <f t="shared" si="94"/>
        <v>22.27</v>
      </c>
      <c r="AS81" s="3">
        <f t="shared" si="95"/>
        <v>22.58</v>
      </c>
      <c r="AT81">
        <f t="shared" si="96"/>
        <v>22.2728</v>
      </c>
      <c r="AU81">
        <f t="shared" si="97"/>
        <v>22.578800000000001</v>
      </c>
      <c r="AV81">
        <f t="shared" si="87"/>
        <v>7.12</v>
      </c>
      <c r="AW81">
        <f t="shared" si="98"/>
        <v>6.93</v>
      </c>
      <c r="AX81">
        <f t="shared" si="88"/>
        <v>11.020000000000001</v>
      </c>
      <c r="AY81">
        <f t="shared" si="99"/>
        <v>22.57</v>
      </c>
      <c r="AZ81">
        <f t="shared" si="100"/>
        <v>23.1</v>
      </c>
      <c r="BA81">
        <f t="shared" si="101"/>
        <v>22.566220000000001</v>
      </c>
      <c r="BB81">
        <f t="shared" si="102"/>
        <v>23.104099999999999</v>
      </c>
      <c r="BC81" s="2">
        <f t="shared" si="89"/>
        <v>11.626000000000001</v>
      </c>
      <c r="BD81">
        <f t="shared" si="90"/>
        <v>23.675999999999998</v>
      </c>
      <c r="BE81">
        <f t="shared" si="91"/>
        <v>22.428599999999999</v>
      </c>
      <c r="BF81">
        <f t="shared" si="92"/>
        <v>22.612399999999997</v>
      </c>
      <c r="BG81">
        <f t="shared" si="93"/>
        <v>23.178799999999999</v>
      </c>
      <c r="BH81">
        <f t="shared" si="103"/>
        <v>8.24</v>
      </c>
      <c r="BI81">
        <f t="shared" si="104"/>
        <v>6.4</v>
      </c>
      <c r="BJ81">
        <f t="shared" si="105"/>
        <v>12.54</v>
      </c>
      <c r="BK81">
        <f t="shared" si="106"/>
        <v>11.16</v>
      </c>
      <c r="BL81">
        <f t="shared" si="107"/>
        <v>12.6</v>
      </c>
      <c r="BM81">
        <f t="shared" si="108"/>
        <v>-0.73999999999999844</v>
      </c>
      <c r="BN81">
        <f t="shared" si="109"/>
        <v>-0.48000000000000043</v>
      </c>
      <c r="BO81">
        <f t="shared" si="110"/>
        <v>0.90000000000000213</v>
      </c>
      <c r="BP81">
        <f t="shared" si="111"/>
        <v>0.37999999999999901</v>
      </c>
      <c r="BQ81">
        <f t="shared" si="112"/>
        <v>-0.66499999999999915</v>
      </c>
      <c r="BR81">
        <f t="shared" si="113"/>
        <v>-0.40500000000000114</v>
      </c>
      <c r="BS81">
        <f t="shared" si="114"/>
        <v>0.17500000000000071</v>
      </c>
      <c r="BT81">
        <f t="shared" si="115"/>
        <v>-0.34500000000000242</v>
      </c>
      <c r="BU81" s="3">
        <f t="shared" si="116"/>
        <v>-0.96000000000000085</v>
      </c>
      <c r="BV81" s="3">
        <f t="shared" si="117"/>
        <v>-0.70000000000000284</v>
      </c>
      <c r="BW81" s="3">
        <f t="shared" si="118"/>
        <v>7.0000000000000284E-2</v>
      </c>
      <c r="BX81" s="3">
        <f t="shared" si="119"/>
        <v>-0.45000000000000284</v>
      </c>
      <c r="BY81">
        <f t="shared" si="120"/>
        <v>-0.43999999999999773</v>
      </c>
      <c r="BZ81">
        <f t="shared" si="121"/>
        <v>-0.17999999999999972</v>
      </c>
      <c r="CA81">
        <f t="shared" si="122"/>
        <v>0.37000000000000099</v>
      </c>
      <c r="CB81">
        <f t="shared" si="123"/>
        <v>-0.15000000000000213</v>
      </c>
      <c r="CC81">
        <f t="shared" si="124"/>
        <v>0.13599999999999923</v>
      </c>
      <c r="CD81">
        <f t="shared" si="125"/>
        <v>-0.85140000000000171</v>
      </c>
      <c r="CE81">
        <f t="shared" si="126"/>
        <v>0.97879999999999967</v>
      </c>
      <c r="CF81">
        <f t="shared" si="127"/>
        <v>-0.10760000000000502</v>
      </c>
      <c r="CG81">
        <f t="shared" si="128"/>
        <v>5.1899999999999995</v>
      </c>
      <c r="CH81">
        <f t="shared" si="129"/>
        <v>4.93</v>
      </c>
      <c r="CI81">
        <f t="shared" si="130"/>
        <v>23.41</v>
      </c>
      <c r="CJ81">
        <f t="shared" si="131"/>
        <v>22.46</v>
      </c>
      <c r="CK81">
        <f t="shared" si="132"/>
        <v>23.45796</v>
      </c>
      <c r="CL81">
        <f t="shared" si="133"/>
        <v>22.746660000000002</v>
      </c>
      <c r="CM81">
        <f t="shared" si="134"/>
        <v>4.7959999999999781E-2</v>
      </c>
      <c r="CN81">
        <f t="shared" si="135"/>
        <v>0.28666000000000125</v>
      </c>
      <c r="CO81">
        <v>23.2</v>
      </c>
      <c r="CP81">
        <v>23.5</v>
      </c>
      <c r="CQ81">
        <v>23.8</v>
      </c>
      <c r="CR81">
        <v>24</v>
      </c>
    </row>
    <row r="82" spans="1:96" x14ac:dyDescent="0.2">
      <c r="A82">
        <f t="shared" si="136"/>
        <v>81</v>
      </c>
      <c r="B82" t="s">
        <v>211</v>
      </c>
      <c r="C82" t="s">
        <v>212</v>
      </c>
      <c r="D82">
        <v>1995</v>
      </c>
      <c r="E82">
        <f t="shared" si="77"/>
        <v>21</v>
      </c>
      <c r="F82">
        <v>2</v>
      </c>
      <c r="G82">
        <f t="shared" si="78"/>
        <v>2016</v>
      </c>
      <c r="H82" s="1" t="str">
        <f t="shared" si="79"/>
        <v>2016</v>
      </c>
      <c r="I82" s="3" t="str">
        <f t="shared" si="80"/>
        <v>16</v>
      </c>
      <c r="J82" s="3">
        <v>11.3</v>
      </c>
      <c r="K82" s="3">
        <v>11.36</v>
      </c>
      <c r="L82" s="2">
        <v>11.048999999999999</v>
      </c>
      <c r="M82" s="2">
        <v>10.853</v>
      </c>
      <c r="N82">
        <v>8.2100000000000009</v>
      </c>
      <c r="O82">
        <v>8.02</v>
      </c>
      <c r="P82">
        <v>11.77</v>
      </c>
      <c r="Q82">
        <v>10.71</v>
      </c>
      <c r="R82">
        <v>8.14</v>
      </c>
      <c r="S82">
        <v>8.4</v>
      </c>
      <c r="T82">
        <v>8.2200000000000006</v>
      </c>
      <c r="U82">
        <v>8.36</v>
      </c>
      <c r="V82">
        <v>8.3800000000000008</v>
      </c>
      <c r="W82">
        <v>8.1199999999999992</v>
      </c>
      <c r="X82">
        <v>6.52</v>
      </c>
      <c r="Y82">
        <v>7.39</v>
      </c>
      <c r="Z82">
        <v>6.41</v>
      </c>
      <c r="AA82">
        <v>7.31</v>
      </c>
      <c r="AB82">
        <v>7.97</v>
      </c>
      <c r="AC82">
        <v>8.31</v>
      </c>
      <c r="AD82">
        <v>7.4</v>
      </c>
      <c r="AE82">
        <v>7.7</v>
      </c>
      <c r="AF82">
        <v>7.73</v>
      </c>
      <c r="AG82">
        <v>7.32</v>
      </c>
      <c r="AH82" s="3">
        <f t="shared" si="81"/>
        <v>27.63</v>
      </c>
      <c r="AI82" s="4">
        <f t="shared" si="82"/>
        <v>27.5</v>
      </c>
      <c r="AJ82">
        <f t="shared" si="83"/>
        <v>24.759999999999998</v>
      </c>
      <c r="AK82">
        <f t="shared" si="84"/>
        <v>24.86</v>
      </c>
      <c r="AL82">
        <f t="shared" si="85"/>
        <v>23.68</v>
      </c>
      <c r="AM82">
        <f t="shared" si="86"/>
        <v>22.75</v>
      </c>
      <c r="AN82">
        <v>24.6</v>
      </c>
      <c r="AO82">
        <v>24.8</v>
      </c>
      <c r="AP82">
        <v>24.814999999999998</v>
      </c>
      <c r="AQ82">
        <v>24.314999999999998</v>
      </c>
      <c r="AR82" s="3">
        <f t="shared" si="94"/>
        <v>24.23</v>
      </c>
      <c r="AS82" s="3">
        <f t="shared" si="95"/>
        <v>24.44</v>
      </c>
      <c r="AT82">
        <f t="shared" si="96"/>
        <v>24.232700000000001</v>
      </c>
      <c r="AU82">
        <f t="shared" si="97"/>
        <v>24.443200000000001</v>
      </c>
      <c r="AV82">
        <f t="shared" si="87"/>
        <v>8.82</v>
      </c>
      <c r="AW82">
        <f t="shared" si="98"/>
        <v>7.81</v>
      </c>
      <c r="AX82">
        <f t="shared" si="88"/>
        <v>11.010000000000002</v>
      </c>
      <c r="AY82">
        <f t="shared" si="99"/>
        <v>24.19</v>
      </c>
      <c r="AZ82">
        <f t="shared" si="100"/>
        <v>24.67</v>
      </c>
      <c r="BA82">
        <f t="shared" si="101"/>
        <v>24.190829999999998</v>
      </c>
      <c r="BB82">
        <f t="shared" si="102"/>
        <v>24.665050000000001</v>
      </c>
      <c r="BC82" s="2">
        <f t="shared" si="89"/>
        <v>11.349</v>
      </c>
      <c r="BD82">
        <f t="shared" si="90"/>
        <v>25.290400000000002</v>
      </c>
      <c r="BE82">
        <f t="shared" si="91"/>
        <v>23.941900000000004</v>
      </c>
      <c r="BF82">
        <f t="shared" si="92"/>
        <v>22.280799999999999</v>
      </c>
      <c r="BG82">
        <f t="shared" si="93"/>
        <v>23.549799999999998</v>
      </c>
      <c r="BH82">
        <f t="shared" si="103"/>
        <v>9.0100000000000016</v>
      </c>
      <c r="BI82">
        <f t="shared" si="104"/>
        <v>6.52</v>
      </c>
      <c r="BJ82">
        <f t="shared" si="105"/>
        <v>11.8</v>
      </c>
      <c r="BK82">
        <f t="shared" si="106"/>
        <v>12.27</v>
      </c>
      <c r="BL82">
        <f t="shared" si="107"/>
        <v>11.86</v>
      </c>
      <c r="BM82">
        <f t="shared" si="108"/>
        <v>-0.15999999999999659</v>
      </c>
      <c r="BN82">
        <f t="shared" si="109"/>
        <v>-0.25999999999999801</v>
      </c>
      <c r="BO82">
        <f t="shared" si="110"/>
        <v>1.120000000000001</v>
      </c>
      <c r="BP82">
        <f t="shared" si="111"/>
        <v>2.0500000000000007</v>
      </c>
      <c r="BQ82">
        <f t="shared" si="112"/>
        <v>5.4999999999999716E-2</v>
      </c>
      <c r="BR82">
        <f t="shared" si="113"/>
        <v>-4.5000000000001705E-2</v>
      </c>
      <c r="BS82">
        <f t="shared" si="114"/>
        <v>0.63499999999999801</v>
      </c>
      <c r="BT82">
        <f t="shared" si="115"/>
        <v>1.5649999999999977</v>
      </c>
      <c r="BU82" s="3">
        <f t="shared" si="116"/>
        <v>-0.31999999999999673</v>
      </c>
      <c r="BV82" s="3">
        <f t="shared" si="117"/>
        <v>-0.41999999999999815</v>
      </c>
      <c r="BW82" s="3">
        <f t="shared" si="118"/>
        <v>0.55000000000000071</v>
      </c>
      <c r="BX82" s="3">
        <f t="shared" si="119"/>
        <v>1.4800000000000004</v>
      </c>
      <c r="BY82">
        <f t="shared" si="120"/>
        <v>-8.9999999999996305E-2</v>
      </c>
      <c r="BZ82">
        <f t="shared" si="121"/>
        <v>-0.18999999999999773</v>
      </c>
      <c r="CA82">
        <f t="shared" si="122"/>
        <v>0.51000000000000156</v>
      </c>
      <c r="CB82">
        <f t="shared" si="123"/>
        <v>1.4400000000000013</v>
      </c>
      <c r="CC82">
        <f t="shared" si="124"/>
        <v>0.53040000000000376</v>
      </c>
      <c r="CD82">
        <f t="shared" si="125"/>
        <v>-0.91809999999999548</v>
      </c>
      <c r="CE82">
        <f t="shared" si="126"/>
        <v>-0.13020000000000209</v>
      </c>
      <c r="CF82">
        <f t="shared" si="127"/>
        <v>-0.46920000000000073</v>
      </c>
      <c r="CG82">
        <f t="shared" si="128"/>
        <v>6.9899999999999993</v>
      </c>
      <c r="CH82">
        <f t="shared" si="129"/>
        <v>6.01</v>
      </c>
      <c r="CI82">
        <f t="shared" si="130"/>
        <v>24.81</v>
      </c>
      <c r="CJ82">
        <f t="shared" si="131"/>
        <v>23.215</v>
      </c>
      <c r="CK82">
        <f t="shared" si="132"/>
        <v>24.581</v>
      </c>
      <c r="CL82">
        <f t="shared" si="133"/>
        <v>22.63054</v>
      </c>
      <c r="CM82">
        <f t="shared" si="134"/>
        <v>-0.2289999999999992</v>
      </c>
      <c r="CN82">
        <f t="shared" si="135"/>
        <v>-0.58445999999999998</v>
      </c>
      <c r="CO82">
        <v>25.2</v>
      </c>
      <c r="CP82">
        <v>25.4</v>
      </c>
      <c r="CQ82">
        <v>25.6</v>
      </c>
      <c r="CR82">
        <v>25.7</v>
      </c>
    </row>
    <row r="83" spans="1:96" x14ac:dyDescent="0.2">
      <c r="A83">
        <f t="shared" si="136"/>
        <v>82</v>
      </c>
      <c r="B83" t="s">
        <v>213</v>
      </c>
      <c r="C83" t="s">
        <v>214</v>
      </c>
      <c r="D83">
        <v>2000</v>
      </c>
      <c r="E83">
        <f t="shared" si="77"/>
        <v>19</v>
      </c>
      <c r="F83">
        <v>2</v>
      </c>
      <c r="G83">
        <f t="shared" si="78"/>
        <v>2019</v>
      </c>
      <c r="H83" s="1" t="str">
        <f t="shared" si="79"/>
        <v>2019</v>
      </c>
      <c r="I83" s="3" t="str">
        <f t="shared" si="80"/>
        <v>19</v>
      </c>
      <c r="J83" s="3">
        <v>11.36</v>
      </c>
      <c r="K83" s="3">
        <v>11.25</v>
      </c>
      <c r="L83" s="2">
        <v>10.808999999999999</v>
      </c>
      <c r="M83" s="2">
        <v>10.93</v>
      </c>
      <c r="N83">
        <v>7.21</v>
      </c>
      <c r="O83">
        <v>7.17</v>
      </c>
      <c r="P83">
        <v>10.55</v>
      </c>
      <c r="Q83">
        <v>10.96</v>
      </c>
      <c r="R83">
        <v>6.67</v>
      </c>
      <c r="S83">
        <v>7.73</v>
      </c>
      <c r="T83">
        <v>8.2200000000000006</v>
      </c>
      <c r="U83">
        <v>7.96</v>
      </c>
      <c r="V83">
        <v>8</v>
      </c>
      <c r="W83">
        <v>6.55</v>
      </c>
      <c r="X83">
        <v>6.17</v>
      </c>
      <c r="Y83">
        <v>5.78</v>
      </c>
      <c r="Z83">
        <v>5.92</v>
      </c>
      <c r="AA83">
        <v>6.13</v>
      </c>
      <c r="AB83">
        <v>7.32</v>
      </c>
      <c r="AC83">
        <v>7.36</v>
      </c>
      <c r="AD83">
        <v>7.71</v>
      </c>
      <c r="AE83">
        <v>7.47</v>
      </c>
      <c r="AF83">
        <v>7.31</v>
      </c>
      <c r="AG83">
        <v>7.3</v>
      </c>
      <c r="AH83" s="3">
        <f t="shared" si="81"/>
        <v>23.999999999999996</v>
      </c>
      <c r="AI83" s="4">
        <f t="shared" si="82"/>
        <v>24</v>
      </c>
      <c r="AJ83">
        <f t="shared" si="83"/>
        <v>22.62</v>
      </c>
      <c r="AK83">
        <f t="shared" si="84"/>
        <v>22.51</v>
      </c>
      <c r="AL83">
        <f t="shared" si="85"/>
        <v>22.39</v>
      </c>
      <c r="AM83">
        <f t="shared" si="86"/>
        <v>22.08</v>
      </c>
      <c r="AN83">
        <v>22.8</v>
      </c>
      <c r="AO83">
        <v>23.1</v>
      </c>
      <c r="AP83">
        <v>23</v>
      </c>
      <c r="AQ83">
        <v>22.5</v>
      </c>
      <c r="AR83" s="3">
        <f t="shared" si="94"/>
        <v>22.71</v>
      </c>
      <c r="AS83" s="3">
        <f t="shared" si="95"/>
        <v>23.23</v>
      </c>
      <c r="AT83">
        <f t="shared" si="96"/>
        <v>22.7119</v>
      </c>
      <c r="AU83">
        <f t="shared" si="97"/>
        <v>23.228900000000003</v>
      </c>
      <c r="AV83">
        <f t="shared" si="87"/>
        <v>7.97</v>
      </c>
      <c r="AW83">
        <f t="shared" si="98"/>
        <v>6.63</v>
      </c>
      <c r="AX83">
        <f t="shared" si="88"/>
        <v>11.260000000000002</v>
      </c>
      <c r="AY83">
        <f t="shared" si="99"/>
        <v>22.5</v>
      </c>
      <c r="AZ83">
        <f t="shared" si="100"/>
        <v>23.05</v>
      </c>
      <c r="BA83">
        <f t="shared" si="101"/>
        <v>22.503329999999998</v>
      </c>
      <c r="BB83">
        <f t="shared" si="102"/>
        <v>23.04655</v>
      </c>
      <c r="BC83" s="2">
        <f t="shared" si="89"/>
        <v>11.109</v>
      </c>
      <c r="BD83">
        <f t="shared" si="90"/>
        <v>23.225800000000003</v>
      </c>
      <c r="BE83">
        <f t="shared" si="91"/>
        <v>23.383900000000001</v>
      </c>
      <c r="BF83">
        <f t="shared" si="92"/>
        <v>22.008199999999999</v>
      </c>
      <c r="BG83">
        <f t="shared" si="93"/>
        <v>22.337199999999996</v>
      </c>
      <c r="BH83">
        <f t="shared" si="103"/>
        <v>8.01</v>
      </c>
      <c r="BI83">
        <f t="shared" si="104"/>
        <v>6.17</v>
      </c>
      <c r="BJ83">
        <f t="shared" si="105"/>
        <v>11.86</v>
      </c>
      <c r="BK83">
        <f t="shared" si="106"/>
        <v>11.05</v>
      </c>
      <c r="BL83">
        <f t="shared" si="107"/>
        <v>11.75</v>
      </c>
      <c r="BM83">
        <f t="shared" si="108"/>
        <v>0.17999999999999972</v>
      </c>
      <c r="BN83">
        <f t="shared" si="109"/>
        <v>0.28999999999999915</v>
      </c>
      <c r="BO83">
        <f t="shared" si="110"/>
        <v>0.71000000000000085</v>
      </c>
      <c r="BP83">
        <f t="shared" si="111"/>
        <v>1.0200000000000031</v>
      </c>
      <c r="BQ83">
        <f t="shared" si="112"/>
        <v>0.37999999999999901</v>
      </c>
      <c r="BR83">
        <f t="shared" si="113"/>
        <v>0.48999999999999844</v>
      </c>
      <c r="BS83">
        <f t="shared" si="114"/>
        <v>0.10999999999999943</v>
      </c>
      <c r="BT83">
        <f t="shared" si="115"/>
        <v>0.42000000000000171</v>
      </c>
      <c r="BU83" s="3">
        <f t="shared" si="116"/>
        <v>0.60999999999999943</v>
      </c>
      <c r="BV83" s="3">
        <f t="shared" si="117"/>
        <v>0.71999999999999886</v>
      </c>
      <c r="BW83" s="3">
        <f t="shared" si="118"/>
        <v>0.32000000000000028</v>
      </c>
      <c r="BX83" s="3">
        <f t="shared" si="119"/>
        <v>0.63000000000000256</v>
      </c>
      <c r="BY83">
        <f t="shared" si="120"/>
        <v>0.42999999999999972</v>
      </c>
      <c r="BZ83">
        <f t="shared" si="121"/>
        <v>0.53999999999999915</v>
      </c>
      <c r="CA83">
        <f t="shared" si="122"/>
        <v>0.10999999999999943</v>
      </c>
      <c r="CB83">
        <f t="shared" si="123"/>
        <v>0.42000000000000171</v>
      </c>
      <c r="CC83">
        <f t="shared" si="124"/>
        <v>0.60580000000000211</v>
      </c>
      <c r="CD83">
        <f t="shared" si="125"/>
        <v>0.87389999999999901</v>
      </c>
      <c r="CE83">
        <f t="shared" si="126"/>
        <v>-5.2800000000004843E-2</v>
      </c>
      <c r="CF83">
        <f t="shared" si="127"/>
        <v>-7.1799999999999642E-2</v>
      </c>
      <c r="CG83">
        <f t="shared" si="128"/>
        <v>5.38</v>
      </c>
      <c r="CH83">
        <f t="shared" si="129"/>
        <v>5.52</v>
      </c>
      <c r="CI83">
        <f t="shared" si="130"/>
        <v>22.565000000000001</v>
      </c>
      <c r="CJ83">
        <f t="shared" si="131"/>
        <v>22.234999999999999</v>
      </c>
      <c r="CK83">
        <f t="shared" si="132"/>
        <v>23.120649999999998</v>
      </c>
      <c r="CL83">
        <f t="shared" si="133"/>
        <v>22.123200000000001</v>
      </c>
      <c r="CM83">
        <f t="shared" si="134"/>
        <v>0.55564999999999642</v>
      </c>
      <c r="CN83">
        <f t="shared" si="135"/>
        <v>-0.11179999999999879</v>
      </c>
      <c r="CO83">
        <v>23.2</v>
      </c>
      <c r="CP83">
        <v>23.5</v>
      </c>
      <c r="CQ83">
        <v>23.8</v>
      </c>
      <c r="CR83">
        <v>24</v>
      </c>
    </row>
    <row r="84" spans="1:96" x14ac:dyDescent="0.2">
      <c r="A84">
        <f t="shared" si="136"/>
        <v>83</v>
      </c>
      <c r="B84" t="s">
        <v>215</v>
      </c>
      <c r="C84" t="s">
        <v>216</v>
      </c>
      <c r="D84">
        <v>1997</v>
      </c>
      <c r="E84">
        <f t="shared" si="77"/>
        <v>22</v>
      </c>
      <c r="F84">
        <v>2</v>
      </c>
      <c r="G84">
        <f t="shared" si="78"/>
        <v>2019</v>
      </c>
      <c r="H84" s="1" t="str">
        <f t="shared" si="79"/>
        <v>2019</v>
      </c>
      <c r="I84" s="3" t="str">
        <f t="shared" si="80"/>
        <v>19</v>
      </c>
      <c r="J84" s="3">
        <v>10.98</v>
      </c>
      <c r="K84" s="3">
        <v>10.93</v>
      </c>
      <c r="L84" s="2">
        <v>10.946999999999999</v>
      </c>
      <c r="M84" s="2">
        <v>11.086</v>
      </c>
      <c r="N84">
        <v>7.37</v>
      </c>
      <c r="O84">
        <v>7.76</v>
      </c>
      <c r="P84">
        <v>10.78</v>
      </c>
      <c r="Q84">
        <v>10.68</v>
      </c>
      <c r="R84">
        <v>7.47</v>
      </c>
      <c r="S84">
        <v>7.63</v>
      </c>
      <c r="T84">
        <v>8.61</v>
      </c>
      <c r="U84">
        <v>8.2899999999999991</v>
      </c>
      <c r="V84">
        <v>7.84</v>
      </c>
      <c r="W84">
        <v>7.05</v>
      </c>
      <c r="X84">
        <v>6.25</v>
      </c>
      <c r="Y84">
        <v>6.13</v>
      </c>
      <c r="Z84" s="5">
        <v>6.09</v>
      </c>
      <c r="AA84">
        <v>6.29</v>
      </c>
      <c r="AB84">
        <v>7.4</v>
      </c>
      <c r="AC84">
        <v>7.58</v>
      </c>
      <c r="AD84">
        <v>7.11</v>
      </c>
      <c r="AE84">
        <v>6.91</v>
      </c>
      <c r="AF84">
        <v>7.59</v>
      </c>
      <c r="AG84">
        <v>7.37</v>
      </c>
      <c r="AH84" s="3">
        <f t="shared" si="81"/>
        <v>24.759999999999998</v>
      </c>
      <c r="AI84" s="4">
        <f t="shared" si="82"/>
        <v>25</v>
      </c>
      <c r="AJ84">
        <f t="shared" si="83"/>
        <v>23.71</v>
      </c>
      <c r="AK84">
        <f t="shared" si="84"/>
        <v>23.18</v>
      </c>
      <c r="AL84">
        <f t="shared" si="85"/>
        <v>22.09</v>
      </c>
      <c r="AM84">
        <f t="shared" si="86"/>
        <v>21.87</v>
      </c>
      <c r="AN84">
        <v>23.4</v>
      </c>
      <c r="AO84">
        <v>23.7</v>
      </c>
      <c r="AP84">
        <v>23.38</v>
      </c>
      <c r="AQ84">
        <v>22.88</v>
      </c>
      <c r="AR84" s="3">
        <f t="shared" si="94"/>
        <v>23.16</v>
      </c>
      <c r="AS84" s="3">
        <f t="shared" si="95"/>
        <v>23.65</v>
      </c>
      <c r="AT84">
        <f t="shared" si="96"/>
        <v>23.159200000000002</v>
      </c>
      <c r="AU84">
        <f t="shared" si="97"/>
        <v>23.645200000000003</v>
      </c>
      <c r="AV84">
        <f t="shared" si="87"/>
        <v>8.56</v>
      </c>
      <c r="AW84">
        <f t="shared" si="98"/>
        <v>6.79</v>
      </c>
      <c r="AX84">
        <f t="shared" si="88"/>
        <v>10.98</v>
      </c>
      <c r="AY84">
        <f t="shared" si="99"/>
        <v>23.1</v>
      </c>
      <c r="AZ84">
        <f t="shared" si="100"/>
        <v>23.62</v>
      </c>
      <c r="BA84">
        <f t="shared" si="101"/>
        <v>23.101889999999997</v>
      </c>
      <c r="BB84">
        <f t="shared" si="102"/>
        <v>23.62415</v>
      </c>
      <c r="BC84" s="2">
        <f t="shared" si="89"/>
        <v>11.247</v>
      </c>
      <c r="BD84">
        <f t="shared" si="90"/>
        <v>23.5885</v>
      </c>
      <c r="BE84">
        <f t="shared" si="91"/>
        <v>23.6722</v>
      </c>
      <c r="BF84">
        <f t="shared" si="92"/>
        <v>21.726199999999999</v>
      </c>
      <c r="BG84">
        <f t="shared" si="93"/>
        <v>22.186799999999998</v>
      </c>
      <c r="BH84">
        <f t="shared" si="103"/>
        <v>8.17</v>
      </c>
      <c r="BI84">
        <f t="shared" si="104"/>
        <v>6.25</v>
      </c>
      <c r="BJ84">
        <f t="shared" si="105"/>
        <v>11.48</v>
      </c>
      <c r="BK84">
        <f t="shared" si="106"/>
        <v>11.28</v>
      </c>
      <c r="BL84">
        <f t="shared" si="107"/>
        <v>11.43</v>
      </c>
      <c r="BM84">
        <f t="shared" si="108"/>
        <v>-0.31000000000000227</v>
      </c>
      <c r="BN84">
        <f t="shared" si="109"/>
        <v>0.21999999999999886</v>
      </c>
      <c r="BO84">
        <f t="shared" si="110"/>
        <v>1.6099999999999994</v>
      </c>
      <c r="BP84">
        <f t="shared" si="111"/>
        <v>1.8299999999999983</v>
      </c>
      <c r="BQ84">
        <f t="shared" si="112"/>
        <v>-0.33000000000000185</v>
      </c>
      <c r="BR84">
        <f t="shared" si="113"/>
        <v>0.19999999999999929</v>
      </c>
      <c r="BS84">
        <f t="shared" si="114"/>
        <v>0.78999999999999915</v>
      </c>
      <c r="BT84">
        <f t="shared" si="115"/>
        <v>1.009999999999998</v>
      </c>
      <c r="BU84" s="3">
        <f t="shared" si="116"/>
        <v>-6.0000000000002274E-2</v>
      </c>
      <c r="BV84" s="3">
        <f t="shared" si="117"/>
        <v>0.46999999999999886</v>
      </c>
      <c r="BW84" s="3">
        <f t="shared" si="118"/>
        <v>1.0700000000000003</v>
      </c>
      <c r="BX84" s="3">
        <f t="shared" si="119"/>
        <v>1.2899999999999991</v>
      </c>
      <c r="BY84">
        <f t="shared" si="120"/>
        <v>-8.9999999999999858E-2</v>
      </c>
      <c r="BZ84">
        <f t="shared" si="121"/>
        <v>0.44000000000000128</v>
      </c>
      <c r="CA84">
        <f t="shared" si="122"/>
        <v>1.0100000000000016</v>
      </c>
      <c r="CB84">
        <f t="shared" si="123"/>
        <v>1.2300000000000004</v>
      </c>
      <c r="CC84">
        <f t="shared" si="124"/>
        <v>-0.12150000000000105</v>
      </c>
      <c r="CD84">
        <f t="shared" si="125"/>
        <v>0.49220000000000041</v>
      </c>
      <c r="CE84">
        <f t="shared" si="126"/>
        <v>9.6799999999998221E-2</v>
      </c>
      <c r="CF84">
        <f t="shared" si="127"/>
        <v>-0.14380000000000237</v>
      </c>
      <c r="CG84">
        <f t="shared" si="128"/>
        <v>5.7299999999999995</v>
      </c>
      <c r="CH84">
        <f t="shared" si="129"/>
        <v>5.6899999999999995</v>
      </c>
      <c r="CI84">
        <f t="shared" si="130"/>
        <v>23.445</v>
      </c>
      <c r="CJ84">
        <f t="shared" si="131"/>
        <v>21.98</v>
      </c>
      <c r="CK84">
        <f t="shared" si="132"/>
        <v>23.369199999999999</v>
      </c>
      <c r="CL84">
        <f t="shared" si="133"/>
        <v>22.358049999999999</v>
      </c>
      <c r="CM84">
        <f t="shared" si="134"/>
        <v>-7.5800000000000978E-2</v>
      </c>
      <c r="CN84">
        <f t="shared" si="135"/>
        <v>0.37804999999999822</v>
      </c>
      <c r="CO84">
        <v>23.8</v>
      </c>
      <c r="CP84">
        <v>24</v>
      </c>
      <c r="CQ84">
        <v>24.4</v>
      </c>
      <c r="CR84">
        <v>24.6</v>
      </c>
    </row>
    <row r="85" spans="1:96" x14ac:dyDescent="0.2">
      <c r="A85">
        <f t="shared" si="136"/>
        <v>84</v>
      </c>
      <c r="B85" t="s">
        <v>217</v>
      </c>
      <c r="C85" t="s">
        <v>218</v>
      </c>
      <c r="D85">
        <v>1983</v>
      </c>
      <c r="E85">
        <f t="shared" si="77"/>
        <v>32</v>
      </c>
      <c r="F85" s="5">
        <v>1</v>
      </c>
      <c r="G85">
        <f t="shared" si="78"/>
        <v>2015</v>
      </c>
      <c r="H85" s="1" t="str">
        <f t="shared" si="79"/>
        <v>2015</v>
      </c>
      <c r="I85" s="3" t="str">
        <f t="shared" si="80"/>
        <v>15</v>
      </c>
      <c r="J85" s="3">
        <v>11.69</v>
      </c>
      <c r="K85" s="3">
        <v>11.45</v>
      </c>
      <c r="L85" s="2">
        <v>9.9960000000000004</v>
      </c>
      <c r="M85" s="2">
        <v>10.186</v>
      </c>
      <c r="N85">
        <v>7.7</v>
      </c>
      <c r="O85">
        <v>7.41</v>
      </c>
      <c r="P85">
        <v>10.56</v>
      </c>
      <c r="Q85">
        <v>10.71</v>
      </c>
      <c r="R85">
        <v>6.99</v>
      </c>
      <c r="S85">
        <v>7.68</v>
      </c>
      <c r="T85">
        <v>7.42</v>
      </c>
      <c r="U85">
        <v>7.89</v>
      </c>
      <c r="V85">
        <v>7.67</v>
      </c>
      <c r="W85">
        <v>7.12</v>
      </c>
      <c r="X85">
        <v>6.23</v>
      </c>
      <c r="Y85">
        <v>5.71</v>
      </c>
      <c r="Z85">
        <v>5.56</v>
      </c>
      <c r="AA85">
        <v>6.24</v>
      </c>
      <c r="AB85">
        <v>6.89</v>
      </c>
      <c r="AC85">
        <v>7.46</v>
      </c>
      <c r="AD85">
        <v>6.45</v>
      </c>
      <c r="AE85">
        <v>6.8</v>
      </c>
      <c r="AF85">
        <v>7.47</v>
      </c>
      <c r="AG85">
        <v>7.25</v>
      </c>
      <c r="AH85" s="3">
        <f t="shared" si="81"/>
        <v>23.740000000000002</v>
      </c>
      <c r="AI85" s="4">
        <f t="shared" si="82"/>
        <v>23.5</v>
      </c>
      <c r="AJ85">
        <f t="shared" si="83"/>
        <v>22.09</v>
      </c>
      <c r="AK85">
        <f t="shared" si="84"/>
        <v>22.68</v>
      </c>
      <c r="AL85">
        <f t="shared" si="85"/>
        <v>20.8</v>
      </c>
      <c r="AM85">
        <f t="shared" si="86"/>
        <v>21.52</v>
      </c>
      <c r="AN85">
        <v>22.5</v>
      </c>
      <c r="AO85">
        <v>22.9</v>
      </c>
      <c r="AP85">
        <v>22.87</v>
      </c>
      <c r="AQ85">
        <v>22.37</v>
      </c>
      <c r="AR85" s="3">
        <f t="shared" si="94"/>
        <v>22.88</v>
      </c>
      <c r="AS85" s="3">
        <f t="shared" si="95"/>
        <v>23.35</v>
      </c>
      <c r="AT85">
        <f t="shared" si="96"/>
        <v>22.8794</v>
      </c>
      <c r="AU85">
        <f t="shared" si="97"/>
        <v>23.349900000000002</v>
      </c>
      <c r="AV85">
        <f t="shared" si="87"/>
        <v>8.2100000000000009</v>
      </c>
      <c r="AW85">
        <f t="shared" si="98"/>
        <v>6.74</v>
      </c>
      <c r="AX85">
        <f t="shared" si="88"/>
        <v>11.010000000000002</v>
      </c>
      <c r="AY85">
        <f t="shared" si="99"/>
        <v>22.2</v>
      </c>
      <c r="AZ85">
        <f t="shared" si="100"/>
        <v>22.75</v>
      </c>
      <c r="BA85">
        <f t="shared" si="101"/>
        <v>22.202220000000001</v>
      </c>
      <c r="BB85">
        <f t="shared" si="102"/>
        <v>22.752500000000001</v>
      </c>
      <c r="BC85" s="2">
        <f t="shared" si="89"/>
        <v>10.296000000000001</v>
      </c>
      <c r="BD85">
        <f t="shared" si="90"/>
        <v>23.834400000000002</v>
      </c>
      <c r="BE85">
        <f t="shared" si="91"/>
        <v>23.497800000000002</v>
      </c>
      <c r="BF85">
        <f t="shared" si="92"/>
        <v>22.113199999999999</v>
      </c>
      <c r="BG85">
        <f t="shared" si="93"/>
        <v>22.372399999999995</v>
      </c>
      <c r="BH85">
        <f t="shared" si="103"/>
        <v>8.5</v>
      </c>
      <c r="BI85">
        <f t="shared" si="104"/>
        <v>6.23</v>
      </c>
      <c r="BJ85">
        <f t="shared" si="105"/>
        <v>12.19</v>
      </c>
      <c r="BK85">
        <f t="shared" si="106"/>
        <v>11.06</v>
      </c>
      <c r="BL85">
        <f t="shared" si="107"/>
        <v>11.95</v>
      </c>
      <c r="BM85">
        <f t="shared" si="108"/>
        <v>0.41000000000000014</v>
      </c>
      <c r="BN85">
        <f t="shared" si="109"/>
        <v>-0.17999999999999972</v>
      </c>
      <c r="BO85">
        <f t="shared" si="110"/>
        <v>2.0999999999999979</v>
      </c>
      <c r="BP85">
        <f t="shared" si="111"/>
        <v>1.379999999999999</v>
      </c>
      <c r="BQ85">
        <f t="shared" si="112"/>
        <v>0.78000000000000114</v>
      </c>
      <c r="BR85">
        <f t="shared" si="113"/>
        <v>0.19000000000000128</v>
      </c>
      <c r="BS85">
        <f t="shared" si="114"/>
        <v>1.5700000000000003</v>
      </c>
      <c r="BT85">
        <f t="shared" si="115"/>
        <v>0.85000000000000142</v>
      </c>
      <c r="BU85" s="3">
        <f t="shared" si="116"/>
        <v>1.2600000000000016</v>
      </c>
      <c r="BV85" s="3">
        <f t="shared" si="117"/>
        <v>0.67000000000000171</v>
      </c>
      <c r="BW85" s="3">
        <f t="shared" si="118"/>
        <v>2.0799999999999983</v>
      </c>
      <c r="BX85" s="3">
        <f t="shared" si="119"/>
        <v>1.3599999999999994</v>
      </c>
      <c r="BY85">
        <f t="shared" si="120"/>
        <v>0.66000000000000014</v>
      </c>
      <c r="BZ85">
        <f t="shared" si="121"/>
        <v>7.0000000000000284E-2</v>
      </c>
      <c r="CA85">
        <f t="shared" si="122"/>
        <v>1.3999999999999986</v>
      </c>
      <c r="CB85">
        <f t="shared" si="123"/>
        <v>0.67999999999999972</v>
      </c>
      <c r="CC85">
        <f t="shared" si="124"/>
        <v>1.7444000000000024</v>
      </c>
      <c r="CD85">
        <f t="shared" si="125"/>
        <v>0.81780000000000186</v>
      </c>
      <c r="CE85">
        <f t="shared" si="126"/>
        <v>1.5723999999999947</v>
      </c>
      <c r="CF85">
        <f t="shared" si="127"/>
        <v>0.59319999999999951</v>
      </c>
      <c r="CG85">
        <f t="shared" si="128"/>
        <v>5.31</v>
      </c>
      <c r="CH85">
        <f t="shared" si="129"/>
        <v>5.1599999999999993</v>
      </c>
      <c r="CI85">
        <f t="shared" si="130"/>
        <v>22.384999999999998</v>
      </c>
      <c r="CJ85">
        <f t="shared" si="131"/>
        <v>21.16</v>
      </c>
      <c r="CK85">
        <f t="shared" si="132"/>
        <v>22.85314</v>
      </c>
      <c r="CL85">
        <f t="shared" si="133"/>
        <v>21.789726000000002</v>
      </c>
      <c r="CM85">
        <f t="shared" si="134"/>
        <v>0.46814000000000178</v>
      </c>
      <c r="CN85">
        <f t="shared" si="135"/>
        <v>0.62972600000000156</v>
      </c>
      <c r="CO85">
        <v>22.9</v>
      </c>
      <c r="CP85">
        <v>23.2</v>
      </c>
      <c r="CQ85">
        <v>23.5</v>
      </c>
      <c r="CR85">
        <v>23.8</v>
      </c>
    </row>
    <row r="86" spans="1:96" x14ac:dyDescent="0.2">
      <c r="A86">
        <f t="shared" si="136"/>
        <v>85</v>
      </c>
      <c r="B86" t="s">
        <v>219</v>
      </c>
      <c r="C86" t="s">
        <v>220</v>
      </c>
      <c r="D86">
        <v>1994</v>
      </c>
      <c r="E86">
        <f t="shared" si="77"/>
        <v>21</v>
      </c>
      <c r="F86">
        <v>2</v>
      </c>
      <c r="G86">
        <f t="shared" si="78"/>
        <v>2015</v>
      </c>
      <c r="H86" s="1" t="str">
        <f t="shared" si="79"/>
        <v>2015</v>
      </c>
      <c r="I86" s="3" t="str">
        <f t="shared" si="80"/>
        <v>15</v>
      </c>
      <c r="J86" s="3">
        <v>11.57</v>
      </c>
      <c r="K86" s="3">
        <v>11.97</v>
      </c>
      <c r="L86" s="2">
        <v>11.27</v>
      </c>
      <c r="M86" s="2">
        <v>11.026999999999999</v>
      </c>
      <c r="N86">
        <v>7.81</v>
      </c>
      <c r="O86">
        <v>8.6199999999999992</v>
      </c>
      <c r="P86">
        <v>10.39</v>
      </c>
      <c r="Q86">
        <v>10.23</v>
      </c>
      <c r="R86">
        <v>7.59</v>
      </c>
      <c r="S86">
        <v>7.76</v>
      </c>
      <c r="T86">
        <v>8.82</v>
      </c>
      <c r="U86">
        <v>8.86</v>
      </c>
      <c r="V86">
        <v>7.82</v>
      </c>
      <c r="W86">
        <v>7.35</v>
      </c>
      <c r="X86">
        <v>6.59</v>
      </c>
      <c r="Y86">
        <v>5.67</v>
      </c>
      <c r="Z86">
        <v>6.05</v>
      </c>
      <c r="AA86">
        <v>6.43</v>
      </c>
      <c r="AB86">
        <v>7.59</v>
      </c>
      <c r="AC86">
        <v>8.0399999999999991</v>
      </c>
      <c r="AD86">
        <v>8.0399999999999991</v>
      </c>
      <c r="AE86">
        <v>8.09</v>
      </c>
      <c r="AF86">
        <v>8.07</v>
      </c>
      <c r="AG86">
        <v>7.38</v>
      </c>
      <c r="AH86" s="3">
        <f t="shared" si="81"/>
        <v>24.74</v>
      </c>
      <c r="AI86" s="4">
        <f t="shared" si="82"/>
        <v>24.5</v>
      </c>
      <c r="AJ86">
        <f t="shared" si="83"/>
        <v>24.17</v>
      </c>
      <c r="AK86">
        <f t="shared" si="84"/>
        <v>24.03</v>
      </c>
      <c r="AL86">
        <f t="shared" si="85"/>
        <v>23.669999999999998</v>
      </c>
      <c r="AM86">
        <f t="shared" si="86"/>
        <v>23.54</v>
      </c>
      <c r="AN86">
        <v>23.1</v>
      </c>
      <c r="AO86">
        <v>23.4</v>
      </c>
      <c r="AP86">
        <v>23.369999999999997</v>
      </c>
      <c r="AQ86">
        <v>22.869999999999997</v>
      </c>
      <c r="AR86" s="3">
        <f t="shared" si="94"/>
        <v>23.71</v>
      </c>
      <c r="AS86" s="3">
        <f t="shared" si="95"/>
        <v>24.18</v>
      </c>
      <c r="AT86">
        <f t="shared" si="96"/>
        <v>23.714700000000001</v>
      </c>
      <c r="AU86">
        <f t="shared" si="97"/>
        <v>24.177200000000003</v>
      </c>
      <c r="AV86">
        <f t="shared" si="87"/>
        <v>9.42</v>
      </c>
      <c r="AW86">
        <f t="shared" si="98"/>
        <v>6.93</v>
      </c>
      <c r="AX86">
        <f t="shared" si="88"/>
        <v>10.530000000000001</v>
      </c>
      <c r="AY86">
        <f t="shared" si="99"/>
        <v>23.98</v>
      </c>
      <c r="AZ86">
        <f t="shared" si="100"/>
        <v>24.47</v>
      </c>
      <c r="BA86">
        <f t="shared" si="101"/>
        <v>23.977699999999999</v>
      </c>
      <c r="BB86">
        <f t="shared" si="102"/>
        <v>24.470700000000001</v>
      </c>
      <c r="BC86" s="2">
        <f t="shared" si="89"/>
        <v>11.57</v>
      </c>
      <c r="BD86">
        <f t="shared" si="90"/>
        <v>23.635000000000002</v>
      </c>
      <c r="BE86">
        <f t="shared" si="91"/>
        <v>24.053500000000003</v>
      </c>
      <c r="BF86">
        <f t="shared" si="92"/>
        <v>22.600399999999997</v>
      </c>
      <c r="BG86">
        <f t="shared" si="93"/>
        <v>23.295999999999996</v>
      </c>
      <c r="BH86">
        <f t="shared" si="103"/>
        <v>8.61</v>
      </c>
      <c r="BI86">
        <f t="shared" si="104"/>
        <v>6.59</v>
      </c>
      <c r="BJ86">
        <f t="shared" si="105"/>
        <v>12.07</v>
      </c>
      <c r="BK86">
        <f t="shared" si="106"/>
        <v>10.89</v>
      </c>
      <c r="BL86">
        <f t="shared" si="107"/>
        <v>12.47</v>
      </c>
      <c r="BM86">
        <f t="shared" si="108"/>
        <v>-1.0700000000000003</v>
      </c>
      <c r="BN86">
        <f t="shared" si="109"/>
        <v>-0.92999999999999972</v>
      </c>
      <c r="BO86">
        <f t="shared" si="110"/>
        <v>-0.26999999999999957</v>
      </c>
      <c r="BP86">
        <f t="shared" si="111"/>
        <v>-0.14000000000000057</v>
      </c>
      <c r="BQ86">
        <f t="shared" si="112"/>
        <v>-0.80000000000000426</v>
      </c>
      <c r="BR86">
        <f t="shared" si="113"/>
        <v>-0.66000000000000369</v>
      </c>
      <c r="BS86">
        <f t="shared" si="114"/>
        <v>-0.80000000000000071</v>
      </c>
      <c r="BT86">
        <f t="shared" si="115"/>
        <v>-0.67000000000000171</v>
      </c>
      <c r="BU86" s="3">
        <f t="shared" si="116"/>
        <v>9.9999999999980105E-3</v>
      </c>
      <c r="BV86" s="3">
        <f t="shared" si="117"/>
        <v>0.14999999999999858</v>
      </c>
      <c r="BW86" s="3">
        <f t="shared" si="118"/>
        <v>4.00000000000027E-2</v>
      </c>
      <c r="BX86" s="3">
        <f t="shared" si="119"/>
        <v>0.17000000000000171</v>
      </c>
      <c r="BY86">
        <f t="shared" si="120"/>
        <v>0.29999999999999716</v>
      </c>
      <c r="BZ86">
        <f t="shared" si="121"/>
        <v>0.43999999999999773</v>
      </c>
      <c r="CA86">
        <f t="shared" si="122"/>
        <v>0.31000000000000227</v>
      </c>
      <c r="CB86">
        <f t="shared" si="123"/>
        <v>0.44000000000000128</v>
      </c>
      <c r="CC86">
        <f t="shared" si="124"/>
        <v>-0.53500000000000014</v>
      </c>
      <c r="CD86">
        <f t="shared" si="125"/>
        <v>2.3500000000002075E-2</v>
      </c>
      <c r="CE86">
        <f t="shared" si="126"/>
        <v>-0.37400000000000233</v>
      </c>
      <c r="CF86">
        <f t="shared" si="127"/>
        <v>-0.93960000000000221</v>
      </c>
      <c r="CG86">
        <f t="shared" si="128"/>
        <v>5.27</v>
      </c>
      <c r="CH86">
        <f t="shared" si="129"/>
        <v>5.6499999999999995</v>
      </c>
      <c r="CI86">
        <f t="shared" si="130"/>
        <v>24.1</v>
      </c>
      <c r="CJ86">
        <f t="shared" si="131"/>
        <v>23.604999999999997</v>
      </c>
      <c r="CK86">
        <f t="shared" si="132"/>
        <v>24.6389</v>
      </c>
      <c r="CL86">
        <f t="shared" si="133"/>
        <v>23.523369999999996</v>
      </c>
      <c r="CM86">
        <f t="shared" si="134"/>
        <v>0.53889999999999816</v>
      </c>
      <c r="CN86">
        <f t="shared" si="135"/>
        <v>-8.1630000000000535E-2</v>
      </c>
      <c r="CO86">
        <v>23.5</v>
      </c>
      <c r="CP86">
        <v>23.7</v>
      </c>
      <c r="CQ86">
        <v>24.1</v>
      </c>
      <c r="CR86">
        <v>24.3</v>
      </c>
    </row>
    <row r="87" spans="1:96" x14ac:dyDescent="0.2">
      <c r="A87">
        <f t="shared" si="136"/>
        <v>86</v>
      </c>
      <c r="B87" t="s">
        <v>221</v>
      </c>
      <c r="C87" t="s">
        <v>222</v>
      </c>
      <c r="D87">
        <v>1993</v>
      </c>
      <c r="E87">
        <f t="shared" si="77"/>
        <v>25</v>
      </c>
      <c r="F87">
        <v>2</v>
      </c>
      <c r="G87">
        <f t="shared" si="78"/>
        <v>2018</v>
      </c>
      <c r="H87" s="1" t="str">
        <f t="shared" si="79"/>
        <v>2018</v>
      </c>
      <c r="I87" s="3" t="str">
        <f t="shared" si="80"/>
        <v>18</v>
      </c>
      <c r="J87" s="3">
        <v>11.67</v>
      </c>
      <c r="K87" s="3">
        <v>12.1</v>
      </c>
      <c r="L87" s="2">
        <v>11.541</v>
      </c>
      <c r="M87" s="2">
        <v>11.561999999999999</v>
      </c>
      <c r="N87">
        <v>7.34</v>
      </c>
      <c r="O87">
        <v>6.95</v>
      </c>
      <c r="P87">
        <v>10.16</v>
      </c>
      <c r="Q87">
        <v>10.11</v>
      </c>
      <c r="R87">
        <v>7.24</v>
      </c>
      <c r="S87">
        <v>8.24</v>
      </c>
      <c r="T87">
        <v>8.61</v>
      </c>
      <c r="U87">
        <v>8.6</v>
      </c>
      <c r="V87">
        <v>8.01</v>
      </c>
      <c r="W87">
        <v>7.1</v>
      </c>
      <c r="X87">
        <v>6.03</v>
      </c>
      <c r="Y87">
        <v>5.36</v>
      </c>
      <c r="Z87">
        <v>5.49</v>
      </c>
      <c r="AA87">
        <v>5.93</v>
      </c>
      <c r="AB87">
        <v>8.11</v>
      </c>
      <c r="AC87">
        <v>8.2100000000000009</v>
      </c>
      <c r="AD87">
        <v>7.36</v>
      </c>
      <c r="AE87">
        <v>7.75</v>
      </c>
      <c r="AF87">
        <v>8.0500000000000007</v>
      </c>
      <c r="AG87">
        <v>8.0500000000000007</v>
      </c>
      <c r="AH87" s="3">
        <f t="shared" si="81"/>
        <v>22.810000000000002</v>
      </c>
      <c r="AI87" s="4">
        <f t="shared" si="82"/>
        <v>23</v>
      </c>
      <c r="AJ87">
        <f t="shared" si="83"/>
        <v>24.09</v>
      </c>
      <c r="AK87">
        <f t="shared" si="84"/>
        <v>23.71</v>
      </c>
      <c r="AL87">
        <f t="shared" si="85"/>
        <v>23.68</v>
      </c>
      <c r="AM87">
        <f t="shared" si="86"/>
        <v>23.85</v>
      </c>
      <c r="AN87">
        <v>22.2</v>
      </c>
      <c r="AO87">
        <v>22.6</v>
      </c>
      <c r="AP87">
        <v>22.405000000000001</v>
      </c>
      <c r="AQ87">
        <v>21.905000000000001</v>
      </c>
      <c r="AR87" s="3">
        <f t="shared" si="94"/>
        <v>22.05</v>
      </c>
      <c r="AS87" s="3">
        <f t="shared" si="95"/>
        <v>22.48</v>
      </c>
      <c r="AT87">
        <f t="shared" si="96"/>
        <v>22.052199999999999</v>
      </c>
      <c r="AU87">
        <f t="shared" si="97"/>
        <v>22.479700000000001</v>
      </c>
      <c r="AV87">
        <f t="shared" si="87"/>
        <v>7.75</v>
      </c>
      <c r="AW87">
        <f t="shared" si="98"/>
        <v>6.43</v>
      </c>
      <c r="AX87">
        <f t="shared" si="88"/>
        <v>10.41</v>
      </c>
      <c r="AY87">
        <f t="shared" si="99"/>
        <v>22.69</v>
      </c>
      <c r="AZ87">
        <f t="shared" si="100"/>
        <v>23.23</v>
      </c>
      <c r="BA87">
        <f t="shared" si="101"/>
        <v>22.687170000000002</v>
      </c>
      <c r="BB87">
        <f t="shared" si="102"/>
        <v>23.228150000000003</v>
      </c>
      <c r="BC87" s="2">
        <f t="shared" si="89"/>
        <v>11.841000000000001</v>
      </c>
      <c r="BD87">
        <f t="shared" si="90"/>
        <v>22.984000000000002</v>
      </c>
      <c r="BE87">
        <f t="shared" si="91"/>
        <v>22.3888</v>
      </c>
      <c r="BF87">
        <f t="shared" si="92"/>
        <v>22.167999999999996</v>
      </c>
      <c r="BG87">
        <f t="shared" si="93"/>
        <v>22.9482</v>
      </c>
      <c r="BH87">
        <f t="shared" si="103"/>
        <v>8.14</v>
      </c>
      <c r="BI87">
        <f t="shared" si="104"/>
        <v>6.03</v>
      </c>
      <c r="BJ87">
        <f t="shared" si="105"/>
        <v>12.17</v>
      </c>
      <c r="BK87">
        <f t="shared" si="106"/>
        <v>10.66</v>
      </c>
      <c r="BL87">
        <f t="shared" si="107"/>
        <v>12.6</v>
      </c>
      <c r="BM87">
        <f t="shared" si="108"/>
        <v>-1.8900000000000006</v>
      </c>
      <c r="BN87">
        <f t="shared" si="109"/>
        <v>-1.5100000000000016</v>
      </c>
      <c r="BO87">
        <f t="shared" si="110"/>
        <v>-1.0799999999999983</v>
      </c>
      <c r="BP87">
        <f t="shared" si="111"/>
        <v>-1.25</v>
      </c>
      <c r="BQ87">
        <f t="shared" si="112"/>
        <v>-1.6849999999999987</v>
      </c>
      <c r="BR87">
        <f t="shared" si="113"/>
        <v>-1.3049999999999997</v>
      </c>
      <c r="BS87">
        <f t="shared" si="114"/>
        <v>-1.7749999999999986</v>
      </c>
      <c r="BT87">
        <f t="shared" si="115"/>
        <v>-1.9450000000000003</v>
      </c>
      <c r="BU87" s="3">
        <f t="shared" si="116"/>
        <v>-1.6099999999999994</v>
      </c>
      <c r="BV87" s="3">
        <f t="shared" si="117"/>
        <v>-1.2300000000000004</v>
      </c>
      <c r="BW87" s="3">
        <f t="shared" si="118"/>
        <v>-1.629999999999999</v>
      </c>
      <c r="BX87" s="3">
        <f t="shared" si="119"/>
        <v>-1.8000000000000007</v>
      </c>
      <c r="BY87">
        <f t="shared" si="120"/>
        <v>-0.85999999999999943</v>
      </c>
      <c r="BZ87">
        <f t="shared" si="121"/>
        <v>-0.48000000000000043</v>
      </c>
      <c r="CA87">
        <f t="shared" si="122"/>
        <v>-0.98999999999999844</v>
      </c>
      <c r="CB87">
        <f t="shared" si="123"/>
        <v>-1.1600000000000001</v>
      </c>
      <c r="CC87">
        <f t="shared" si="124"/>
        <v>-1.1059999999999981</v>
      </c>
      <c r="CD87">
        <f t="shared" si="125"/>
        <v>-1.321200000000001</v>
      </c>
      <c r="CE87">
        <f t="shared" si="126"/>
        <v>-0.73179999999999978</v>
      </c>
      <c r="CF87">
        <f t="shared" si="127"/>
        <v>-1.6820000000000057</v>
      </c>
      <c r="CG87">
        <f t="shared" si="128"/>
        <v>4.96</v>
      </c>
      <c r="CH87">
        <f t="shared" si="129"/>
        <v>5.09</v>
      </c>
      <c r="CI87">
        <f t="shared" si="130"/>
        <v>23.9</v>
      </c>
      <c r="CJ87">
        <f t="shared" si="131"/>
        <v>23.765000000000001</v>
      </c>
      <c r="CK87">
        <f t="shared" si="132"/>
        <v>23.394849999999998</v>
      </c>
      <c r="CL87">
        <f t="shared" si="133"/>
        <v>23.048329999999996</v>
      </c>
      <c r="CM87">
        <f t="shared" si="134"/>
        <v>-0.50515000000000043</v>
      </c>
      <c r="CN87">
        <f t="shared" si="135"/>
        <v>-0.71667000000000414</v>
      </c>
      <c r="CO87">
        <v>22.6</v>
      </c>
      <c r="CP87">
        <v>22.9</v>
      </c>
      <c r="CQ87">
        <v>23.2</v>
      </c>
      <c r="CR87">
        <v>23.5</v>
      </c>
    </row>
    <row r="88" spans="1:96" x14ac:dyDescent="0.2">
      <c r="A88">
        <f t="shared" si="136"/>
        <v>87</v>
      </c>
      <c r="B88" t="s">
        <v>223</v>
      </c>
      <c r="C88" t="s">
        <v>224</v>
      </c>
      <c r="D88">
        <v>1995</v>
      </c>
      <c r="E88">
        <f t="shared" si="77"/>
        <v>23</v>
      </c>
      <c r="F88">
        <v>2</v>
      </c>
      <c r="G88">
        <f t="shared" si="78"/>
        <v>2018</v>
      </c>
      <c r="H88" s="1" t="str">
        <f t="shared" si="79"/>
        <v>2018</v>
      </c>
      <c r="I88" s="3" t="str">
        <f t="shared" si="80"/>
        <v>18</v>
      </c>
      <c r="J88" s="3">
        <v>10.94</v>
      </c>
      <c r="K88" s="3">
        <v>11.45</v>
      </c>
      <c r="L88" s="2">
        <v>10.643000000000001</v>
      </c>
      <c r="M88" s="2">
        <v>10.496</v>
      </c>
      <c r="N88">
        <v>7.66</v>
      </c>
      <c r="O88">
        <v>7.79</v>
      </c>
      <c r="P88">
        <v>10.65</v>
      </c>
      <c r="Q88">
        <v>9.9</v>
      </c>
      <c r="R88">
        <v>7.03</v>
      </c>
      <c r="S88">
        <v>7.04</v>
      </c>
      <c r="T88">
        <v>7.93</v>
      </c>
      <c r="U88">
        <v>8.15</v>
      </c>
      <c r="V88">
        <v>7.44</v>
      </c>
      <c r="W88">
        <v>6.7</v>
      </c>
      <c r="X88">
        <v>6.8</v>
      </c>
      <c r="Y88">
        <v>6.23</v>
      </c>
      <c r="Z88">
        <v>5.82</v>
      </c>
      <c r="AA88">
        <v>6.79</v>
      </c>
      <c r="AB88">
        <v>6.89</v>
      </c>
      <c r="AC88">
        <v>7.3</v>
      </c>
      <c r="AD88">
        <v>7.09</v>
      </c>
      <c r="AE88">
        <v>7.34</v>
      </c>
      <c r="AF88">
        <v>7.35</v>
      </c>
      <c r="AG88">
        <v>7.32</v>
      </c>
      <c r="AH88" s="3">
        <f t="shared" si="81"/>
        <v>25.64</v>
      </c>
      <c r="AI88" s="4">
        <f t="shared" si="82"/>
        <v>25.5</v>
      </c>
      <c r="AJ88">
        <f t="shared" si="83"/>
        <v>22</v>
      </c>
      <c r="AK88">
        <f t="shared" si="84"/>
        <v>22.29</v>
      </c>
      <c r="AL88">
        <f t="shared" si="85"/>
        <v>21.28</v>
      </c>
      <c r="AM88">
        <f t="shared" si="86"/>
        <v>22.009999999999998</v>
      </c>
      <c r="AN88">
        <v>23.7</v>
      </c>
      <c r="AO88">
        <v>24</v>
      </c>
      <c r="AP88">
        <v>23.82</v>
      </c>
      <c r="AQ88">
        <v>23.32</v>
      </c>
      <c r="AR88" s="3">
        <f t="shared" si="94"/>
        <v>23.31</v>
      </c>
      <c r="AS88" s="3">
        <f t="shared" si="95"/>
        <v>23.53</v>
      </c>
      <c r="AT88">
        <f t="shared" si="96"/>
        <v>23.3063</v>
      </c>
      <c r="AU88">
        <f t="shared" si="97"/>
        <v>23.528300000000002</v>
      </c>
      <c r="AV88">
        <f t="shared" si="87"/>
        <v>8.59</v>
      </c>
      <c r="AW88">
        <f t="shared" si="98"/>
        <v>7.29</v>
      </c>
      <c r="AX88">
        <f t="shared" si="88"/>
        <v>10.200000000000001</v>
      </c>
      <c r="AY88">
        <f t="shared" si="99"/>
        <v>23.34</v>
      </c>
      <c r="AZ88">
        <f t="shared" si="100"/>
        <v>23.84</v>
      </c>
      <c r="BA88">
        <f t="shared" si="101"/>
        <v>23.337109999999999</v>
      </c>
      <c r="BB88">
        <f t="shared" si="102"/>
        <v>23.844850000000001</v>
      </c>
      <c r="BC88" s="2">
        <f t="shared" si="89"/>
        <v>10.943000000000001</v>
      </c>
      <c r="BD88">
        <f t="shared" si="90"/>
        <v>23.737300000000001</v>
      </c>
      <c r="BE88">
        <f t="shared" si="91"/>
        <v>22.974699999999999</v>
      </c>
      <c r="BF88">
        <f t="shared" si="92"/>
        <v>22.205599999999997</v>
      </c>
      <c r="BG88">
        <f t="shared" si="93"/>
        <v>23.145599999999995</v>
      </c>
      <c r="BH88">
        <f t="shared" si="103"/>
        <v>8.4600000000000009</v>
      </c>
      <c r="BI88">
        <f t="shared" si="104"/>
        <v>6.8</v>
      </c>
      <c r="BJ88">
        <f t="shared" si="105"/>
        <v>11.44</v>
      </c>
      <c r="BK88">
        <f t="shared" si="106"/>
        <v>11.15</v>
      </c>
      <c r="BL88">
        <f t="shared" si="107"/>
        <v>11.95</v>
      </c>
      <c r="BM88">
        <f t="shared" si="108"/>
        <v>1.6999999999999993</v>
      </c>
      <c r="BN88">
        <f t="shared" si="109"/>
        <v>1.4100000000000001</v>
      </c>
      <c r="BO88">
        <f t="shared" si="110"/>
        <v>2.7199999999999989</v>
      </c>
      <c r="BP88">
        <f t="shared" si="111"/>
        <v>1.990000000000002</v>
      </c>
      <c r="BQ88">
        <f t="shared" si="112"/>
        <v>1.8200000000000003</v>
      </c>
      <c r="BR88">
        <f t="shared" si="113"/>
        <v>1.5300000000000011</v>
      </c>
      <c r="BS88">
        <f t="shared" si="114"/>
        <v>2.0399999999999991</v>
      </c>
      <c r="BT88">
        <f t="shared" si="115"/>
        <v>1.3100000000000023</v>
      </c>
      <c r="BU88" s="3">
        <f t="shared" si="116"/>
        <v>1.5300000000000011</v>
      </c>
      <c r="BV88" s="3">
        <f t="shared" si="117"/>
        <v>1.240000000000002</v>
      </c>
      <c r="BW88" s="3">
        <f t="shared" si="118"/>
        <v>2.0299999999999976</v>
      </c>
      <c r="BX88" s="3">
        <f t="shared" si="119"/>
        <v>1.3000000000000007</v>
      </c>
      <c r="BY88">
        <f t="shared" si="120"/>
        <v>1.8399999999999999</v>
      </c>
      <c r="BZ88">
        <f t="shared" si="121"/>
        <v>1.5500000000000007</v>
      </c>
      <c r="CA88">
        <f t="shared" si="122"/>
        <v>2.0599999999999987</v>
      </c>
      <c r="CB88">
        <f t="shared" si="123"/>
        <v>1.3300000000000018</v>
      </c>
      <c r="CC88">
        <f t="shared" si="124"/>
        <v>1.7373000000000012</v>
      </c>
      <c r="CD88">
        <f t="shared" si="125"/>
        <v>0.68469999999999942</v>
      </c>
      <c r="CE88">
        <f t="shared" si="126"/>
        <v>1.8655999999999935</v>
      </c>
      <c r="CF88">
        <f t="shared" si="127"/>
        <v>0.19559999999999889</v>
      </c>
      <c r="CG88">
        <f t="shared" si="128"/>
        <v>5.83</v>
      </c>
      <c r="CH88">
        <f t="shared" si="129"/>
        <v>5.42</v>
      </c>
      <c r="CI88">
        <f t="shared" si="130"/>
        <v>22.145</v>
      </c>
      <c r="CJ88">
        <f t="shared" si="131"/>
        <v>21.645</v>
      </c>
      <c r="CK88">
        <f t="shared" si="132"/>
        <v>24.10915</v>
      </c>
      <c r="CL88">
        <f t="shared" si="133"/>
        <v>22.295939999999998</v>
      </c>
      <c r="CM88">
        <f t="shared" si="134"/>
        <v>1.9641500000000001</v>
      </c>
      <c r="CN88">
        <f t="shared" si="135"/>
        <v>0.65093999999999852</v>
      </c>
      <c r="CO88">
        <v>24</v>
      </c>
      <c r="CP88">
        <v>24.3</v>
      </c>
      <c r="CQ88">
        <v>24.7</v>
      </c>
      <c r="CR88">
        <v>24.9</v>
      </c>
    </row>
    <row r="89" spans="1:96" x14ac:dyDescent="0.2">
      <c r="A89">
        <f t="shared" si="136"/>
        <v>88</v>
      </c>
      <c r="B89" t="s">
        <v>225</v>
      </c>
      <c r="C89" t="s">
        <v>226</v>
      </c>
      <c r="D89">
        <v>1994</v>
      </c>
      <c r="E89">
        <f t="shared" si="77"/>
        <v>23</v>
      </c>
      <c r="F89">
        <v>2</v>
      </c>
      <c r="G89">
        <f t="shared" si="78"/>
        <v>2017</v>
      </c>
      <c r="H89" s="1" t="str">
        <f t="shared" si="79"/>
        <v>2017</v>
      </c>
      <c r="I89" s="3" t="str">
        <f t="shared" si="80"/>
        <v>17</v>
      </c>
      <c r="J89" s="3">
        <v>13.68</v>
      </c>
      <c r="K89" s="3">
        <v>13.53</v>
      </c>
      <c r="L89" s="2">
        <v>12.346</v>
      </c>
      <c r="M89" s="2">
        <v>12.815</v>
      </c>
      <c r="N89">
        <v>8.7200000000000006</v>
      </c>
      <c r="O89">
        <v>8.3800000000000008</v>
      </c>
      <c r="P89">
        <v>12.29</v>
      </c>
      <c r="Q89">
        <v>12.06</v>
      </c>
      <c r="R89">
        <v>8.09</v>
      </c>
      <c r="S89">
        <v>9.44</v>
      </c>
      <c r="T89">
        <v>9.84</v>
      </c>
      <c r="U89">
        <v>10.41</v>
      </c>
      <c r="V89">
        <v>9.5500000000000007</v>
      </c>
      <c r="W89">
        <v>8.4499999999999993</v>
      </c>
      <c r="X89">
        <v>7.81</v>
      </c>
      <c r="Y89">
        <v>6.85</v>
      </c>
      <c r="Z89">
        <v>6.27</v>
      </c>
      <c r="AA89">
        <v>7.77</v>
      </c>
      <c r="AB89">
        <v>8.83</v>
      </c>
      <c r="AC89">
        <v>9</v>
      </c>
      <c r="AD89">
        <v>9.17</v>
      </c>
      <c r="AE89">
        <v>8.9</v>
      </c>
      <c r="AF89">
        <v>9.16</v>
      </c>
      <c r="AG89">
        <v>8.84</v>
      </c>
      <c r="AH89" s="3">
        <f t="shared" si="81"/>
        <v>28.7</v>
      </c>
      <c r="AI89" s="4">
        <f t="shared" si="82"/>
        <v>28.5</v>
      </c>
      <c r="AJ89">
        <f t="shared" si="83"/>
        <v>27.37</v>
      </c>
      <c r="AK89">
        <f t="shared" si="84"/>
        <v>28.41</v>
      </c>
      <c r="AL89">
        <f t="shared" si="85"/>
        <v>27</v>
      </c>
      <c r="AM89">
        <f t="shared" si="86"/>
        <v>26.900000000000002</v>
      </c>
      <c r="AN89">
        <v>25.1</v>
      </c>
      <c r="AO89">
        <v>25.3</v>
      </c>
      <c r="AP89">
        <v>25.35</v>
      </c>
      <c r="AQ89">
        <v>24.85</v>
      </c>
      <c r="AR89" s="3">
        <f t="shared" si="94"/>
        <v>25.41</v>
      </c>
      <c r="AS89" s="3">
        <f t="shared" si="95"/>
        <v>25.72</v>
      </c>
      <c r="AT89">
        <f t="shared" si="96"/>
        <v>25.410400000000003</v>
      </c>
      <c r="AU89">
        <f t="shared" si="97"/>
        <v>25.721400000000003</v>
      </c>
      <c r="AV89">
        <f t="shared" si="87"/>
        <v>9.1800000000000015</v>
      </c>
      <c r="AW89">
        <f t="shared" si="98"/>
        <v>8.27</v>
      </c>
      <c r="AX89">
        <f t="shared" si="88"/>
        <v>12.360000000000001</v>
      </c>
      <c r="AY89">
        <f t="shared" si="99"/>
        <v>25.67</v>
      </c>
      <c r="AZ89">
        <f t="shared" si="100"/>
        <v>26.1</v>
      </c>
      <c r="BA89">
        <f t="shared" si="101"/>
        <v>25.673020000000001</v>
      </c>
      <c r="BB89">
        <f t="shared" si="102"/>
        <v>26.095700000000004</v>
      </c>
      <c r="BC89" s="2">
        <f t="shared" si="89"/>
        <v>12.646000000000001</v>
      </c>
      <c r="BD89">
        <f t="shared" si="90"/>
        <v>26.248300000000004</v>
      </c>
      <c r="BE89">
        <f t="shared" si="91"/>
        <v>25.532200000000003</v>
      </c>
      <c r="BF89">
        <f t="shared" si="92"/>
        <v>25.730599999999995</v>
      </c>
      <c r="BG89">
        <f t="shared" si="93"/>
        <v>26.021999999999995</v>
      </c>
      <c r="BH89">
        <f t="shared" si="103"/>
        <v>9.5200000000000014</v>
      </c>
      <c r="BI89">
        <f t="shared" si="104"/>
        <v>7.81</v>
      </c>
      <c r="BJ89">
        <f t="shared" si="105"/>
        <v>14.18</v>
      </c>
      <c r="BK89">
        <f t="shared" si="106"/>
        <v>12.79</v>
      </c>
      <c r="BL89">
        <f t="shared" si="107"/>
        <v>14.03</v>
      </c>
      <c r="BM89">
        <f t="shared" si="108"/>
        <v>-2.2699999999999996</v>
      </c>
      <c r="BN89">
        <f t="shared" si="109"/>
        <v>-3.3099999999999987</v>
      </c>
      <c r="BO89">
        <f t="shared" si="110"/>
        <v>-1.6999999999999993</v>
      </c>
      <c r="BP89">
        <f t="shared" si="111"/>
        <v>-1.6000000000000014</v>
      </c>
      <c r="BQ89">
        <f t="shared" si="112"/>
        <v>-2.0199999999999996</v>
      </c>
      <c r="BR89">
        <f t="shared" si="113"/>
        <v>-3.0599999999999987</v>
      </c>
      <c r="BS89">
        <f t="shared" si="114"/>
        <v>-2.1499999999999986</v>
      </c>
      <c r="BT89">
        <f t="shared" si="115"/>
        <v>-2.0500000000000007</v>
      </c>
      <c r="BU89" s="3">
        <f t="shared" si="116"/>
        <v>-1.6500000000000021</v>
      </c>
      <c r="BV89" s="3">
        <f t="shared" si="117"/>
        <v>-2.6900000000000013</v>
      </c>
      <c r="BW89" s="3">
        <f t="shared" si="118"/>
        <v>-1.5899999999999999</v>
      </c>
      <c r="BX89" s="3">
        <f t="shared" si="119"/>
        <v>-1.490000000000002</v>
      </c>
      <c r="BY89">
        <f t="shared" si="120"/>
        <v>-1.2699999999999996</v>
      </c>
      <c r="BZ89">
        <f t="shared" si="121"/>
        <v>-2.3099999999999987</v>
      </c>
      <c r="CA89">
        <f t="shared" si="122"/>
        <v>-1.3299999999999983</v>
      </c>
      <c r="CB89">
        <f t="shared" si="123"/>
        <v>-1.2300000000000004</v>
      </c>
      <c r="CC89">
        <f t="shared" si="124"/>
        <v>-1.121699999999997</v>
      </c>
      <c r="CD89">
        <f t="shared" si="125"/>
        <v>-2.877799999999997</v>
      </c>
      <c r="CE89">
        <f t="shared" si="126"/>
        <v>-0.97800000000000509</v>
      </c>
      <c r="CF89">
        <f t="shared" si="127"/>
        <v>-1.1694000000000067</v>
      </c>
      <c r="CG89">
        <f t="shared" si="128"/>
        <v>6.4499999999999993</v>
      </c>
      <c r="CH89">
        <f t="shared" si="129"/>
        <v>5.8699999999999992</v>
      </c>
      <c r="CI89">
        <f t="shared" si="130"/>
        <v>27.89</v>
      </c>
      <c r="CJ89">
        <f t="shared" si="131"/>
        <v>26.950000000000003</v>
      </c>
      <c r="CK89">
        <f t="shared" si="132"/>
        <v>26.549100000000003</v>
      </c>
      <c r="CL89">
        <f t="shared" si="133"/>
        <v>25.78021</v>
      </c>
      <c r="CM89">
        <f t="shared" si="134"/>
        <v>-1.3408999999999978</v>
      </c>
      <c r="CN89">
        <f t="shared" si="135"/>
        <v>-1.1697900000000025</v>
      </c>
      <c r="CO89">
        <v>25.8</v>
      </c>
      <c r="CP89">
        <v>25.9</v>
      </c>
      <c r="CQ89">
        <v>25.8</v>
      </c>
      <c r="CR89">
        <v>26</v>
      </c>
    </row>
    <row r="90" spans="1:96" x14ac:dyDescent="0.2">
      <c r="A90">
        <f t="shared" si="136"/>
        <v>89</v>
      </c>
      <c r="B90" t="s">
        <v>227</v>
      </c>
      <c r="C90" t="s">
        <v>228</v>
      </c>
      <c r="D90">
        <v>1999</v>
      </c>
      <c r="E90">
        <f t="shared" si="77"/>
        <v>20</v>
      </c>
      <c r="F90">
        <v>2</v>
      </c>
      <c r="G90">
        <f t="shared" si="78"/>
        <v>2019</v>
      </c>
      <c r="H90" s="1" t="str">
        <f t="shared" si="79"/>
        <v>2019</v>
      </c>
      <c r="I90" s="3" t="str">
        <f t="shared" si="80"/>
        <v>19</v>
      </c>
      <c r="J90" s="3">
        <v>11.86</v>
      </c>
      <c r="K90" s="3">
        <v>12.28</v>
      </c>
      <c r="L90" s="2">
        <v>10.583</v>
      </c>
      <c r="M90" s="2">
        <v>10.541</v>
      </c>
      <c r="N90">
        <v>7.78</v>
      </c>
      <c r="O90">
        <v>7.54</v>
      </c>
      <c r="P90">
        <v>10.96</v>
      </c>
      <c r="Q90">
        <v>10.98</v>
      </c>
      <c r="R90">
        <v>7.45</v>
      </c>
      <c r="S90">
        <v>8.0299999999999994</v>
      </c>
      <c r="T90">
        <v>8.09</v>
      </c>
      <c r="U90">
        <v>7.95</v>
      </c>
      <c r="V90">
        <v>8.2200000000000006</v>
      </c>
      <c r="W90">
        <v>7.96</v>
      </c>
      <c r="X90">
        <v>6.51</v>
      </c>
      <c r="Y90">
        <v>5.73</v>
      </c>
      <c r="Z90">
        <v>5.53</v>
      </c>
      <c r="AA90">
        <v>6.36</v>
      </c>
      <c r="AB90">
        <v>7.49</v>
      </c>
      <c r="AC90">
        <v>7.59</v>
      </c>
      <c r="AD90">
        <v>7.13</v>
      </c>
      <c r="AE90">
        <v>7.17</v>
      </c>
      <c r="AF90">
        <v>7.59</v>
      </c>
      <c r="AG90">
        <v>8.02</v>
      </c>
      <c r="AH90" s="3">
        <f t="shared" si="81"/>
        <v>24.13</v>
      </c>
      <c r="AI90" s="4">
        <f t="shared" si="82"/>
        <v>24</v>
      </c>
      <c r="AJ90">
        <f t="shared" si="83"/>
        <v>23.57</v>
      </c>
      <c r="AK90">
        <f t="shared" si="84"/>
        <v>24.130000000000003</v>
      </c>
      <c r="AL90">
        <f t="shared" si="85"/>
        <v>22.21</v>
      </c>
      <c r="AM90">
        <f t="shared" si="86"/>
        <v>22.78</v>
      </c>
      <c r="AN90">
        <v>22.8</v>
      </c>
      <c r="AO90">
        <v>23.1</v>
      </c>
      <c r="AP90">
        <v>23.064999999999998</v>
      </c>
      <c r="AQ90">
        <v>22.564999999999998</v>
      </c>
      <c r="AR90" s="3">
        <f t="shared" si="94"/>
        <v>23.18</v>
      </c>
      <c r="AS90" s="3">
        <f t="shared" si="95"/>
        <v>23.67</v>
      </c>
      <c r="AT90">
        <f t="shared" si="96"/>
        <v>23.180199999999999</v>
      </c>
      <c r="AU90">
        <f t="shared" si="97"/>
        <v>23.668200000000002</v>
      </c>
      <c r="AV90">
        <f t="shared" si="87"/>
        <v>8.34</v>
      </c>
      <c r="AW90">
        <f t="shared" si="98"/>
        <v>6.86</v>
      </c>
      <c r="AX90">
        <f t="shared" si="88"/>
        <v>11.280000000000001</v>
      </c>
      <c r="AY90">
        <f t="shared" si="99"/>
        <v>22.78</v>
      </c>
      <c r="AZ90">
        <f t="shared" si="100"/>
        <v>23.31</v>
      </c>
      <c r="BA90">
        <f t="shared" si="101"/>
        <v>22.778210000000001</v>
      </c>
      <c r="BB90">
        <f t="shared" si="102"/>
        <v>23.309350000000002</v>
      </c>
      <c r="BC90" s="2">
        <f t="shared" si="89"/>
        <v>10.883000000000001</v>
      </c>
      <c r="BD90">
        <f t="shared" si="90"/>
        <v>24.1372</v>
      </c>
      <c r="BE90">
        <f t="shared" si="91"/>
        <v>23.746600000000001</v>
      </c>
      <c r="BF90">
        <f t="shared" si="92"/>
        <v>22.797799999999995</v>
      </c>
      <c r="BG90">
        <f t="shared" si="93"/>
        <v>23.521599999999999</v>
      </c>
      <c r="BH90">
        <f t="shared" si="103"/>
        <v>8.58</v>
      </c>
      <c r="BI90">
        <f t="shared" si="104"/>
        <v>6.51</v>
      </c>
      <c r="BJ90">
        <f t="shared" si="105"/>
        <v>12.36</v>
      </c>
      <c r="BK90">
        <f t="shared" si="106"/>
        <v>11.46</v>
      </c>
      <c r="BL90">
        <f t="shared" si="107"/>
        <v>12.78</v>
      </c>
      <c r="BM90">
        <f t="shared" si="108"/>
        <v>-0.76999999999999957</v>
      </c>
      <c r="BN90">
        <f t="shared" si="109"/>
        <v>-1.3300000000000018</v>
      </c>
      <c r="BO90">
        <f t="shared" si="110"/>
        <v>0.89000000000000057</v>
      </c>
      <c r="BP90">
        <f t="shared" si="111"/>
        <v>0.32000000000000028</v>
      </c>
      <c r="BQ90">
        <f t="shared" si="112"/>
        <v>-0.50500000000000256</v>
      </c>
      <c r="BR90">
        <f t="shared" si="113"/>
        <v>-1.0650000000000048</v>
      </c>
      <c r="BS90">
        <f t="shared" si="114"/>
        <v>0.35499999999999687</v>
      </c>
      <c r="BT90">
        <f t="shared" si="115"/>
        <v>-0.21500000000000341</v>
      </c>
      <c r="BU90" s="3">
        <f t="shared" si="116"/>
        <v>0.10000000000000142</v>
      </c>
      <c r="BV90" s="3">
        <f t="shared" si="117"/>
        <v>-0.46000000000000085</v>
      </c>
      <c r="BW90" s="3">
        <f t="shared" si="118"/>
        <v>0.96999999999999886</v>
      </c>
      <c r="BX90" s="3">
        <f t="shared" si="119"/>
        <v>0.39999999999999858</v>
      </c>
      <c r="BY90">
        <f t="shared" si="120"/>
        <v>-0.26000000000000156</v>
      </c>
      <c r="BZ90">
        <f t="shared" si="121"/>
        <v>-0.82000000000000384</v>
      </c>
      <c r="CA90">
        <f t="shared" si="122"/>
        <v>0.57000000000000028</v>
      </c>
      <c r="CB90">
        <f t="shared" si="123"/>
        <v>0</v>
      </c>
      <c r="CC90">
        <f t="shared" si="124"/>
        <v>0.5671999999999997</v>
      </c>
      <c r="CD90">
        <f t="shared" si="125"/>
        <v>-0.38340000000000174</v>
      </c>
      <c r="CE90">
        <f t="shared" si="126"/>
        <v>1.3115999999999985</v>
      </c>
      <c r="CF90">
        <f t="shared" si="127"/>
        <v>1.7799999999994043E-2</v>
      </c>
      <c r="CG90">
        <f t="shared" si="128"/>
        <v>5.33</v>
      </c>
      <c r="CH90">
        <f t="shared" si="129"/>
        <v>5.13</v>
      </c>
      <c r="CI90">
        <f t="shared" si="130"/>
        <v>23.85</v>
      </c>
      <c r="CJ90">
        <f t="shared" si="131"/>
        <v>22.495000000000001</v>
      </c>
      <c r="CK90">
        <f t="shared" si="132"/>
        <v>24.176299999999998</v>
      </c>
      <c r="CL90">
        <f t="shared" si="133"/>
        <v>22.755700000000001</v>
      </c>
      <c r="CM90">
        <f t="shared" si="134"/>
        <v>0.32629999999999626</v>
      </c>
      <c r="CN90">
        <f t="shared" si="135"/>
        <v>0.26069999999999993</v>
      </c>
      <c r="CO90">
        <v>23.2</v>
      </c>
      <c r="CP90">
        <v>23.5</v>
      </c>
      <c r="CQ90">
        <v>23.8</v>
      </c>
      <c r="CR90">
        <v>24</v>
      </c>
    </row>
    <row r="91" spans="1:96" s="11" customFormat="1" x14ac:dyDescent="0.2">
      <c r="A91" s="11">
        <f t="shared" si="136"/>
        <v>90</v>
      </c>
      <c r="B91" s="11" t="s">
        <v>229</v>
      </c>
      <c r="C91" s="11" t="s">
        <v>230</v>
      </c>
      <c r="D91" s="11">
        <v>1996</v>
      </c>
      <c r="E91" s="11">
        <f t="shared" si="77"/>
        <v>23</v>
      </c>
      <c r="F91">
        <v>2</v>
      </c>
      <c r="G91" s="11">
        <f t="shared" si="78"/>
        <v>2019</v>
      </c>
      <c r="H91" s="12" t="str">
        <f t="shared" si="79"/>
        <v>2019</v>
      </c>
      <c r="I91" s="13" t="str">
        <f t="shared" si="80"/>
        <v>19</v>
      </c>
      <c r="J91" s="13">
        <v>11.52</v>
      </c>
      <c r="K91" s="13">
        <v>11.74</v>
      </c>
      <c r="L91" s="14">
        <v>11.292999999999999</v>
      </c>
      <c r="M91" s="14">
        <v>11.068</v>
      </c>
      <c r="N91" s="11">
        <v>7.58</v>
      </c>
      <c r="O91" s="11">
        <v>7.61</v>
      </c>
      <c r="P91" s="11">
        <v>10.89</v>
      </c>
      <c r="Q91" s="11">
        <v>10.86</v>
      </c>
      <c r="R91" s="11">
        <v>7.32</v>
      </c>
      <c r="S91" s="11">
        <v>7.8</v>
      </c>
      <c r="T91" s="11">
        <v>8.2899999999999991</v>
      </c>
      <c r="U91" s="11">
        <v>8.31</v>
      </c>
      <c r="V91" s="11">
        <v>7.89</v>
      </c>
      <c r="W91" s="11">
        <v>7.47</v>
      </c>
      <c r="X91" s="11">
        <v>6.15</v>
      </c>
      <c r="Y91" s="11">
        <v>5.46</v>
      </c>
      <c r="Z91" s="11">
        <v>5.32</v>
      </c>
      <c r="AA91" s="11">
        <v>6.06</v>
      </c>
      <c r="AB91" s="11">
        <v>7.62</v>
      </c>
      <c r="AC91" s="11">
        <v>7.74</v>
      </c>
      <c r="AD91" s="11">
        <v>6.95</v>
      </c>
      <c r="AE91" s="11">
        <v>6.9</v>
      </c>
      <c r="AF91" s="11">
        <v>7.56</v>
      </c>
      <c r="AG91" s="11">
        <v>7.51</v>
      </c>
      <c r="AH91" s="13">
        <f t="shared" si="81"/>
        <v>22.99</v>
      </c>
      <c r="AI91" s="15">
        <f t="shared" si="82"/>
        <v>23</v>
      </c>
      <c r="AJ91" s="11">
        <f t="shared" si="83"/>
        <v>23.41</v>
      </c>
      <c r="AK91" s="11">
        <f t="shared" si="84"/>
        <v>23.669999999999998</v>
      </c>
      <c r="AL91" s="11">
        <f t="shared" si="85"/>
        <v>22.31</v>
      </c>
      <c r="AM91" s="11">
        <f t="shared" si="86"/>
        <v>21.97</v>
      </c>
      <c r="AN91" s="11">
        <v>22.2</v>
      </c>
      <c r="AO91" s="11">
        <v>22.6</v>
      </c>
      <c r="AP91" s="11">
        <v>22.494999999999997</v>
      </c>
      <c r="AQ91" s="11">
        <v>21.994999999999997</v>
      </c>
      <c r="AR91" s="3">
        <f t="shared" si="94"/>
        <v>22.93</v>
      </c>
      <c r="AS91" s="3">
        <f t="shared" si="95"/>
        <v>23.49</v>
      </c>
      <c r="AT91">
        <f t="shared" si="96"/>
        <v>22.9251</v>
      </c>
      <c r="AU91">
        <f t="shared" si="97"/>
        <v>23.492100000000001</v>
      </c>
      <c r="AV91">
        <f t="shared" si="87"/>
        <v>8.41</v>
      </c>
      <c r="AW91">
        <f t="shared" si="98"/>
        <v>6.56</v>
      </c>
      <c r="AX91">
        <f t="shared" si="88"/>
        <v>11.16</v>
      </c>
      <c r="AY91">
        <f t="shared" si="99"/>
        <v>23.05</v>
      </c>
      <c r="AZ91">
        <f t="shared" si="100"/>
        <v>23.57</v>
      </c>
      <c r="BA91">
        <f t="shared" si="101"/>
        <v>23.046009999999999</v>
      </c>
      <c r="BB91">
        <f t="shared" si="102"/>
        <v>23.573550000000001</v>
      </c>
      <c r="BC91" s="2">
        <f t="shared" si="89"/>
        <v>11.593</v>
      </c>
      <c r="BD91">
        <f t="shared" si="90"/>
        <v>23.886100000000003</v>
      </c>
      <c r="BE91">
        <f t="shared" si="91"/>
        <v>23.700100000000003</v>
      </c>
      <c r="BF91">
        <f t="shared" si="92"/>
        <v>22.139800000000001</v>
      </c>
      <c r="BG91">
        <f t="shared" si="93"/>
        <v>22.731999999999999</v>
      </c>
      <c r="BH91">
        <f t="shared" si="103"/>
        <v>8.3800000000000008</v>
      </c>
      <c r="BI91">
        <f t="shared" si="104"/>
        <v>6.15</v>
      </c>
      <c r="BJ91">
        <f t="shared" si="105"/>
        <v>12.02</v>
      </c>
      <c r="BK91">
        <f t="shared" si="106"/>
        <v>11.39</v>
      </c>
      <c r="BL91">
        <f t="shared" si="107"/>
        <v>12.24</v>
      </c>
      <c r="BM91">
        <f t="shared" si="108"/>
        <v>-1.2100000000000009</v>
      </c>
      <c r="BN91">
        <f t="shared" si="109"/>
        <v>-1.4699999999999989</v>
      </c>
      <c r="BO91">
        <f t="shared" si="110"/>
        <v>0.2900000000000027</v>
      </c>
      <c r="BP91">
        <f t="shared" si="111"/>
        <v>0.63000000000000256</v>
      </c>
      <c r="BQ91">
        <f t="shared" si="112"/>
        <v>-0.9150000000000027</v>
      </c>
      <c r="BR91">
        <f t="shared" si="113"/>
        <v>-1.1750000000000007</v>
      </c>
      <c r="BS91">
        <f t="shared" si="114"/>
        <v>-0.31500000000000128</v>
      </c>
      <c r="BT91">
        <f t="shared" si="115"/>
        <v>2.4999999999998579E-2</v>
      </c>
      <c r="BU91" s="3">
        <f t="shared" si="116"/>
        <v>7.9999999999998295E-2</v>
      </c>
      <c r="BV91" s="3">
        <f t="shared" si="117"/>
        <v>-0.17999999999999972</v>
      </c>
      <c r="BW91" s="3">
        <f t="shared" si="118"/>
        <v>0.62000000000000099</v>
      </c>
      <c r="BX91" s="3">
        <f t="shared" si="119"/>
        <v>0.96000000000000085</v>
      </c>
      <c r="BY91">
        <f t="shared" si="120"/>
        <v>0.16000000000000014</v>
      </c>
      <c r="BZ91">
        <f t="shared" si="121"/>
        <v>-9.9999999999997868E-2</v>
      </c>
      <c r="CA91">
        <f t="shared" si="122"/>
        <v>0.74000000000000199</v>
      </c>
      <c r="CB91">
        <f t="shared" si="123"/>
        <v>1.0800000000000018</v>
      </c>
      <c r="CC91">
        <f t="shared" si="124"/>
        <v>0.47610000000000241</v>
      </c>
      <c r="CD91">
        <f t="shared" si="125"/>
        <v>3.0100000000004457E-2</v>
      </c>
      <c r="CE91">
        <f t="shared" si="126"/>
        <v>0.4220000000000006</v>
      </c>
      <c r="CF91">
        <f t="shared" si="127"/>
        <v>0.16980000000000217</v>
      </c>
      <c r="CG91">
        <f t="shared" si="128"/>
        <v>5.0599999999999996</v>
      </c>
      <c r="CH91">
        <f t="shared" si="129"/>
        <v>4.92</v>
      </c>
      <c r="CI91">
        <f t="shared" si="130"/>
        <v>23.54</v>
      </c>
      <c r="CJ91">
        <f t="shared" si="131"/>
        <v>22.14</v>
      </c>
      <c r="CK91">
        <f t="shared" si="132"/>
        <v>23.633849999999999</v>
      </c>
      <c r="CL91">
        <f t="shared" si="133"/>
        <v>22.81495</v>
      </c>
      <c r="CM91">
        <f t="shared" si="134"/>
        <v>9.3849999999999767E-2</v>
      </c>
      <c r="CN91">
        <f t="shared" si="135"/>
        <v>0.67494999999999905</v>
      </c>
      <c r="CO91">
        <v>22.6</v>
      </c>
      <c r="CP91">
        <v>22.9</v>
      </c>
      <c r="CQ91" s="11">
        <v>23.2</v>
      </c>
      <c r="CR91" s="11">
        <v>23.5</v>
      </c>
    </row>
    <row r="92" spans="1:96" x14ac:dyDescent="0.2">
      <c r="A92">
        <f t="shared" si="136"/>
        <v>91</v>
      </c>
      <c r="B92" t="s">
        <v>231</v>
      </c>
      <c r="C92" t="s">
        <v>232</v>
      </c>
      <c r="D92">
        <v>1997</v>
      </c>
      <c r="E92">
        <f t="shared" si="77"/>
        <v>19</v>
      </c>
      <c r="F92">
        <v>2</v>
      </c>
      <c r="G92">
        <f t="shared" si="78"/>
        <v>2016</v>
      </c>
      <c r="H92" s="1" t="str">
        <f t="shared" si="79"/>
        <v>2016</v>
      </c>
      <c r="I92" s="3" t="str">
        <f t="shared" si="80"/>
        <v>16</v>
      </c>
      <c r="J92" s="3">
        <v>11.29</v>
      </c>
      <c r="K92" s="3">
        <v>11.11</v>
      </c>
      <c r="L92" s="2">
        <v>10.936999999999999</v>
      </c>
      <c r="M92" s="2">
        <v>10.944000000000001</v>
      </c>
      <c r="N92">
        <v>7.52</v>
      </c>
      <c r="O92">
        <v>7.85</v>
      </c>
      <c r="P92">
        <v>10.48</v>
      </c>
      <c r="Q92">
        <v>10.67</v>
      </c>
      <c r="R92">
        <v>7.68</v>
      </c>
      <c r="S92">
        <v>8.27</v>
      </c>
      <c r="T92">
        <v>8.52</v>
      </c>
      <c r="U92">
        <v>8.73</v>
      </c>
      <c r="V92">
        <v>7.91</v>
      </c>
      <c r="W92">
        <v>7.69</v>
      </c>
      <c r="X92">
        <v>6.22</v>
      </c>
      <c r="Y92">
        <v>6.01</v>
      </c>
      <c r="Z92">
        <v>5.82</v>
      </c>
      <c r="AA92">
        <v>5.8</v>
      </c>
      <c r="AB92">
        <v>7.58</v>
      </c>
      <c r="AC92">
        <v>7.6</v>
      </c>
      <c r="AD92">
        <v>7.11</v>
      </c>
      <c r="AE92">
        <v>7.18</v>
      </c>
      <c r="AF92">
        <v>8.06</v>
      </c>
      <c r="AG92">
        <v>7.63</v>
      </c>
      <c r="AH92" s="3">
        <f t="shared" si="81"/>
        <v>23.85</v>
      </c>
      <c r="AI92" s="4">
        <f t="shared" si="82"/>
        <v>24</v>
      </c>
      <c r="AJ92">
        <f t="shared" si="83"/>
        <v>24.47</v>
      </c>
      <c r="AK92">
        <f t="shared" si="84"/>
        <v>24.330000000000002</v>
      </c>
      <c r="AL92">
        <f t="shared" si="85"/>
        <v>22.29</v>
      </c>
      <c r="AM92">
        <f t="shared" si="86"/>
        <v>22.87</v>
      </c>
      <c r="AN92">
        <v>22.8</v>
      </c>
      <c r="AO92">
        <v>23.1</v>
      </c>
      <c r="AP92">
        <v>22.925000000000001</v>
      </c>
      <c r="AQ92">
        <v>22.425000000000001</v>
      </c>
      <c r="AR92" s="3">
        <f t="shared" si="94"/>
        <v>22.8</v>
      </c>
      <c r="AS92" s="3">
        <f t="shared" si="95"/>
        <v>23.44</v>
      </c>
      <c r="AT92">
        <f t="shared" si="96"/>
        <v>22.797800000000002</v>
      </c>
      <c r="AU92">
        <f t="shared" si="97"/>
        <v>23.438300000000002</v>
      </c>
      <c r="AV92">
        <f t="shared" si="87"/>
        <v>8.65</v>
      </c>
      <c r="AW92">
        <f t="shared" si="98"/>
        <v>6.3</v>
      </c>
      <c r="AX92">
        <f t="shared" si="88"/>
        <v>10.97</v>
      </c>
      <c r="AY92">
        <f t="shared" si="99"/>
        <v>22.74</v>
      </c>
      <c r="AZ92">
        <f t="shared" si="100"/>
        <v>23.28</v>
      </c>
      <c r="BA92">
        <f t="shared" si="101"/>
        <v>22.740290000000002</v>
      </c>
      <c r="BB92">
        <f t="shared" si="102"/>
        <v>23.280550000000002</v>
      </c>
      <c r="BC92" s="2">
        <f t="shared" si="89"/>
        <v>11.237</v>
      </c>
      <c r="BD92">
        <f t="shared" si="90"/>
        <v>23.449000000000002</v>
      </c>
      <c r="BE92">
        <f t="shared" si="91"/>
        <v>23.746600000000001</v>
      </c>
      <c r="BF92">
        <f t="shared" si="92"/>
        <v>21.989399999999996</v>
      </c>
      <c r="BG92">
        <f t="shared" si="93"/>
        <v>21.895399999999999</v>
      </c>
      <c r="BH92">
        <f t="shared" si="103"/>
        <v>8.32</v>
      </c>
      <c r="BI92">
        <f t="shared" si="104"/>
        <v>6.22</v>
      </c>
      <c r="BJ92">
        <f t="shared" si="105"/>
        <v>11.79</v>
      </c>
      <c r="BK92">
        <f t="shared" si="106"/>
        <v>10.98</v>
      </c>
      <c r="BL92">
        <f t="shared" si="107"/>
        <v>11.61</v>
      </c>
      <c r="BM92">
        <f t="shared" si="108"/>
        <v>-1.6699999999999982</v>
      </c>
      <c r="BN92">
        <f t="shared" si="109"/>
        <v>-1.5300000000000011</v>
      </c>
      <c r="BO92">
        <f t="shared" si="110"/>
        <v>0.81000000000000227</v>
      </c>
      <c r="BP92">
        <f t="shared" si="111"/>
        <v>0.23000000000000043</v>
      </c>
      <c r="BQ92">
        <f t="shared" si="112"/>
        <v>-1.5449999999999982</v>
      </c>
      <c r="BR92">
        <f t="shared" si="113"/>
        <v>-1.4050000000000011</v>
      </c>
      <c r="BS92">
        <f t="shared" si="114"/>
        <v>0.13500000000000156</v>
      </c>
      <c r="BT92">
        <f t="shared" si="115"/>
        <v>-0.44500000000000028</v>
      </c>
      <c r="BU92" s="3">
        <f t="shared" si="116"/>
        <v>-1.0299999999999976</v>
      </c>
      <c r="BV92" s="3">
        <f t="shared" si="117"/>
        <v>-0.89000000000000057</v>
      </c>
      <c r="BW92" s="3">
        <f t="shared" si="118"/>
        <v>0.51000000000000156</v>
      </c>
      <c r="BX92" s="3">
        <f t="shared" si="119"/>
        <v>-7.0000000000000284E-2</v>
      </c>
      <c r="BY92">
        <f t="shared" si="120"/>
        <v>-1.1899999999999977</v>
      </c>
      <c r="BZ92">
        <f t="shared" si="121"/>
        <v>-1.0500000000000007</v>
      </c>
      <c r="CA92">
        <f t="shared" si="122"/>
        <v>0.44999999999999929</v>
      </c>
      <c r="CB92">
        <f t="shared" si="123"/>
        <v>-0.13000000000000256</v>
      </c>
      <c r="CC92">
        <f t="shared" si="124"/>
        <v>-1.0209999999999972</v>
      </c>
      <c r="CD92">
        <f t="shared" si="125"/>
        <v>-0.58340000000000103</v>
      </c>
      <c r="CE92">
        <f t="shared" si="126"/>
        <v>-0.39460000000000051</v>
      </c>
      <c r="CF92">
        <f t="shared" si="127"/>
        <v>-0.88060000000000471</v>
      </c>
      <c r="CG92">
        <f t="shared" si="128"/>
        <v>5.6099999999999994</v>
      </c>
      <c r="CH92">
        <f t="shared" si="129"/>
        <v>5.42</v>
      </c>
      <c r="CI92">
        <f t="shared" si="130"/>
        <v>24.4</v>
      </c>
      <c r="CJ92">
        <f t="shared" si="131"/>
        <v>22.58</v>
      </c>
      <c r="CK92">
        <f t="shared" si="132"/>
        <v>23.159750000000003</v>
      </c>
      <c r="CL92">
        <f t="shared" si="133"/>
        <v>22.428380000000001</v>
      </c>
      <c r="CM92">
        <f t="shared" si="134"/>
        <v>-1.2402499999999961</v>
      </c>
      <c r="CN92">
        <f t="shared" si="135"/>
        <v>-0.15161999999999765</v>
      </c>
      <c r="CO92">
        <v>23.2</v>
      </c>
      <c r="CP92">
        <v>23.5</v>
      </c>
      <c r="CQ92">
        <v>23.8</v>
      </c>
      <c r="CR92">
        <v>24</v>
      </c>
    </row>
    <row r="93" spans="1:96" x14ac:dyDescent="0.2">
      <c r="A93">
        <f t="shared" si="136"/>
        <v>92</v>
      </c>
      <c r="B93" t="s">
        <v>233</v>
      </c>
      <c r="C93" t="s">
        <v>234</v>
      </c>
      <c r="D93">
        <v>1996</v>
      </c>
      <c r="E93">
        <f t="shared" si="77"/>
        <v>23</v>
      </c>
      <c r="F93">
        <v>2</v>
      </c>
      <c r="G93">
        <f t="shared" si="78"/>
        <v>2019</v>
      </c>
      <c r="H93" s="1" t="str">
        <f t="shared" si="79"/>
        <v>2019</v>
      </c>
      <c r="I93" s="3" t="str">
        <f t="shared" si="80"/>
        <v>19</v>
      </c>
      <c r="J93" s="3">
        <v>12.11</v>
      </c>
      <c r="K93" s="3">
        <v>12.15</v>
      </c>
      <c r="L93" s="2">
        <v>11.147</v>
      </c>
      <c r="M93" s="2">
        <v>11.422000000000001</v>
      </c>
      <c r="N93">
        <v>7.82</v>
      </c>
      <c r="O93">
        <v>7.57</v>
      </c>
      <c r="P93">
        <v>11.27</v>
      </c>
      <c r="Q93">
        <v>10.82</v>
      </c>
      <c r="R93">
        <v>6.73</v>
      </c>
      <c r="S93">
        <v>6.9</v>
      </c>
      <c r="T93">
        <v>7.77</v>
      </c>
      <c r="U93">
        <v>7.79</v>
      </c>
      <c r="V93">
        <v>7.34</v>
      </c>
      <c r="W93">
        <v>7.01</v>
      </c>
      <c r="X93">
        <v>6.23</v>
      </c>
      <c r="Y93">
        <v>5.67</v>
      </c>
      <c r="Z93">
        <v>5.59</v>
      </c>
      <c r="AA93">
        <v>6.45</v>
      </c>
      <c r="AB93">
        <v>6.92</v>
      </c>
      <c r="AC93">
        <v>7.37</v>
      </c>
      <c r="AD93">
        <v>6.84</v>
      </c>
      <c r="AE93">
        <v>6.82</v>
      </c>
      <c r="AF93">
        <v>7.21</v>
      </c>
      <c r="AG93">
        <v>7.16</v>
      </c>
      <c r="AH93" s="3">
        <f t="shared" si="81"/>
        <v>23.94</v>
      </c>
      <c r="AI93" s="4">
        <f t="shared" si="82"/>
        <v>24</v>
      </c>
      <c r="AJ93">
        <f t="shared" si="83"/>
        <v>21.4</v>
      </c>
      <c r="AK93">
        <f t="shared" si="84"/>
        <v>22.14</v>
      </c>
      <c r="AL93">
        <f t="shared" si="85"/>
        <v>21.13</v>
      </c>
      <c r="AM93">
        <f t="shared" si="86"/>
        <v>21.19</v>
      </c>
      <c r="AN93">
        <v>22.8</v>
      </c>
      <c r="AO93">
        <v>23.1</v>
      </c>
      <c r="AP93">
        <v>22.97</v>
      </c>
      <c r="AQ93">
        <v>22.47</v>
      </c>
      <c r="AR93" s="3">
        <f t="shared" si="94"/>
        <v>23.22</v>
      </c>
      <c r="AS93" s="3">
        <f t="shared" si="95"/>
        <v>23.66</v>
      </c>
      <c r="AT93">
        <f t="shared" si="96"/>
        <v>23.216500000000003</v>
      </c>
      <c r="AU93">
        <f t="shared" si="97"/>
        <v>23.656500000000001</v>
      </c>
      <c r="AV93">
        <f t="shared" si="87"/>
        <v>8.370000000000001</v>
      </c>
      <c r="AW93">
        <f t="shared" si="98"/>
        <v>6.95</v>
      </c>
      <c r="AX93">
        <f t="shared" si="88"/>
        <v>11.120000000000001</v>
      </c>
      <c r="AY93">
        <f t="shared" si="99"/>
        <v>23.25</v>
      </c>
      <c r="AZ93">
        <f t="shared" si="100"/>
        <v>23.77</v>
      </c>
      <c r="BA93">
        <f t="shared" si="101"/>
        <v>23.250590000000003</v>
      </c>
      <c r="BB93">
        <f t="shared" si="102"/>
        <v>23.766250000000003</v>
      </c>
      <c r="BC93" s="2">
        <f t="shared" si="89"/>
        <v>11.447000000000001</v>
      </c>
      <c r="BD93">
        <f t="shared" si="90"/>
        <v>24.462700000000002</v>
      </c>
      <c r="BE93">
        <f t="shared" si="91"/>
        <v>23.625700000000002</v>
      </c>
      <c r="BF93">
        <f t="shared" si="92"/>
        <v>22.769599999999997</v>
      </c>
      <c r="BG93">
        <f t="shared" si="93"/>
        <v>23.483999999999998</v>
      </c>
      <c r="BH93">
        <f t="shared" si="103"/>
        <v>8.620000000000001</v>
      </c>
      <c r="BI93">
        <f t="shared" si="104"/>
        <v>6.23</v>
      </c>
      <c r="BJ93">
        <f t="shared" si="105"/>
        <v>12.61</v>
      </c>
      <c r="BK93">
        <f t="shared" si="106"/>
        <v>11.77</v>
      </c>
      <c r="BL93">
        <f t="shared" si="107"/>
        <v>12.65</v>
      </c>
      <c r="BM93">
        <f t="shared" si="108"/>
        <v>1.4000000000000021</v>
      </c>
      <c r="BN93">
        <f t="shared" si="109"/>
        <v>0.66000000000000014</v>
      </c>
      <c r="BO93">
        <f t="shared" si="110"/>
        <v>1.9700000000000024</v>
      </c>
      <c r="BP93">
        <f t="shared" si="111"/>
        <v>1.9100000000000001</v>
      </c>
      <c r="BQ93">
        <f t="shared" si="112"/>
        <v>1.5700000000000003</v>
      </c>
      <c r="BR93">
        <f t="shared" si="113"/>
        <v>0.82999999999999829</v>
      </c>
      <c r="BS93">
        <f t="shared" si="114"/>
        <v>1.3399999999999999</v>
      </c>
      <c r="BT93">
        <f t="shared" si="115"/>
        <v>1.2799999999999976</v>
      </c>
      <c r="BU93" s="3">
        <f t="shared" si="116"/>
        <v>2.2600000000000016</v>
      </c>
      <c r="BV93" s="3">
        <f t="shared" si="117"/>
        <v>1.5199999999999996</v>
      </c>
      <c r="BW93" s="3">
        <f t="shared" si="118"/>
        <v>2.09</v>
      </c>
      <c r="BX93" s="3">
        <f t="shared" si="119"/>
        <v>2.0299999999999976</v>
      </c>
      <c r="BY93">
        <f t="shared" si="120"/>
        <v>2.370000000000001</v>
      </c>
      <c r="BZ93">
        <f t="shared" si="121"/>
        <v>1.629999999999999</v>
      </c>
      <c r="CA93">
        <f t="shared" si="122"/>
        <v>2.120000000000001</v>
      </c>
      <c r="CB93">
        <f t="shared" si="123"/>
        <v>2.0599999999999987</v>
      </c>
      <c r="CC93">
        <f t="shared" si="124"/>
        <v>3.0627000000000031</v>
      </c>
      <c r="CD93">
        <f t="shared" si="125"/>
        <v>1.4857000000000014</v>
      </c>
      <c r="CE93">
        <f t="shared" si="126"/>
        <v>2.3539999999999992</v>
      </c>
      <c r="CF93">
        <f t="shared" si="127"/>
        <v>1.5795999999999957</v>
      </c>
      <c r="CG93">
        <f t="shared" si="128"/>
        <v>5.27</v>
      </c>
      <c r="CH93">
        <f t="shared" si="129"/>
        <v>5.1899999999999995</v>
      </c>
      <c r="CI93">
        <f t="shared" si="130"/>
        <v>21.77</v>
      </c>
      <c r="CJ93">
        <f t="shared" si="131"/>
        <v>21.16</v>
      </c>
      <c r="CK93">
        <f t="shared" si="132"/>
        <v>24.178049999999999</v>
      </c>
      <c r="CL93">
        <f t="shared" si="133"/>
        <v>23.335580000000004</v>
      </c>
      <c r="CM93">
        <f t="shared" si="134"/>
        <v>2.4080499999999994</v>
      </c>
      <c r="CN93">
        <f t="shared" si="135"/>
        <v>2.1755800000000036</v>
      </c>
      <c r="CO93">
        <v>23.2</v>
      </c>
      <c r="CP93">
        <v>23.5</v>
      </c>
      <c r="CQ93">
        <v>23.8</v>
      </c>
      <c r="CR93">
        <v>24</v>
      </c>
    </row>
    <row r="94" spans="1:96" x14ac:dyDescent="0.2">
      <c r="A94">
        <f t="shared" si="136"/>
        <v>93</v>
      </c>
      <c r="B94" t="s">
        <v>235</v>
      </c>
      <c r="C94" t="s">
        <v>236</v>
      </c>
      <c r="D94">
        <v>1996</v>
      </c>
      <c r="E94">
        <f t="shared" si="77"/>
        <v>22</v>
      </c>
      <c r="F94">
        <v>2</v>
      </c>
      <c r="G94">
        <f t="shared" si="78"/>
        <v>2018</v>
      </c>
      <c r="H94" s="1" t="str">
        <f t="shared" si="79"/>
        <v>2018</v>
      </c>
      <c r="I94" s="3" t="str">
        <f t="shared" si="80"/>
        <v>18</v>
      </c>
      <c r="J94" s="3">
        <v>11.7</v>
      </c>
      <c r="K94" s="3">
        <v>11.78</v>
      </c>
      <c r="L94" s="2">
        <v>11.513999999999999</v>
      </c>
      <c r="M94" s="2">
        <v>11.387</v>
      </c>
      <c r="N94">
        <v>7.27</v>
      </c>
      <c r="O94">
        <v>7.64</v>
      </c>
      <c r="P94">
        <v>10.55</v>
      </c>
      <c r="Q94">
        <v>10.7</v>
      </c>
      <c r="R94">
        <v>7.82</v>
      </c>
      <c r="S94">
        <v>8.1300000000000008</v>
      </c>
      <c r="T94">
        <v>8.74</v>
      </c>
      <c r="U94">
        <v>8.74</v>
      </c>
      <c r="V94">
        <v>7.98</v>
      </c>
      <c r="W94">
        <v>7.75</v>
      </c>
      <c r="X94">
        <v>6.53</v>
      </c>
      <c r="Y94">
        <v>5.73</v>
      </c>
      <c r="Z94">
        <v>5.94</v>
      </c>
      <c r="AA94">
        <v>6.32</v>
      </c>
      <c r="AB94">
        <v>7.7</v>
      </c>
      <c r="AC94">
        <v>8.0299999999999994</v>
      </c>
      <c r="AD94">
        <v>7.76</v>
      </c>
      <c r="AE94">
        <v>7.54</v>
      </c>
      <c r="AF94">
        <v>8.18</v>
      </c>
      <c r="AG94">
        <v>7.78</v>
      </c>
      <c r="AH94" s="3">
        <f t="shared" si="81"/>
        <v>24.520000000000003</v>
      </c>
      <c r="AI94" s="4">
        <f t="shared" si="82"/>
        <v>24.5</v>
      </c>
      <c r="AJ94">
        <f t="shared" si="83"/>
        <v>24.69</v>
      </c>
      <c r="AK94">
        <f t="shared" si="84"/>
        <v>24.47</v>
      </c>
      <c r="AL94">
        <f t="shared" si="85"/>
        <v>23.490000000000002</v>
      </c>
      <c r="AM94">
        <f t="shared" si="86"/>
        <v>23.5</v>
      </c>
      <c r="AN94">
        <v>23.1</v>
      </c>
      <c r="AO94">
        <v>23.4</v>
      </c>
      <c r="AP94">
        <v>23.26</v>
      </c>
      <c r="AQ94">
        <v>22.76</v>
      </c>
      <c r="AR94" s="3">
        <f t="shared" si="94"/>
        <v>23.11</v>
      </c>
      <c r="AS94" s="3">
        <f t="shared" si="95"/>
        <v>23.58</v>
      </c>
      <c r="AT94">
        <f t="shared" si="96"/>
        <v>23.107599999999998</v>
      </c>
      <c r="AU94">
        <f t="shared" si="97"/>
        <v>23.575600000000001</v>
      </c>
      <c r="AV94">
        <f t="shared" si="87"/>
        <v>8.44</v>
      </c>
      <c r="AW94">
        <f t="shared" si="98"/>
        <v>6.82</v>
      </c>
      <c r="AX94">
        <f t="shared" si="88"/>
        <v>11</v>
      </c>
      <c r="AY94">
        <f t="shared" si="99"/>
        <v>23.43</v>
      </c>
      <c r="AZ94">
        <f t="shared" si="100"/>
        <v>23.94</v>
      </c>
      <c r="BA94">
        <f t="shared" si="101"/>
        <v>23.431379999999997</v>
      </c>
      <c r="BB94">
        <f t="shared" si="102"/>
        <v>23.9435</v>
      </c>
      <c r="BC94" s="2">
        <f t="shared" si="89"/>
        <v>11.814</v>
      </c>
      <c r="BD94">
        <f t="shared" si="90"/>
        <v>23.281600000000001</v>
      </c>
      <c r="BE94">
        <f t="shared" si="91"/>
        <v>23.5792</v>
      </c>
      <c r="BF94">
        <f t="shared" si="92"/>
        <v>22.666199999999996</v>
      </c>
      <c r="BG94">
        <f t="shared" si="93"/>
        <v>23.013999999999999</v>
      </c>
      <c r="BH94">
        <f t="shared" si="103"/>
        <v>8.07</v>
      </c>
      <c r="BI94">
        <f t="shared" si="104"/>
        <v>6.53</v>
      </c>
      <c r="BJ94">
        <f t="shared" si="105"/>
        <v>12.2</v>
      </c>
      <c r="BK94">
        <f t="shared" si="106"/>
        <v>11.05</v>
      </c>
      <c r="BL94">
        <f t="shared" si="107"/>
        <v>12.28</v>
      </c>
      <c r="BM94">
        <f t="shared" si="108"/>
        <v>-1.5899999999999999</v>
      </c>
      <c r="BN94">
        <f t="shared" si="109"/>
        <v>-1.3699999999999974</v>
      </c>
      <c r="BO94">
        <f t="shared" si="110"/>
        <v>-9.0000000000003411E-2</v>
      </c>
      <c r="BP94">
        <f t="shared" si="111"/>
        <v>-0.10000000000000142</v>
      </c>
      <c r="BQ94">
        <f t="shared" si="112"/>
        <v>-1.4299999999999997</v>
      </c>
      <c r="BR94">
        <f t="shared" si="113"/>
        <v>-1.2099999999999973</v>
      </c>
      <c r="BS94">
        <f t="shared" si="114"/>
        <v>-0.73000000000000043</v>
      </c>
      <c r="BT94">
        <f t="shared" si="115"/>
        <v>-0.73999999999999844</v>
      </c>
      <c r="BU94" s="3">
        <f t="shared" si="116"/>
        <v>-1.110000000000003</v>
      </c>
      <c r="BV94" s="3">
        <f t="shared" si="117"/>
        <v>-0.89000000000000057</v>
      </c>
      <c r="BW94" s="3">
        <f t="shared" si="118"/>
        <v>-0.38000000000000256</v>
      </c>
      <c r="BX94" s="3">
        <f t="shared" si="119"/>
        <v>-0.39000000000000057</v>
      </c>
      <c r="BY94">
        <f t="shared" si="120"/>
        <v>-0.75</v>
      </c>
      <c r="BZ94">
        <f t="shared" si="121"/>
        <v>-0.52999999999999758</v>
      </c>
      <c r="CA94">
        <f t="shared" si="122"/>
        <v>-6.0000000000002274E-2</v>
      </c>
      <c r="CB94">
        <f t="shared" si="123"/>
        <v>-7.0000000000000284E-2</v>
      </c>
      <c r="CC94">
        <f t="shared" si="124"/>
        <v>-1.4084000000000003</v>
      </c>
      <c r="CD94">
        <f t="shared" si="125"/>
        <v>-0.8907999999999987</v>
      </c>
      <c r="CE94">
        <f t="shared" si="126"/>
        <v>-0.47600000000000264</v>
      </c>
      <c r="CF94">
        <f t="shared" si="127"/>
        <v>-0.83380000000000365</v>
      </c>
      <c r="CG94">
        <f t="shared" si="128"/>
        <v>5.33</v>
      </c>
      <c r="CH94">
        <f t="shared" si="129"/>
        <v>5.54</v>
      </c>
      <c r="CI94">
        <f t="shared" si="130"/>
        <v>24.58</v>
      </c>
      <c r="CJ94">
        <f t="shared" si="131"/>
        <v>23.495000000000001</v>
      </c>
      <c r="CK94">
        <f t="shared" si="132"/>
        <v>23.876999999999999</v>
      </c>
      <c r="CL94">
        <f t="shared" si="133"/>
        <v>23.095739999999999</v>
      </c>
      <c r="CM94">
        <f t="shared" si="134"/>
        <v>-0.7029999999999994</v>
      </c>
      <c r="CN94">
        <f t="shared" si="135"/>
        <v>-0.39926000000000172</v>
      </c>
      <c r="CO94">
        <v>23.5</v>
      </c>
      <c r="CP94">
        <v>23.7</v>
      </c>
      <c r="CQ94">
        <v>24.1</v>
      </c>
      <c r="CR94">
        <v>24.3</v>
      </c>
    </row>
    <row r="95" spans="1:96" x14ac:dyDescent="0.2">
      <c r="A95">
        <f t="shared" si="136"/>
        <v>94</v>
      </c>
      <c r="B95" t="s">
        <v>237</v>
      </c>
      <c r="C95" t="s">
        <v>238</v>
      </c>
      <c r="D95">
        <v>2000</v>
      </c>
      <c r="E95">
        <f t="shared" si="77"/>
        <v>18</v>
      </c>
      <c r="F95">
        <v>2</v>
      </c>
      <c r="G95">
        <f t="shared" si="78"/>
        <v>2018</v>
      </c>
      <c r="H95" s="1" t="str">
        <f t="shared" si="79"/>
        <v>2018</v>
      </c>
      <c r="I95" s="3" t="str">
        <f t="shared" si="80"/>
        <v>18</v>
      </c>
      <c r="J95" s="3">
        <v>11.72</v>
      </c>
      <c r="K95" s="3">
        <v>11.47</v>
      </c>
      <c r="L95" s="2">
        <v>10.864000000000001</v>
      </c>
      <c r="M95" s="2">
        <v>10.965999999999999</v>
      </c>
      <c r="N95">
        <v>7.51</v>
      </c>
      <c r="O95">
        <v>7.8</v>
      </c>
      <c r="P95">
        <v>10.210000000000001</v>
      </c>
      <c r="Q95">
        <v>10.19</v>
      </c>
      <c r="R95">
        <v>7.3</v>
      </c>
      <c r="S95">
        <v>7.35</v>
      </c>
      <c r="T95">
        <v>8.41</v>
      </c>
      <c r="U95">
        <v>8.5500000000000007</v>
      </c>
      <c r="V95">
        <v>7.45</v>
      </c>
      <c r="W95">
        <v>7.43</v>
      </c>
      <c r="X95">
        <v>7.35</v>
      </c>
      <c r="Y95">
        <v>6.16</v>
      </c>
      <c r="Z95">
        <v>6.11</v>
      </c>
      <c r="AA95">
        <v>6.7</v>
      </c>
      <c r="AB95">
        <v>7.49</v>
      </c>
      <c r="AC95">
        <v>7.51</v>
      </c>
      <c r="AD95">
        <v>7.45</v>
      </c>
      <c r="AE95">
        <v>7.78</v>
      </c>
      <c r="AF95">
        <v>7.77</v>
      </c>
      <c r="AG95">
        <v>7.73</v>
      </c>
      <c r="AH95" s="3">
        <f t="shared" si="81"/>
        <v>26.32</v>
      </c>
      <c r="AI95" s="4">
        <f t="shared" si="82"/>
        <v>26.5</v>
      </c>
      <c r="AJ95">
        <f t="shared" si="83"/>
        <v>23.06</v>
      </c>
      <c r="AK95">
        <f t="shared" si="84"/>
        <v>23.43</v>
      </c>
      <c r="AL95">
        <f t="shared" si="85"/>
        <v>22.45</v>
      </c>
      <c r="AM95">
        <f t="shared" si="86"/>
        <v>23.28</v>
      </c>
      <c r="AN95">
        <v>24.3</v>
      </c>
      <c r="AO95">
        <v>24.5</v>
      </c>
      <c r="AP95">
        <v>24.16</v>
      </c>
      <c r="AQ95">
        <v>23.66</v>
      </c>
      <c r="AR95" s="3">
        <f t="shared" si="94"/>
        <v>23.35</v>
      </c>
      <c r="AS95" s="3">
        <f t="shared" si="95"/>
        <v>23.64</v>
      </c>
      <c r="AT95">
        <f t="shared" si="96"/>
        <v>23.3491</v>
      </c>
      <c r="AU95">
        <f t="shared" si="97"/>
        <v>23.642600000000002</v>
      </c>
      <c r="AV95">
        <f t="shared" si="87"/>
        <v>8.6</v>
      </c>
      <c r="AW95">
        <f t="shared" si="98"/>
        <v>7.2</v>
      </c>
      <c r="AX95">
        <f t="shared" si="88"/>
        <v>10.49</v>
      </c>
      <c r="AY95">
        <f t="shared" si="99"/>
        <v>23.42</v>
      </c>
      <c r="AZ95">
        <f t="shared" si="100"/>
        <v>23.92</v>
      </c>
      <c r="BA95">
        <f t="shared" si="101"/>
        <v>23.415880000000001</v>
      </c>
      <c r="BB95">
        <f t="shared" si="102"/>
        <v>23.922600000000003</v>
      </c>
      <c r="BC95" s="2">
        <f t="shared" si="89"/>
        <v>11.164000000000001</v>
      </c>
      <c r="BD95">
        <f t="shared" si="90"/>
        <v>23.188600000000005</v>
      </c>
      <c r="BE95">
        <f t="shared" si="91"/>
        <v>23.253700000000002</v>
      </c>
      <c r="BF95">
        <f t="shared" si="92"/>
        <v>23.455799999999996</v>
      </c>
      <c r="BG95">
        <f t="shared" si="93"/>
        <v>23.079799999999999</v>
      </c>
      <c r="BH95">
        <f t="shared" si="103"/>
        <v>8.31</v>
      </c>
      <c r="BI95">
        <f t="shared" si="104"/>
        <v>7.35</v>
      </c>
      <c r="BJ95">
        <f t="shared" si="105"/>
        <v>12.22</v>
      </c>
      <c r="BK95">
        <f t="shared" si="106"/>
        <v>10.71</v>
      </c>
      <c r="BL95">
        <f t="shared" si="107"/>
        <v>11.97</v>
      </c>
      <c r="BM95">
        <f t="shared" si="108"/>
        <v>1.240000000000002</v>
      </c>
      <c r="BN95">
        <f t="shared" si="109"/>
        <v>0.87000000000000099</v>
      </c>
      <c r="BO95">
        <f t="shared" si="110"/>
        <v>2.0500000000000007</v>
      </c>
      <c r="BP95">
        <f t="shared" si="111"/>
        <v>1.2199999999999989</v>
      </c>
      <c r="BQ95">
        <f t="shared" si="112"/>
        <v>1.1000000000000014</v>
      </c>
      <c r="BR95">
        <f t="shared" si="113"/>
        <v>0.73000000000000043</v>
      </c>
      <c r="BS95">
        <f t="shared" si="114"/>
        <v>1.2100000000000009</v>
      </c>
      <c r="BT95">
        <f t="shared" si="115"/>
        <v>0.37999999999999901</v>
      </c>
      <c r="BU95" s="3">
        <f t="shared" si="116"/>
        <v>0.58000000000000185</v>
      </c>
      <c r="BV95" s="3">
        <f t="shared" si="117"/>
        <v>0.21000000000000085</v>
      </c>
      <c r="BW95" s="3">
        <f t="shared" si="118"/>
        <v>0.90000000000000213</v>
      </c>
      <c r="BX95" s="3">
        <f t="shared" si="119"/>
        <v>7.0000000000000284E-2</v>
      </c>
      <c r="BY95">
        <f t="shared" si="120"/>
        <v>0.86000000000000298</v>
      </c>
      <c r="BZ95">
        <f t="shared" si="121"/>
        <v>0.49000000000000199</v>
      </c>
      <c r="CA95">
        <f t="shared" si="122"/>
        <v>0.97000000000000242</v>
      </c>
      <c r="CB95">
        <f t="shared" si="123"/>
        <v>0.14000000000000057</v>
      </c>
      <c r="CC95">
        <f t="shared" si="124"/>
        <v>0.12860000000000582</v>
      </c>
      <c r="CD95">
        <f t="shared" si="125"/>
        <v>-0.17629999999999768</v>
      </c>
      <c r="CE95">
        <f t="shared" si="126"/>
        <v>0.62979999999999947</v>
      </c>
      <c r="CF95">
        <f t="shared" si="127"/>
        <v>0.17579999999999529</v>
      </c>
      <c r="CG95">
        <f t="shared" si="128"/>
        <v>5.76</v>
      </c>
      <c r="CH95">
        <f t="shared" si="129"/>
        <v>5.71</v>
      </c>
      <c r="CI95">
        <f t="shared" si="130"/>
        <v>23.244999999999997</v>
      </c>
      <c r="CJ95">
        <f t="shared" si="131"/>
        <v>22.865000000000002</v>
      </c>
      <c r="CK95">
        <f t="shared" si="132"/>
        <v>24.058499999999999</v>
      </c>
      <c r="CL95">
        <f t="shared" si="133"/>
        <v>22.663230000000002</v>
      </c>
      <c r="CM95">
        <f t="shared" si="134"/>
        <v>0.81350000000000122</v>
      </c>
      <c r="CN95">
        <f t="shared" si="135"/>
        <v>-0.20176999999999978</v>
      </c>
      <c r="CO95">
        <v>24.6</v>
      </c>
      <c r="CP95">
        <v>24.8</v>
      </c>
      <c r="CQ95">
        <v>25.3</v>
      </c>
      <c r="CR95">
        <v>25.4</v>
      </c>
    </row>
    <row r="96" spans="1:96" x14ac:dyDescent="0.2">
      <c r="A96">
        <f t="shared" si="136"/>
        <v>95</v>
      </c>
      <c r="B96" t="s">
        <v>239</v>
      </c>
      <c r="C96" t="s">
        <v>240</v>
      </c>
      <c r="D96">
        <v>1999</v>
      </c>
      <c r="E96">
        <f t="shared" si="77"/>
        <v>19</v>
      </c>
      <c r="F96">
        <v>2</v>
      </c>
      <c r="G96">
        <f t="shared" si="78"/>
        <v>2018</v>
      </c>
      <c r="H96" s="1" t="str">
        <f t="shared" si="79"/>
        <v>2018</v>
      </c>
      <c r="I96" s="3" t="str">
        <f t="shared" si="80"/>
        <v>18</v>
      </c>
      <c r="J96" s="3">
        <v>11.69</v>
      </c>
      <c r="K96" s="3">
        <v>11.69</v>
      </c>
      <c r="L96" s="2">
        <v>10.738</v>
      </c>
      <c r="M96" s="2">
        <v>10.945</v>
      </c>
      <c r="N96">
        <v>7.79</v>
      </c>
      <c r="O96">
        <v>7.62</v>
      </c>
      <c r="P96">
        <v>10.94</v>
      </c>
      <c r="Q96">
        <v>11.11</v>
      </c>
      <c r="R96">
        <v>7.56</v>
      </c>
      <c r="S96">
        <v>8.18</v>
      </c>
      <c r="T96">
        <v>9.07</v>
      </c>
      <c r="U96">
        <v>9.11</v>
      </c>
      <c r="V96">
        <v>8.2200000000000006</v>
      </c>
      <c r="W96">
        <v>7.57</v>
      </c>
      <c r="X96">
        <v>6.58</v>
      </c>
      <c r="Y96">
        <v>5.62</v>
      </c>
      <c r="Z96">
        <v>5.34</v>
      </c>
      <c r="AA96">
        <v>6.4</v>
      </c>
      <c r="AB96">
        <v>7.77</v>
      </c>
      <c r="AC96">
        <v>7.81</v>
      </c>
      <c r="AD96">
        <v>7.73</v>
      </c>
      <c r="AE96">
        <v>7.51</v>
      </c>
      <c r="AF96">
        <v>8.1999999999999993</v>
      </c>
      <c r="AG96">
        <v>8.17</v>
      </c>
      <c r="AH96" s="3">
        <f t="shared" si="81"/>
        <v>23.939999999999998</v>
      </c>
      <c r="AI96" s="4">
        <f t="shared" si="82"/>
        <v>24</v>
      </c>
      <c r="AJ96">
        <f t="shared" si="83"/>
        <v>24.81</v>
      </c>
      <c r="AK96">
        <f t="shared" si="84"/>
        <v>24.9</v>
      </c>
      <c r="AL96">
        <f t="shared" si="85"/>
        <v>23.31</v>
      </c>
      <c r="AM96">
        <f t="shared" si="86"/>
        <v>23.88</v>
      </c>
      <c r="AN96">
        <v>22.8</v>
      </c>
      <c r="AO96">
        <v>23.1</v>
      </c>
      <c r="AP96">
        <v>22.97</v>
      </c>
      <c r="AQ96">
        <v>22.47</v>
      </c>
      <c r="AR96" s="3">
        <f t="shared" si="94"/>
        <v>23.32</v>
      </c>
      <c r="AS96" s="3">
        <f t="shared" si="95"/>
        <v>23.83</v>
      </c>
      <c r="AT96">
        <f t="shared" si="96"/>
        <v>23.322100000000002</v>
      </c>
      <c r="AU96">
        <f t="shared" si="97"/>
        <v>23.825600000000001</v>
      </c>
      <c r="AV96">
        <f t="shared" si="87"/>
        <v>8.42</v>
      </c>
      <c r="AW96">
        <f t="shared" si="98"/>
        <v>6.9</v>
      </c>
      <c r="AX96">
        <f t="shared" si="88"/>
        <v>11.41</v>
      </c>
      <c r="AY96">
        <f t="shared" si="99"/>
        <v>22.97</v>
      </c>
      <c r="AZ96">
        <f t="shared" si="100"/>
        <v>23.49</v>
      </c>
      <c r="BA96">
        <f t="shared" si="101"/>
        <v>22.966059999999999</v>
      </c>
      <c r="BB96">
        <f t="shared" si="102"/>
        <v>23.4909</v>
      </c>
      <c r="BC96" s="2">
        <f t="shared" si="89"/>
        <v>11.038</v>
      </c>
      <c r="BD96">
        <f t="shared" si="90"/>
        <v>24.1279</v>
      </c>
      <c r="BE96">
        <f t="shared" si="91"/>
        <v>23.9419</v>
      </c>
      <c r="BF96">
        <f t="shared" si="92"/>
        <v>22.703799999999998</v>
      </c>
      <c r="BG96">
        <f t="shared" si="93"/>
        <v>23.004599999999996</v>
      </c>
      <c r="BH96">
        <f t="shared" si="103"/>
        <v>8.59</v>
      </c>
      <c r="BI96">
        <f t="shared" si="104"/>
        <v>6.58</v>
      </c>
      <c r="BJ96">
        <f t="shared" si="105"/>
        <v>12.19</v>
      </c>
      <c r="BK96">
        <f t="shared" si="106"/>
        <v>11.44</v>
      </c>
      <c r="BL96">
        <f t="shared" si="107"/>
        <v>12.19</v>
      </c>
      <c r="BM96">
        <f t="shared" si="108"/>
        <v>-2.009999999999998</v>
      </c>
      <c r="BN96">
        <f t="shared" si="109"/>
        <v>-2.0999999999999979</v>
      </c>
      <c r="BO96">
        <f t="shared" si="110"/>
        <v>-0.2099999999999973</v>
      </c>
      <c r="BP96">
        <f t="shared" si="111"/>
        <v>-0.77999999999999758</v>
      </c>
      <c r="BQ96">
        <f t="shared" si="112"/>
        <v>-1.8399999999999999</v>
      </c>
      <c r="BR96">
        <f t="shared" si="113"/>
        <v>-1.9299999999999997</v>
      </c>
      <c r="BS96">
        <f t="shared" si="114"/>
        <v>-0.83999999999999986</v>
      </c>
      <c r="BT96">
        <f t="shared" si="115"/>
        <v>-1.4100000000000001</v>
      </c>
      <c r="BU96" s="3">
        <f t="shared" si="116"/>
        <v>-0.98000000000000043</v>
      </c>
      <c r="BV96" s="3">
        <f t="shared" si="117"/>
        <v>-1.0700000000000003</v>
      </c>
      <c r="BW96" s="3">
        <f t="shared" si="118"/>
        <v>1.0000000000001563E-2</v>
      </c>
      <c r="BX96" s="3">
        <f t="shared" si="119"/>
        <v>-0.55999999999999872</v>
      </c>
      <c r="BY96">
        <f t="shared" si="120"/>
        <v>-1.3200000000000003</v>
      </c>
      <c r="BZ96">
        <f t="shared" si="121"/>
        <v>-1.4100000000000001</v>
      </c>
      <c r="CA96">
        <f t="shared" si="122"/>
        <v>-0.33999999999999986</v>
      </c>
      <c r="CB96">
        <f t="shared" si="123"/>
        <v>-0.91000000000000014</v>
      </c>
      <c r="CC96">
        <f t="shared" si="124"/>
        <v>-0.68209999999999837</v>
      </c>
      <c r="CD96">
        <f t="shared" si="125"/>
        <v>-0.95809999999999818</v>
      </c>
      <c r="CE96">
        <f t="shared" si="126"/>
        <v>-0.30540000000000234</v>
      </c>
      <c r="CF96">
        <f t="shared" si="127"/>
        <v>-1.1762000000000015</v>
      </c>
      <c r="CG96">
        <f t="shared" si="128"/>
        <v>5.22</v>
      </c>
      <c r="CH96">
        <f t="shared" si="129"/>
        <v>4.9399999999999995</v>
      </c>
      <c r="CI96">
        <f t="shared" si="130"/>
        <v>24.854999999999997</v>
      </c>
      <c r="CJ96">
        <f t="shared" si="131"/>
        <v>23.594999999999999</v>
      </c>
      <c r="CK96">
        <f t="shared" si="132"/>
        <v>23.8688</v>
      </c>
      <c r="CL96">
        <f t="shared" si="133"/>
        <v>22.695329999999998</v>
      </c>
      <c r="CM96">
        <f t="shared" si="134"/>
        <v>-0.98619999999999663</v>
      </c>
      <c r="CN96">
        <f t="shared" si="135"/>
        <v>-0.89967000000000041</v>
      </c>
      <c r="CO96">
        <v>23.2</v>
      </c>
      <c r="CP96">
        <v>23.5</v>
      </c>
      <c r="CQ96">
        <v>23.8</v>
      </c>
      <c r="CR96">
        <v>24</v>
      </c>
    </row>
    <row r="97" spans="1:96" x14ac:dyDescent="0.2">
      <c r="A97">
        <f t="shared" si="136"/>
        <v>96</v>
      </c>
      <c r="B97" t="s">
        <v>241</v>
      </c>
      <c r="C97" t="s">
        <v>242</v>
      </c>
      <c r="D97">
        <v>1995</v>
      </c>
      <c r="E97">
        <f t="shared" si="77"/>
        <v>24</v>
      </c>
      <c r="F97">
        <v>1</v>
      </c>
      <c r="G97">
        <f t="shared" si="78"/>
        <v>2019</v>
      </c>
      <c r="H97" s="1" t="str">
        <f t="shared" si="79"/>
        <v>2019</v>
      </c>
      <c r="I97" s="3" t="str">
        <f t="shared" si="80"/>
        <v>19</v>
      </c>
      <c r="J97" s="3">
        <v>11.14</v>
      </c>
      <c r="K97" s="3">
        <v>11.05</v>
      </c>
      <c r="L97" s="2">
        <v>10.398999999999999</v>
      </c>
      <c r="M97" s="2">
        <v>10.614000000000001</v>
      </c>
      <c r="N97">
        <v>7.08</v>
      </c>
      <c r="O97">
        <v>8</v>
      </c>
      <c r="P97">
        <v>10.49</v>
      </c>
      <c r="Q97">
        <v>10.5</v>
      </c>
      <c r="R97">
        <v>7.69</v>
      </c>
      <c r="S97">
        <v>7.9</v>
      </c>
      <c r="T97">
        <v>8.36</v>
      </c>
      <c r="U97">
        <v>8.23</v>
      </c>
      <c r="V97">
        <v>7.98</v>
      </c>
      <c r="W97">
        <v>7.81</v>
      </c>
      <c r="X97">
        <v>6.12</v>
      </c>
      <c r="Y97">
        <v>5.6</v>
      </c>
      <c r="Z97">
        <v>5.54</v>
      </c>
      <c r="AA97">
        <v>6.06</v>
      </c>
      <c r="AB97">
        <v>7.36</v>
      </c>
      <c r="AC97">
        <v>7.73</v>
      </c>
      <c r="AD97">
        <v>6.87</v>
      </c>
      <c r="AE97">
        <v>6.79</v>
      </c>
      <c r="AF97">
        <v>7.73</v>
      </c>
      <c r="AG97">
        <v>7.23</v>
      </c>
      <c r="AH97" s="3">
        <f t="shared" si="81"/>
        <v>23.319999999999997</v>
      </c>
      <c r="AI97" s="4">
        <f t="shared" si="82"/>
        <v>23.5</v>
      </c>
      <c r="AJ97">
        <f t="shared" si="83"/>
        <v>23.95</v>
      </c>
      <c r="AK97">
        <f t="shared" si="84"/>
        <v>24.02</v>
      </c>
      <c r="AL97">
        <f t="shared" si="85"/>
        <v>21.96</v>
      </c>
      <c r="AM97">
        <f t="shared" si="86"/>
        <v>21.75</v>
      </c>
      <c r="AN97">
        <v>22.5</v>
      </c>
      <c r="AO97">
        <v>22.9</v>
      </c>
      <c r="AP97">
        <v>22.659999999999997</v>
      </c>
      <c r="AQ97">
        <v>22.159999999999997</v>
      </c>
      <c r="AR97" s="3">
        <f t="shared" si="94"/>
        <v>23.06</v>
      </c>
      <c r="AS97" s="3">
        <f t="shared" si="95"/>
        <v>23.61</v>
      </c>
      <c r="AT97">
        <f t="shared" si="96"/>
        <v>23.061600000000002</v>
      </c>
      <c r="AU97">
        <f t="shared" si="97"/>
        <v>23.613600000000002</v>
      </c>
      <c r="AV97">
        <f t="shared" si="87"/>
        <v>8.8000000000000007</v>
      </c>
      <c r="AW97">
        <f t="shared" si="98"/>
        <v>6.56</v>
      </c>
      <c r="AX97">
        <f t="shared" si="88"/>
        <v>10.8</v>
      </c>
      <c r="AY97">
        <f t="shared" si="99"/>
        <v>22.69</v>
      </c>
      <c r="AZ97">
        <f t="shared" si="100"/>
        <v>23.23</v>
      </c>
      <c r="BA97">
        <f t="shared" si="101"/>
        <v>22.692730000000001</v>
      </c>
      <c r="BB97">
        <f t="shared" si="102"/>
        <v>23.230349999999998</v>
      </c>
      <c r="BC97" s="2">
        <f t="shared" si="89"/>
        <v>10.699</v>
      </c>
      <c r="BD97">
        <f t="shared" si="90"/>
        <v>23.151299999999999</v>
      </c>
      <c r="BE97">
        <f t="shared" si="91"/>
        <v>23.873999999999999</v>
      </c>
      <c r="BF97">
        <f t="shared" si="92"/>
        <v>21.479600000000001</v>
      </c>
      <c r="BG97">
        <f t="shared" si="93"/>
        <v>21.8156</v>
      </c>
      <c r="BH97">
        <f t="shared" si="103"/>
        <v>7.88</v>
      </c>
      <c r="BI97">
        <f t="shared" si="104"/>
        <v>6.12</v>
      </c>
      <c r="BJ97">
        <f t="shared" si="105"/>
        <v>11.64</v>
      </c>
      <c r="BK97">
        <f t="shared" si="106"/>
        <v>10.99</v>
      </c>
      <c r="BL97">
        <f t="shared" si="107"/>
        <v>11.55</v>
      </c>
      <c r="BM97">
        <f t="shared" si="108"/>
        <v>-1.4499999999999993</v>
      </c>
      <c r="BN97">
        <f t="shared" si="109"/>
        <v>-1.5199999999999996</v>
      </c>
      <c r="BO97">
        <f t="shared" si="110"/>
        <v>0.93999999999999773</v>
      </c>
      <c r="BP97">
        <f t="shared" si="111"/>
        <v>1.1499999999999986</v>
      </c>
      <c r="BQ97">
        <f t="shared" si="112"/>
        <v>-1.2900000000000027</v>
      </c>
      <c r="BR97">
        <f t="shared" si="113"/>
        <v>-1.360000000000003</v>
      </c>
      <c r="BS97">
        <f t="shared" si="114"/>
        <v>0.19999999999999574</v>
      </c>
      <c r="BT97">
        <f t="shared" si="115"/>
        <v>0.40999999999999659</v>
      </c>
      <c r="BU97" s="3">
        <f t="shared" si="116"/>
        <v>-0.33999999999999986</v>
      </c>
      <c r="BV97" s="3">
        <f t="shared" si="117"/>
        <v>-0.41000000000000014</v>
      </c>
      <c r="BW97" s="3">
        <f t="shared" si="118"/>
        <v>1.0999999999999979</v>
      </c>
      <c r="BX97" s="3">
        <f t="shared" si="119"/>
        <v>1.3099999999999987</v>
      </c>
      <c r="BY97">
        <f t="shared" si="120"/>
        <v>-0.71999999999999886</v>
      </c>
      <c r="BZ97">
        <f t="shared" si="121"/>
        <v>-0.78999999999999915</v>
      </c>
      <c r="CA97">
        <f t="shared" si="122"/>
        <v>0.73000000000000043</v>
      </c>
      <c r="CB97">
        <f t="shared" si="123"/>
        <v>0.94000000000000128</v>
      </c>
      <c r="CC97">
        <f t="shared" si="124"/>
        <v>-0.79870000000000019</v>
      </c>
      <c r="CD97">
        <f t="shared" si="125"/>
        <v>-0.1460000000000008</v>
      </c>
      <c r="CE97">
        <f t="shared" si="126"/>
        <v>-0.14440000000000097</v>
      </c>
      <c r="CF97">
        <f t="shared" si="127"/>
        <v>-0.27039999999999864</v>
      </c>
      <c r="CG97">
        <f t="shared" si="128"/>
        <v>5.1999999999999993</v>
      </c>
      <c r="CH97">
        <f t="shared" si="129"/>
        <v>5.14</v>
      </c>
      <c r="CI97">
        <f t="shared" si="130"/>
        <v>23.984999999999999</v>
      </c>
      <c r="CJ97">
        <f t="shared" si="131"/>
        <v>21.855</v>
      </c>
      <c r="CK97">
        <f t="shared" si="132"/>
        <v>23.07798</v>
      </c>
      <c r="CL97">
        <f t="shared" si="133"/>
        <v>21.637824000000002</v>
      </c>
      <c r="CM97">
        <f t="shared" si="134"/>
        <v>-0.90701999999999927</v>
      </c>
      <c r="CN97">
        <f t="shared" si="135"/>
        <v>-0.21717599999999848</v>
      </c>
      <c r="CO97">
        <v>22.9</v>
      </c>
      <c r="CP97">
        <v>23.2</v>
      </c>
      <c r="CQ97">
        <v>23.5</v>
      </c>
      <c r="CR97">
        <v>23.8</v>
      </c>
    </row>
    <row r="98" spans="1:96" x14ac:dyDescent="0.2">
      <c r="A98">
        <f t="shared" si="136"/>
        <v>97</v>
      </c>
      <c r="B98" t="s">
        <v>243</v>
      </c>
      <c r="C98" t="s">
        <v>244</v>
      </c>
      <c r="D98">
        <v>1992</v>
      </c>
      <c r="E98">
        <f>G98-D98</f>
        <v>25</v>
      </c>
      <c r="F98">
        <v>1</v>
      </c>
      <c r="G98">
        <f t="shared" si="78"/>
        <v>2017</v>
      </c>
      <c r="H98" s="1" t="str">
        <f t="shared" si="79"/>
        <v>2017</v>
      </c>
      <c r="I98" s="3" t="str">
        <f t="shared" si="80"/>
        <v>17</v>
      </c>
      <c r="J98" s="3">
        <v>11.32</v>
      </c>
      <c r="K98" s="3">
        <v>11.43</v>
      </c>
      <c r="L98" s="2">
        <v>10.622</v>
      </c>
      <c r="M98" s="2">
        <v>10.89</v>
      </c>
      <c r="N98">
        <v>7.74</v>
      </c>
      <c r="O98">
        <v>7.6</v>
      </c>
      <c r="P98">
        <v>10.29</v>
      </c>
      <c r="Q98">
        <v>10.4</v>
      </c>
      <c r="R98">
        <v>6.6</v>
      </c>
      <c r="S98">
        <v>7.29</v>
      </c>
      <c r="T98">
        <v>7.74</v>
      </c>
      <c r="U98">
        <v>7.82</v>
      </c>
      <c r="V98">
        <v>7.41</v>
      </c>
      <c r="W98">
        <v>6.36</v>
      </c>
      <c r="X98">
        <v>6.6</v>
      </c>
      <c r="Y98">
        <v>5.87</v>
      </c>
      <c r="Z98">
        <v>5.91</v>
      </c>
      <c r="AA98">
        <v>6.69</v>
      </c>
      <c r="AB98">
        <v>7.2</v>
      </c>
      <c r="AC98">
        <v>7.26</v>
      </c>
      <c r="AD98">
        <v>7.07</v>
      </c>
      <c r="AE98">
        <v>6.91</v>
      </c>
      <c r="AF98">
        <v>7.29</v>
      </c>
      <c r="AG98">
        <v>7.24</v>
      </c>
      <c r="AH98" s="3">
        <f t="shared" si="81"/>
        <v>25.07</v>
      </c>
      <c r="AI98" s="4">
        <f t="shared" ref="AI98:AI101" si="137">MROUND(AH98,0.5)</f>
        <v>25</v>
      </c>
      <c r="AJ98">
        <f t="shared" ref="AJ98:AJ101" si="138">SUM(R98:T98)</f>
        <v>21.630000000000003</v>
      </c>
      <c r="AK98">
        <f t="shared" ref="AK98:AK101" si="139">SUM(U98:W98)</f>
        <v>21.59</v>
      </c>
      <c r="AL98">
        <f t="shared" ref="AL98:AL101" si="140">SUM(AB98:AD98)</f>
        <v>21.53</v>
      </c>
      <c r="AM98">
        <f t="shared" ref="AM98:AM101" si="141">SUM(AE98:AG98)</f>
        <v>21.439999999999998</v>
      </c>
      <c r="AN98">
        <v>23.4</v>
      </c>
      <c r="AO98">
        <v>23.7</v>
      </c>
      <c r="AP98">
        <v>23.535</v>
      </c>
      <c r="AQ98">
        <v>23.035</v>
      </c>
      <c r="AR98" s="3">
        <f t="shared" si="94"/>
        <v>23.28</v>
      </c>
      <c r="AS98" s="3">
        <f t="shared" si="95"/>
        <v>23.59</v>
      </c>
      <c r="AT98">
        <f t="shared" si="96"/>
        <v>23.2804</v>
      </c>
      <c r="AU98">
        <f t="shared" si="97"/>
        <v>23.588400000000004</v>
      </c>
      <c r="AV98">
        <f t="shared" si="87"/>
        <v>8.4</v>
      </c>
      <c r="AW98">
        <f t="shared" si="98"/>
        <v>7.19</v>
      </c>
      <c r="AX98">
        <f t="shared" si="88"/>
        <v>10.700000000000001</v>
      </c>
      <c r="AY98">
        <f t="shared" si="99"/>
        <v>23.12</v>
      </c>
      <c r="AZ98">
        <f t="shared" si="100"/>
        <v>23.64</v>
      </c>
      <c r="BA98">
        <f t="shared" si="101"/>
        <v>23.119340000000001</v>
      </c>
      <c r="BB98">
        <f t="shared" si="102"/>
        <v>23.635300000000001</v>
      </c>
      <c r="BC98" s="2">
        <f t="shared" si="89"/>
        <v>10.922000000000001</v>
      </c>
      <c r="BD98">
        <f t="shared" si="90"/>
        <v>23.606699999999996</v>
      </c>
      <c r="BE98">
        <f t="shared" si="91"/>
        <v>23.379000000000001</v>
      </c>
      <c r="BF98">
        <f t="shared" si="92"/>
        <v>22.113199999999999</v>
      </c>
      <c r="BG98">
        <f t="shared" si="93"/>
        <v>22.7852</v>
      </c>
      <c r="BH98">
        <f t="shared" si="103"/>
        <v>8.5400000000000009</v>
      </c>
      <c r="BI98">
        <f t="shared" si="104"/>
        <v>6.6</v>
      </c>
      <c r="BJ98">
        <f t="shared" si="105"/>
        <v>11.82</v>
      </c>
      <c r="BK98">
        <f t="shared" si="106"/>
        <v>10.79</v>
      </c>
      <c r="BL98">
        <f t="shared" si="107"/>
        <v>11.93</v>
      </c>
      <c r="BM98">
        <f t="shared" si="108"/>
        <v>1.769999999999996</v>
      </c>
      <c r="BN98">
        <f t="shared" si="109"/>
        <v>1.8099999999999987</v>
      </c>
      <c r="BO98">
        <f t="shared" si="110"/>
        <v>2.1699999999999982</v>
      </c>
      <c r="BP98">
        <f t="shared" si="111"/>
        <v>2.2600000000000016</v>
      </c>
      <c r="BQ98">
        <f t="shared" si="112"/>
        <v>1.9049999999999976</v>
      </c>
      <c r="BR98">
        <f t="shared" si="113"/>
        <v>1.9450000000000003</v>
      </c>
      <c r="BS98">
        <f t="shared" si="114"/>
        <v>1.504999999999999</v>
      </c>
      <c r="BT98">
        <f t="shared" si="115"/>
        <v>1.5950000000000024</v>
      </c>
      <c r="BU98" s="3">
        <f t="shared" si="116"/>
        <v>1.9599999999999973</v>
      </c>
      <c r="BV98" s="3">
        <f t="shared" si="117"/>
        <v>2</v>
      </c>
      <c r="BW98" s="3">
        <f t="shared" si="118"/>
        <v>1.75</v>
      </c>
      <c r="BX98" s="3">
        <f t="shared" si="119"/>
        <v>1.8400000000000034</v>
      </c>
      <c r="BY98">
        <f t="shared" si="120"/>
        <v>2.009999999999998</v>
      </c>
      <c r="BZ98">
        <f t="shared" si="121"/>
        <v>2.0500000000000007</v>
      </c>
      <c r="CA98">
        <f t="shared" si="122"/>
        <v>1.5899999999999999</v>
      </c>
      <c r="CB98">
        <f t="shared" si="123"/>
        <v>1.6800000000000033</v>
      </c>
      <c r="CC98">
        <f t="shared" si="124"/>
        <v>1.9766999999999939</v>
      </c>
      <c r="CD98">
        <f t="shared" si="125"/>
        <v>1.7890000000000015</v>
      </c>
      <c r="CE98">
        <f t="shared" si="126"/>
        <v>1.2551999999999985</v>
      </c>
      <c r="CF98">
        <f t="shared" si="127"/>
        <v>0.67320000000000135</v>
      </c>
      <c r="CG98">
        <f t="shared" si="128"/>
        <v>5.47</v>
      </c>
      <c r="CH98">
        <f t="shared" si="129"/>
        <v>5.51</v>
      </c>
      <c r="CI98">
        <f t="shared" si="130"/>
        <v>21.61</v>
      </c>
      <c r="CJ98">
        <f t="shared" si="131"/>
        <v>21.484999999999999</v>
      </c>
      <c r="CK98">
        <f t="shared" si="132"/>
        <v>23.255179999999999</v>
      </c>
      <c r="CL98">
        <f t="shared" si="133"/>
        <v>21.970500000000001</v>
      </c>
      <c r="CM98">
        <f t="shared" si="134"/>
        <v>1.6451799999999999</v>
      </c>
      <c r="CN98">
        <f t="shared" si="135"/>
        <v>0.48550000000000182</v>
      </c>
      <c r="CO98">
        <v>23.8</v>
      </c>
      <c r="CP98">
        <v>24</v>
      </c>
      <c r="CQ98">
        <v>24.4</v>
      </c>
      <c r="CR98">
        <v>24.6</v>
      </c>
    </row>
    <row r="99" spans="1:96" x14ac:dyDescent="0.2">
      <c r="A99">
        <f t="shared" si="136"/>
        <v>98</v>
      </c>
      <c r="B99" t="s">
        <v>245</v>
      </c>
      <c r="C99" t="s">
        <v>246</v>
      </c>
      <c r="D99">
        <v>1996</v>
      </c>
      <c r="E99">
        <f>G99-D99</f>
        <v>23</v>
      </c>
      <c r="F99">
        <v>2</v>
      </c>
      <c r="G99">
        <f t="shared" si="78"/>
        <v>2019</v>
      </c>
      <c r="H99" s="1" t="str">
        <f t="shared" si="79"/>
        <v>2019</v>
      </c>
      <c r="I99" s="3" t="str">
        <f t="shared" si="80"/>
        <v>19</v>
      </c>
      <c r="J99" s="3">
        <v>11.75</v>
      </c>
      <c r="K99" s="3">
        <v>11.31</v>
      </c>
      <c r="L99" s="2">
        <v>10.654</v>
      </c>
      <c r="M99" s="2">
        <v>10.901</v>
      </c>
      <c r="N99">
        <v>7.46</v>
      </c>
      <c r="O99">
        <v>7.23</v>
      </c>
      <c r="P99">
        <v>11.05</v>
      </c>
      <c r="Q99">
        <v>10.61</v>
      </c>
      <c r="R99">
        <v>7.37</v>
      </c>
      <c r="S99">
        <v>7.41</v>
      </c>
      <c r="T99">
        <v>8.18</v>
      </c>
      <c r="U99">
        <v>8.06</v>
      </c>
      <c r="V99">
        <v>7.35</v>
      </c>
      <c r="W99">
        <v>7.27</v>
      </c>
      <c r="X99">
        <v>6.21</v>
      </c>
      <c r="Y99">
        <v>5.51</v>
      </c>
      <c r="Z99">
        <v>5.42</v>
      </c>
      <c r="AA99">
        <v>6.09</v>
      </c>
      <c r="AB99">
        <v>7.41</v>
      </c>
      <c r="AC99">
        <v>7.15</v>
      </c>
      <c r="AD99">
        <v>6.67</v>
      </c>
      <c r="AE99">
        <v>6.69</v>
      </c>
      <c r="AF99">
        <v>7.09</v>
      </c>
      <c r="AG99">
        <v>7.53</v>
      </c>
      <c r="AH99" s="3">
        <f t="shared" si="81"/>
        <v>23.23</v>
      </c>
      <c r="AI99" s="4">
        <f t="shared" si="137"/>
        <v>23</v>
      </c>
      <c r="AJ99">
        <f t="shared" si="138"/>
        <v>22.96</v>
      </c>
      <c r="AK99">
        <f t="shared" si="139"/>
        <v>22.68</v>
      </c>
      <c r="AL99">
        <f t="shared" si="140"/>
        <v>21.23</v>
      </c>
      <c r="AM99">
        <f t="shared" si="141"/>
        <v>21.310000000000002</v>
      </c>
      <c r="AN99">
        <v>22.2</v>
      </c>
      <c r="AO99">
        <v>22.6</v>
      </c>
      <c r="AP99">
        <v>22.615000000000002</v>
      </c>
      <c r="AQ99">
        <v>22.115000000000002</v>
      </c>
      <c r="AR99" s="3">
        <f t="shared" si="94"/>
        <v>22.58</v>
      </c>
      <c r="AS99" s="3">
        <f t="shared" si="95"/>
        <v>23.07</v>
      </c>
      <c r="AT99">
        <f t="shared" si="96"/>
        <v>22.583600000000001</v>
      </c>
      <c r="AU99">
        <f t="shared" si="97"/>
        <v>23.066100000000002</v>
      </c>
      <c r="AV99">
        <f t="shared" si="87"/>
        <v>8.0300000000000011</v>
      </c>
      <c r="AW99">
        <f t="shared" si="98"/>
        <v>6.59</v>
      </c>
      <c r="AX99">
        <f t="shared" si="88"/>
        <v>10.91</v>
      </c>
      <c r="AY99">
        <f t="shared" si="99"/>
        <v>22.4</v>
      </c>
      <c r="AZ99">
        <f t="shared" si="100"/>
        <v>22.95</v>
      </c>
      <c r="BA99">
        <f t="shared" si="101"/>
        <v>22.403680000000001</v>
      </c>
      <c r="BB99">
        <f t="shared" si="102"/>
        <v>22.950400000000002</v>
      </c>
      <c r="BC99" s="2">
        <f t="shared" si="89"/>
        <v>10.954000000000001</v>
      </c>
      <c r="BD99">
        <f t="shared" si="90"/>
        <v>23.923300000000005</v>
      </c>
      <c r="BE99">
        <f t="shared" si="91"/>
        <v>23.114200000000004</v>
      </c>
      <c r="BF99">
        <f t="shared" si="92"/>
        <v>22.412399999999998</v>
      </c>
      <c r="BG99">
        <f t="shared" si="93"/>
        <v>22.355999999999998</v>
      </c>
      <c r="BH99">
        <f t="shared" si="103"/>
        <v>8.26</v>
      </c>
      <c r="BI99">
        <f t="shared" si="104"/>
        <v>6.21</v>
      </c>
      <c r="BJ99">
        <f t="shared" si="105"/>
        <v>12.25</v>
      </c>
      <c r="BK99">
        <f t="shared" si="106"/>
        <v>11.55</v>
      </c>
      <c r="BL99">
        <f t="shared" si="107"/>
        <v>11.81</v>
      </c>
      <c r="BM99">
        <f t="shared" si="108"/>
        <v>-0.76000000000000156</v>
      </c>
      <c r="BN99">
        <f t="shared" si="109"/>
        <v>-0.48000000000000043</v>
      </c>
      <c r="BO99">
        <f t="shared" si="110"/>
        <v>1.370000000000001</v>
      </c>
      <c r="BP99">
        <f t="shared" si="111"/>
        <v>1.2899999999999991</v>
      </c>
      <c r="BQ99">
        <f t="shared" si="112"/>
        <v>-0.34499999999999886</v>
      </c>
      <c r="BR99">
        <f t="shared" si="113"/>
        <v>-6.4999999999997726E-2</v>
      </c>
      <c r="BS99">
        <f t="shared" si="114"/>
        <v>0.88500000000000156</v>
      </c>
      <c r="BT99">
        <f t="shared" si="115"/>
        <v>0.80499999999999972</v>
      </c>
      <c r="BU99" s="3">
        <f t="shared" si="116"/>
        <v>0.10999999999999943</v>
      </c>
      <c r="BV99" s="3">
        <f t="shared" si="117"/>
        <v>0.39000000000000057</v>
      </c>
      <c r="BW99" s="3">
        <f t="shared" si="118"/>
        <v>1.3499999999999979</v>
      </c>
      <c r="BX99" s="3">
        <f t="shared" si="119"/>
        <v>1.269999999999996</v>
      </c>
      <c r="BY99">
        <f t="shared" si="120"/>
        <v>-1.0000000000001563E-2</v>
      </c>
      <c r="BZ99">
        <f t="shared" si="121"/>
        <v>0.26999999999999957</v>
      </c>
      <c r="CA99">
        <f t="shared" si="122"/>
        <v>1.1699999999999982</v>
      </c>
      <c r="CB99">
        <f t="shared" si="123"/>
        <v>1.0899999999999963</v>
      </c>
      <c r="CC99">
        <f t="shared" si="124"/>
        <v>0.96330000000000382</v>
      </c>
      <c r="CD99">
        <f t="shared" si="125"/>
        <v>0.43420000000000414</v>
      </c>
      <c r="CE99">
        <f t="shared" si="126"/>
        <v>1.1259999999999977</v>
      </c>
      <c r="CF99">
        <f t="shared" si="127"/>
        <v>1.1023999999999958</v>
      </c>
      <c r="CG99">
        <f t="shared" si="128"/>
        <v>5.1099999999999994</v>
      </c>
      <c r="CH99">
        <f t="shared" si="129"/>
        <v>5.0199999999999996</v>
      </c>
      <c r="CI99">
        <f t="shared" si="130"/>
        <v>22.82</v>
      </c>
      <c r="CJ99">
        <f t="shared" si="131"/>
        <v>21.270000000000003</v>
      </c>
      <c r="CK99">
        <f t="shared" si="132"/>
        <v>23.162750000000003</v>
      </c>
      <c r="CL99">
        <f t="shared" si="133"/>
        <v>22.17746</v>
      </c>
      <c r="CM99">
        <f t="shared" si="134"/>
        <v>0.34275000000000233</v>
      </c>
      <c r="CN99">
        <f t="shared" si="135"/>
        <v>0.90745999999999682</v>
      </c>
      <c r="CO99">
        <v>22.6</v>
      </c>
      <c r="CP99">
        <v>22.9</v>
      </c>
      <c r="CQ99">
        <v>23.2</v>
      </c>
      <c r="CR99">
        <v>23.5</v>
      </c>
    </row>
    <row r="100" spans="1:96" x14ac:dyDescent="0.2">
      <c r="A100">
        <f t="shared" si="136"/>
        <v>99</v>
      </c>
      <c r="B100" t="s">
        <v>247</v>
      </c>
      <c r="C100" t="s">
        <v>248</v>
      </c>
      <c r="D100">
        <v>1993</v>
      </c>
      <c r="E100">
        <f>G100-D100</f>
        <v>23</v>
      </c>
      <c r="F100">
        <v>2</v>
      </c>
      <c r="G100">
        <f t="shared" si="78"/>
        <v>2016</v>
      </c>
      <c r="H100" s="1" t="str">
        <f t="shared" si="79"/>
        <v>2016</v>
      </c>
      <c r="I100" s="3" t="str">
        <f t="shared" si="80"/>
        <v>16</v>
      </c>
      <c r="J100" s="3">
        <v>11.83</v>
      </c>
      <c r="K100" s="3">
        <v>11.51</v>
      </c>
      <c r="L100" s="2">
        <v>11.125999999999999</v>
      </c>
      <c r="M100" s="2">
        <v>11.215</v>
      </c>
      <c r="N100" s="6">
        <v>7.2</v>
      </c>
      <c r="O100" s="6">
        <v>6.88</v>
      </c>
      <c r="P100" s="6">
        <v>10.64</v>
      </c>
      <c r="Q100" s="6">
        <v>10.85</v>
      </c>
      <c r="R100">
        <v>6.61</v>
      </c>
      <c r="S100">
        <v>7.65</v>
      </c>
      <c r="T100">
        <v>9.09</v>
      </c>
      <c r="U100">
        <v>8.82</v>
      </c>
      <c r="V100">
        <v>7.32</v>
      </c>
      <c r="W100">
        <v>7.1</v>
      </c>
      <c r="X100">
        <v>6.19</v>
      </c>
      <c r="Y100">
        <v>5.75</v>
      </c>
      <c r="Z100">
        <v>5.91</v>
      </c>
      <c r="AA100">
        <v>6.42</v>
      </c>
      <c r="AB100" s="5">
        <v>7.25</v>
      </c>
      <c r="AC100">
        <v>7.3</v>
      </c>
      <c r="AD100">
        <v>7.72</v>
      </c>
      <c r="AE100">
        <v>7.7</v>
      </c>
      <c r="AF100">
        <v>7.1</v>
      </c>
      <c r="AG100" s="5">
        <v>7.05</v>
      </c>
      <c r="AH100" s="3">
        <f t="shared" si="81"/>
        <v>24.270000000000003</v>
      </c>
      <c r="AI100" s="4">
        <f t="shared" si="137"/>
        <v>24.5</v>
      </c>
      <c r="AJ100">
        <f t="shared" si="138"/>
        <v>23.35</v>
      </c>
      <c r="AK100">
        <f t="shared" si="139"/>
        <v>23.240000000000002</v>
      </c>
      <c r="AL100">
        <f t="shared" si="140"/>
        <v>22.27</v>
      </c>
      <c r="AM100">
        <f t="shared" si="141"/>
        <v>21.85</v>
      </c>
      <c r="AN100">
        <v>23.1</v>
      </c>
      <c r="AO100">
        <v>23.4</v>
      </c>
      <c r="AP100">
        <v>23.135000000000002</v>
      </c>
      <c r="AQ100">
        <v>22.635000000000002</v>
      </c>
      <c r="AR100" s="3">
        <f t="shared" si="94"/>
        <v>22.71</v>
      </c>
      <c r="AS100" s="3">
        <f t="shared" si="95"/>
        <v>23.1</v>
      </c>
      <c r="AT100">
        <f t="shared" si="96"/>
        <v>22.712500000000002</v>
      </c>
      <c r="AU100">
        <f t="shared" si="97"/>
        <v>23.097000000000001</v>
      </c>
      <c r="AV100">
        <f t="shared" si="87"/>
        <v>7.68</v>
      </c>
      <c r="AW100">
        <f t="shared" si="98"/>
        <v>6.92</v>
      </c>
      <c r="AX100">
        <f t="shared" si="88"/>
        <v>11.15</v>
      </c>
      <c r="AY100">
        <f t="shared" si="99"/>
        <v>22.78</v>
      </c>
      <c r="AZ100">
        <f t="shared" si="100"/>
        <v>23.31</v>
      </c>
      <c r="BA100">
        <f t="shared" si="101"/>
        <v>22.776619999999998</v>
      </c>
      <c r="BB100">
        <f t="shared" si="102"/>
        <v>23.307700000000001</v>
      </c>
      <c r="BC100" s="2">
        <f t="shared" si="89"/>
        <v>11.426</v>
      </c>
      <c r="BD100">
        <f t="shared" si="90"/>
        <v>23.3002</v>
      </c>
      <c r="BE100">
        <f t="shared" si="91"/>
        <v>23.011900000000001</v>
      </c>
      <c r="BF100">
        <f t="shared" si="92"/>
        <v>22.468799999999998</v>
      </c>
      <c r="BG100">
        <f t="shared" si="93"/>
        <v>22.854199999999999</v>
      </c>
      <c r="BH100">
        <f t="shared" si="103"/>
        <v>8</v>
      </c>
      <c r="BI100">
        <f t="shared" si="104"/>
        <v>6.19</v>
      </c>
      <c r="BJ100">
        <f t="shared" si="105"/>
        <v>12.33</v>
      </c>
      <c r="BK100">
        <f t="shared" si="106"/>
        <v>11.14</v>
      </c>
      <c r="BL100">
        <f t="shared" si="107"/>
        <v>12.01</v>
      </c>
      <c r="BM100">
        <f t="shared" si="108"/>
        <v>-0.25</v>
      </c>
      <c r="BN100">
        <f t="shared" si="109"/>
        <v>-0.14000000000000057</v>
      </c>
      <c r="BO100">
        <f t="shared" si="110"/>
        <v>1.129999999999999</v>
      </c>
      <c r="BP100">
        <f t="shared" si="111"/>
        <v>1.5499999999999972</v>
      </c>
      <c r="BQ100">
        <f t="shared" si="112"/>
        <v>-0.21499999999999986</v>
      </c>
      <c r="BR100">
        <f t="shared" si="113"/>
        <v>-0.10500000000000043</v>
      </c>
      <c r="BS100">
        <f t="shared" si="114"/>
        <v>0.36500000000000199</v>
      </c>
      <c r="BT100">
        <f t="shared" si="115"/>
        <v>0.78500000000000014</v>
      </c>
      <c r="BU100" s="3">
        <f t="shared" si="116"/>
        <v>-0.25</v>
      </c>
      <c r="BV100" s="3">
        <f t="shared" si="117"/>
        <v>-0.14000000000000057</v>
      </c>
      <c r="BW100" s="3">
        <f t="shared" si="118"/>
        <v>0.44000000000000128</v>
      </c>
      <c r="BX100" s="3">
        <f t="shared" si="119"/>
        <v>0.85999999999999943</v>
      </c>
      <c r="BY100">
        <f t="shared" si="120"/>
        <v>-4.00000000000027E-2</v>
      </c>
      <c r="BZ100">
        <f t="shared" si="121"/>
        <v>6.9999999999996732E-2</v>
      </c>
      <c r="CA100">
        <f t="shared" si="122"/>
        <v>0.51000000000000156</v>
      </c>
      <c r="CB100">
        <f t="shared" si="123"/>
        <v>0.92999999999999972</v>
      </c>
      <c r="CC100">
        <f t="shared" si="124"/>
        <v>-4.9800000000001177E-2</v>
      </c>
      <c r="CD100">
        <f t="shared" si="125"/>
        <v>-0.2281000000000013</v>
      </c>
      <c r="CE100">
        <f t="shared" si="126"/>
        <v>0.58419999999999916</v>
      </c>
      <c r="CF100">
        <f t="shared" si="127"/>
        <v>0.61879999999999669</v>
      </c>
      <c r="CG100">
        <f t="shared" si="128"/>
        <v>5.35</v>
      </c>
      <c r="CH100">
        <f t="shared" si="129"/>
        <v>5.51</v>
      </c>
      <c r="CI100">
        <f t="shared" si="130"/>
        <v>23.295000000000002</v>
      </c>
      <c r="CJ100">
        <f t="shared" si="131"/>
        <v>22.060000000000002</v>
      </c>
      <c r="CK100">
        <f t="shared" si="132"/>
        <v>23.3491</v>
      </c>
      <c r="CL100">
        <f t="shared" si="133"/>
        <v>22.345969999999998</v>
      </c>
      <c r="CM100">
        <f t="shared" si="134"/>
        <v>5.4099999999998261E-2</v>
      </c>
      <c r="CN100">
        <f t="shared" si="135"/>
        <v>0.28596999999999539</v>
      </c>
      <c r="CO100">
        <v>23.5</v>
      </c>
      <c r="CP100">
        <v>23.7</v>
      </c>
      <c r="CQ100">
        <v>24.1</v>
      </c>
      <c r="CR100">
        <v>24.3</v>
      </c>
    </row>
    <row r="101" spans="1:96" x14ac:dyDescent="0.2">
      <c r="A101">
        <f t="shared" si="136"/>
        <v>100</v>
      </c>
      <c r="B101" t="s">
        <v>249</v>
      </c>
      <c r="C101" t="s">
        <v>250</v>
      </c>
      <c r="D101">
        <v>1997</v>
      </c>
      <c r="E101">
        <f>G101-D101</f>
        <v>19</v>
      </c>
      <c r="F101">
        <v>2</v>
      </c>
      <c r="G101">
        <f t="shared" si="78"/>
        <v>2016</v>
      </c>
      <c r="H101" s="1" t="str">
        <f t="shared" si="79"/>
        <v>2016</v>
      </c>
      <c r="I101" s="3" t="str">
        <f t="shared" si="80"/>
        <v>16</v>
      </c>
      <c r="J101" s="3">
        <v>12.89</v>
      </c>
      <c r="K101" s="3">
        <v>12.9</v>
      </c>
      <c r="L101" s="2">
        <v>11.473000000000001</v>
      </c>
      <c r="M101" s="2">
        <v>11.465999999999999</v>
      </c>
      <c r="N101">
        <v>7.43</v>
      </c>
      <c r="O101">
        <v>7.63</v>
      </c>
      <c r="P101">
        <v>11.77</v>
      </c>
      <c r="Q101">
        <v>11.66</v>
      </c>
      <c r="R101">
        <v>8</v>
      </c>
      <c r="S101">
        <v>8.42</v>
      </c>
      <c r="T101">
        <v>9.1199999999999992</v>
      </c>
      <c r="U101">
        <v>8.99</v>
      </c>
      <c r="V101">
        <v>8.2200000000000006</v>
      </c>
      <c r="W101">
        <v>7.88</v>
      </c>
      <c r="X101">
        <v>6.72</v>
      </c>
      <c r="Y101">
        <v>6.42</v>
      </c>
      <c r="Z101">
        <v>6.36</v>
      </c>
      <c r="AA101">
        <v>6.8</v>
      </c>
      <c r="AB101">
        <v>8.11</v>
      </c>
      <c r="AC101">
        <v>7.98</v>
      </c>
      <c r="AD101">
        <v>7.9</v>
      </c>
      <c r="AE101">
        <v>7.65</v>
      </c>
      <c r="AF101">
        <v>7.96</v>
      </c>
      <c r="AG101">
        <v>8.16</v>
      </c>
      <c r="AH101" s="3">
        <f t="shared" si="81"/>
        <v>26.3</v>
      </c>
      <c r="AI101" s="4">
        <f t="shared" si="137"/>
        <v>26.5</v>
      </c>
      <c r="AJ101">
        <f t="shared" si="138"/>
        <v>25.54</v>
      </c>
      <c r="AK101">
        <f t="shared" si="139"/>
        <v>25.09</v>
      </c>
      <c r="AL101">
        <f t="shared" si="140"/>
        <v>23.990000000000002</v>
      </c>
      <c r="AM101">
        <f t="shared" si="141"/>
        <v>23.77</v>
      </c>
      <c r="AN101">
        <v>24.3</v>
      </c>
      <c r="AO101">
        <v>24.5</v>
      </c>
      <c r="AP101">
        <v>24.15</v>
      </c>
      <c r="AQ101">
        <v>23.65</v>
      </c>
      <c r="AR101" s="3">
        <f t="shared" si="94"/>
        <v>23.89</v>
      </c>
      <c r="AS101" s="3">
        <f t="shared" si="95"/>
        <v>24.35</v>
      </c>
      <c r="AT101">
        <f t="shared" si="96"/>
        <v>23.887699999999999</v>
      </c>
      <c r="AU101">
        <f t="shared" si="97"/>
        <v>24.354700000000001</v>
      </c>
      <c r="AV101">
        <f t="shared" si="87"/>
        <v>8.43</v>
      </c>
      <c r="AW101">
        <f t="shared" si="98"/>
        <v>7.3</v>
      </c>
      <c r="AX101">
        <f t="shared" si="88"/>
        <v>11.96</v>
      </c>
      <c r="AY101">
        <f t="shared" si="99"/>
        <v>23.8</v>
      </c>
      <c r="AZ101">
        <f t="shared" si="100"/>
        <v>24.29</v>
      </c>
      <c r="BA101">
        <f t="shared" si="101"/>
        <v>23.800809999999998</v>
      </c>
      <c r="BB101">
        <f t="shared" si="102"/>
        <v>24.294750000000001</v>
      </c>
      <c r="BC101" s="2">
        <f t="shared" si="89"/>
        <v>11.773000000000001</v>
      </c>
      <c r="BD101">
        <f t="shared" si="90"/>
        <v>24.565000000000001</v>
      </c>
      <c r="BE101">
        <f t="shared" si="91"/>
        <v>24.462700000000002</v>
      </c>
      <c r="BF101">
        <f t="shared" si="92"/>
        <v>23.963399999999996</v>
      </c>
      <c r="BG101">
        <f t="shared" si="93"/>
        <v>24.517999999999997</v>
      </c>
      <c r="BH101">
        <f t="shared" si="103"/>
        <v>8.23</v>
      </c>
      <c r="BI101">
        <f t="shared" si="104"/>
        <v>6.72</v>
      </c>
      <c r="BJ101">
        <f t="shared" si="105"/>
        <v>13.39</v>
      </c>
      <c r="BK101">
        <f t="shared" si="106"/>
        <v>12.27</v>
      </c>
      <c r="BL101">
        <f t="shared" si="107"/>
        <v>13.4</v>
      </c>
      <c r="BM101">
        <f t="shared" si="108"/>
        <v>-1.2399999999999984</v>
      </c>
      <c r="BN101">
        <f t="shared" si="109"/>
        <v>-0.78999999999999915</v>
      </c>
      <c r="BO101">
        <f t="shared" si="110"/>
        <v>0.50999999999999801</v>
      </c>
      <c r="BP101">
        <f t="shared" si="111"/>
        <v>0.73000000000000043</v>
      </c>
      <c r="BQ101">
        <f t="shared" si="112"/>
        <v>-1.3900000000000006</v>
      </c>
      <c r="BR101">
        <f t="shared" si="113"/>
        <v>-0.94000000000000128</v>
      </c>
      <c r="BS101">
        <f t="shared" si="114"/>
        <v>-0.34000000000000341</v>
      </c>
      <c r="BT101">
        <f t="shared" si="115"/>
        <v>-0.12000000000000099</v>
      </c>
      <c r="BU101" s="3">
        <f t="shared" si="116"/>
        <v>-1.1899999999999977</v>
      </c>
      <c r="BV101" s="3">
        <f t="shared" si="117"/>
        <v>-0.73999999999999844</v>
      </c>
      <c r="BW101" s="3">
        <f t="shared" si="118"/>
        <v>-0.10000000000000142</v>
      </c>
      <c r="BX101" s="3">
        <f t="shared" si="119"/>
        <v>0.12000000000000099</v>
      </c>
      <c r="BY101">
        <f t="shared" si="120"/>
        <v>-1.25</v>
      </c>
      <c r="BZ101">
        <f t="shared" si="121"/>
        <v>-0.80000000000000071</v>
      </c>
      <c r="CA101">
        <f t="shared" si="122"/>
        <v>-0.19000000000000128</v>
      </c>
      <c r="CB101">
        <f t="shared" si="123"/>
        <v>3.0000000000001137E-2</v>
      </c>
      <c r="CC101">
        <f t="shared" si="124"/>
        <v>-0.97499999999999787</v>
      </c>
      <c r="CD101">
        <f t="shared" si="125"/>
        <v>-0.62729999999999819</v>
      </c>
      <c r="CE101">
        <f t="shared" si="126"/>
        <v>0.52799999999999514</v>
      </c>
      <c r="CF101">
        <f t="shared" si="127"/>
        <v>0.19339999999999691</v>
      </c>
      <c r="CG101">
        <f t="shared" si="128"/>
        <v>6.02</v>
      </c>
      <c r="CH101">
        <f t="shared" si="129"/>
        <v>5.96</v>
      </c>
      <c r="CI101">
        <f t="shared" si="130"/>
        <v>25.314999999999998</v>
      </c>
      <c r="CJ101">
        <f t="shared" si="131"/>
        <v>23.880000000000003</v>
      </c>
      <c r="CK101">
        <f t="shared" si="132"/>
        <v>24.96895</v>
      </c>
      <c r="CL101">
        <f t="shared" si="133"/>
        <v>23.917890000000003</v>
      </c>
      <c r="CM101">
        <f t="shared" si="134"/>
        <v>-0.34604999999999819</v>
      </c>
      <c r="CN101">
        <f t="shared" si="135"/>
        <v>3.7890000000000867E-2</v>
      </c>
      <c r="CO101">
        <v>24.6</v>
      </c>
      <c r="CP101">
        <v>24.8</v>
      </c>
      <c r="CQ101">
        <v>25.3</v>
      </c>
      <c r="CR101">
        <v>25.4</v>
      </c>
    </row>
    <row r="107" spans="1:96" x14ac:dyDescent="0.2">
      <c r="Y107" s="3"/>
    </row>
    <row r="108" spans="1:96" x14ac:dyDescent="0.2">
      <c r="Y108" s="3"/>
    </row>
    <row r="109" spans="1:96" x14ac:dyDescent="0.2">
      <c r="Y10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Microsoft Office User</cp:lastModifiedBy>
  <dcterms:created xsi:type="dcterms:W3CDTF">2020-06-25T08:35:10Z</dcterms:created>
  <dcterms:modified xsi:type="dcterms:W3CDTF">2021-11-01T04:16:40Z</dcterms:modified>
</cp:coreProperties>
</file>