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esktop\tiên\"/>
    </mc:Choice>
  </mc:AlternateContent>
  <xr:revisionPtr revIDLastSave="0" documentId="13_ncr:1_{CB60CD34-43B2-4DDD-B5B4-D11B03C9D9D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ULIEU" sheetId="1" r:id="rId1"/>
    <sheet name="CAUHOI" sheetId="2" r:id="rId2"/>
  </sheets>
  <definedNames>
    <definedName name="_xlnm._FilterDatabase" localSheetId="0" hidden="1">DULIEU!$A$2:$H$10</definedName>
    <definedName name="_xlnm.Criteria" localSheetId="0">DULIEU!$K$15:$K$18</definedName>
    <definedName name="_xlnm.Extract" localSheetId="0">DULIEU!$K$19:$R$19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10" i="1"/>
  <c r="E7" i="1"/>
  <c r="E5" i="1"/>
  <c r="E6" i="1"/>
  <c r="E9" i="1"/>
  <c r="E8" i="1"/>
  <c r="E3" i="1"/>
  <c r="D4" i="1"/>
  <c r="G4" i="1" s="1"/>
  <c r="H4" i="1" s="1"/>
  <c r="D10" i="1"/>
  <c r="G10" i="1" s="1"/>
  <c r="H10" i="1" s="1"/>
  <c r="D7" i="1"/>
  <c r="G7" i="1" s="1"/>
  <c r="H7" i="1" s="1"/>
  <c r="D5" i="1"/>
  <c r="G5" i="1" s="1"/>
  <c r="H5" i="1" s="1"/>
  <c r="D6" i="1"/>
  <c r="G6" i="1" s="1"/>
  <c r="H6" i="1" s="1"/>
  <c r="D9" i="1"/>
  <c r="G9" i="1" s="1"/>
  <c r="H9" i="1" s="1"/>
  <c r="D8" i="1"/>
  <c r="G8" i="1" s="1"/>
  <c r="H8" i="1" s="1"/>
  <c r="D3" i="1"/>
  <c r="G3" i="1" s="1"/>
  <c r="H3" i="1" s="1"/>
  <c r="C4" i="1"/>
  <c r="C10" i="1"/>
  <c r="C7" i="1"/>
  <c r="C5" i="1"/>
  <c r="C6" i="1"/>
  <c r="C9" i="1"/>
  <c r="C8" i="1"/>
  <c r="C3" i="1"/>
  <c r="H15" i="1" s="1"/>
</calcChain>
</file>

<file path=xl/sharedStrings.xml><?xml version="1.0" encoding="utf-8"?>
<sst xmlns="http://schemas.openxmlformats.org/spreadsheetml/2006/main" count="85" uniqueCount="53">
  <si>
    <t>BÁO CÁO TỔNG HỢP CƯỚC PHÍ BƯU ĐIỆN</t>
  </si>
  <si>
    <t>STT</t>
  </si>
  <si>
    <t>01</t>
  </si>
  <si>
    <t>02</t>
  </si>
  <si>
    <t>03</t>
  </si>
  <si>
    <t>04</t>
  </si>
  <si>
    <t>05</t>
  </si>
  <si>
    <t>06</t>
  </si>
  <si>
    <t>07</t>
  </si>
  <si>
    <t>08</t>
  </si>
  <si>
    <t>01USN</t>
  </si>
  <si>
    <t>01USE</t>
  </si>
  <si>
    <t>02AUE</t>
  </si>
  <si>
    <t>01SIE</t>
  </si>
  <si>
    <t>01SIN</t>
  </si>
  <si>
    <t>02AUN</t>
  </si>
  <si>
    <t>01AUE</t>
  </si>
  <si>
    <t>MÃ BƯU KIỆN</t>
  </si>
  <si>
    <t>NƠI ĐẾN</t>
  </si>
  <si>
    <t>PHƯƠNG TIỆN</t>
  </si>
  <si>
    <t>HÌNH THỨC</t>
  </si>
  <si>
    <t>TRỌNG LƯỢNG</t>
  </si>
  <si>
    <t>GIÁ CƯỚC</t>
  </si>
  <si>
    <t>THÀNH TIỀN</t>
  </si>
  <si>
    <t>02USE</t>
  </si>
  <si>
    <t>BẢNG 1</t>
  </si>
  <si>
    <t>MÃ NƯỚC</t>
  </si>
  <si>
    <t>TÊN NƯỚC</t>
  </si>
  <si>
    <t>MÁY BAY</t>
  </si>
  <si>
    <t>TÀU THỦY</t>
  </si>
  <si>
    <t>US</t>
  </si>
  <si>
    <t>AU</t>
  </si>
  <si>
    <t>SI</t>
  </si>
  <si>
    <t>Mỹ</t>
  </si>
  <si>
    <t>Úc</t>
  </si>
  <si>
    <t>Singapore</t>
  </si>
  <si>
    <t>BẢNG 2</t>
  </si>
  <si>
    <t>MÃ PHƯƠNG TIỆN</t>
  </si>
  <si>
    <t>TÊN PHƯƠNG TIỆN</t>
  </si>
  <si>
    <t>Máy bay</t>
  </si>
  <si>
    <t>Tàu Thủy</t>
  </si>
  <si>
    <r>
      <t xml:space="preserve">Tổng cước phí </t>
    </r>
    <r>
      <rPr>
        <b/>
        <sz val="12"/>
        <color theme="1"/>
        <rFont val="Calibri"/>
        <family val="2"/>
        <scheme val="minor"/>
      </rPr>
      <t>CHUYỂN NHANH</t>
    </r>
    <r>
      <rPr>
        <sz val="12"/>
        <color theme="1"/>
        <rFont val="Calibri"/>
        <family val="2"/>
        <scheme val="minor"/>
      </rPr>
      <t xml:space="preserve"> đi </t>
    </r>
    <r>
      <rPr>
        <b/>
        <sz val="12"/>
        <color theme="1"/>
        <rFont val="Calibri"/>
        <family val="2"/>
        <scheme val="minor"/>
      </rPr>
      <t>MỸ</t>
    </r>
  </si>
  <si>
    <t>Câu hỏi 1. (0,5đ) Nơi đến căn cứ vào ký tự 3,4 của Mã bưu kiện và đối chiếu với Bảng 1</t>
  </si>
  <si>
    <t>Câu hỏi 3. (0,5đ) Nếu ký tự cuối của Mã bưu kiện là "E" thì hình thức là "Chuyển nhanh". Còn "N" được hiểu là "Chuyển thường"</t>
  </si>
  <si>
    <t>Câu hỏi 4. (1,0đ) Giá cước căn cứ vào nơi đến, phương tiện và đối chiếu với Bảng 1</t>
  </si>
  <si>
    <t>Câu hỏi 5. (1,0đ) Tính tổng cước phí các bưu kiện có Nơi đến là Mỹ và Hình thức là chuyển nhanh và điền vào dấu hỏi (?)</t>
  </si>
  <si>
    <t>Câu 6. (0,5đ) Thành tiền = Trọng lượng * Giá cước. Trong đó, giảm 10% cho các bưu kiện có trọng lượng &gt;300, còn lại không giảm</t>
  </si>
  <si>
    <t>Câu 7. (0,5đ) Sắp xếp bảng tính tăng dần theo Nơi đến. Nếu có cùng nơi đến thì sắp xếp giảm dần theo trọng lượng</t>
  </si>
  <si>
    <t>Câu hỏi 2. (1,0đ) Phương tiện căn cứ vào 2 ký tự đầu của Mã bưu kiện (định dạng number) và đối chiếu với Bảng 2</t>
  </si>
  <si>
    <t>Câu 8. Lọc ra danh sách các nơi đến là Mỹ hoặc trọng lượng &gt; 200</t>
  </si>
  <si>
    <t>&gt;200</t>
  </si>
  <si>
    <t>Chuyển thường</t>
  </si>
  <si>
    <t>Chuyển nhanh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</si>
</sst>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[$$-409]* #,##0_);_([$$-409]* \(#,##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/>
    <xf numFmtId="0" fontId="3" fillId="0" borderId="1" xfId="0" quotePrefix="1" applyFont="1" applyBorder="1"/>
    <xf numFmtId="0" fontId="3" fillId="0" borderId="1" xfId="0" applyFont="1" applyBorder="1"/>
    <xf numFmtId="164" fontId="3" fillId="0" borderId="1" xfId="1" applyNumberFormat="1" applyFont="1" applyBorder="1"/>
    <xf numFmtId="165" fontId="3" fillId="0" borderId="1" xfId="1" applyNumberFormat="1" applyFont="1" applyBorder="1"/>
    <xf numFmtId="0" fontId="3" fillId="0" borderId="0" xfId="0" applyFont="1"/>
    <xf numFmtId="0" fontId="2" fillId="5" borderId="1" xfId="0" applyFont="1" applyFill="1" applyBorder="1"/>
    <xf numFmtId="0" fontId="2" fillId="4" borderId="1" xfId="0" applyFont="1" applyFill="1" applyBorder="1"/>
    <xf numFmtId="0" fontId="3" fillId="6" borderId="1" xfId="0" applyFont="1" applyFill="1" applyBorder="1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zoomScale="80" zoomScaleNormal="80" workbookViewId="0">
      <selection activeCell="T14" sqref="T14"/>
    </sheetView>
  </sheetViews>
  <sheetFormatPr defaultRowHeight="15.75" x14ac:dyDescent="0.25"/>
  <cols>
    <col min="1" max="1" width="11" style="6" bestFit="1" customWidth="1"/>
    <col min="2" max="2" width="14.7109375" style="6" bestFit="1" customWidth="1"/>
    <col min="3" max="3" width="14.140625" style="6" customWidth="1"/>
    <col min="4" max="4" width="15.28515625" style="6" bestFit="1" customWidth="1"/>
    <col min="5" max="5" width="16.28515625" style="6" bestFit="1" customWidth="1"/>
    <col min="6" max="6" width="34.5703125" style="6" bestFit="1" customWidth="1"/>
    <col min="7" max="7" width="10.5703125" style="6" bestFit="1" customWidth="1"/>
    <col min="8" max="8" width="17.42578125" style="6" customWidth="1"/>
    <col min="9" max="17" width="9.140625" style="6"/>
    <col min="18" max="18" width="15.42578125" style="6" customWidth="1"/>
    <col min="19" max="16384" width="9.140625" style="6"/>
  </cols>
  <sheetData>
    <row r="1" spans="1:11" x14ac:dyDescent="0.25">
      <c r="A1" s="11" t="s">
        <v>0</v>
      </c>
      <c r="B1" s="11"/>
      <c r="C1" s="11"/>
      <c r="D1" s="11"/>
      <c r="E1" s="11"/>
      <c r="F1" s="11"/>
      <c r="G1" s="11"/>
      <c r="H1" s="11"/>
    </row>
    <row r="2" spans="1:11" x14ac:dyDescent="0.25">
      <c r="A2" s="1" t="s">
        <v>1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</row>
    <row r="3" spans="1:11" x14ac:dyDescent="0.25">
      <c r="A3" s="2" t="s">
        <v>2</v>
      </c>
      <c r="B3" s="3" t="s">
        <v>10</v>
      </c>
      <c r="C3" s="3" t="str">
        <f>VLOOKUP(MID(B3,3,2),$A$14:$B$16,2,0)</f>
        <v>Mỹ</v>
      </c>
      <c r="D3" s="3" t="str">
        <f>HLOOKUP(VALUE(LEFT(B3,2)),$F$13:$H$14,2,0)</f>
        <v>Máy bay</v>
      </c>
      <c r="E3" s="3" t="str">
        <f>IF(RIGHT(B3,1)="E","Chuyển nhanh", "Chuyển thường")</f>
        <v>Chuyển thường</v>
      </c>
      <c r="F3" s="3">
        <v>500</v>
      </c>
      <c r="G3" s="4">
        <f>IF(D3="Máy bay",VLOOKUP(C3,$B$13:$C$16,2,0),VLOOKUP(C3,$B$13:$D$16,3,0))</f>
        <v>1900</v>
      </c>
      <c r="H3" s="5">
        <f>IF(F3&gt;300,G3*F3*90%,G3*F3)</f>
        <v>855000</v>
      </c>
    </row>
    <row r="4" spans="1:11" x14ac:dyDescent="0.25">
      <c r="A4" s="2" t="s">
        <v>3</v>
      </c>
      <c r="B4" s="3" t="s">
        <v>11</v>
      </c>
      <c r="C4" s="3" t="str">
        <f>VLOOKUP(MID(B4,3,2),$A$14:$B$16,2,0)</f>
        <v>Mỹ</v>
      </c>
      <c r="D4" s="3" t="str">
        <f>HLOOKUP(VALUE(LEFT(B4,2)),$F$13:$H$14,2,0)</f>
        <v>Máy bay</v>
      </c>
      <c r="E4" s="3" t="str">
        <f>IF(RIGHT(B4,1)="E","Chuyển nhanh", "Chuyển thường")</f>
        <v>Chuyển nhanh</v>
      </c>
      <c r="F4" s="3">
        <v>200</v>
      </c>
      <c r="G4" s="4">
        <f>IF(D4="Máy bay",VLOOKUP(C4,$B$13:$C$16,2,0),VLOOKUP(C4,$B$13:$D$16,3,0))</f>
        <v>1900</v>
      </c>
      <c r="H4" s="5">
        <f>IF(F4&gt;300,G4*F4*90%,G4*F4)</f>
        <v>380000</v>
      </c>
    </row>
    <row r="5" spans="1:11" x14ac:dyDescent="0.25">
      <c r="A5" s="2" t="s">
        <v>6</v>
      </c>
      <c r="B5" s="3" t="s">
        <v>24</v>
      </c>
      <c r="C5" s="3" t="str">
        <f>VLOOKUP(MID(B5,3,2),$A$14:$B$16,2,0)</f>
        <v>Mỹ</v>
      </c>
      <c r="D5" s="3" t="str">
        <f>HLOOKUP(VALUE(LEFT(B5,2)),$F$13:$H$14,2,0)</f>
        <v>Tàu Thủy</v>
      </c>
      <c r="E5" s="3" t="str">
        <f>IF(RIGHT(B5,1)="E","Chuyển nhanh", "Chuyển thường")</f>
        <v>Chuyển nhanh</v>
      </c>
      <c r="F5" s="3">
        <v>150</v>
      </c>
      <c r="G5" s="4">
        <f>IF(D5="Máy bay",VLOOKUP(C5,$B$13:$C$16,2,0),VLOOKUP(C5,$B$13:$D$16,3,0))</f>
        <v>1800</v>
      </c>
      <c r="H5" s="5">
        <f>IF(F5&gt;300,G5*F5*90%,G5*F5)</f>
        <v>270000</v>
      </c>
    </row>
    <row r="6" spans="1:11" x14ac:dyDescent="0.25">
      <c r="A6" s="2" t="s">
        <v>7</v>
      </c>
      <c r="B6" s="3" t="s">
        <v>14</v>
      </c>
      <c r="C6" s="3" t="str">
        <f>VLOOKUP(MID(B6,3,2),$A$14:$B$16,2,0)</f>
        <v>Singapore</v>
      </c>
      <c r="D6" s="3" t="str">
        <f>HLOOKUP(VALUE(LEFT(B6,2)),$F$13:$H$14,2,0)</f>
        <v>Máy bay</v>
      </c>
      <c r="E6" s="3" t="str">
        <f>IF(RIGHT(B6,1)="E","Chuyển nhanh", "Chuyển thường")</f>
        <v>Chuyển thường</v>
      </c>
      <c r="F6" s="3">
        <v>800</v>
      </c>
      <c r="G6" s="4">
        <f>IF(D6="Máy bay",VLOOKUP(C6,$B$13:$C$16,2,0),VLOOKUP(C6,$B$13:$D$16,3,0))</f>
        <v>1400</v>
      </c>
      <c r="H6" s="5">
        <f>IF(F6&gt;300,G6*F6*90%,G6*F6)</f>
        <v>1008000</v>
      </c>
    </row>
    <row r="7" spans="1:11" x14ac:dyDescent="0.25">
      <c r="A7" s="2" t="s">
        <v>5</v>
      </c>
      <c r="B7" s="3" t="s">
        <v>13</v>
      </c>
      <c r="C7" s="3" t="str">
        <f>VLOOKUP(MID(B7,3,2),$A$14:$B$16,2,0)</f>
        <v>Singapore</v>
      </c>
      <c r="D7" s="3" t="str">
        <f>HLOOKUP(VALUE(LEFT(B7,2)),$F$13:$H$14,2,0)</f>
        <v>Máy bay</v>
      </c>
      <c r="E7" s="3" t="str">
        <f>IF(RIGHT(B7,1)="E","Chuyển nhanh", "Chuyển thường")</f>
        <v>Chuyển nhanh</v>
      </c>
      <c r="F7" s="3">
        <v>250</v>
      </c>
      <c r="G7" s="4">
        <f>IF(D7="Máy bay",VLOOKUP(C7,$B$13:$C$16,2,0),VLOOKUP(C7,$B$13:$D$16,3,0))</f>
        <v>1400</v>
      </c>
      <c r="H7" s="5">
        <f>IF(F7&gt;300,G7*F7*90%,G7*F7)</f>
        <v>350000</v>
      </c>
    </row>
    <row r="8" spans="1:11" x14ac:dyDescent="0.25">
      <c r="A8" s="2" t="s">
        <v>9</v>
      </c>
      <c r="B8" s="3" t="s">
        <v>16</v>
      </c>
      <c r="C8" s="3" t="str">
        <f>VLOOKUP(MID(B8,3,2),$A$14:$B$16,2,0)</f>
        <v>Úc</v>
      </c>
      <c r="D8" s="3" t="str">
        <f>HLOOKUP(VALUE(LEFT(B8,2)),$F$13:$H$14,2,0)</f>
        <v>Máy bay</v>
      </c>
      <c r="E8" s="3" t="str">
        <f>IF(RIGHT(B8,1)="E","Chuyển nhanh", "Chuyển thường")</f>
        <v>Chuyển nhanh</v>
      </c>
      <c r="F8" s="3">
        <v>600</v>
      </c>
      <c r="G8" s="4">
        <f>IF(D8="Máy bay",VLOOKUP(C8,$B$13:$C$16,2,0),VLOOKUP(C8,$B$13:$D$16,3,0))</f>
        <v>1700</v>
      </c>
      <c r="H8" s="5">
        <f>IF(F8&gt;300,G8*F8*90%,G8*F8)</f>
        <v>918000</v>
      </c>
    </row>
    <row r="9" spans="1:11" x14ac:dyDescent="0.25">
      <c r="A9" s="2" t="s">
        <v>8</v>
      </c>
      <c r="B9" s="3" t="s">
        <v>15</v>
      </c>
      <c r="C9" s="3" t="str">
        <f>VLOOKUP(MID(B9,3,2),$A$14:$B$16,2,0)</f>
        <v>Úc</v>
      </c>
      <c r="D9" s="3" t="str">
        <f>HLOOKUP(VALUE(LEFT(B9,2)),$F$13:$H$14,2,0)</f>
        <v>Tàu Thủy</v>
      </c>
      <c r="E9" s="3" t="str">
        <f>IF(RIGHT(B9,1)="E","Chuyển nhanh", "Chuyển thường")</f>
        <v>Chuyển thường</v>
      </c>
      <c r="F9" s="3">
        <v>250</v>
      </c>
      <c r="G9" s="4">
        <f>IF(D9="Máy bay",VLOOKUP(C9,$B$13:$C$16,2,0),VLOOKUP(C9,$B$13:$D$16,3,0))</f>
        <v>1500</v>
      </c>
      <c r="H9" s="5">
        <f>IF(F9&gt;300,G9*F9*90%,G9*F9)</f>
        <v>375000</v>
      </c>
    </row>
    <row r="10" spans="1:11" x14ac:dyDescent="0.25">
      <c r="A10" s="2" t="s">
        <v>4</v>
      </c>
      <c r="B10" s="3" t="s">
        <v>12</v>
      </c>
      <c r="C10" s="3" t="str">
        <f>VLOOKUP(MID(B10,3,2),$A$14:$B$16,2,0)</f>
        <v>Úc</v>
      </c>
      <c r="D10" s="3" t="str">
        <f>HLOOKUP(VALUE(LEFT(B10,2)),$F$13:$H$14,2,0)</f>
        <v>Tàu Thủy</v>
      </c>
      <c r="E10" s="3" t="str">
        <f>IF(RIGHT(B10,1)="E","Chuyển nhanh", "Chuyển thường")</f>
        <v>Chuyển nhanh</v>
      </c>
      <c r="F10" s="3">
        <v>50</v>
      </c>
      <c r="G10" s="4">
        <f>IF(D10="Máy bay",VLOOKUP(C10,$B$13:$C$16,2,0),VLOOKUP(C10,$B$13:$D$16,3,0))</f>
        <v>1500</v>
      </c>
      <c r="H10" s="5">
        <f>IF(F10&gt;300,G10*F10*90%,G10*F10)</f>
        <v>75000</v>
      </c>
    </row>
    <row r="12" spans="1:11" x14ac:dyDescent="0.25">
      <c r="A12" s="13" t="s">
        <v>25</v>
      </c>
      <c r="B12" s="13"/>
      <c r="C12" s="13"/>
      <c r="D12" s="13"/>
      <c r="F12" s="12" t="s">
        <v>36</v>
      </c>
      <c r="G12" s="12"/>
      <c r="H12" s="12"/>
    </row>
    <row r="13" spans="1:11" x14ac:dyDescent="0.25">
      <c r="A13" s="7" t="s">
        <v>26</v>
      </c>
      <c r="B13" s="7" t="s">
        <v>27</v>
      </c>
      <c r="C13" s="7" t="s">
        <v>28</v>
      </c>
      <c r="D13" s="7" t="s">
        <v>29</v>
      </c>
      <c r="F13" s="8" t="s">
        <v>37</v>
      </c>
      <c r="G13" s="3">
        <v>1</v>
      </c>
      <c r="H13" s="3">
        <v>2</v>
      </c>
    </row>
    <row r="14" spans="1:11" x14ac:dyDescent="0.25">
      <c r="A14" s="3" t="s">
        <v>30</v>
      </c>
      <c r="B14" s="3" t="s">
        <v>33</v>
      </c>
      <c r="C14" s="4">
        <v>1900</v>
      </c>
      <c r="D14" s="4">
        <v>1800</v>
      </c>
      <c r="F14" s="8" t="s">
        <v>38</v>
      </c>
      <c r="G14" s="3" t="s">
        <v>39</v>
      </c>
      <c r="H14" s="3" t="s">
        <v>40</v>
      </c>
    </row>
    <row r="15" spans="1:11" x14ac:dyDescent="0.25">
      <c r="A15" s="3" t="s">
        <v>31</v>
      </c>
      <c r="B15" s="3" t="s">
        <v>34</v>
      </c>
      <c r="C15" s="4">
        <v>1700</v>
      </c>
      <c r="D15" s="4">
        <v>1500</v>
      </c>
      <c r="F15" s="3" t="s">
        <v>41</v>
      </c>
      <c r="G15" s="3"/>
      <c r="H15" s="3">
        <f>SUMIFS(G3:G10,C3:C10,C3,E3:E10,E4)</f>
        <v>3700</v>
      </c>
      <c r="K15" s="1" t="s">
        <v>18</v>
      </c>
    </row>
    <row r="16" spans="1:11" x14ac:dyDescent="0.25">
      <c r="A16" s="3" t="s">
        <v>32</v>
      </c>
      <c r="B16" s="3" t="s">
        <v>35</v>
      </c>
      <c r="C16" s="4">
        <v>1400</v>
      </c>
      <c r="D16" s="4">
        <v>1200</v>
      </c>
      <c r="H16" s="9"/>
      <c r="K16" s="3" t="s">
        <v>33</v>
      </c>
    </row>
    <row r="17" spans="2:18" x14ac:dyDescent="0.25">
      <c r="K17" s="1" t="s">
        <v>21</v>
      </c>
    </row>
    <row r="18" spans="2:18" x14ac:dyDescent="0.25">
      <c r="K18" s="6" t="s">
        <v>50</v>
      </c>
    </row>
    <row r="19" spans="2:18" x14ac:dyDescent="0.25">
      <c r="K19" s="1" t="s">
        <v>1</v>
      </c>
      <c r="L19" s="1" t="s">
        <v>17</v>
      </c>
      <c r="M19" s="1" t="s">
        <v>18</v>
      </c>
      <c r="N19" s="1" t="s">
        <v>19</v>
      </c>
      <c r="O19" s="1" t="s">
        <v>20</v>
      </c>
      <c r="P19" s="1" t="s">
        <v>21</v>
      </c>
      <c r="Q19" s="1" t="s">
        <v>22</v>
      </c>
      <c r="R19" s="1" t="s">
        <v>23</v>
      </c>
    </row>
    <row r="20" spans="2:18" x14ac:dyDescent="0.25">
      <c r="K20" s="2" t="s">
        <v>2</v>
      </c>
      <c r="L20" s="3" t="s">
        <v>10</v>
      </c>
      <c r="M20" s="3" t="s">
        <v>33</v>
      </c>
      <c r="N20" s="3" t="s">
        <v>39</v>
      </c>
      <c r="O20" s="3" t="s">
        <v>51</v>
      </c>
      <c r="P20" s="3">
        <v>500</v>
      </c>
      <c r="Q20" s="4">
        <v>1900</v>
      </c>
      <c r="R20" s="5">
        <v>855000</v>
      </c>
    </row>
    <row r="21" spans="2:18" x14ac:dyDescent="0.25">
      <c r="K21" s="2" t="s">
        <v>3</v>
      </c>
      <c r="L21" s="3" t="s">
        <v>11</v>
      </c>
      <c r="M21" s="3" t="s">
        <v>33</v>
      </c>
      <c r="N21" s="3" t="s">
        <v>39</v>
      </c>
      <c r="O21" s="3" t="s">
        <v>52</v>
      </c>
      <c r="P21" s="3">
        <v>200</v>
      </c>
      <c r="Q21" s="4">
        <v>1900</v>
      </c>
      <c r="R21" s="5">
        <v>380000</v>
      </c>
    </row>
    <row r="22" spans="2:18" x14ac:dyDescent="0.25">
      <c r="K22" s="2" t="s">
        <v>6</v>
      </c>
      <c r="L22" s="3" t="s">
        <v>24</v>
      </c>
      <c r="M22" s="3" t="s">
        <v>33</v>
      </c>
      <c r="N22" s="3" t="s">
        <v>40</v>
      </c>
      <c r="O22" s="3" t="s">
        <v>52</v>
      </c>
      <c r="P22" s="3">
        <v>150</v>
      </c>
      <c r="Q22" s="4">
        <v>1800</v>
      </c>
      <c r="R22" s="5">
        <v>270000</v>
      </c>
    </row>
    <row r="27" spans="2:18" ht="17.25" x14ac:dyDescent="0.3">
      <c r="B27" s="10" t="s">
        <v>42</v>
      </c>
    </row>
    <row r="28" spans="2:18" ht="17.25" x14ac:dyDescent="0.3">
      <c r="B28" s="10"/>
    </row>
    <row r="29" spans="2:18" ht="17.25" x14ac:dyDescent="0.3">
      <c r="B29" s="10" t="s">
        <v>48</v>
      </c>
    </row>
    <row r="30" spans="2:18" ht="17.25" x14ac:dyDescent="0.3">
      <c r="B30" s="10"/>
    </row>
    <row r="31" spans="2:18" ht="17.25" x14ac:dyDescent="0.3">
      <c r="B31" s="10" t="s">
        <v>43</v>
      </c>
    </row>
    <row r="32" spans="2:18" ht="17.25" x14ac:dyDescent="0.3">
      <c r="B32" s="10"/>
    </row>
    <row r="33" spans="2:2" ht="17.25" x14ac:dyDescent="0.3">
      <c r="B33" s="10" t="s">
        <v>44</v>
      </c>
    </row>
    <row r="34" spans="2:2" ht="17.25" x14ac:dyDescent="0.3">
      <c r="B34" s="10"/>
    </row>
    <row r="35" spans="2:2" ht="17.25" x14ac:dyDescent="0.3">
      <c r="B35" s="10" t="s">
        <v>45</v>
      </c>
    </row>
    <row r="36" spans="2:2" ht="17.25" x14ac:dyDescent="0.3">
      <c r="B36" s="10"/>
    </row>
    <row r="37" spans="2:2" ht="17.25" x14ac:dyDescent="0.3">
      <c r="B37" s="10" t="s">
        <v>46</v>
      </c>
    </row>
    <row r="38" spans="2:2" ht="17.25" x14ac:dyDescent="0.3">
      <c r="B38" s="10"/>
    </row>
    <row r="39" spans="2:2" ht="17.25" x14ac:dyDescent="0.3">
      <c r="B39" s="10" t="s">
        <v>47</v>
      </c>
    </row>
    <row r="40" spans="2:2" ht="17.25" x14ac:dyDescent="0.3">
      <c r="B40" s="10"/>
    </row>
    <row r="41" spans="2:2" ht="17.25" x14ac:dyDescent="0.3">
      <c r="B41" s="10" t="s">
        <v>49</v>
      </c>
    </row>
  </sheetData>
  <sortState xmlns:xlrd2="http://schemas.microsoft.com/office/spreadsheetml/2017/richdata2" ref="A3:H10">
    <sortCondition ref="C3:C10"/>
    <sortCondition descending="1" ref="F3:F10"/>
  </sortState>
  <mergeCells count="3">
    <mergeCell ref="A1:H1"/>
    <mergeCell ref="F12:H12"/>
    <mergeCell ref="A12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>
      <selection sqref="A1:A15"/>
    </sheetView>
  </sheetViews>
  <sheetFormatPr defaultRowHeight="17.25" x14ac:dyDescent="0.3"/>
  <cols>
    <col min="1" max="16384" width="9.140625" style="10"/>
  </cols>
  <sheetData>
    <row r="1" spans="1:1" x14ac:dyDescent="0.3">
      <c r="A1" s="10" t="s">
        <v>42</v>
      </c>
    </row>
    <row r="3" spans="1:1" x14ac:dyDescent="0.3">
      <c r="A3" s="10" t="s">
        <v>48</v>
      </c>
    </row>
    <row r="5" spans="1:1" x14ac:dyDescent="0.3">
      <c r="A5" s="10" t="s">
        <v>43</v>
      </c>
    </row>
    <row r="7" spans="1:1" x14ac:dyDescent="0.3">
      <c r="A7" s="10" t="s">
        <v>44</v>
      </c>
    </row>
    <row r="9" spans="1:1" x14ac:dyDescent="0.3">
      <c r="A9" s="10" t="s">
        <v>45</v>
      </c>
    </row>
    <row r="11" spans="1:1" x14ac:dyDescent="0.3">
      <c r="A11" s="10" t="s">
        <v>46</v>
      </c>
    </row>
    <row r="13" spans="1:1" x14ac:dyDescent="0.3">
      <c r="A13" s="10" t="s">
        <v>47</v>
      </c>
    </row>
    <row r="15" spans="1:1" x14ac:dyDescent="0.3">
      <c r="A15" s="1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2</vt:i4>
      </vt:variant>
    </vt:vector>
  </HeadingPairs>
  <TitlesOfParts>
    <vt:vector size="4" baseType="lpstr">
      <vt:lpstr>DULIEU</vt:lpstr>
      <vt:lpstr>CAUHOI</vt:lpstr>
      <vt:lpstr>DULIEU!Criteria</vt:lpstr>
      <vt:lpstr>DULIEU!Trích_xuất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altera</dc:creator>
  <cp:lastModifiedBy>Nguyen Thanh Dat</cp:lastModifiedBy>
  <dcterms:created xsi:type="dcterms:W3CDTF">2019-05-04T01:00:28Z</dcterms:created>
  <dcterms:modified xsi:type="dcterms:W3CDTF">2021-10-12T09:23:52Z</dcterms:modified>
</cp:coreProperties>
</file>