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tiên\"/>
    </mc:Choice>
  </mc:AlternateContent>
  <xr:revisionPtr revIDLastSave="0" documentId="13_ncr:1_{A683A8F7-EE24-4D03-8CDC-E42AB10382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ULIEU" sheetId="1" r:id="rId1"/>
    <sheet name="CAUHO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D8" i="1"/>
  <c r="B3" i="1"/>
  <c r="B11" i="1"/>
  <c r="B6" i="1"/>
  <c r="B10" i="1"/>
  <c r="D10" i="1" s="1"/>
  <c r="B5" i="1"/>
  <c r="B7" i="1"/>
  <c r="B4" i="1"/>
  <c r="B8" i="1"/>
  <c r="B9" i="1"/>
  <c r="C3" i="1"/>
  <c r="C11" i="1"/>
  <c r="C6" i="1"/>
  <c r="C10" i="1"/>
  <c r="C5" i="1"/>
  <c r="C7" i="1"/>
  <c r="C4" i="1"/>
  <c r="C8" i="1"/>
  <c r="E8" i="1" s="1"/>
  <c r="C9" i="1"/>
  <c r="E9" i="1" l="1"/>
  <c r="B16" i="1" s="1"/>
  <c r="E10" i="1"/>
  <c r="D6" i="1"/>
  <c r="E6" i="1" s="1"/>
  <c r="D16" i="1" s="1"/>
  <c r="D11" i="1"/>
  <c r="E11" i="1" s="1"/>
  <c r="D9" i="1"/>
  <c r="D3" i="1"/>
  <c r="E3" i="1" s="1"/>
  <c r="C16" i="1" s="1"/>
  <c r="D4" i="1"/>
  <c r="E4" i="1" s="1"/>
  <c r="D7" i="1"/>
  <c r="E7" i="1" s="1"/>
</calcChain>
</file>

<file path=xl/sharedStrings.xml><?xml version="1.0" encoding="utf-8"?>
<sst xmlns="http://schemas.openxmlformats.org/spreadsheetml/2006/main" count="48" uniqueCount="35">
  <si>
    <t>BẢNG 1</t>
  </si>
  <si>
    <t>BẢNG 2</t>
  </si>
  <si>
    <t>MÃ HÀNG</t>
  </si>
  <si>
    <t>GIÁ XUẤT XƯỞNG</t>
  </si>
  <si>
    <t>THUẾ</t>
  </si>
  <si>
    <t>TOZAVN</t>
  </si>
  <si>
    <t>FOLAVN</t>
  </si>
  <si>
    <t>TOCONB</t>
  </si>
  <si>
    <t>FOLANB</t>
  </si>
  <si>
    <t>MIPAVN</t>
  </si>
  <si>
    <t>FOESVN</t>
  </si>
  <si>
    <t>MIJOVN</t>
  </si>
  <si>
    <t>TOCAVN</t>
  </si>
  <si>
    <t>MIJONB</t>
  </si>
  <si>
    <t>MÃ HIỆU</t>
  </si>
  <si>
    <t>TO</t>
  </si>
  <si>
    <t>FO</t>
  </si>
  <si>
    <t>MI</t>
  </si>
  <si>
    <t>HÃNG XE</t>
  </si>
  <si>
    <t>Toyota</t>
  </si>
  <si>
    <t>Ford</t>
  </si>
  <si>
    <t>Mitsubishi</t>
  </si>
  <si>
    <t>LẮP RÁP TẠI VIỆT NAM</t>
  </si>
  <si>
    <t>LẮP RÁP TẠI NHẬT</t>
  </si>
  <si>
    <t>CÔNG TY NHẬP KHẨU Ô TÔ ANZI</t>
  </si>
  <si>
    <t>Câu hỏi 2. (0,5đ) Hãng xe căn cứ vào 2 ký tự đầu của Mã hàng và đối chiếu với Bảng 1</t>
  </si>
  <si>
    <t>Câu hỏi 4. (0,5đ) Nếu những hãng xe được lắp ráp ở Việt Nam thì Thuế được tính 10% của Giá xuất xưởng. Còn lại là 5% của Giá xuất xưởng</t>
  </si>
  <si>
    <t>TỔNG THUẾ</t>
  </si>
  <si>
    <t>Câu hỏi 5. (1,0đ) Tính tổng thuế của các hãng xe và hoàn thành Bảng 1</t>
  </si>
  <si>
    <t>Câu 6. (0,5đ) vẽ đồ thị % cho Tổng thuế của các Hãng xe trong Bảng 1</t>
  </si>
  <si>
    <t>Câu 7. (0,5 đ) Sắp xếp bảng tính tăng dần theo hãng xe. Nếu có cùng Hãng xe thì sắp xếp giảm dần theo thuế</t>
  </si>
  <si>
    <t>NƯỚC LẮP RÁP</t>
  </si>
  <si>
    <t>Câu 8. (0,5đ) Lọc ra danh sách các Hãng xe là Toyota và Nước lắp ráp là Việt Nam</t>
  </si>
  <si>
    <t>Câu hỏi 1. (0,5đ) Nước lắp ráp căn cứ vào 2 ký tự cuối của Mã hàng. Nếu là "VN" thì Nước lắp ráp được hiểu là "Việt Nam". Còn lại là "Nhật Bản"</t>
  </si>
  <si>
    <t>Câu hỏi 3. (1,0đ) Giá xuất xưởng căn cứ vào Hãng xe, Nước lắp ráp và đối chiếu với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</si>
</sst>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165" fontId="3" fillId="0" borderId="1" xfId="2" applyNumberFormat="1" applyFont="1" applyBorder="1"/>
    <xf numFmtId="165" fontId="3" fillId="0" borderId="1" xfId="0" applyNumberFormat="1" applyFont="1" applyBorder="1"/>
    <xf numFmtId="43" fontId="3" fillId="0" borderId="1" xfId="1" applyFont="1" applyBorder="1"/>
    <xf numFmtId="0" fontId="2" fillId="7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Bình thường" xfId="0" builtinId="0"/>
    <cellStyle name="Dấu phẩy" xfId="1" builtinId="3"/>
    <cellStyle name="Phần tră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Tổng thuế của các Hãng 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DULIEU!$B$15:$D$15</c:f>
              <c:strCache>
                <c:ptCount val="3"/>
                <c:pt idx="0">
                  <c:v>Toyota</c:v>
                </c:pt>
                <c:pt idx="1">
                  <c:v> Ford </c:v>
                </c:pt>
                <c:pt idx="2">
                  <c:v> Mitsubishi </c:v>
                </c:pt>
              </c:strCache>
            </c:strRef>
          </c:cat>
          <c:val>
            <c:numRef>
              <c:f>DULIEU!$B$16:$D$16</c:f>
              <c:numCache>
                <c:formatCode>_([$$-409]* #,##0_);_([$$-409]* \(#,##0\);_([$$-409]* "-"??_);_(@_)</c:formatCode>
                <c:ptCount val="3"/>
                <c:pt idx="0">
                  <c:v>5190</c:v>
                </c:pt>
                <c:pt idx="1">
                  <c:v>8610</c:v>
                </c:pt>
                <c:pt idx="2">
                  <c:v>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C8F-8EF3-31121FC640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196102</xdr:colOff>
      <xdr:row>8</xdr:row>
      <xdr:rowOff>112060</xdr:rowOff>
    </xdr:from>
    <xdr:to>
      <xdr:col>20</xdr:col>
      <xdr:colOff>493060</xdr:colOff>
      <xdr:row>26</xdr:row>
      <xdr:rowOff>54909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D741E737-66F2-43CD-8101-2A8B8A86D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85" zoomScaleNormal="85" workbookViewId="0">
      <selection activeCell="I14" sqref="I14"/>
    </sheetView>
  </sheetViews>
  <sheetFormatPr defaultRowHeight="15.75" x14ac:dyDescent="0.25"/>
  <cols>
    <col min="1" max="1" width="12.140625" style="5" bestFit="1" customWidth="1"/>
    <col min="2" max="2" width="23.7109375" style="5" bestFit="1" customWidth="1"/>
    <col min="3" max="3" width="19.7109375" style="5" bestFit="1" customWidth="1"/>
    <col min="4" max="4" width="18.7109375" style="5" bestFit="1" customWidth="1"/>
    <col min="5" max="5" width="9" style="5" bestFit="1" customWidth="1"/>
    <col min="6" max="16384" width="9.140625" style="5"/>
  </cols>
  <sheetData>
    <row r="1" spans="1:5" x14ac:dyDescent="0.25">
      <c r="A1" s="14" t="s">
        <v>24</v>
      </c>
      <c r="B1" s="15"/>
      <c r="C1" s="15"/>
      <c r="D1" s="15"/>
      <c r="E1" s="15"/>
    </row>
    <row r="2" spans="1:5" x14ac:dyDescent="0.25">
      <c r="A2" s="1" t="s">
        <v>2</v>
      </c>
      <c r="B2" s="1" t="s">
        <v>18</v>
      </c>
      <c r="C2" s="1" t="s">
        <v>31</v>
      </c>
      <c r="D2" s="1" t="s">
        <v>3</v>
      </c>
      <c r="E2" s="1" t="s">
        <v>4</v>
      </c>
    </row>
    <row r="3" spans="1:5" x14ac:dyDescent="0.25">
      <c r="A3" s="2" t="s">
        <v>6</v>
      </c>
      <c r="B3" s="3" t="str">
        <f>HLOOKUP(LEFT(A3,2),$A$14:$D$15,2,0)</f>
        <v>Ford</v>
      </c>
      <c r="C3" s="12" t="str">
        <f>IF(RIGHT(A3,2)="VN", "Việt Nam", "Nhật Bản")</f>
        <v>Việt Nam</v>
      </c>
      <c r="D3" s="3">
        <f>IF(C3="Việt Nam",VLOOKUP(B3,$A$20:$B$22,2,0),VLOOKUP(B3,$A$20:$C$22,3,0))</f>
        <v>34000</v>
      </c>
      <c r="E3" s="11">
        <f>IF(C3="Việt Nam",D3*10%,D3*5%)</f>
        <v>3400</v>
      </c>
    </row>
    <row r="4" spans="1:5" x14ac:dyDescent="0.25">
      <c r="A4" s="2" t="s">
        <v>10</v>
      </c>
      <c r="B4" s="3" t="str">
        <f>HLOOKUP(LEFT(A4,2),$A$14:$D$15,2,0)</f>
        <v>Ford</v>
      </c>
      <c r="C4" s="12" t="str">
        <f>IF(RIGHT(A4,2)="VN", "Việt Nam", "Nhật Bản")</f>
        <v>Việt Nam</v>
      </c>
      <c r="D4" s="3">
        <f>IF(C4="Việt Nam",VLOOKUP(B4,$A$20:$B$22,2,0),VLOOKUP(B4,$A$20:$C$22,3,0))</f>
        <v>34000</v>
      </c>
      <c r="E4" s="11">
        <f>IF(C4="Việt Nam",D4*10%,D4*5%)</f>
        <v>3400</v>
      </c>
    </row>
    <row r="5" spans="1:5" x14ac:dyDescent="0.25">
      <c r="A5" s="2" t="s">
        <v>8</v>
      </c>
      <c r="B5" s="3" t="str">
        <f>HLOOKUP(LEFT(A5,2),$A$14:$D$15,2,0)</f>
        <v>Ford</v>
      </c>
      <c r="C5" s="12" t="str">
        <f>IF(RIGHT(A5,2)="VN", "Việt Nam", "Nhật Bản")</f>
        <v>Nhật Bản</v>
      </c>
      <c r="D5" s="3">
        <f>IF(C5="Việt Nam",VLOOKUP(B5,$A$20:$B$22,2,0),VLOOKUP(B5,$A$20:$C$22,3,0))</f>
        <v>36200</v>
      </c>
      <c r="E5" s="11">
        <f>IF(C5="Việt Nam",D5*10%,D5*5%)</f>
        <v>1810</v>
      </c>
    </row>
    <row r="6" spans="1:5" x14ac:dyDescent="0.25">
      <c r="A6" s="2" t="s">
        <v>11</v>
      </c>
      <c r="B6" s="3" t="str">
        <f>HLOOKUP(LEFT(A6,2),$A$14:$D$15,2,0)</f>
        <v>Mitsubishi</v>
      </c>
      <c r="C6" s="12" t="str">
        <f>IF(RIGHT(A6,2)="VN", "Việt Nam", "Nhật Bản")</f>
        <v>Việt Nam</v>
      </c>
      <c r="D6" s="3">
        <f>IF(C6="Việt Nam",VLOOKUP(B6,$A$20:$B$22,2,0),VLOOKUP(B6,$A$20:$C$22,3,0))</f>
        <v>21600</v>
      </c>
      <c r="E6" s="11">
        <f>IF(C6="Việt Nam",D6*10%,D6*5%)</f>
        <v>2160</v>
      </c>
    </row>
    <row r="7" spans="1:5" x14ac:dyDescent="0.25">
      <c r="A7" s="2" t="s">
        <v>9</v>
      </c>
      <c r="B7" s="3" t="str">
        <f>HLOOKUP(LEFT(A7,2),$A$14:$D$15,2,0)</f>
        <v>Mitsubishi</v>
      </c>
      <c r="C7" s="12" t="str">
        <f>IF(RIGHT(A7,2)="VN", "Việt Nam", "Nhật Bản")</f>
        <v>Việt Nam</v>
      </c>
      <c r="D7" s="3">
        <f>IF(C7="Việt Nam",VLOOKUP(B7,$A$20:$B$22,2,0),VLOOKUP(B7,$A$20:$C$22,3,0))</f>
        <v>21600</v>
      </c>
      <c r="E7" s="11">
        <f>IF(C7="Việt Nam",D7*10%,D7*5%)</f>
        <v>2160</v>
      </c>
    </row>
    <row r="8" spans="1:5" x14ac:dyDescent="0.25">
      <c r="A8" s="3" t="s">
        <v>13</v>
      </c>
      <c r="B8" s="3" t="str">
        <f>HLOOKUP(LEFT(A8,2),$A$14:$D$15,2,0)</f>
        <v>Mitsubishi</v>
      </c>
      <c r="C8" s="12" t="str">
        <f>IF(RIGHT(A8,2)="VN", "Việt Nam", "Nhật Bản")</f>
        <v>Nhật Bản</v>
      </c>
      <c r="D8" s="3">
        <f>IF(C8="Việt Nam",VLOOKUP(B8,$A$20:$B$22,2,0),VLOOKUP(B8,$A$20:$C$22,3,0))</f>
        <v>24000</v>
      </c>
      <c r="E8" s="11">
        <f>IF(C8="Việt Nam",D8*10%,D8*5%)</f>
        <v>1200</v>
      </c>
    </row>
    <row r="9" spans="1:5" x14ac:dyDescent="0.25">
      <c r="A9" s="2" t="s">
        <v>5</v>
      </c>
      <c r="B9" s="3" t="str">
        <f>HLOOKUP(LEFT(A9,2),$A$14:$D$15,2,0)</f>
        <v>Toyota</v>
      </c>
      <c r="C9" s="12" t="str">
        <f>IF(RIGHT(A9,2)="VN", "Việt Nam", "Nhật Bản")</f>
        <v>Việt Nam</v>
      </c>
      <c r="D9" s="3">
        <f>IF(C9="Việt Nam",VLOOKUP(B9,$A$20:$B$22,2,0),VLOOKUP(B9,$A$20:$C$22,3,0))</f>
        <v>20500</v>
      </c>
      <c r="E9" s="11">
        <f>IF(C9="Việt Nam",D9*10%,D9*5%)</f>
        <v>2050</v>
      </c>
    </row>
    <row r="10" spans="1:5" x14ac:dyDescent="0.25">
      <c r="A10" s="2" t="s">
        <v>12</v>
      </c>
      <c r="B10" s="3" t="str">
        <f>HLOOKUP(LEFT(A10,2),$A$14:$D$15,2,0)</f>
        <v>Toyota</v>
      </c>
      <c r="C10" s="12" t="str">
        <f>IF(RIGHT(A10,2)="VN", "Việt Nam", "Nhật Bản")</f>
        <v>Việt Nam</v>
      </c>
      <c r="D10" s="3">
        <f>IF(C10="Việt Nam",VLOOKUP(B10,$A$20:$B$22,2,0),VLOOKUP(B10,$A$20:$C$22,3,0))</f>
        <v>20500</v>
      </c>
      <c r="E10" s="11">
        <f>IF(C10="Việt Nam",D10*10%,D10*5%)</f>
        <v>2050</v>
      </c>
    </row>
    <row r="11" spans="1:5" x14ac:dyDescent="0.25">
      <c r="A11" s="2" t="s">
        <v>7</v>
      </c>
      <c r="B11" s="3" t="str">
        <f>HLOOKUP(LEFT(A11,2),$A$14:$D$15,2,0)</f>
        <v>Toyota</v>
      </c>
      <c r="C11" s="12" t="str">
        <f>IF(RIGHT(A11,2)="VN", "Việt Nam", "Nhật Bản")</f>
        <v>Nhật Bản</v>
      </c>
      <c r="D11" s="3">
        <f>IF(C11="Việt Nam",VLOOKUP(B11,$A$20:$B$22,2,0),VLOOKUP(B11,$A$20:$C$22,3,0))</f>
        <v>21800</v>
      </c>
      <c r="E11" s="11">
        <f>IF(C11="Việt Nam",D11*10%,D11*5%)</f>
        <v>1090</v>
      </c>
    </row>
    <row r="13" spans="1:5" x14ac:dyDescent="0.25">
      <c r="A13" s="13" t="s">
        <v>0</v>
      </c>
      <c r="B13" s="13"/>
      <c r="C13" s="13"/>
      <c r="D13" s="13"/>
    </row>
    <row r="14" spans="1:5" x14ac:dyDescent="0.25">
      <c r="A14" s="8" t="s">
        <v>14</v>
      </c>
      <c r="B14" s="7" t="s">
        <v>15</v>
      </c>
      <c r="C14" s="7" t="s">
        <v>16</v>
      </c>
      <c r="D14" s="7" t="s">
        <v>17</v>
      </c>
    </row>
    <row r="15" spans="1:5" x14ac:dyDescent="0.25">
      <c r="A15" s="8" t="s">
        <v>18</v>
      </c>
      <c r="B15" s="3" t="s">
        <v>19</v>
      </c>
      <c r="C15" s="4" t="s">
        <v>20</v>
      </c>
      <c r="D15" s="4" t="s">
        <v>21</v>
      </c>
    </row>
    <row r="16" spans="1:5" x14ac:dyDescent="0.25">
      <c r="A16" s="8" t="s">
        <v>27</v>
      </c>
      <c r="B16" s="10">
        <f>SUMIF($B$3:$B$11,B15,$E$3:$E$11)</f>
        <v>5190</v>
      </c>
      <c r="C16" s="10">
        <f t="shared" ref="C16:D16" si="0">SUMIF($B$3:$B$11,C15,$E$3:$E$11)</f>
        <v>8610</v>
      </c>
      <c r="D16" s="10">
        <f t="shared" si="0"/>
        <v>5520</v>
      </c>
    </row>
    <row r="18" spans="1:3" x14ac:dyDescent="0.25">
      <c r="A18" s="16" t="s">
        <v>1</v>
      </c>
      <c r="B18" s="16"/>
      <c r="C18" s="16"/>
    </row>
    <row r="19" spans="1:3" x14ac:dyDescent="0.25">
      <c r="A19" s="9" t="s">
        <v>18</v>
      </c>
      <c r="B19" s="9" t="s">
        <v>22</v>
      </c>
      <c r="C19" s="9" t="s">
        <v>23</v>
      </c>
    </row>
    <row r="20" spans="1:3" x14ac:dyDescent="0.25">
      <c r="A20" s="3" t="s">
        <v>19</v>
      </c>
      <c r="B20" s="4">
        <v>20500</v>
      </c>
      <c r="C20" s="4">
        <v>21800</v>
      </c>
    </row>
    <row r="21" spans="1:3" x14ac:dyDescent="0.25">
      <c r="A21" s="4" t="s">
        <v>20</v>
      </c>
      <c r="B21" s="4">
        <v>34000</v>
      </c>
      <c r="C21" s="4">
        <v>36200</v>
      </c>
    </row>
    <row r="22" spans="1:3" x14ac:dyDescent="0.25">
      <c r="A22" s="4" t="s">
        <v>21</v>
      </c>
      <c r="B22" s="4">
        <v>21600</v>
      </c>
      <c r="C22" s="4">
        <v>24000</v>
      </c>
    </row>
    <row r="28" spans="1:3" ht="17.25" x14ac:dyDescent="0.3">
      <c r="A28" s="6" t="s">
        <v>33</v>
      </c>
    </row>
    <row r="29" spans="1:3" ht="17.25" x14ac:dyDescent="0.3">
      <c r="A29" s="6"/>
    </row>
    <row r="30" spans="1:3" ht="17.25" x14ac:dyDescent="0.3">
      <c r="A30" s="6" t="s">
        <v>25</v>
      </c>
    </row>
    <row r="31" spans="1:3" ht="17.25" x14ac:dyDescent="0.3">
      <c r="A31" s="6"/>
    </row>
    <row r="32" spans="1:3" ht="17.25" x14ac:dyDescent="0.3">
      <c r="A32" s="6" t="s">
        <v>34</v>
      </c>
    </row>
    <row r="33" spans="1:1" ht="17.25" x14ac:dyDescent="0.3">
      <c r="A33" s="6"/>
    </row>
    <row r="34" spans="1:1" ht="17.25" x14ac:dyDescent="0.3">
      <c r="A34" s="6" t="s">
        <v>26</v>
      </c>
    </row>
    <row r="35" spans="1:1" ht="17.25" x14ac:dyDescent="0.3">
      <c r="A35" s="6"/>
    </row>
    <row r="36" spans="1:1" ht="17.25" x14ac:dyDescent="0.3">
      <c r="A36" s="6" t="s">
        <v>28</v>
      </c>
    </row>
    <row r="37" spans="1:1" ht="17.25" x14ac:dyDescent="0.3">
      <c r="A37" s="6"/>
    </row>
    <row r="38" spans="1:1" ht="17.25" x14ac:dyDescent="0.3">
      <c r="A38" s="6" t="s">
        <v>29</v>
      </c>
    </row>
    <row r="39" spans="1:1" ht="17.25" x14ac:dyDescent="0.3">
      <c r="A39" s="6"/>
    </row>
    <row r="40" spans="1:1" ht="17.25" x14ac:dyDescent="0.3">
      <c r="A40" s="6" t="s">
        <v>30</v>
      </c>
    </row>
    <row r="41" spans="1:1" ht="17.25" x14ac:dyDescent="0.3">
      <c r="A41" s="6"/>
    </row>
    <row r="42" spans="1:1" ht="17.25" x14ac:dyDescent="0.3">
      <c r="A42" s="6" t="s">
        <v>32</v>
      </c>
    </row>
  </sheetData>
  <sortState xmlns:xlrd2="http://schemas.microsoft.com/office/spreadsheetml/2017/richdata2" ref="A3:E11">
    <sortCondition ref="B3:B11"/>
    <sortCondition descending="1" ref="E3:E11"/>
  </sortState>
  <mergeCells count="3">
    <mergeCell ref="A13:D13"/>
    <mergeCell ref="A1:E1"/>
    <mergeCell ref="A18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sqref="A1:A15"/>
    </sheetView>
  </sheetViews>
  <sheetFormatPr defaultRowHeight="17.25" x14ac:dyDescent="0.3"/>
  <cols>
    <col min="1" max="16384" width="9.140625" style="6"/>
  </cols>
  <sheetData>
    <row r="1" spans="1:1" x14ac:dyDescent="0.3">
      <c r="A1" s="6" t="s">
        <v>33</v>
      </c>
    </row>
    <row r="3" spans="1:1" x14ac:dyDescent="0.3">
      <c r="A3" s="6" t="s">
        <v>25</v>
      </c>
    </row>
    <row r="5" spans="1:1" x14ac:dyDescent="0.3">
      <c r="A5" s="6" t="s">
        <v>34</v>
      </c>
    </row>
    <row r="7" spans="1:1" x14ac:dyDescent="0.3">
      <c r="A7" s="6" t="s">
        <v>26</v>
      </c>
    </row>
    <row r="9" spans="1:1" x14ac:dyDescent="0.3">
      <c r="A9" s="6" t="s">
        <v>28</v>
      </c>
    </row>
    <row r="11" spans="1:1" x14ac:dyDescent="0.3">
      <c r="A11" s="6" t="s">
        <v>29</v>
      </c>
    </row>
    <row r="13" spans="1:1" x14ac:dyDescent="0.3">
      <c r="A13" s="6" t="s">
        <v>30</v>
      </c>
    </row>
    <row r="15" spans="1:1" x14ac:dyDescent="0.3">
      <c r="A1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Nguyen Thanh Dat</cp:lastModifiedBy>
  <dcterms:created xsi:type="dcterms:W3CDTF">2019-05-04T01:00:28Z</dcterms:created>
  <dcterms:modified xsi:type="dcterms:W3CDTF">2021-10-12T09:12:13Z</dcterms:modified>
</cp:coreProperties>
</file>