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P" sheetId="1" r:id="rId5"/>
    <sheet state="visible" name="Bản sao của CAP"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5">
      <text>
        <t xml:space="preserve">Sp thứ 2 add 4,89</t>
      </text>
    </comment>
    <comment authorId="0" ref="G26">
      <text>
        <t xml:space="preserve">sp thứ 2 add $2.09</t>
      </text>
    </comment>
    <comment authorId="0" ref="G25">
      <text>
        <t xml:space="preserve">sp thứ 2 add $2.09</t>
      </text>
    </comment>
    <comment authorId="0" ref="I26">
      <text>
        <t xml:space="preserve">Sp thứ 2 add 4,89</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5">
      <text>
        <t xml:space="preserve">Sp thứ 2 add 4,89</t>
      </text>
    </comment>
    <comment authorId="0" ref="G26">
      <text>
        <t xml:space="preserve">sp thứ 2 add $2.09</t>
      </text>
    </comment>
    <comment authorId="0" ref="G25">
      <text>
        <t xml:space="preserve">sp thứ 2 add $2.09</t>
      </text>
    </comment>
    <comment authorId="0" ref="I26">
      <text>
        <t xml:space="preserve">Sp thứ 2 add 4,89</t>
      </text>
    </comment>
  </commentList>
</comments>
</file>

<file path=xl/sharedStrings.xml><?xml version="1.0" encoding="utf-8"?>
<sst xmlns="http://schemas.openxmlformats.org/spreadsheetml/2006/main" count="485" uniqueCount="78">
  <si>
    <t>CAP</t>
  </si>
  <si>
    <t xml:space="preserve">Ngày chạy: </t>
  </si>
  <si>
    <t>Thông tin chung về phôi</t>
  </si>
  <si>
    <t>Product Type</t>
  </si>
  <si>
    <t>Hình ảnh đại diện - Video</t>
  </si>
  <si>
    <t>Chất liệu</t>
  </si>
  <si>
    <t>Chi tiết Size</t>
  </si>
  <si>
    <t>AVG thời gian sx+ ship theo vendor</t>
  </si>
  <si>
    <t>AVG thời gian sx+ ship thực tế</t>
  </si>
  <si>
    <t>Notes</t>
  </si>
  <si>
    <t>Link folder</t>
  </si>
  <si>
    <t>A</t>
  </si>
  <si>
    <t>Vải polyester</t>
  </si>
  <si>
    <t>Thời gian sản xuất: 2-4 bds
Thời gian ship: 4-7 bds
(add 2-6 day delay nếu có)</t>
  </si>
  <si>
    <t>Update sau 5 tuần chạy phôi này</t>
  </si>
  <si>
    <t>Mũ lưỡi trai 5 múi có cấu trúc chắc chắn, mặt trước liền mạch, khóa cài bằng nhựa phía sau giúp điều chỉnh kích cỡ, dải thấm mồ hôi mềm mại bên trong tạo cảm giác thoải mái tối đa và vành mũ bằng nhựa cứng cáp được uốn cong sẵn.
Chất liệu vải polyester nhẹ, thích hợp để giữ cho đầu luôn mát mẻ ngay cả trong thời tiết nóng bức.
Một lớp vải cứng được thêm vào mặt trước, tạo hình và giúp giữ dáng ngay cả trong điều kiện khắc nghiệt nhất.
Các lỗ xỏ dây được gia cố và khâu chắc chắn ở bốn mặt (trừ mặt trước) để thông gió tốt hơn</t>
  </si>
  <si>
    <t>B</t>
  </si>
  <si>
    <t>Poly Fabric with Nylon Mesh bac</t>
  </si>
  <si>
    <t>Chất liệu: Vải poly với lớp lưới nylon phía sau.
Thiết kế 5 múi nổi bật với vành mũ cong sẵn mang lại cho chiếc mũ này chất lượng chắc chắn và cấu trúc rõ nét.
Mặt trước được gia cố thêm bằng vải lót để trông cứng cáp hơn. 
Tấm che mặt chắc chắn, được uốn cong sẵn giúp bảo vệ khuôn mặt bạn khỏi ánh nắng mặt trời.
Phần lưng bằng lưới in họa tiết mang lại khả năng thoáng khí tuyệt vời cho đầu của bạn.
Băng đô thấm mồ hôi có thể thấm hút mồ hôi và giữ cho đầu bạn luôn mát mẻ ngay cả khi trời nắng nóng ngoài trời.
Nút màu đen mặc định.
Khóa cài điều chỉnh phía sau giúp dễ dàng điều chỉnh cho phù hợp với nhiều kích cỡ mũ khác nhau.</t>
  </si>
  <si>
    <t>C</t>
  </si>
  <si>
    <t>Material:
- Front Panels: 60% cotton / 40% polyester – structured and sturdy for a polished look.
- Mesh Back: 100% polyester – breathable and lightweight for everyday comfort.
- Patch: High-quality faux leather – designed to hold fine printing with lasting clarity.</t>
  </si>
  <si>
    <t>Thời gian sản xuất: 2-3 bds
Thời gian ship: 3-5 bds
(add 2-6 day delay nếu có)</t>
  </si>
  <si>
    <t>Update sau 3 tuần chạy phôi này</t>
  </si>
  <si>
    <t>Out of stock: White,Black,Black/Vegas Gold,Khaki/Coffee</t>
  </si>
  <si>
    <t>K</t>
  </si>
  <si>
    <t>Chất liệu:
- Khóa cài phía sau: 60/40 cotton/polyester, mặt lưới 100% polyester
- Miếng vá: Da giả</t>
  </si>
  <si>
    <t xml:space="preserve">Chất liệu:
- Mặt trước: 60% cotton / 40% polyester – có cấu trúc chắc chắn, tạo vẻ ngoài lịch lãm.
- Lưới phía sau: 100% polyester – thoáng khí và nhẹ nhàng, mang lại sự thoải mái hàng ngày.
- Miếng vá: Da giả chất lượng cao – được thiết kế để khắc hình tinh xảo với độ sắc nét lâu dài.
Miếng vá giả da khắc laser: Thêm điểm nhấn cao cấp với chi tiết khắc laser giúp logo hoặc thiết kế của bạn trở nên sống động với độ chính xác cao cấp. Mỗi miếng vá được khắc và sau đó được gắn cẩn thận lên mũ để có vẻ ngoài chuyên nghiệp.
Hình dạng miếng dán: Hình tròn, hình bầu dục, hình chữ nhật, hình chữ nhật cong, hình vuông – giúp bạn tạo phong cách phù hợp với thương hiệu của mình.
Màu sắc miếng vá: Nâu đậm mộc mạc, Nâu nhạt mộc mạc, Xám – chọn phong cách mộc mạc hoặc cổ điển phù hợp với sở thích của bạn.
Màu sắc mũ: 20 lựa chọn màu sắc mũ lưỡi trai để bạn phối hợp, kết hợp và nổi bật.
</t>
  </si>
  <si>
    <t>I</t>
  </si>
  <si>
    <t>Chu vi vòng đầu: 23,5" ~ 60cm
Chiều cao: 4"
Sai số cho phép: 1"</t>
  </si>
  <si>
    <r>
      <rPr>
        <rFont val="Calibri"/>
        <color theme="1"/>
        <sz val="11.0"/>
      </rPr>
      <t xml:space="preserve">Thời gian sản xuất: 4-6 bds
</t>
    </r>
    <r>
      <rPr>
        <rFont val="Calibri"/>
        <i/>
        <color theme="1"/>
        <sz val="11.0"/>
      </rPr>
      <t>(Avg: 2,6 bds)</t>
    </r>
    <r>
      <rPr>
        <rFont val="Calibri"/>
        <color theme="1"/>
        <sz val="11.0"/>
      </rPr>
      <t xml:space="preserve">
Thời gian ship: 
+Economy:  4-8 bds
+Ground: 2-5 bds</t>
    </r>
  </si>
  <si>
    <t>Có 7 màu: Natural / Black; Natural / Walnut; Natural/Forest; Natural/ Liberty; Natural / Coal; Natural / Midnight; Natural / Cardinal
==
High-Profile Crown: Phom mũ cao (Phần thân mũ cao, tạo khoảng trống lớn phía trên đầu).
Structured Front Panels: Mặt trước dựng khung cứng cáp (Giúp mũ luôn giữ được dáng đứng, không bị xẹp dù không đội).
Contrast Dome Styling: Thiết kế phối màu tương phản (Phần chóp mũ thường có màu sắc đối lập với lưỡi trai hoặc các bộ phận khác để tạo điểm nhấn).
Curved Brim: Lưỡi trai cong (Loại lưỡi trai được uốn cong sẵn, không phải dạng phẳng lì như snapback truyền thống).
Adjustable Plastic Snapback: Khóa nhựa điều chỉnh phía sau (Dạng nút bấm nhựa để nới rộng hoặc thu nhỏ size mũ).
Breathable Tonal Eyelets: Lỗ thông hơi cùng tông màu (Các lỗ nhỏ thêu trên thân mũ giúp thoáng khí, có màu trùng với màu vải mũ).
One Size Fits All: Một size cho tất cả (Nhờ cái khóa nhựa phía sau nên ai đội cũng vừa).</t>
  </si>
  <si>
    <t>D</t>
  </si>
  <si>
    <t>Thời gian sản xuất: 1-3 bds
Thời gian ship: 7-12 bds</t>
  </si>
  <si>
    <t>Free phí đổi sang file thêu
Free vùng thêu thứ 2
===
Trước mũ : MAX  dài 120mm- cao 60mm ( ăn theo 1 chiều max)
Sau mũ nếu là file chữ cong k dài quá 100mm _ Còn nếu chữ thẳng k quá 60mm do có phần trống sau mũ
File cạnh trái- phải mũ : Max dài 60cm- cao 50mm ( ăn theo 1 chiều max )
Các màu trong file là các màu có sẵn của mũ</t>
  </si>
  <si>
    <t>E</t>
  </si>
  <si>
    <t>F</t>
  </si>
  <si>
    <t>G</t>
  </si>
  <si>
    <t>Free phí đổi sang file thêu
Free vùng thêu thứ 2
Trước mũ : MAX  dài 120mm- cao 60mm ( ăn theo 1 chiều max)
Các màu trong file là các màu có sẵn của mũ</t>
  </si>
  <si>
    <t>H</t>
  </si>
  <si>
    <t>Về giá</t>
  </si>
  <si>
    <t>Ký hiệu</t>
  </si>
  <si>
    <t>Product Type (CAP)</t>
  </si>
  <si>
    <t xml:space="preserve">Detail </t>
  </si>
  <si>
    <t>Pricing 1</t>
  </si>
  <si>
    <t>Pricing 2</t>
  </si>
  <si>
    <t>Shipping cost: Economy</t>
  </si>
  <si>
    <t>Shipping cost: Ground</t>
  </si>
  <si>
    <t>Shipping cost: Express</t>
  </si>
  <si>
    <t>Shipping cost: 2 Days</t>
  </si>
  <si>
    <t>Shipping cost: Overnight</t>
  </si>
  <si>
    <t>Size</t>
  </si>
  <si>
    <t xml:space="preserve">Optional </t>
  </si>
  <si>
    <t>Price Ship</t>
  </si>
  <si>
    <t>Total Price (fulfill)</t>
  </si>
  <si>
    <t>AOP CAP</t>
  </si>
  <si>
    <t>One size</t>
  </si>
  <si>
    <t>N/A</t>
  </si>
  <si>
    <t>All-over Print Trucker Cap</t>
  </si>
  <si>
    <t>Leather Patch Snapback Trucker Cap 112 (Made in US)</t>
  </si>
  <si>
    <t>Engraved Leather Patch Snapback Trucker Cap 112 (Made in US)</t>
  </si>
  <si>
    <t>CAP/HAT/DAD CAP/VINATAGE (thêu)</t>
  </si>
  <si>
    <t>Frame Two-Tone Cap</t>
  </si>
  <si>
    <t>NORMAL (thêu)</t>
  </si>
  <si>
    <t>Baseball Cap (thêu)</t>
  </si>
  <si>
    <t>Trucker Cap (thêu)</t>
  </si>
  <si>
    <t>Snap back (thêu)</t>
  </si>
  <si>
    <t>Setup giá bán</t>
  </si>
  <si>
    <t>Set up giá bán</t>
  </si>
  <si>
    <t>Giá hiển thị</t>
  </si>
  <si>
    <t>Giá customsize 1</t>
  </si>
  <si>
    <t>Giá customsize 2</t>
  </si>
  <si>
    <t>Giá ship min</t>
  </si>
  <si>
    <t>Total Price</t>
  </si>
  <si>
    <t>Profit</t>
  </si>
  <si>
    <t>Tỷ lệ profit/price (fulfill)</t>
  </si>
  <si>
    <t>Profir Margin</t>
  </si>
  <si>
    <t>After Total Price</t>
  </si>
  <si>
    <r>
      <rPr>
        <rFont val="Calibri"/>
        <color theme="1"/>
        <sz val="11.0"/>
      </rPr>
      <t xml:space="preserve">Thời gian sản xuất: 4-6 bds
</t>
    </r>
    <r>
      <rPr>
        <rFont val="Calibri"/>
        <i/>
        <color theme="1"/>
        <sz val="11.0"/>
      </rPr>
      <t>(Avg: 2,6 bds)</t>
    </r>
    <r>
      <rPr>
        <rFont val="Calibri"/>
        <color theme="1"/>
        <sz val="11.0"/>
      </rPr>
      <t xml:space="preserve">
Thời gian ship: 
+Economy:  4-8 bds
+Ground: 2-5 bds</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</si>
</sst>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7">
    <font>
      <sz val="11.0"/>
      <color theme="1"/>
      <name val="Calibri"/>
      <scheme val="minor"/>
    </font>
    <font>
      <color theme="1"/>
      <name val="Calibri"/>
    </font>
    <font>
      <b/>
      <sz val="14.0"/>
      <color rgb="FFFF0000"/>
      <name val="Calibri"/>
    </font>
    <font>
      <b/>
      <i/>
      <sz val="12.0"/>
      <color rgb="FFFF0000"/>
      <name val="Calibri"/>
    </font>
    <font>
      <b/>
      <sz val="12.0"/>
      <color rgb="FFFF0000"/>
      <name val="Calibri"/>
    </font>
    <font>
      <b/>
      <color theme="1"/>
      <name val="Calibri"/>
    </font>
    <font>
      <color theme="1"/>
      <name val="Calibri"/>
      <scheme val="minor"/>
    </font>
    <font>
      <sz val="11.0"/>
      <color theme="1"/>
      <name val="Calibri"/>
    </font>
    <font>
      <i/>
      <color theme="1"/>
      <name val="Calibri"/>
    </font>
    <font>
      <i/>
      <sz val="11.0"/>
      <color theme="1"/>
      <name val="Calibri"/>
    </font>
    <font>
      <sz val="11.0"/>
      <color rgb="FF9900FF"/>
      <name val="Calibri"/>
    </font>
    <font>
      <sz val="11.0"/>
      <color rgb="FFFF0000"/>
      <name val="Calibri"/>
    </font>
    <font>
      <sz val="11.0"/>
      <color rgb="FFFF9900"/>
      <name val="Calibri"/>
    </font>
    <font>
      <sz val="11.0"/>
      <color rgb="FFFF00FF"/>
      <name val="Calibri"/>
    </font>
    <font>
      <sz val="11.0"/>
      <color rgb="FF980000"/>
      <name val="Calibri"/>
    </font>
    <font>
      <b/>
      <color rgb="FFFF0000"/>
      <name val="Calibri"/>
    </font>
    <font>
      <color rgb="FFFF9900"/>
      <name val="Calibri"/>
    </font>
  </fonts>
  <fills count="4">
    <fill>
      <patternFill patternType="none"/>
    </fill>
    <fill>
      <patternFill patternType="lightGray"/>
    </fill>
    <fill>
      <patternFill patternType="solid">
        <fgColor rgb="FFFCE5CD"/>
        <bgColor rgb="FFFCE5CD"/>
      </patternFill>
    </fill>
    <fill>
      <patternFill patternType="solid">
        <fgColor rgb="FFB6D7A8"/>
        <bgColor rgb="FFB6D7A8"/>
      </patternFill>
    </fill>
  </fills>
  <borders count="1">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readingOrder="0"/>
    </xf>
    <xf borderId="0" fillId="0" fontId="3" numFmtId="0" xfId="0" applyAlignment="1" applyFont="1">
      <alignment horizontal="center" readingOrder="0"/>
    </xf>
    <xf borderId="0" fillId="2" fontId="4" numFmtId="0" xfId="0" applyAlignment="1" applyFill="1" applyFont="1">
      <alignment horizontal="left"/>
    </xf>
    <xf borderId="0" fillId="0" fontId="4" numFmtId="0" xfId="0" applyAlignment="1" applyFont="1">
      <alignment horizontal="left"/>
    </xf>
    <xf borderId="0" fillId="3" fontId="5" numFmtId="0" xfId="0" applyAlignment="1" applyFill="1" applyFont="1">
      <alignment horizontal="center" readingOrder="0" shrinkToFit="0" vertical="center" wrapText="1"/>
    </xf>
    <xf borderId="0" fillId="3" fontId="5" numFmtId="0" xfId="0" applyAlignment="1" applyFont="1">
      <alignment horizontal="center" shrinkToFit="0" vertical="center" wrapText="1"/>
    </xf>
    <xf borderId="0" fillId="0" fontId="1" numFmtId="0" xfId="0" applyAlignment="1" applyFont="1">
      <alignment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6" numFmtId="0" xfId="0" applyAlignment="1" applyFont="1">
      <alignment vertical="center"/>
    </xf>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7"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7" numFmtId="0" xfId="0" applyAlignment="1" applyFont="1">
      <alignment horizontal="center" shrinkToFit="0" wrapText="1"/>
    </xf>
    <xf borderId="0" fillId="0" fontId="7" numFmtId="0" xfId="0" applyFont="1"/>
    <xf borderId="0" fillId="0" fontId="7" numFmtId="0" xfId="0" applyFont="1"/>
    <xf borderId="0" fillId="0" fontId="7" numFmtId="0" xfId="0" applyFont="1"/>
    <xf borderId="0" fillId="0" fontId="7" numFmtId="0" xfId="0" applyAlignment="1" applyFont="1">
      <alignment shrinkToFit="0" wrapText="1"/>
    </xf>
    <xf borderId="0" fillId="0" fontId="9" numFmtId="0" xfId="0" applyAlignment="1" applyFont="1">
      <alignment shrinkToFit="0" wrapText="1"/>
    </xf>
    <xf borderId="0" fillId="0" fontId="7" numFmtId="0" xfId="0" applyAlignment="1" applyFont="1">
      <alignment shrinkToFit="0" wrapText="1"/>
    </xf>
    <xf borderId="0" fillId="2" fontId="4" numFmtId="0" xfId="0" applyAlignment="1" applyFont="1">
      <alignment horizontal="left" readingOrder="0" shrinkToFit="0" vertical="center" wrapText="1"/>
    </xf>
    <xf borderId="0" fillId="2" fontId="4" numFmtId="0" xfId="0" applyAlignment="1" applyFont="1">
      <alignment horizontal="left" shrinkToFit="0" vertical="center" wrapText="1"/>
    </xf>
    <xf borderId="0" fillId="0" fontId="5" numFmtId="0" xfId="0" applyAlignment="1" applyFont="1">
      <alignment horizontal="center" shrinkToFit="0" vertical="center" wrapText="1"/>
    </xf>
    <xf borderId="0" fillId="0" fontId="7" numFmtId="0" xfId="0" applyAlignment="1" applyFont="1">
      <alignment horizontal="center" shrinkToFit="0" wrapText="1"/>
    </xf>
    <xf borderId="0" fillId="0" fontId="10" numFmtId="0" xfId="0" applyAlignment="1" applyFont="1">
      <alignment horizontal="center" shrinkToFit="0" wrapText="1"/>
    </xf>
    <xf borderId="0" fillId="0" fontId="11" numFmtId="0" xfId="0" applyAlignment="1" applyFont="1">
      <alignment horizontal="center" shrinkToFit="0" wrapText="1"/>
    </xf>
    <xf borderId="0" fillId="0" fontId="11" numFmtId="0" xfId="0" applyAlignment="1" applyFont="1">
      <alignment horizontal="center" shrinkToFit="0" wrapText="1"/>
    </xf>
    <xf borderId="0" fillId="0" fontId="12" numFmtId="0" xfId="0" applyAlignment="1" applyFont="1">
      <alignment horizontal="center" shrinkToFit="0" wrapText="1"/>
    </xf>
    <xf borderId="0" fillId="0" fontId="13" numFmtId="0" xfId="0" applyAlignment="1" applyFont="1">
      <alignment horizontal="center" shrinkToFit="0" wrapText="1"/>
    </xf>
    <xf borderId="0" fillId="0" fontId="14" numFmtId="0" xfId="0" applyAlignment="1" applyFont="1">
      <alignment horizontal="center" shrinkToFit="0" wrapText="1"/>
    </xf>
    <xf borderId="0" fillId="2" fontId="15" numFmtId="0" xfId="0" applyAlignment="1" applyFont="1">
      <alignment horizontal="left" shrinkToFit="0" vertical="center" wrapText="1"/>
    </xf>
    <xf borderId="0" fillId="0" fontId="16" numFmtId="0" xfId="0" applyAlignment="1" applyFont="1">
      <alignment horizontal="center" vertical="center"/>
    </xf>
    <xf borderId="0" fillId="0" fontId="1" numFmtId="0" xfId="0" applyAlignment="1" applyFont="1">
      <alignment horizontal="center"/>
    </xf>
    <xf borderId="0" fillId="3" fontId="1" numFmtId="0" xfId="0" applyAlignment="1" applyFont="1">
      <alignment horizontal="center" shrinkToFit="0" vertical="center" wrapText="1"/>
    </xf>
    <xf borderId="0" fillId="3" fontId="5" numFmtId="0" xfId="0" applyAlignment="1" applyFont="1">
      <alignment horizontal="center" vertical="center"/>
    </xf>
    <xf borderId="0" fillId="3" fontId="5" numFmtId="9" xfId="0" applyAlignment="1" applyFont="1" applyNumberFormat="1">
      <alignment horizontal="center" readingOrder="0" shrinkToFit="0" vertical="center" wrapText="1"/>
    </xf>
    <xf borderId="0" fillId="3" fontId="5" numFmtId="164" xfId="0" applyAlignment="1" applyFont="1" applyNumberFormat="1">
      <alignment horizontal="center" readingOrder="0" shrinkToFit="0" vertical="center" wrapText="1"/>
    </xf>
    <xf borderId="0" fillId="0" fontId="7"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1" Type="http://schemas.openxmlformats.org/officeDocument/2006/relationships/image" Target="../media/image14.jpg"/><Relationship Id="rId10" Type="http://schemas.openxmlformats.org/officeDocument/2006/relationships/image" Target="../media/image12.jpg"/><Relationship Id="rId13" Type="http://schemas.openxmlformats.org/officeDocument/2006/relationships/image" Target="../media/image10.jpg"/><Relationship Id="rId12" Type="http://schemas.openxmlformats.org/officeDocument/2006/relationships/image" Target="../media/image8.jpg"/><Relationship Id="rId1" Type="http://schemas.openxmlformats.org/officeDocument/2006/relationships/image" Target="../media/image1.png"/><Relationship Id="rId2" Type="http://schemas.openxmlformats.org/officeDocument/2006/relationships/image" Target="../media/image13.jpg"/><Relationship Id="rId3" Type="http://schemas.openxmlformats.org/officeDocument/2006/relationships/image" Target="../media/image6.jpg"/><Relationship Id="rId4" Type="http://schemas.openxmlformats.org/officeDocument/2006/relationships/image" Target="../media/image16.jpg"/><Relationship Id="rId9" Type="http://schemas.openxmlformats.org/officeDocument/2006/relationships/image" Target="../media/image3.jpg"/><Relationship Id="rId15" Type="http://schemas.openxmlformats.org/officeDocument/2006/relationships/image" Target="../media/image7.jpg"/><Relationship Id="rId14" Type="http://schemas.openxmlformats.org/officeDocument/2006/relationships/image" Target="../media/image4.jpg"/><Relationship Id="rId16" Type="http://schemas.openxmlformats.org/officeDocument/2006/relationships/image" Target="../media/image11.jpg"/><Relationship Id="rId5" Type="http://schemas.openxmlformats.org/officeDocument/2006/relationships/image" Target="../media/image9.jpg"/><Relationship Id="rId6" Type="http://schemas.openxmlformats.org/officeDocument/2006/relationships/image" Target="../media/image5.jpg"/><Relationship Id="rId7" Type="http://schemas.openxmlformats.org/officeDocument/2006/relationships/image" Target="../media/image2.jpg"/><Relationship Id="rId8" Type="http://schemas.openxmlformats.org/officeDocument/2006/relationships/image" Target="../media/image15.jpg"/></Relationships>
</file>

<file path=xl/drawings/_rels/drawing2.xml.rels><?xml version="1.0" encoding="UTF-8" standalone="yes"?><Relationships xmlns="http://schemas.openxmlformats.org/package/2006/relationships"><Relationship Id="rId11" Type="http://schemas.openxmlformats.org/officeDocument/2006/relationships/image" Target="../media/image14.jpg"/><Relationship Id="rId10" Type="http://schemas.openxmlformats.org/officeDocument/2006/relationships/image" Target="../media/image12.jpg"/><Relationship Id="rId13" Type="http://schemas.openxmlformats.org/officeDocument/2006/relationships/image" Target="../media/image10.jpg"/><Relationship Id="rId12" Type="http://schemas.openxmlformats.org/officeDocument/2006/relationships/image" Target="../media/image8.jpg"/><Relationship Id="rId1" Type="http://schemas.openxmlformats.org/officeDocument/2006/relationships/image" Target="../media/image1.png"/><Relationship Id="rId2" Type="http://schemas.openxmlformats.org/officeDocument/2006/relationships/image" Target="../media/image13.jpg"/><Relationship Id="rId3" Type="http://schemas.openxmlformats.org/officeDocument/2006/relationships/image" Target="../media/image6.jpg"/><Relationship Id="rId4" Type="http://schemas.openxmlformats.org/officeDocument/2006/relationships/image" Target="../media/image16.jpg"/><Relationship Id="rId9" Type="http://schemas.openxmlformats.org/officeDocument/2006/relationships/image" Target="../media/image3.jpg"/><Relationship Id="rId15" Type="http://schemas.openxmlformats.org/officeDocument/2006/relationships/image" Target="../media/image7.jpg"/><Relationship Id="rId14" Type="http://schemas.openxmlformats.org/officeDocument/2006/relationships/image" Target="../media/image4.jpg"/><Relationship Id="rId16" Type="http://schemas.openxmlformats.org/officeDocument/2006/relationships/image" Target="../media/image11.jpg"/><Relationship Id="rId5" Type="http://schemas.openxmlformats.org/officeDocument/2006/relationships/image" Target="../media/image9.jpg"/><Relationship Id="rId6" Type="http://schemas.openxmlformats.org/officeDocument/2006/relationships/image" Target="../media/image5.jpg"/><Relationship Id="rId7" Type="http://schemas.openxmlformats.org/officeDocument/2006/relationships/image" Target="../media/image2.jpg"/><Relationship Id="rId8" Type="http://schemas.openxmlformats.org/officeDocument/2006/relationships/image" Target="../media/image15.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85800" cy="685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11</xdr:row>
      <xdr:rowOff>0</xdr:rowOff>
    </xdr:from>
    <xdr:ext cx="2114550" cy="2819400"/>
    <xdr:pic>
      <xdr:nvPicPr>
        <xdr:cNvPr id="0" name="image13.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11</xdr:row>
      <xdr:rowOff>0</xdr:rowOff>
    </xdr:from>
    <xdr:ext cx="2114550" cy="2819400"/>
    <xdr:pic>
      <xdr:nvPicPr>
        <xdr:cNvPr id="0" name="image6.jp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11</xdr:row>
      <xdr:rowOff>0</xdr:rowOff>
    </xdr:from>
    <xdr:ext cx="1524000" cy="2028825"/>
    <xdr:pic>
      <xdr:nvPicPr>
        <xdr:cNvPr id="0" name="image16.jp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12</xdr:row>
      <xdr:rowOff>0</xdr:rowOff>
    </xdr:from>
    <xdr:ext cx="2114550" cy="2819400"/>
    <xdr:pic>
      <xdr:nvPicPr>
        <xdr:cNvPr id="0" name="image9.jp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12</xdr:row>
      <xdr:rowOff>0</xdr:rowOff>
    </xdr:from>
    <xdr:ext cx="2114550" cy="2819400"/>
    <xdr:pic>
      <xdr:nvPicPr>
        <xdr:cNvPr id="0" name="image5.jp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12</xdr:row>
      <xdr:rowOff>0</xdr:rowOff>
    </xdr:from>
    <xdr:ext cx="1524000" cy="2028825"/>
    <xdr:pic>
      <xdr:nvPicPr>
        <xdr:cNvPr id="0" name="image2.jp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13</xdr:row>
      <xdr:rowOff>0</xdr:rowOff>
    </xdr:from>
    <xdr:ext cx="2114550" cy="2819400"/>
    <xdr:pic>
      <xdr:nvPicPr>
        <xdr:cNvPr id="0" name="image15.jp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13</xdr:row>
      <xdr:rowOff>0</xdr:rowOff>
    </xdr:from>
    <xdr:ext cx="2114550" cy="2819400"/>
    <xdr:pic>
      <xdr:nvPicPr>
        <xdr:cNvPr id="0" name="image3.jp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13</xdr:row>
      <xdr:rowOff>0</xdr:rowOff>
    </xdr:from>
    <xdr:ext cx="1524000" cy="2028825"/>
    <xdr:pic>
      <xdr:nvPicPr>
        <xdr:cNvPr id="0" name="image12.jp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14</xdr:row>
      <xdr:rowOff>0</xdr:rowOff>
    </xdr:from>
    <xdr:ext cx="2114550" cy="2819400"/>
    <xdr:pic>
      <xdr:nvPicPr>
        <xdr:cNvPr id="0" name="image14.jp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14</xdr:row>
      <xdr:rowOff>0</xdr:rowOff>
    </xdr:from>
    <xdr:ext cx="2114550" cy="2819400"/>
    <xdr:pic>
      <xdr:nvPicPr>
        <xdr:cNvPr id="0" name="image8.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14</xdr:row>
      <xdr:rowOff>0</xdr:rowOff>
    </xdr:from>
    <xdr:ext cx="1524000" cy="2028825"/>
    <xdr:pic>
      <xdr:nvPicPr>
        <xdr:cNvPr id="0" name="image10.jp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15</xdr:row>
      <xdr:rowOff>0</xdr:rowOff>
    </xdr:from>
    <xdr:ext cx="2114550" cy="2819400"/>
    <xdr:pic>
      <xdr:nvPicPr>
        <xdr:cNvPr id="0" name="image4.jpg"/>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15</xdr:row>
      <xdr:rowOff>0</xdr:rowOff>
    </xdr:from>
    <xdr:ext cx="2114550" cy="2819400"/>
    <xdr:pic>
      <xdr:nvPicPr>
        <xdr:cNvPr id="0" name="image7.jp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15</xdr:row>
      <xdr:rowOff>0</xdr:rowOff>
    </xdr:from>
    <xdr:ext cx="1524000" cy="2028825"/>
    <xdr:pic>
      <xdr:nvPicPr>
        <xdr:cNvPr id="0" name="image11.jpg"/>
        <xdr:cNvPicPr preferRelativeResize="0"/>
      </xdr:nvPicPr>
      <xdr:blipFill>
        <a:blip cstate="print" r:embed="rId1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85800" cy="685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11</xdr:row>
      <xdr:rowOff>0</xdr:rowOff>
    </xdr:from>
    <xdr:ext cx="2114550" cy="2819400"/>
    <xdr:pic>
      <xdr:nvPicPr>
        <xdr:cNvPr id="0" name="image13.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11</xdr:row>
      <xdr:rowOff>0</xdr:rowOff>
    </xdr:from>
    <xdr:ext cx="2114550" cy="2819400"/>
    <xdr:pic>
      <xdr:nvPicPr>
        <xdr:cNvPr id="0" name="image6.jp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11</xdr:row>
      <xdr:rowOff>0</xdr:rowOff>
    </xdr:from>
    <xdr:ext cx="1524000" cy="2028825"/>
    <xdr:pic>
      <xdr:nvPicPr>
        <xdr:cNvPr id="0" name="image16.jp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12</xdr:row>
      <xdr:rowOff>0</xdr:rowOff>
    </xdr:from>
    <xdr:ext cx="2114550" cy="2819400"/>
    <xdr:pic>
      <xdr:nvPicPr>
        <xdr:cNvPr id="0" name="image9.jp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12</xdr:row>
      <xdr:rowOff>0</xdr:rowOff>
    </xdr:from>
    <xdr:ext cx="2114550" cy="2819400"/>
    <xdr:pic>
      <xdr:nvPicPr>
        <xdr:cNvPr id="0" name="image5.jp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12</xdr:row>
      <xdr:rowOff>0</xdr:rowOff>
    </xdr:from>
    <xdr:ext cx="1524000" cy="2028825"/>
    <xdr:pic>
      <xdr:nvPicPr>
        <xdr:cNvPr id="0" name="image2.jp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13</xdr:row>
      <xdr:rowOff>0</xdr:rowOff>
    </xdr:from>
    <xdr:ext cx="2114550" cy="2819400"/>
    <xdr:pic>
      <xdr:nvPicPr>
        <xdr:cNvPr id="0" name="image15.jp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13</xdr:row>
      <xdr:rowOff>0</xdr:rowOff>
    </xdr:from>
    <xdr:ext cx="2114550" cy="2819400"/>
    <xdr:pic>
      <xdr:nvPicPr>
        <xdr:cNvPr id="0" name="image3.jp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13</xdr:row>
      <xdr:rowOff>0</xdr:rowOff>
    </xdr:from>
    <xdr:ext cx="1524000" cy="2028825"/>
    <xdr:pic>
      <xdr:nvPicPr>
        <xdr:cNvPr id="0" name="image12.jp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14</xdr:row>
      <xdr:rowOff>0</xdr:rowOff>
    </xdr:from>
    <xdr:ext cx="2114550" cy="2819400"/>
    <xdr:pic>
      <xdr:nvPicPr>
        <xdr:cNvPr id="0" name="image14.jp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14</xdr:row>
      <xdr:rowOff>0</xdr:rowOff>
    </xdr:from>
    <xdr:ext cx="2114550" cy="2819400"/>
    <xdr:pic>
      <xdr:nvPicPr>
        <xdr:cNvPr id="0" name="image8.jp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14</xdr:row>
      <xdr:rowOff>0</xdr:rowOff>
    </xdr:from>
    <xdr:ext cx="1524000" cy="2028825"/>
    <xdr:pic>
      <xdr:nvPicPr>
        <xdr:cNvPr id="0" name="image10.jp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15</xdr:row>
      <xdr:rowOff>0</xdr:rowOff>
    </xdr:from>
    <xdr:ext cx="2114550" cy="2819400"/>
    <xdr:pic>
      <xdr:nvPicPr>
        <xdr:cNvPr id="0" name="image4.jpg"/>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15</xdr:row>
      <xdr:rowOff>0</xdr:rowOff>
    </xdr:from>
    <xdr:ext cx="2114550" cy="2819400"/>
    <xdr:pic>
      <xdr:nvPicPr>
        <xdr:cNvPr id="0" name="image7.jp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15</xdr:row>
      <xdr:rowOff>0</xdr:rowOff>
    </xdr:from>
    <xdr:ext cx="1524000" cy="2028825"/>
    <xdr:pic>
      <xdr:nvPicPr>
        <xdr:cNvPr id="0" name="image11.jpg"/>
        <xdr:cNvPicPr preferRelativeResize="0"/>
      </xdr:nvPicPr>
      <xdr:blipFill>
        <a:blip cstate="print" r:embed="rId16"/>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33.57"/>
    <col customWidth="1" min="4" max="4" width="22.86"/>
    <col customWidth="1" min="7" max="7" width="21.57"/>
    <col customWidth="1" min="8" max="9" width="11.43"/>
    <col customWidth="1" min="10" max="10" width="15.57"/>
    <col customWidth="1" min="11" max="16" width="11.43"/>
    <col customWidth="1" min="17" max="17" width="13.43"/>
  </cols>
  <sheetData>
    <row r="1" ht="54.0" customHeight="1">
      <c r="A1" s="1"/>
    </row>
    <row r="2">
      <c r="A2" s="2"/>
      <c r="B2" s="2" t="s">
        <v>0</v>
      </c>
    </row>
    <row r="3">
      <c r="A3" s="3"/>
      <c r="B3" s="3" t="s">
        <v>1</v>
      </c>
    </row>
    <row r="5">
      <c r="A5" s="4" t="s">
        <v>2</v>
      </c>
      <c r="B5" s="4"/>
      <c r="C5" s="4"/>
      <c r="D5" s="4"/>
      <c r="E5" s="4"/>
      <c r="F5" s="4"/>
      <c r="G5" s="4"/>
      <c r="H5" s="4"/>
      <c r="I5" s="4"/>
      <c r="J5" s="4"/>
      <c r="K5" s="4"/>
      <c r="L5" s="4"/>
      <c r="M5" s="4"/>
      <c r="N5" s="4"/>
      <c r="O5" s="4"/>
      <c r="P5" s="5"/>
    </row>
    <row r="6">
      <c r="A6" s="6" t="s">
        <v>3</v>
      </c>
      <c r="B6" s="7" t="s">
        <v>4</v>
      </c>
      <c r="F6" s="7" t="s">
        <v>5</v>
      </c>
      <c r="G6" s="7" t="s">
        <v>6</v>
      </c>
      <c r="H6" s="7" t="s">
        <v>7</v>
      </c>
      <c r="J6" s="7" t="s">
        <v>8</v>
      </c>
      <c r="K6" s="7" t="s">
        <v>9</v>
      </c>
      <c r="O6" s="6" t="s">
        <v>10</v>
      </c>
      <c r="Q6" s="8"/>
      <c r="R6" s="8"/>
      <c r="S6" s="8"/>
      <c r="T6" s="8"/>
      <c r="U6" s="8"/>
      <c r="V6" s="8"/>
      <c r="W6" s="8"/>
      <c r="X6" s="8"/>
      <c r="Y6" s="8"/>
      <c r="Z6" s="8"/>
      <c r="AA6" s="8"/>
      <c r="AB6" s="8"/>
    </row>
    <row r="7" ht="222.0" customHeight="1">
      <c r="A7" s="9" t="s">
        <v>11</v>
      </c>
      <c r="B7" s="10" t="str">
        <f>image("https://merchize.com/wp-content/uploads/2021/07/Baseball-Cap-1-copy.jpg")</f>
        <v/>
      </c>
      <c r="C7" s="11" t="str">
        <f>image("https://merchize.com/wp-content/uploads/2021/05/baseball-cap-2.jpg")</f>
        <v/>
      </c>
      <c r="D7" s="10" t="str">
        <f>image("https://merchize.com/wp-content/uploads/2021/05/custom-design-classic-baseball-cap.jpg")</f>
        <v/>
      </c>
      <c r="E7" s="12" t="str">
        <f>image("https://merchize.com/wp-content/uploads/2021/05/baseball-cap-2.jpg")</f>
        <v/>
      </c>
      <c r="F7" s="13" t="s">
        <v>12</v>
      </c>
      <c r="G7" s="14" t="str">
        <f>image("https://ffm-public-artworks.s3.us-east-2.amazonaws.com/merchize-website/description/6417e0161056d810376a3bf5-size_guide-0-19242-1712909950829.jpeg")</f>
        <v/>
      </c>
      <c r="H7" s="15" t="s">
        <v>13</v>
      </c>
      <c r="J7" s="16" t="s">
        <v>14</v>
      </c>
      <c r="K7" s="13" t="s">
        <v>15</v>
      </c>
      <c r="O7" s="11"/>
      <c r="P7" s="11"/>
      <c r="Q7" s="10"/>
      <c r="R7" s="10"/>
      <c r="S7" s="10"/>
      <c r="T7" s="10"/>
      <c r="U7" s="10"/>
      <c r="V7" s="10"/>
      <c r="W7" s="10"/>
      <c r="X7" s="10"/>
      <c r="Y7" s="10"/>
      <c r="Z7" s="10"/>
      <c r="AA7" s="10"/>
      <c r="AB7" s="10"/>
    </row>
    <row r="8" ht="222.0" customHeight="1">
      <c r="A8" s="9" t="s">
        <v>16</v>
      </c>
      <c r="B8" s="10" t="str">
        <f>image("https://merchize.com/wp-content/uploads/2022/06/Trucker-Cap-Valentine.png")</f>
        <v/>
      </c>
      <c r="C8" s="11" t="str">
        <f>image("https://merchize.com/wp-content/uploads/2022/06/custom-trucker-cap-female-top-view.jpg")</f>
        <v/>
      </c>
      <c r="D8" s="10" t="str">
        <f>image("https://merchize.com/wp-content/uploads/2022/06/custom-trucker-cap-male-back-view.jpg")</f>
        <v/>
      </c>
      <c r="E8" s="12"/>
      <c r="F8" s="13" t="s">
        <v>17</v>
      </c>
      <c r="G8" s="14" t="str">
        <f>image("https://merchize.com/wp-content/uploads/2022/06/all-over-print-trucker-cap-size.png")</f>
        <v/>
      </c>
      <c r="H8" s="15" t="s">
        <v>13</v>
      </c>
      <c r="J8" s="16" t="s">
        <v>14</v>
      </c>
      <c r="K8" s="13" t="s">
        <v>18</v>
      </c>
      <c r="O8" s="11"/>
      <c r="P8" s="11"/>
      <c r="Q8" s="10"/>
      <c r="R8" s="10"/>
      <c r="S8" s="10"/>
      <c r="T8" s="10"/>
      <c r="U8" s="10"/>
      <c r="V8" s="10"/>
      <c r="W8" s="10"/>
      <c r="X8" s="10"/>
      <c r="Y8" s="10"/>
      <c r="Z8" s="10"/>
      <c r="AA8" s="10"/>
      <c r="AB8" s="10"/>
    </row>
    <row r="9" ht="222.0" customHeight="1">
      <c r="A9" s="17" t="s">
        <v>19</v>
      </c>
      <c r="B9" s="18" t="str">
        <f>image("https://public-artworks.merchize.com/merchize-website/website-merchize-5581048.843190235-1748405371613.jpeg")</f>
        <v/>
      </c>
      <c r="C9" s="19" t="str">
        <f>image("https://public-artworks.merchize.com/merchize-website/website-merchize-2632107.769620653-1748394459221.png")</f>
        <v/>
      </c>
      <c r="D9" s="18" t="str">
        <f t="shared" ref="D9:D10" si="1">image("https://public-artworks.merchize.com/merchize-website/website-merchize-6079720.261072096-1748394478442.png")</f>
        <v/>
      </c>
      <c r="E9" s="20"/>
      <c r="F9" s="21" t="s">
        <v>20</v>
      </c>
      <c r="G9" s="20" t="str">
        <f t="shared" ref="G9:G10" si="2">image("https://ffm-public-artworks.s3.us-east-2.amazonaws.com/merchize-website/description/6821bee253ace30797ae3481-size_guide-0-6623-1748322011764.jpeg")</f>
        <v/>
      </c>
      <c r="H9" s="21" t="s">
        <v>21</v>
      </c>
      <c r="J9" s="22" t="s">
        <v>22</v>
      </c>
      <c r="K9" s="21" t="s">
        <v>23</v>
      </c>
      <c r="O9" s="11"/>
      <c r="P9" s="11"/>
      <c r="Q9" s="10"/>
      <c r="R9" s="10"/>
      <c r="S9" s="10"/>
      <c r="T9" s="10"/>
      <c r="U9" s="10"/>
      <c r="V9" s="10"/>
      <c r="W9" s="10"/>
      <c r="X9" s="10"/>
      <c r="Y9" s="10"/>
      <c r="Z9" s="10"/>
      <c r="AA9" s="10"/>
      <c r="AB9" s="10"/>
    </row>
    <row r="10" ht="222.0" customHeight="1">
      <c r="A10" s="17" t="s">
        <v>24</v>
      </c>
      <c r="B10" s="18" t="str">
        <f>image("https://public-artworks.merchize.com/merchize-website/website-merchize-3060770.52189925-1748407503824.jpeg")</f>
        <v/>
      </c>
      <c r="C10" s="19" t="str">
        <f>image("https://public-artworks.merchize.com/merchize-website/website-merchize-7223195.636605464-1748394478484.png")</f>
        <v/>
      </c>
      <c r="D10" s="18" t="str">
        <f t="shared" si="1"/>
        <v/>
      </c>
      <c r="E10" s="20"/>
      <c r="F10" s="23" t="s">
        <v>25</v>
      </c>
      <c r="G10" s="20" t="str">
        <f t="shared" si="2"/>
        <v/>
      </c>
      <c r="H10" s="21" t="s">
        <v>21</v>
      </c>
      <c r="J10" s="22" t="s">
        <v>22</v>
      </c>
      <c r="K10" s="21" t="s">
        <v>26</v>
      </c>
      <c r="O10" s="11"/>
      <c r="P10" s="11"/>
      <c r="Q10" s="10"/>
      <c r="R10" s="10"/>
      <c r="S10" s="10"/>
      <c r="T10" s="10"/>
      <c r="U10" s="10"/>
      <c r="V10" s="10"/>
      <c r="W10" s="10"/>
      <c r="X10" s="10"/>
      <c r="Y10" s="10"/>
      <c r="Z10" s="10"/>
      <c r="AA10" s="10"/>
      <c r="AB10" s="10"/>
    </row>
    <row r="11" ht="222.0" customHeight="1">
      <c r="A11" s="9" t="s">
        <v>27</v>
      </c>
      <c r="B11" s="10" t="str">
        <f>image("https://printify.com/cdn-cgi/image/width=520,quality=100,format=avif/https://images.printify.com/api/catalog/69b94dd0f34511415f0eddb3")</f>
        <v/>
      </c>
      <c r="C11" s="11" t="str">
        <f>image("https://printify.com/cdn-cgi/image/width=520,quality=100,format=avif/https://images.printify.com/api/catalog/69b94dcb5c31fe66d00d1a82")</f>
        <v/>
      </c>
      <c r="D11" s="10" t="str">
        <f>image("https://printify.com/cdn-cgi/image/width=520,quality=100,format=avif/https://images.printify.com/api/catalog/69b94dcdf08a3b9fa008dbe2")</f>
        <v/>
      </c>
      <c r="E11" s="12"/>
      <c r="G11" s="13" t="s">
        <v>28</v>
      </c>
      <c r="H11" s="15" t="s">
        <v>29</v>
      </c>
      <c r="J11" s="16" t="s">
        <v>22</v>
      </c>
      <c r="K11" s="13" t="s">
        <v>30</v>
      </c>
      <c r="O11" s="11"/>
      <c r="P11" s="11"/>
      <c r="Q11" s="10"/>
      <c r="R11" s="10"/>
      <c r="S11" s="10"/>
      <c r="T11" s="10"/>
      <c r="U11" s="10"/>
      <c r="V11" s="10"/>
      <c r="W11" s="10"/>
      <c r="X11" s="10"/>
      <c r="Y11" s="10"/>
      <c r="Z11" s="10"/>
      <c r="AA11" s="10"/>
      <c r="AB11" s="10"/>
    </row>
    <row r="12" ht="222.0" customHeight="1">
      <c r="A12" s="9" t="s">
        <v>31</v>
      </c>
      <c r="B12" s="10"/>
      <c r="C12" s="11"/>
      <c r="D12" s="10"/>
      <c r="E12" s="12"/>
      <c r="F12" s="13"/>
      <c r="G12" s="14"/>
      <c r="H12" s="15" t="s">
        <v>32</v>
      </c>
      <c r="J12" s="16" t="s">
        <v>14</v>
      </c>
      <c r="K12" s="13" t="s">
        <v>33</v>
      </c>
      <c r="O12" s="11"/>
      <c r="P12" s="11"/>
      <c r="Q12" s="10"/>
      <c r="R12" s="10"/>
      <c r="S12" s="10"/>
      <c r="T12" s="10"/>
      <c r="U12" s="10"/>
      <c r="V12" s="10"/>
      <c r="W12" s="10"/>
      <c r="X12" s="10"/>
      <c r="Y12" s="10"/>
      <c r="Z12" s="10"/>
      <c r="AA12" s="10"/>
      <c r="AB12" s="10"/>
    </row>
    <row r="13" ht="222.0" customHeight="1">
      <c r="A13" s="9" t="s">
        <v>34</v>
      </c>
      <c r="B13" s="10"/>
      <c r="C13" s="11"/>
      <c r="D13" s="10"/>
      <c r="E13" s="12"/>
      <c r="F13" s="13"/>
      <c r="G13" s="14"/>
      <c r="K13" s="13" t="s">
        <v>33</v>
      </c>
      <c r="O13" s="11"/>
      <c r="P13" s="11"/>
      <c r="Q13" s="10"/>
      <c r="R13" s="10"/>
      <c r="S13" s="10"/>
      <c r="T13" s="10"/>
      <c r="U13" s="10"/>
      <c r="V13" s="10"/>
      <c r="W13" s="10"/>
      <c r="X13" s="10"/>
      <c r="Y13" s="10"/>
      <c r="Z13" s="10"/>
      <c r="AA13" s="10"/>
      <c r="AB13" s="10"/>
    </row>
    <row r="14" ht="222.0" customHeight="1">
      <c r="A14" s="9" t="s">
        <v>35</v>
      </c>
      <c r="B14" s="10"/>
      <c r="C14" s="11"/>
      <c r="D14" s="10"/>
      <c r="E14" s="12"/>
      <c r="F14" s="13"/>
      <c r="G14" s="14"/>
      <c r="K14" s="13" t="s">
        <v>33</v>
      </c>
      <c r="O14" s="11"/>
      <c r="P14" s="11"/>
      <c r="Q14" s="10"/>
      <c r="R14" s="10"/>
      <c r="S14" s="10"/>
      <c r="T14" s="10"/>
      <c r="U14" s="10"/>
      <c r="V14" s="10"/>
      <c r="W14" s="10"/>
      <c r="X14" s="10"/>
      <c r="Y14" s="10"/>
      <c r="Z14" s="10"/>
      <c r="AA14" s="10"/>
      <c r="AB14" s="10"/>
    </row>
    <row r="15" ht="222.0" customHeight="1">
      <c r="A15" s="9" t="s">
        <v>36</v>
      </c>
      <c r="B15" s="10"/>
      <c r="C15" s="11"/>
      <c r="D15" s="10"/>
      <c r="E15" s="12"/>
      <c r="F15" s="13"/>
      <c r="G15" s="14"/>
      <c r="K15" s="13" t="s">
        <v>37</v>
      </c>
      <c r="O15" s="11"/>
      <c r="P15" s="11"/>
      <c r="Q15" s="10"/>
      <c r="R15" s="10"/>
      <c r="S15" s="10"/>
      <c r="T15" s="10"/>
      <c r="U15" s="10"/>
      <c r="V15" s="10"/>
      <c r="W15" s="10"/>
      <c r="X15" s="10"/>
      <c r="Y15" s="10"/>
      <c r="Z15" s="10"/>
      <c r="AA15" s="10"/>
      <c r="AB15" s="10"/>
    </row>
    <row r="16" ht="222.0" customHeight="1">
      <c r="A16" s="9" t="s">
        <v>38</v>
      </c>
      <c r="B16" s="10"/>
      <c r="C16" s="11"/>
      <c r="D16" s="10"/>
      <c r="E16" s="12"/>
      <c r="F16" s="13"/>
      <c r="G16" s="14"/>
      <c r="K16" s="13" t="s">
        <v>33</v>
      </c>
      <c r="O16" s="11"/>
      <c r="P16" s="11"/>
      <c r="Q16" s="10"/>
      <c r="R16" s="10"/>
      <c r="S16" s="10"/>
      <c r="T16" s="10"/>
      <c r="U16" s="10"/>
      <c r="V16" s="10"/>
      <c r="W16" s="10"/>
      <c r="X16" s="10"/>
      <c r="Y16" s="10"/>
      <c r="Z16" s="10"/>
      <c r="AA16" s="10"/>
      <c r="AB16" s="10"/>
    </row>
    <row r="17">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row>
    <row r="18">
      <c r="A18" s="24" t="s">
        <v>39</v>
      </c>
      <c r="B18" s="25"/>
      <c r="C18" s="25"/>
      <c r="D18" s="25"/>
      <c r="E18" s="25"/>
      <c r="F18" s="25"/>
      <c r="G18" s="25"/>
      <c r="H18" s="25"/>
      <c r="I18" s="25"/>
      <c r="J18" s="25"/>
      <c r="K18" s="25"/>
      <c r="L18" s="25"/>
      <c r="M18" s="25"/>
      <c r="N18" s="25"/>
      <c r="O18" s="25"/>
      <c r="P18" s="25"/>
      <c r="AA18" s="10"/>
      <c r="AB18" s="10"/>
    </row>
    <row r="19">
      <c r="A19" s="6" t="s">
        <v>40</v>
      </c>
      <c r="B19" s="6" t="s">
        <v>41</v>
      </c>
      <c r="C19" s="7" t="s">
        <v>42</v>
      </c>
      <c r="E19" s="7" t="s">
        <v>43</v>
      </c>
      <c r="F19" s="7" t="s">
        <v>44</v>
      </c>
      <c r="G19" s="7" t="s">
        <v>45</v>
      </c>
      <c r="I19" s="7" t="s">
        <v>46</v>
      </c>
      <c r="K19" s="7" t="s">
        <v>47</v>
      </c>
      <c r="M19" s="7" t="s">
        <v>48</v>
      </c>
      <c r="O19" s="7" t="s">
        <v>49</v>
      </c>
      <c r="AA19" s="26"/>
      <c r="AB19" s="26"/>
    </row>
    <row r="20">
      <c r="C20" s="7" t="s">
        <v>50</v>
      </c>
      <c r="D20" s="7" t="s">
        <v>51</v>
      </c>
      <c r="G20" s="7" t="s">
        <v>52</v>
      </c>
      <c r="H20" s="7" t="s">
        <v>53</v>
      </c>
      <c r="I20" s="7" t="s">
        <v>52</v>
      </c>
      <c r="J20" s="7" t="s">
        <v>53</v>
      </c>
      <c r="K20" s="7" t="s">
        <v>52</v>
      </c>
      <c r="L20" s="7" t="s">
        <v>53</v>
      </c>
      <c r="M20" s="7" t="s">
        <v>52</v>
      </c>
      <c r="N20" s="7" t="s">
        <v>53</v>
      </c>
      <c r="O20" s="7" t="s">
        <v>52</v>
      </c>
      <c r="P20" s="7" t="s">
        <v>53</v>
      </c>
      <c r="AA20" s="26"/>
      <c r="AB20" s="26"/>
    </row>
    <row r="21">
      <c r="A21" s="17" t="s">
        <v>11</v>
      </c>
      <c r="B21" s="17" t="s">
        <v>54</v>
      </c>
      <c r="C21" s="17" t="s">
        <v>55</v>
      </c>
      <c r="D21" s="27" t="s">
        <v>56</v>
      </c>
      <c r="E21" s="28">
        <v>13.2</v>
      </c>
      <c r="F21" s="27" t="s">
        <v>56</v>
      </c>
      <c r="G21" s="29">
        <v>0.0</v>
      </c>
      <c r="H21" s="30">
        <f t="shared" ref="H21:H30" si="3">E21+G21</f>
        <v>13.2</v>
      </c>
      <c r="I21" s="17" t="s">
        <v>56</v>
      </c>
      <c r="J21" s="17" t="s">
        <v>56</v>
      </c>
      <c r="K21" s="31" t="s">
        <v>56</v>
      </c>
      <c r="L21" s="31" t="s">
        <v>56</v>
      </c>
      <c r="M21" s="32" t="s">
        <v>56</v>
      </c>
      <c r="N21" s="32" t="s">
        <v>56</v>
      </c>
      <c r="O21" s="33" t="s">
        <v>56</v>
      </c>
      <c r="P21" s="33" t="s">
        <v>56</v>
      </c>
      <c r="AA21" s="10"/>
      <c r="AB21" s="10"/>
    </row>
    <row r="22">
      <c r="A22" s="17" t="s">
        <v>16</v>
      </c>
      <c r="B22" s="17" t="s">
        <v>57</v>
      </c>
      <c r="C22" s="17" t="s">
        <v>55</v>
      </c>
      <c r="D22" s="27" t="s">
        <v>56</v>
      </c>
      <c r="E22" s="28">
        <v>19.3</v>
      </c>
      <c r="F22" s="27" t="s">
        <v>56</v>
      </c>
      <c r="G22" s="29">
        <v>0.0</v>
      </c>
      <c r="H22" s="30">
        <f t="shared" si="3"/>
        <v>19.3</v>
      </c>
      <c r="I22" s="17" t="s">
        <v>56</v>
      </c>
      <c r="J22" s="17" t="s">
        <v>56</v>
      </c>
      <c r="K22" s="31" t="s">
        <v>56</v>
      </c>
      <c r="L22" s="31" t="s">
        <v>56</v>
      </c>
      <c r="M22" s="32" t="s">
        <v>56</v>
      </c>
      <c r="N22" s="32" t="s">
        <v>56</v>
      </c>
      <c r="O22" s="33" t="s">
        <v>56</v>
      </c>
      <c r="P22" s="33" t="s">
        <v>56</v>
      </c>
      <c r="AA22" s="10"/>
      <c r="AB22" s="10"/>
    </row>
    <row r="23">
      <c r="A23" s="17" t="s">
        <v>19</v>
      </c>
      <c r="B23" s="17" t="s">
        <v>58</v>
      </c>
      <c r="C23" s="17" t="s">
        <v>55</v>
      </c>
      <c r="D23" s="27" t="s">
        <v>56</v>
      </c>
      <c r="E23" s="28">
        <v>11.75</v>
      </c>
      <c r="F23" s="27" t="s">
        <v>56</v>
      </c>
      <c r="G23" s="29">
        <v>4.55</v>
      </c>
      <c r="H23" s="30">
        <f t="shared" si="3"/>
        <v>16.3</v>
      </c>
      <c r="I23" s="17" t="s">
        <v>56</v>
      </c>
      <c r="J23" s="17" t="s">
        <v>56</v>
      </c>
      <c r="K23" s="31" t="s">
        <v>56</v>
      </c>
      <c r="L23" s="31" t="s">
        <v>56</v>
      </c>
      <c r="M23" s="32" t="s">
        <v>56</v>
      </c>
      <c r="N23" s="32" t="s">
        <v>56</v>
      </c>
      <c r="O23" s="33" t="s">
        <v>56</v>
      </c>
      <c r="P23" s="33" t="s">
        <v>56</v>
      </c>
      <c r="AA23" s="10"/>
      <c r="AB23" s="10"/>
    </row>
    <row r="24">
      <c r="A24" s="17" t="s">
        <v>24</v>
      </c>
      <c r="B24" s="17" t="s">
        <v>59</v>
      </c>
      <c r="C24" s="17" t="s">
        <v>55</v>
      </c>
      <c r="D24" s="27" t="s">
        <v>56</v>
      </c>
      <c r="E24" s="28">
        <v>11.99</v>
      </c>
      <c r="F24" s="27" t="s">
        <v>56</v>
      </c>
      <c r="G24" s="29">
        <v>4.99</v>
      </c>
      <c r="H24" s="30">
        <f t="shared" si="3"/>
        <v>16.98</v>
      </c>
      <c r="I24" s="17" t="s">
        <v>56</v>
      </c>
      <c r="J24" s="17" t="s">
        <v>56</v>
      </c>
      <c r="K24" s="31" t="s">
        <v>56</v>
      </c>
      <c r="L24" s="31" t="s">
        <v>56</v>
      </c>
      <c r="M24" s="32" t="s">
        <v>56</v>
      </c>
      <c r="N24" s="32" t="s">
        <v>56</v>
      </c>
      <c r="O24" s="33" t="s">
        <v>56</v>
      </c>
      <c r="P24" s="33" t="s">
        <v>56</v>
      </c>
      <c r="AA24" s="10"/>
      <c r="AB24" s="10"/>
    </row>
    <row r="25">
      <c r="A25" s="17" t="s">
        <v>31</v>
      </c>
      <c r="B25" s="17" t="s">
        <v>60</v>
      </c>
      <c r="C25" s="17" t="s">
        <v>55</v>
      </c>
      <c r="D25" s="27" t="s">
        <v>56</v>
      </c>
      <c r="E25" s="28">
        <v>13.0</v>
      </c>
      <c r="F25" s="27" t="s">
        <v>56</v>
      </c>
      <c r="G25" s="29">
        <v>0.0</v>
      </c>
      <c r="H25" s="30">
        <f t="shared" si="3"/>
        <v>13</v>
      </c>
      <c r="I25" s="17" t="s">
        <v>56</v>
      </c>
      <c r="J25" s="17" t="s">
        <v>56</v>
      </c>
      <c r="K25" s="31" t="s">
        <v>56</v>
      </c>
      <c r="L25" s="31" t="s">
        <v>56</v>
      </c>
      <c r="M25" s="32" t="s">
        <v>56</v>
      </c>
      <c r="N25" s="32" t="s">
        <v>56</v>
      </c>
      <c r="O25" s="33" t="s">
        <v>56</v>
      </c>
      <c r="P25" s="33" t="s">
        <v>56</v>
      </c>
      <c r="AA25" s="10"/>
      <c r="AB25" s="10"/>
    </row>
    <row r="26">
      <c r="A26" s="17" t="s">
        <v>27</v>
      </c>
      <c r="B26" s="17" t="s">
        <v>61</v>
      </c>
      <c r="C26" s="17" t="s">
        <v>55</v>
      </c>
      <c r="D26" s="27" t="s">
        <v>56</v>
      </c>
      <c r="E26" s="28">
        <v>15.44</v>
      </c>
      <c r="F26" s="27" t="s">
        <v>56</v>
      </c>
      <c r="G26" s="29">
        <v>4.49</v>
      </c>
      <c r="H26" s="30">
        <f t="shared" si="3"/>
        <v>19.93</v>
      </c>
      <c r="I26" s="17">
        <v>4.89</v>
      </c>
      <c r="J26" s="17">
        <f>E26+I26</f>
        <v>20.33</v>
      </c>
      <c r="K26" s="31" t="s">
        <v>56</v>
      </c>
      <c r="L26" s="31" t="s">
        <v>56</v>
      </c>
      <c r="M26" s="32" t="s">
        <v>56</v>
      </c>
      <c r="N26" s="32" t="s">
        <v>56</v>
      </c>
      <c r="O26" s="33" t="s">
        <v>56</v>
      </c>
      <c r="P26" s="33" t="s">
        <v>56</v>
      </c>
      <c r="AA26" s="10"/>
      <c r="AB26" s="10"/>
    </row>
    <row r="27">
      <c r="A27" s="17" t="s">
        <v>34</v>
      </c>
      <c r="B27" s="17" t="s">
        <v>62</v>
      </c>
      <c r="C27" s="17" t="s">
        <v>55</v>
      </c>
      <c r="D27" s="27" t="s">
        <v>56</v>
      </c>
      <c r="E27" s="28">
        <v>13.0</v>
      </c>
      <c r="F27" s="27" t="s">
        <v>56</v>
      </c>
      <c r="G27" s="29">
        <v>0.0</v>
      </c>
      <c r="H27" s="30">
        <f t="shared" si="3"/>
        <v>13</v>
      </c>
      <c r="I27" s="17" t="s">
        <v>56</v>
      </c>
      <c r="J27" s="17" t="s">
        <v>56</v>
      </c>
      <c r="K27" s="31" t="s">
        <v>56</v>
      </c>
      <c r="L27" s="31" t="s">
        <v>56</v>
      </c>
      <c r="M27" s="32" t="s">
        <v>56</v>
      </c>
      <c r="N27" s="32" t="s">
        <v>56</v>
      </c>
      <c r="O27" s="33" t="s">
        <v>56</v>
      </c>
      <c r="P27" s="33" t="s">
        <v>56</v>
      </c>
      <c r="AA27" s="10"/>
      <c r="AB27" s="10"/>
    </row>
    <row r="28">
      <c r="A28" s="17" t="s">
        <v>35</v>
      </c>
      <c r="B28" s="17" t="s">
        <v>63</v>
      </c>
      <c r="C28" s="17" t="s">
        <v>55</v>
      </c>
      <c r="D28" s="27" t="s">
        <v>56</v>
      </c>
      <c r="E28" s="28">
        <v>14.0</v>
      </c>
      <c r="F28" s="27" t="s">
        <v>56</v>
      </c>
      <c r="G28" s="29">
        <v>0.0</v>
      </c>
      <c r="H28" s="30">
        <f t="shared" si="3"/>
        <v>14</v>
      </c>
      <c r="I28" s="17" t="s">
        <v>56</v>
      </c>
      <c r="J28" s="17" t="s">
        <v>56</v>
      </c>
      <c r="K28" s="31" t="s">
        <v>56</v>
      </c>
      <c r="L28" s="31" t="s">
        <v>56</v>
      </c>
      <c r="M28" s="32" t="s">
        <v>56</v>
      </c>
      <c r="N28" s="32" t="s">
        <v>56</v>
      </c>
      <c r="O28" s="33" t="s">
        <v>56</v>
      </c>
      <c r="P28" s="33" t="s">
        <v>56</v>
      </c>
      <c r="AA28" s="10"/>
      <c r="AB28" s="10"/>
    </row>
    <row r="29">
      <c r="A29" s="17" t="s">
        <v>36</v>
      </c>
      <c r="B29" s="17" t="s">
        <v>64</v>
      </c>
      <c r="C29" s="17" t="s">
        <v>55</v>
      </c>
      <c r="D29" s="27" t="s">
        <v>56</v>
      </c>
      <c r="E29" s="28">
        <v>15.0</v>
      </c>
      <c r="F29" s="27" t="s">
        <v>56</v>
      </c>
      <c r="G29" s="29">
        <v>0.0</v>
      </c>
      <c r="H29" s="30">
        <f t="shared" si="3"/>
        <v>15</v>
      </c>
      <c r="I29" s="17" t="s">
        <v>56</v>
      </c>
      <c r="J29" s="17" t="s">
        <v>56</v>
      </c>
      <c r="K29" s="31" t="s">
        <v>56</v>
      </c>
      <c r="L29" s="31" t="s">
        <v>56</v>
      </c>
      <c r="M29" s="32" t="s">
        <v>56</v>
      </c>
      <c r="N29" s="32" t="s">
        <v>56</v>
      </c>
      <c r="O29" s="33" t="s">
        <v>56</v>
      </c>
      <c r="P29" s="33" t="s">
        <v>56</v>
      </c>
      <c r="AA29" s="10"/>
      <c r="AB29" s="10"/>
    </row>
    <row r="30">
      <c r="A30" s="17" t="s">
        <v>38</v>
      </c>
      <c r="B30" s="17" t="s">
        <v>65</v>
      </c>
      <c r="C30" s="17" t="s">
        <v>55</v>
      </c>
      <c r="D30" s="27" t="s">
        <v>56</v>
      </c>
      <c r="E30" s="28">
        <v>16.0</v>
      </c>
      <c r="F30" s="27" t="s">
        <v>56</v>
      </c>
      <c r="G30" s="29">
        <v>0.0</v>
      </c>
      <c r="H30" s="30">
        <f t="shared" si="3"/>
        <v>16</v>
      </c>
      <c r="I30" s="17" t="s">
        <v>56</v>
      </c>
      <c r="J30" s="17" t="s">
        <v>56</v>
      </c>
      <c r="K30" s="31" t="s">
        <v>56</v>
      </c>
      <c r="L30" s="31" t="s">
        <v>56</v>
      </c>
      <c r="M30" s="32" t="s">
        <v>56</v>
      </c>
      <c r="N30" s="32" t="s">
        <v>56</v>
      </c>
      <c r="O30" s="33" t="s">
        <v>56</v>
      </c>
      <c r="P30" s="33" t="s">
        <v>56</v>
      </c>
      <c r="AA30" s="10"/>
      <c r="AB30" s="10"/>
    </row>
    <row r="31">
      <c r="A31" s="34" t="s">
        <v>66</v>
      </c>
      <c r="O31" s="34"/>
      <c r="P31" s="35"/>
      <c r="Q31" s="36"/>
      <c r="R31" s="36"/>
      <c r="S31" s="36"/>
      <c r="T31" s="36"/>
      <c r="U31" s="36"/>
      <c r="V31" s="36"/>
      <c r="W31" s="36"/>
      <c r="X31" s="36"/>
      <c r="Y31" s="36"/>
      <c r="Z31" s="36"/>
    </row>
    <row r="32">
      <c r="A32" s="6" t="s">
        <v>41</v>
      </c>
      <c r="B32" s="37"/>
      <c r="C32" s="7" t="s">
        <v>67</v>
      </c>
      <c r="O32" s="7"/>
      <c r="P32" s="35"/>
    </row>
    <row r="33">
      <c r="B33" s="7" t="s">
        <v>50</v>
      </c>
      <c r="C33" s="38" t="s">
        <v>68</v>
      </c>
      <c r="D33" s="6" t="s">
        <v>69</v>
      </c>
      <c r="E33" s="6" t="s">
        <v>70</v>
      </c>
      <c r="F33" s="7" t="s">
        <v>71</v>
      </c>
      <c r="G33" s="7" t="s">
        <v>72</v>
      </c>
      <c r="H33" s="39">
        <v>0.0</v>
      </c>
      <c r="I33" s="40">
        <v>0.025</v>
      </c>
      <c r="J33" s="39">
        <v>0.17</v>
      </c>
      <c r="K33" s="7" t="s">
        <v>73</v>
      </c>
      <c r="L33" s="7" t="s">
        <v>74</v>
      </c>
      <c r="M33" s="7" t="s">
        <v>75</v>
      </c>
      <c r="N33" s="7" t="s">
        <v>76</v>
      </c>
      <c r="O33" s="7" t="s">
        <v>76</v>
      </c>
      <c r="P33" s="35"/>
    </row>
    <row r="34">
      <c r="A34" s="17" t="s">
        <v>11</v>
      </c>
      <c r="B34" s="17" t="s">
        <v>54</v>
      </c>
      <c r="C34" s="41" t="s">
        <v>55</v>
      </c>
    </row>
    <row r="35">
      <c r="A35" s="17" t="s">
        <v>16</v>
      </c>
      <c r="B35" s="17" t="s">
        <v>57</v>
      </c>
      <c r="C35" s="41" t="s">
        <v>55</v>
      </c>
    </row>
    <row r="36">
      <c r="A36" s="17" t="s">
        <v>19</v>
      </c>
      <c r="B36" s="17" t="s">
        <v>58</v>
      </c>
      <c r="C36" s="41" t="s">
        <v>55</v>
      </c>
    </row>
    <row r="37">
      <c r="A37" s="17" t="s">
        <v>24</v>
      </c>
      <c r="B37" s="17" t="s">
        <v>59</v>
      </c>
      <c r="C37" s="41" t="s">
        <v>55</v>
      </c>
    </row>
    <row r="38">
      <c r="A38" s="17" t="s">
        <v>31</v>
      </c>
      <c r="B38" s="17" t="s">
        <v>60</v>
      </c>
      <c r="C38" s="41" t="s">
        <v>55</v>
      </c>
    </row>
    <row r="39">
      <c r="A39" s="17" t="s">
        <v>27</v>
      </c>
      <c r="B39" s="17" t="s">
        <v>61</v>
      </c>
      <c r="C39" s="41" t="s">
        <v>55</v>
      </c>
    </row>
    <row r="40">
      <c r="A40" s="17" t="s">
        <v>34</v>
      </c>
      <c r="B40" s="17" t="s">
        <v>62</v>
      </c>
      <c r="C40" s="41" t="s">
        <v>55</v>
      </c>
    </row>
    <row r="41">
      <c r="A41" s="17" t="s">
        <v>35</v>
      </c>
      <c r="B41" s="17" t="s">
        <v>63</v>
      </c>
      <c r="C41" s="41" t="s">
        <v>55</v>
      </c>
    </row>
    <row r="42">
      <c r="A42" s="41" t="s">
        <v>36</v>
      </c>
      <c r="B42" s="41" t="s">
        <v>64</v>
      </c>
      <c r="C42" s="41" t="s">
        <v>55</v>
      </c>
    </row>
    <row r="43">
      <c r="A43" s="41" t="s">
        <v>38</v>
      </c>
      <c r="B43" s="41" t="s">
        <v>65</v>
      </c>
      <c r="C43" s="41" t="s">
        <v>55</v>
      </c>
    </row>
  </sheetData>
  <mergeCells count="35">
    <mergeCell ref="B2:P2"/>
    <mergeCell ref="B3:P3"/>
    <mergeCell ref="B6:E6"/>
    <mergeCell ref="H6:I6"/>
    <mergeCell ref="K6:N6"/>
    <mergeCell ref="H7:I7"/>
    <mergeCell ref="H8:I8"/>
    <mergeCell ref="K12:N12"/>
    <mergeCell ref="K13:N13"/>
    <mergeCell ref="K14:N14"/>
    <mergeCell ref="K15:N15"/>
    <mergeCell ref="K16:N16"/>
    <mergeCell ref="K7:N7"/>
    <mergeCell ref="K8:N8"/>
    <mergeCell ref="H9:I9"/>
    <mergeCell ref="K9:N9"/>
    <mergeCell ref="H10:I10"/>
    <mergeCell ref="K10:N10"/>
    <mergeCell ref="K11:N11"/>
    <mergeCell ref="F19:F20"/>
    <mergeCell ref="G19:H19"/>
    <mergeCell ref="K19:L19"/>
    <mergeCell ref="M19:N19"/>
    <mergeCell ref="O19:P19"/>
    <mergeCell ref="A31:N31"/>
    <mergeCell ref="A32:A33"/>
    <mergeCell ref="C32:N32"/>
    <mergeCell ref="H11:I11"/>
    <mergeCell ref="H12:I16"/>
    <mergeCell ref="J12:J16"/>
    <mergeCell ref="A19:A20"/>
    <mergeCell ref="B19:B20"/>
    <mergeCell ref="C19:D19"/>
    <mergeCell ref="E19:E20"/>
    <mergeCell ref="I19:J19"/>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33.57"/>
    <col customWidth="1" min="4" max="4" width="22.86"/>
    <col customWidth="1" min="7" max="7" width="21.57"/>
    <col customWidth="1" min="8" max="9" width="11.43"/>
    <col customWidth="1" min="10" max="10" width="15.57"/>
    <col customWidth="1" min="11" max="16" width="11.43"/>
    <col customWidth="1" min="17" max="17" width="13.43"/>
  </cols>
  <sheetData>
    <row r="1" ht="54.0" customHeight="1">
      <c r="A1" s="1"/>
    </row>
    <row r="2">
      <c r="A2" s="2"/>
      <c r="B2" s="2" t="s">
        <v>0</v>
      </c>
    </row>
    <row r="3">
      <c r="A3" s="3"/>
      <c r="B3" s="3" t="s">
        <v>1</v>
      </c>
    </row>
    <row r="5">
      <c r="A5" s="4" t="s">
        <v>2</v>
      </c>
      <c r="B5" s="4"/>
      <c r="C5" s="4"/>
      <c r="D5" s="4"/>
      <c r="E5" s="4"/>
      <c r="F5" s="4"/>
      <c r="G5" s="4"/>
      <c r="H5" s="4"/>
      <c r="I5" s="4"/>
      <c r="J5" s="4"/>
      <c r="K5" s="4"/>
      <c r="L5" s="4"/>
      <c r="M5" s="4"/>
      <c r="N5" s="4"/>
      <c r="O5" s="5"/>
      <c r="P5" s="5"/>
    </row>
    <row r="6">
      <c r="A6" s="6" t="s">
        <v>3</v>
      </c>
      <c r="B6" s="7" t="s">
        <v>4</v>
      </c>
      <c r="F6" s="7" t="s">
        <v>5</v>
      </c>
      <c r="G6" s="7" t="s">
        <v>6</v>
      </c>
      <c r="H6" s="7" t="s">
        <v>7</v>
      </c>
      <c r="J6" s="7" t="s">
        <v>8</v>
      </c>
      <c r="K6" s="7" t="s">
        <v>9</v>
      </c>
      <c r="Q6" s="8"/>
      <c r="R6" s="8"/>
      <c r="S6" s="8"/>
      <c r="T6" s="8"/>
      <c r="U6" s="8"/>
      <c r="V6" s="8"/>
      <c r="W6" s="8"/>
      <c r="X6" s="8"/>
      <c r="Y6" s="8"/>
      <c r="Z6" s="8"/>
      <c r="AA6" s="8"/>
      <c r="AB6" s="8"/>
    </row>
    <row r="7" ht="222.0" customHeight="1">
      <c r="A7" s="9" t="s">
        <v>11</v>
      </c>
      <c r="B7" s="10" t="str">
        <f>image("https://merchize.com/wp-content/uploads/2021/07/Baseball-Cap-1-copy.jpg")</f>
        <v/>
      </c>
      <c r="C7" s="11" t="str">
        <f>image("https://merchize.com/wp-content/uploads/2021/05/baseball-cap-2.jpg")</f>
        <v/>
      </c>
      <c r="D7" s="10" t="str">
        <f>image("https://merchize.com/wp-content/uploads/2021/05/custom-design-classic-baseball-cap.jpg")</f>
        <v/>
      </c>
      <c r="E7" s="12" t="str">
        <f>image("https://merchize.com/wp-content/uploads/2021/05/baseball-cap-2.jpg")</f>
        <v/>
      </c>
      <c r="F7" s="13" t="s">
        <v>12</v>
      </c>
      <c r="G7" s="14" t="str">
        <f>image("https://ffm-public-artworks.s3.us-east-2.amazonaws.com/merchize-website/description/6417e0161056d810376a3bf5-size_guide-0-19242-1712909950829.jpeg")</f>
        <v/>
      </c>
      <c r="H7" s="15" t="s">
        <v>13</v>
      </c>
      <c r="J7" s="16" t="s">
        <v>14</v>
      </c>
      <c r="K7" s="13" t="s">
        <v>15</v>
      </c>
      <c r="O7" s="11"/>
      <c r="P7" s="11"/>
      <c r="Q7" s="10"/>
      <c r="R7" s="10"/>
      <c r="S7" s="10"/>
      <c r="T7" s="10"/>
      <c r="U7" s="10"/>
      <c r="V7" s="10"/>
      <c r="W7" s="10"/>
      <c r="X7" s="10"/>
      <c r="Y7" s="10"/>
      <c r="Z7" s="10"/>
      <c r="AA7" s="10"/>
      <c r="AB7" s="10"/>
    </row>
    <row r="8" ht="222.0" customHeight="1">
      <c r="A8" s="9" t="s">
        <v>16</v>
      </c>
      <c r="B8" s="10" t="str">
        <f>image("https://merchize.com/wp-content/uploads/2022/06/Trucker-Cap-Valentine.png")</f>
        <v/>
      </c>
      <c r="C8" s="11" t="str">
        <f>image("https://merchize.com/wp-content/uploads/2022/06/custom-trucker-cap-female-top-view.jpg")</f>
        <v/>
      </c>
      <c r="D8" s="10" t="str">
        <f>image("https://merchize.com/wp-content/uploads/2022/06/custom-trucker-cap-male-back-view.jpg")</f>
        <v/>
      </c>
      <c r="E8" s="12"/>
      <c r="F8" s="13" t="s">
        <v>17</v>
      </c>
      <c r="G8" s="14" t="str">
        <f>image("https://merchize.com/wp-content/uploads/2022/06/all-over-print-trucker-cap-size.png")</f>
        <v/>
      </c>
      <c r="H8" s="15" t="s">
        <v>13</v>
      </c>
      <c r="J8" s="16" t="s">
        <v>14</v>
      </c>
      <c r="K8" s="13" t="s">
        <v>18</v>
      </c>
      <c r="O8" s="11"/>
      <c r="P8" s="11"/>
      <c r="Q8" s="10"/>
      <c r="R8" s="10"/>
      <c r="S8" s="10"/>
      <c r="T8" s="10"/>
      <c r="U8" s="10"/>
      <c r="V8" s="10"/>
      <c r="W8" s="10"/>
      <c r="X8" s="10"/>
      <c r="Y8" s="10"/>
      <c r="Z8" s="10"/>
      <c r="AA8" s="10"/>
      <c r="AB8" s="10"/>
    </row>
    <row r="9" ht="222.0" customHeight="1">
      <c r="A9" s="17" t="s">
        <v>19</v>
      </c>
      <c r="B9" s="18" t="str">
        <f>image("https://public-artworks.merchize.com/merchize-website/website-merchize-5581048.843190235-1748405371613.jpeg")</f>
        <v/>
      </c>
      <c r="C9" s="19" t="str">
        <f>image("https://public-artworks.merchize.com/merchize-website/website-merchize-2632107.769620653-1748394459221.png")</f>
        <v/>
      </c>
      <c r="D9" s="18" t="str">
        <f t="shared" ref="D9:D10" si="1">image("https://public-artworks.merchize.com/merchize-website/website-merchize-6079720.261072096-1748394478442.png")</f>
        <v/>
      </c>
      <c r="E9" s="20"/>
      <c r="F9" s="21" t="s">
        <v>20</v>
      </c>
      <c r="G9" s="20" t="str">
        <f t="shared" ref="G9:G10" si="2">image("https://ffm-public-artworks.s3.us-east-2.amazonaws.com/merchize-website/description/6821bee253ace30797ae3481-size_guide-0-6623-1748322011764.jpeg")</f>
        <v/>
      </c>
      <c r="H9" s="21" t="s">
        <v>21</v>
      </c>
      <c r="J9" s="22" t="s">
        <v>22</v>
      </c>
      <c r="K9" s="21" t="s">
        <v>23</v>
      </c>
      <c r="O9" s="11"/>
      <c r="P9" s="11"/>
      <c r="Q9" s="10"/>
      <c r="R9" s="10"/>
      <c r="S9" s="10"/>
      <c r="T9" s="10"/>
      <c r="U9" s="10"/>
      <c r="V9" s="10"/>
      <c r="W9" s="10"/>
      <c r="X9" s="10"/>
      <c r="Y9" s="10"/>
      <c r="Z9" s="10"/>
      <c r="AA9" s="10"/>
      <c r="AB9" s="10"/>
    </row>
    <row r="10" ht="222.0" customHeight="1">
      <c r="A10" s="17" t="s">
        <v>24</v>
      </c>
      <c r="B10" s="18" t="str">
        <f>image("https://public-artworks.merchize.com/merchize-website/website-merchize-3060770.52189925-1748407503824.jpeg")</f>
        <v/>
      </c>
      <c r="C10" s="19" t="str">
        <f>image("https://public-artworks.merchize.com/merchize-website/website-merchize-7223195.636605464-1748394478484.png")</f>
        <v/>
      </c>
      <c r="D10" s="18" t="str">
        <f t="shared" si="1"/>
        <v/>
      </c>
      <c r="E10" s="20"/>
      <c r="F10" s="23" t="s">
        <v>25</v>
      </c>
      <c r="G10" s="20" t="str">
        <f t="shared" si="2"/>
        <v/>
      </c>
      <c r="H10" s="21" t="s">
        <v>21</v>
      </c>
      <c r="J10" s="22" t="s">
        <v>22</v>
      </c>
      <c r="K10" s="21" t="s">
        <v>26</v>
      </c>
      <c r="O10" s="11"/>
      <c r="P10" s="11"/>
      <c r="Q10" s="10"/>
      <c r="R10" s="10"/>
      <c r="S10" s="10"/>
      <c r="T10" s="10"/>
      <c r="U10" s="10"/>
      <c r="V10" s="10"/>
      <c r="W10" s="10"/>
      <c r="X10" s="10"/>
      <c r="Y10" s="10"/>
      <c r="Z10" s="10"/>
      <c r="AA10" s="10"/>
      <c r="AB10" s="10"/>
    </row>
    <row r="11" ht="222.0" customHeight="1">
      <c r="A11" s="9" t="s">
        <v>27</v>
      </c>
      <c r="B11" s="10" t="str">
        <f>image("https://printify.com/cdn-cgi/image/width=520,quality=100,format=avif/https://images.printify.com/api/catalog/69b94dd0f34511415f0eddb3")</f>
        <v/>
      </c>
      <c r="C11" s="11" t="str">
        <f>image("https://printify.com/cdn-cgi/image/width=520,quality=100,format=avif/https://images.printify.com/api/catalog/69b94dcb5c31fe66d00d1a82")</f>
        <v/>
      </c>
      <c r="D11" s="10" t="str">
        <f>image("https://printify.com/cdn-cgi/image/width=520,quality=100,format=avif/https://images.printify.com/api/catalog/69b94dcdf08a3b9fa008dbe2")</f>
        <v/>
      </c>
      <c r="E11" s="12"/>
      <c r="G11" s="13" t="s">
        <v>28</v>
      </c>
      <c r="H11" s="15" t="s">
        <v>77</v>
      </c>
      <c r="J11" s="16" t="s">
        <v>22</v>
      </c>
      <c r="K11" s="13" t="s">
        <v>30</v>
      </c>
      <c r="O11" s="11"/>
      <c r="P11" s="11"/>
      <c r="Q11" s="10"/>
      <c r="R11" s="10"/>
      <c r="S11" s="10"/>
      <c r="T11" s="10"/>
      <c r="U11" s="10"/>
      <c r="V11" s="10"/>
      <c r="W11" s="10"/>
      <c r="X11" s="10"/>
      <c r="Y11" s="10"/>
      <c r="Z11" s="10"/>
      <c r="AA11" s="10"/>
      <c r="AB11" s="10"/>
    </row>
    <row r="12" ht="222.0" customHeight="1">
      <c r="A12" s="9" t="s">
        <v>31</v>
      </c>
      <c r="B12" s="10"/>
      <c r="C12" s="11"/>
      <c r="D12" s="10"/>
      <c r="E12" s="12"/>
      <c r="F12" s="13"/>
      <c r="G12" s="14"/>
      <c r="H12" s="15" t="s">
        <v>32</v>
      </c>
      <c r="J12" s="16" t="s">
        <v>14</v>
      </c>
      <c r="K12" s="13" t="s">
        <v>33</v>
      </c>
      <c r="O12" s="11"/>
      <c r="P12" s="11"/>
      <c r="Q12" s="10"/>
      <c r="R12" s="10"/>
      <c r="S12" s="10"/>
      <c r="T12" s="10"/>
      <c r="U12" s="10"/>
      <c r="V12" s="10"/>
      <c r="W12" s="10"/>
      <c r="X12" s="10"/>
      <c r="Y12" s="10"/>
      <c r="Z12" s="10"/>
      <c r="AA12" s="10"/>
      <c r="AB12" s="10"/>
    </row>
    <row r="13" ht="222.0" customHeight="1">
      <c r="A13" s="9" t="s">
        <v>34</v>
      </c>
      <c r="B13" s="10"/>
      <c r="C13" s="11"/>
      <c r="D13" s="10"/>
      <c r="E13" s="12"/>
      <c r="F13" s="13"/>
      <c r="G13" s="14"/>
      <c r="K13" s="13" t="s">
        <v>33</v>
      </c>
      <c r="O13" s="11"/>
      <c r="P13" s="11"/>
      <c r="Q13" s="10"/>
      <c r="R13" s="10"/>
      <c r="S13" s="10"/>
      <c r="T13" s="10"/>
      <c r="U13" s="10"/>
      <c r="V13" s="10"/>
      <c r="W13" s="10"/>
      <c r="X13" s="10"/>
      <c r="Y13" s="10"/>
      <c r="Z13" s="10"/>
      <c r="AA13" s="10"/>
      <c r="AB13" s="10"/>
    </row>
    <row r="14" ht="222.0" customHeight="1">
      <c r="A14" s="9" t="s">
        <v>35</v>
      </c>
      <c r="B14" s="10"/>
      <c r="C14" s="11"/>
      <c r="D14" s="10"/>
      <c r="E14" s="12"/>
      <c r="F14" s="13"/>
      <c r="G14" s="14"/>
      <c r="K14" s="13" t="s">
        <v>33</v>
      </c>
      <c r="O14" s="11"/>
      <c r="P14" s="11"/>
      <c r="Q14" s="10"/>
      <c r="R14" s="10"/>
      <c r="S14" s="10"/>
      <c r="T14" s="10"/>
      <c r="U14" s="10"/>
      <c r="V14" s="10"/>
      <c r="W14" s="10"/>
      <c r="X14" s="10"/>
      <c r="Y14" s="10"/>
      <c r="Z14" s="10"/>
      <c r="AA14" s="10"/>
      <c r="AB14" s="10"/>
    </row>
    <row r="15" ht="222.0" customHeight="1">
      <c r="A15" s="9" t="s">
        <v>36</v>
      </c>
      <c r="B15" s="10"/>
      <c r="C15" s="11"/>
      <c r="D15" s="10"/>
      <c r="E15" s="12"/>
      <c r="F15" s="13"/>
      <c r="G15" s="14"/>
      <c r="K15" s="13" t="s">
        <v>37</v>
      </c>
      <c r="O15" s="11"/>
      <c r="P15" s="11"/>
      <c r="Q15" s="10"/>
      <c r="R15" s="10"/>
      <c r="S15" s="10"/>
      <c r="T15" s="10"/>
      <c r="U15" s="10"/>
      <c r="V15" s="10"/>
      <c r="W15" s="10"/>
      <c r="X15" s="10"/>
      <c r="Y15" s="10"/>
      <c r="Z15" s="10"/>
      <c r="AA15" s="10"/>
      <c r="AB15" s="10"/>
    </row>
    <row r="16" ht="222.0" customHeight="1">
      <c r="A16" s="9" t="s">
        <v>38</v>
      </c>
      <c r="B16" s="10"/>
      <c r="C16" s="11"/>
      <c r="D16" s="10"/>
      <c r="E16" s="12"/>
      <c r="F16" s="13"/>
      <c r="G16" s="14"/>
      <c r="K16" s="13" t="s">
        <v>33</v>
      </c>
      <c r="O16" s="11"/>
      <c r="P16" s="11"/>
      <c r="Q16" s="10"/>
      <c r="R16" s="10"/>
      <c r="S16" s="10"/>
      <c r="T16" s="10"/>
      <c r="U16" s="10"/>
      <c r="V16" s="10"/>
      <c r="W16" s="10"/>
      <c r="X16" s="10"/>
      <c r="Y16" s="10"/>
      <c r="Z16" s="10"/>
      <c r="AA16" s="10"/>
      <c r="AB16" s="10"/>
    </row>
    <row r="17">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row>
    <row r="18">
      <c r="A18" s="24" t="s">
        <v>39</v>
      </c>
      <c r="B18" s="25"/>
      <c r="C18" s="25"/>
      <c r="D18" s="25"/>
      <c r="E18" s="25"/>
      <c r="F18" s="25"/>
      <c r="G18" s="25"/>
      <c r="H18" s="25"/>
      <c r="I18" s="25"/>
      <c r="J18" s="25"/>
      <c r="K18" s="25"/>
      <c r="L18" s="25"/>
      <c r="M18" s="25"/>
      <c r="N18" s="25"/>
      <c r="O18" s="25"/>
      <c r="P18" s="25"/>
      <c r="AA18" s="10"/>
      <c r="AB18" s="10"/>
    </row>
    <row r="19">
      <c r="A19" s="6" t="s">
        <v>40</v>
      </c>
      <c r="B19" s="6" t="s">
        <v>41</v>
      </c>
      <c r="C19" s="7" t="s">
        <v>42</v>
      </c>
      <c r="E19" s="7" t="s">
        <v>43</v>
      </c>
      <c r="F19" s="7" t="s">
        <v>44</v>
      </c>
      <c r="G19" s="7" t="s">
        <v>45</v>
      </c>
      <c r="I19" s="7" t="s">
        <v>46</v>
      </c>
      <c r="K19" s="7" t="s">
        <v>47</v>
      </c>
      <c r="M19" s="7" t="s">
        <v>48</v>
      </c>
      <c r="O19" s="7" t="s">
        <v>49</v>
      </c>
      <c r="AA19" s="26"/>
      <c r="AB19" s="26"/>
    </row>
    <row r="20">
      <c r="C20" s="7" t="s">
        <v>50</v>
      </c>
      <c r="D20" s="7" t="s">
        <v>51</v>
      </c>
      <c r="G20" s="7" t="s">
        <v>52</v>
      </c>
      <c r="H20" s="7" t="s">
        <v>53</v>
      </c>
      <c r="I20" s="7" t="s">
        <v>52</v>
      </c>
      <c r="J20" s="7" t="s">
        <v>53</v>
      </c>
      <c r="K20" s="7" t="s">
        <v>52</v>
      </c>
      <c r="L20" s="7" t="s">
        <v>53</v>
      </c>
      <c r="M20" s="7" t="s">
        <v>52</v>
      </c>
      <c r="N20" s="7" t="s">
        <v>53</v>
      </c>
      <c r="O20" s="7" t="s">
        <v>52</v>
      </c>
      <c r="P20" s="7" t="s">
        <v>53</v>
      </c>
      <c r="AA20" s="26"/>
      <c r="AB20" s="26"/>
    </row>
    <row r="21">
      <c r="A21" s="17" t="s">
        <v>11</v>
      </c>
      <c r="B21" s="17" t="s">
        <v>54</v>
      </c>
      <c r="C21" s="17" t="s">
        <v>55</v>
      </c>
      <c r="D21" s="27" t="s">
        <v>56</v>
      </c>
      <c r="E21" s="28">
        <v>13.2</v>
      </c>
      <c r="F21" s="27" t="s">
        <v>56</v>
      </c>
      <c r="G21" s="29">
        <v>0.0</v>
      </c>
      <c r="H21" s="30">
        <f t="shared" ref="H21:H30" si="3">E21+G21</f>
        <v>13.2</v>
      </c>
      <c r="I21" s="17" t="s">
        <v>56</v>
      </c>
      <c r="J21" s="17" t="s">
        <v>56</v>
      </c>
      <c r="K21" s="31" t="s">
        <v>56</v>
      </c>
      <c r="L21" s="31" t="s">
        <v>56</v>
      </c>
      <c r="M21" s="32" t="s">
        <v>56</v>
      </c>
      <c r="N21" s="32" t="s">
        <v>56</v>
      </c>
      <c r="O21" s="33" t="s">
        <v>56</v>
      </c>
      <c r="P21" s="33" t="s">
        <v>56</v>
      </c>
      <c r="AA21" s="10"/>
      <c r="AB21" s="10"/>
    </row>
    <row r="22">
      <c r="A22" s="17" t="s">
        <v>16</v>
      </c>
      <c r="B22" s="17" t="s">
        <v>57</v>
      </c>
      <c r="C22" s="17" t="s">
        <v>55</v>
      </c>
      <c r="D22" s="27" t="s">
        <v>56</v>
      </c>
      <c r="E22" s="28">
        <v>19.3</v>
      </c>
      <c r="F22" s="27" t="s">
        <v>56</v>
      </c>
      <c r="G22" s="29">
        <v>0.0</v>
      </c>
      <c r="H22" s="30">
        <f t="shared" si="3"/>
        <v>19.3</v>
      </c>
      <c r="I22" s="17" t="s">
        <v>56</v>
      </c>
      <c r="J22" s="17" t="s">
        <v>56</v>
      </c>
      <c r="K22" s="31" t="s">
        <v>56</v>
      </c>
      <c r="L22" s="31" t="s">
        <v>56</v>
      </c>
      <c r="M22" s="32" t="s">
        <v>56</v>
      </c>
      <c r="N22" s="32" t="s">
        <v>56</v>
      </c>
      <c r="O22" s="33" t="s">
        <v>56</v>
      </c>
      <c r="P22" s="33" t="s">
        <v>56</v>
      </c>
      <c r="AA22" s="10"/>
      <c r="AB22" s="10"/>
    </row>
    <row r="23">
      <c r="A23" s="17" t="s">
        <v>19</v>
      </c>
      <c r="B23" s="17" t="s">
        <v>58</v>
      </c>
      <c r="C23" s="17" t="s">
        <v>55</v>
      </c>
      <c r="D23" s="27" t="s">
        <v>56</v>
      </c>
      <c r="E23" s="28">
        <v>11.75</v>
      </c>
      <c r="F23" s="27" t="s">
        <v>56</v>
      </c>
      <c r="G23" s="29">
        <v>4.55</v>
      </c>
      <c r="H23" s="30">
        <f t="shared" si="3"/>
        <v>16.3</v>
      </c>
      <c r="I23" s="17" t="s">
        <v>56</v>
      </c>
      <c r="J23" s="17" t="s">
        <v>56</v>
      </c>
      <c r="K23" s="31" t="s">
        <v>56</v>
      </c>
      <c r="L23" s="31" t="s">
        <v>56</v>
      </c>
      <c r="M23" s="32" t="s">
        <v>56</v>
      </c>
      <c r="N23" s="32" t="s">
        <v>56</v>
      </c>
      <c r="O23" s="33" t="s">
        <v>56</v>
      </c>
      <c r="P23" s="33" t="s">
        <v>56</v>
      </c>
      <c r="AA23" s="10"/>
      <c r="AB23" s="10"/>
    </row>
    <row r="24">
      <c r="A24" s="17" t="s">
        <v>24</v>
      </c>
      <c r="B24" s="17" t="s">
        <v>59</v>
      </c>
      <c r="C24" s="17" t="s">
        <v>55</v>
      </c>
      <c r="D24" s="27" t="s">
        <v>56</v>
      </c>
      <c r="E24" s="28">
        <v>11.99</v>
      </c>
      <c r="F24" s="27" t="s">
        <v>56</v>
      </c>
      <c r="G24" s="29">
        <v>4.99</v>
      </c>
      <c r="H24" s="30">
        <f t="shared" si="3"/>
        <v>16.98</v>
      </c>
      <c r="I24" s="17" t="s">
        <v>56</v>
      </c>
      <c r="J24" s="17" t="s">
        <v>56</v>
      </c>
      <c r="K24" s="31" t="s">
        <v>56</v>
      </c>
      <c r="L24" s="31" t="s">
        <v>56</v>
      </c>
      <c r="M24" s="32" t="s">
        <v>56</v>
      </c>
      <c r="N24" s="32" t="s">
        <v>56</v>
      </c>
      <c r="O24" s="33" t="s">
        <v>56</v>
      </c>
      <c r="P24" s="33" t="s">
        <v>56</v>
      </c>
      <c r="AA24" s="10"/>
      <c r="AB24" s="10"/>
    </row>
    <row r="25">
      <c r="A25" s="17" t="s">
        <v>31</v>
      </c>
      <c r="B25" s="17" t="s">
        <v>60</v>
      </c>
      <c r="C25" s="17" t="s">
        <v>55</v>
      </c>
      <c r="D25" s="27" t="s">
        <v>56</v>
      </c>
      <c r="E25" s="28">
        <v>13.0</v>
      </c>
      <c r="F25" s="27" t="s">
        <v>56</v>
      </c>
      <c r="G25" s="29">
        <v>0.0</v>
      </c>
      <c r="H25" s="30">
        <f t="shared" si="3"/>
        <v>13</v>
      </c>
      <c r="I25" s="17" t="s">
        <v>56</v>
      </c>
      <c r="J25" s="17" t="s">
        <v>56</v>
      </c>
      <c r="K25" s="31" t="s">
        <v>56</v>
      </c>
      <c r="L25" s="31" t="s">
        <v>56</v>
      </c>
      <c r="M25" s="32" t="s">
        <v>56</v>
      </c>
      <c r="N25" s="32" t="s">
        <v>56</v>
      </c>
      <c r="O25" s="33" t="s">
        <v>56</v>
      </c>
      <c r="P25" s="33" t="s">
        <v>56</v>
      </c>
      <c r="AA25" s="10"/>
      <c r="AB25" s="10"/>
    </row>
    <row r="26">
      <c r="A26" s="17" t="s">
        <v>27</v>
      </c>
      <c r="B26" s="17" t="s">
        <v>61</v>
      </c>
      <c r="C26" s="17" t="s">
        <v>55</v>
      </c>
      <c r="D26" s="27" t="s">
        <v>56</v>
      </c>
      <c r="E26" s="28">
        <v>15.44</v>
      </c>
      <c r="F26" s="27" t="s">
        <v>56</v>
      </c>
      <c r="G26" s="29">
        <v>4.49</v>
      </c>
      <c r="H26" s="30">
        <f t="shared" si="3"/>
        <v>19.93</v>
      </c>
      <c r="I26" s="17">
        <v>4.89</v>
      </c>
      <c r="J26" s="17">
        <f>E26+I26</f>
        <v>20.33</v>
      </c>
      <c r="K26" s="31" t="s">
        <v>56</v>
      </c>
      <c r="L26" s="31" t="s">
        <v>56</v>
      </c>
      <c r="M26" s="32" t="s">
        <v>56</v>
      </c>
      <c r="N26" s="32" t="s">
        <v>56</v>
      </c>
      <c r="O26" s="33" t="s">
        <v>56</v>
      </c>
      <c r="P26" s="33" t="s">
        <v>56</v>
      </c>
      <c r="AA26" s="10"/>
      <c r="AB26" s="10"/>
    </row>
    <row r="27">
      <c r="A27" s="17" t="s">
        <v>34</v>
      </c>
      <c r="B27" s="17" t="s">
        <v>62</v>
      </c>
      <c r="C27" s="17" t="s">
        <v>55</v>
      </c>
      <c r="D27" s="27" t="s">
        <v>56</v>
      </c>
      <c r="E27" s="28">
        <v>13.0</v>
      </c>
      <c r="F27" s="27" t="s">
        <v>56</v>
      </c>
      <c r="G27" s="29">
        <v>0.0</v>
      </c>
      <c r="H27" s="30">
        <f t="shared" si="3"/>
        <v>13</v>
      </c>
      <c r="I27" s="17" t="s">
        <v>56</v>
      </c>
      <c r="J27" s="17" t="s">
        <v>56</v>
      </c>
      <c r="K27" s="31" t="s">
        <v>56</v>
      </c>
      <c r="L27" s="31" t="s">
        <v>56</v>
      </c>
      <c r="M27" s="32" t="s">
        <v>56</v>
      </c>
      <c r="N27" s="32" t="s">
        <v>56</v>
      </c>
      <c r="O27" s="33" t="s">
        <v>56</v>
      </c>
      <c r="P27" s="33" t="s">
        <v>56</v>
      </c>
      <c r="AA27" s="10"/>
      <c r="AB27" s="10"/>
    </row>
    <row r="28">
      <c r="A28" s="17" t="s">
        <v>35</v>
      </c>
      <c r="B28" s="17" t="s">
        <v>63</v>
      </c>
      <c r="C28" s="17" t="s">
        <v>55</v>
      </c>
      <c r="D28" s="27" t="s">
        <v>56</v>
      </c>
      <c r="E28" s="28">
        <v>14.0</v>
      </c>
      <c r="F28" s="27" t="s">
        <v>56</v>
      </c>
      <c r="G28" s="29">
        <v>0.0</v>
      </c>
      <c r="H28" s="30">
        <f t="shared" si="3"/>
        <v>14</v>
      </c>
      <c r="I28" s="17" t="s">
        <v>56</v>
      </c>
      <c r="J28" s="17" t="s">
        <v>56</v>
      </c>
      <c r="K28" s="31" t="s">
        <v>56</v>
      </c>
      <c r="L28" s="31" t="s">
        <v>56</v>
      </c>
      <c r="M28" s="32" t="s">
        <v>56</v>
      </c>
      <c r="N28" s="32" t="s">
        <v>56</v>
      </c>
      <c r="O28" s="33" t="s">
        <v>56</v>
      </c>
      <c r="P28" s="33" t="s">
        <v>56</v>
      </c>
      <c r="AA28" s="10"/>
      <c r="AB28" s="10"/>
    </row>
    <row r="29">
      <c r="A29" s="17" t="s">
        <v>36</v>
      </c>
      <c r="B29" s="17" t="s">
        <v>64</v>
      </c>
      <c r="C29" s="17" t="s">
        <v>55</v>
      </c>
      <c r="D29" s="27" t="s">
        <v>56</v>
      </c>
      <c r="E29" s="28">
        <v>15.0</v>
      </c>
      <c r="F29" s="27" t="s">
        <v>56</v>
      </c>
      <c r="G29" s="29">
        <v>0.0</v>
      </c>
      <c r="H29" s="30">
        <f t="shared" si="3"/>
        <v>15</v>
      </c>
      <c r="I29" s="17" t="s">
        <v>56</v>
      </c>
      <c r="J29" s="17" t="s">
        <v>56</v>
      </c>
      <c r="K29" s="31" t="s">
        <v>56</v>
      </c>
      <c r="L29" s="31" t="s">
        <v>56</v>
      </c>
      <c r="M29" s="32" t="s">
        <v>56</v>
      </c>
      <c r="N29" s="32" t="s">
        <v>56</v>
      </c>
      <c r="O29" s="33" t="s">
        <v>56</v>
      </c>
      <c r="P29" s="33" t="s">
        <v>56</v>
      </c>
      <c r="AA29" s="10"/>
      <c r="AB29" s="10"/>
    </row>
    <row r="30">
      <c r="A30" s="17" t="s">
        <v>38</v>
      </c>
      <c r="B30" s="17" t="s">
        <v>65</v>
      </c>
      <c r="C30" s="17" t="s">
        <v>55</v>
      </c>
      <c r="D30" s="27" t="s">
        <v>56</v>
      </c>
      <c r="E30" s="28">
        <v>16.0</v>
      </c>
      <c r="F30" s="27" t="s">
        <v>56</v>
      </c>
      <c r="G30" s="29">
        <v>0.0</v>
      </c>
      <c r="H30" s="30">
        <f t="shared" si="3"/>
        <v>16</v>
      </c>
      <c r="I30" s="17" t="s">
        <v>56</v>
      </c>
      <c r="J30" s="17" t="s">
        <v>56</v>
      </c>
      <c r="K30" s="31" t="s">
        <v>56</v>
      </c>
      <c r="L30" s="31" t="s">
        <v>56</v>
      </c>
      <c r="M30" s="32" t="s">
        <v>56</v>
      </c>
      <c r="N30" s="32" t="s">
        <v>56</v>
      </c>
      <c r="O30" s="33" t="s">
        <v>56</v>
      </c>
      <c r="P30" s="33" t="s">
        <v>56</v>
      </c>
      <c r="AA30" s="10"/>
      <c r="AB30" s="10"/>
    </row>
    <row r="31">
      <c r="A31" s="34" t="s">
        <v>66</v>
      </c>
      <c r="O31" s="34"/>
      <c r="P31" s="35"/>
      <c r="Q31" s="36"/>
      <c r="R31" s="36"/>
      <c r="S31" s="36"/>
      <c r="T31" s="36"/>
      <c r="U31" s="36"/>
      <c r="V31" s="36"/>
      <c r="W31" s="36"/>
      <c r="X31" s="36"/>
      <c r="Y31" s="36"/>
      <c r="Z31" s="36"/>
    </row>
    <row r="32">
      <c r="A32" s="6" t="s">
        <v>41</v>
      </c>
      <c r="B32" s="37"/>
      <c r="C32" s="7" t="s">
        <v>67</v>
      </c>
      <c r="O32" s="7"/>
      <c r="P32" s="35"/>
    </row>
    <row r="33">
      <c r="B33" s="7" t="s">
        <v>50</v>
      </c>
      <c r="C33" s="38" t="s">
        <v>68</v>
      </c>
      <c r="D33" s="6" t="s">
        <v>69</v>
      </c>
      <c r="E33" s="6" t="s">
        <v>70</v>
      </c>
      <c r="F33" s="7" t="s">
        <v>71</v>
      </c>
      <c r="G33" s="7" t="s">
        <v>72</v>
      </c>
      <c r="H33" s="39">
        <v>0.0</v>
      </c>
      <c r="I33" s="40">
        <v>0.025</v>
      </c>
      <c r="J33" s="39">
        <v>0.17</v>
      </c>
      <c r="K33" s="7" t="s">
        <v>73</v>
      </c>
      <c r="L33" s="7" t="s">
        <v>74</v>
      </c>
      <c r="M33" s="7" t="s">
        <v>75</v>
      </c>
      <c r="N33" s="7" t="s">
        <v>76</v>
      </c>
      <c r="O33" s="7" t="s">
        <v>76</v>
      </c>
      <c r="P33" s="35"/>
    </row>
    <row r="34">
      <c r="A34" s="17" t="s">
        <v>11</v>
      </c>
      <c r="B34" s="17" t="s">
        <v>54</v>
      </c>
      <c r="C34" s="41" t="s">
        <v>55</v>
      </c>
    </row>
    <row r="35">
      <c r="A35" s="17" t="s">
        <v>16</v>
      </c>
      <c r="B35" s="17" t="s">
        <v>57</v>
      </c>
      <c r="C35" s="41" t="s">
        <v>55</v>
      </c>
    </row>
    <row r="36">
      <c r="A36" s="17" t="s">
        <v>19</v>
      </c>
      <c r="B36" s="17" t="s">
        <v>58</v>
      </c>
      <c r="C36" s="41" t="s">
        <v>55</v>
      </c>
    </row>
    <row r="37">
      <c r="A37" s="17" t="s">
        <v>24</v>
      </c>
      <c r="B37" s="17" t="s">
        <v>59</v>
      </c>
      <c r="C37" s="41" t="s">
        <v>55</v>
      </c>
    </row>
    <row r="38">
      <c r="A38" s="17" t="s">
        <v>31</v>
      </c>
      <c r="B38" s="17" t="s">
        <v>60</v>
      </c>
      <c r="C38" s="41" t="s">
        <v>55</v>
      </c>
    </row>
    <row r="39">
      <c r="A39" s="17" t="s">
        <v>27</v>
      </c>
      <c r="B39" s="17" t="s">
        <v>61</v>
      </c>
      <c r="C39" s="41" t="s">
        <v>55</v>
      </c>
    </row>
    <row r="40">
      <c r="A40" s="17" t="s">
        <v>34</v>
      </c>
      <c r="B40" s="17" t="s">
        <v>62</v>
      </c>
      <c r="C40" s="41" t="s">
        <v>55</v>
      </c>
    </row>
    <row r="41">
      <c r="A41" s="17" t="s">
        <v>35</v>
      </c>
      <c r="B41" s="17" t="s">
        <v>63</v>
      </c>
      <c r="C41" s="41" t="s">
        <v>55</v>
      </c>
    </row>
    <row r="42">
      <c r="A42" s="41" t="s">
        <v>36</v>
      </c>
      <c r="B42" s="41" t="s">
        <v>64</v>
      </c>
      <c r="C42" s="41" t="s">
        <v>55</v>
      </c>
    </row>
    <row r="43">
      <c r="A43" s="41" t="s">
        <v>38</v>
      </c>
      <c r="B43" s="41" t="s">
        <v>65</v>
      </c>
      <c r="C43" s="41" t="s">
        <v>55</v>
      </c>
    </row>
  </sheetData>
  <mergeCells count="35">
    <mergeCell ref="B2:P2"/>
    <mergeCell ref="B3:P3"/>
    <mergeCell ref="B6:E6"/>
    <mergeCell ref="H6:I6"/>
    <mergeCell ref="K6:N6"/>
    <mergeCell ref="H7:I7"/>
    <mergeCell ref="H8:I8"/>
    <mergeCell ref="K12:N12"/>
    <mergeCell ref="K13:N13"/>
    <mergeCell ref="K14:N14"/>
    <mergeCell ref="K15:N15"/>
    <mergeCell ref="K16:N16"/>
    <mergeCell ref="K7:N7"/>
    <mergeCell ref="K8:N8"/>
    <mergeCell ref="H9:I9"/>
    <mergeCell ref="K9:N9"/>
    <mergeCell ref="H10:I10"/>
    <mergeCell ref="K10:N10"/>
    <mergeCell ref="K11:N11"/>
    <mergeCell ref="F19:F20"/>
    <mergeCell ref="G19:H19"/>
    <mergeCell ref="K19:L19"/>
    <mergeCell ref="M19:N19"/>
    <mergeCell ref="O19:P19"/>
    <mergeCell ref="A31:N31"/>
    <mergeCell ref="A32:A33"/>
    <mergeCell ref="C32:N32"/>
    <mergeCell ref="H11:I11"/>
    <mergeCell ref="H12:I16"/>
    <mergeCell ref="J12:J16"/>
    <mergeCell ref="A19:A20"/>
    <mergeCell ref="B19:B20"/>
    <mergeCell ref="C19:D19"/>
    <mergeCell ref="E19:E20"/>
    <mergeCell ref="I19:J19"/>
  </mergeCells>
  <drawing r:id="rId2"/>
  <legacyDrawing r:id="rId3"/>
</worksheet>
</file>