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mc:AlternateContent xmlns:mc="http://schemas.openxmlformats.org/markup-compatibility/2006">
    <mc:Choice Requires="x15">
      <x15ac:absPath xmlns:x15ac="http://schemas.microsoft.com/office/spreadsheetml/2010/11/ac" url="C:\Users\LENOVO\Downloads\"/>
    </mc:Choice>
  </mc:AlternateContent>
  <xr:revisionPtr revIDLastSave="0" documentId="13_ncr:1_{3E3497E1-2E62-47B6-9557-D7B0115FE9B2}" xr6:coauthVersionLast="45" xr6:coauthVersionMax="47" xr10:uidLastSave="{00000000-0000-0000-0000-000000000000}"/>
  <bookViews>
    <workbookView xWindow="-110" yWindow="-110" windowWidth="19420" windowHeight="10420" activeTab="3" xr2:uid="{00000000-000D-0000-FFFF-FFFF00000000}"/>
  </bookViews>
  <sheets>
    <sheet name="sheet_report" sheetId="3" r:id="rId1"/>
    <sheet name="sheet_report (2)" sheetId="4" r:id="rId2"/>
    <sheet name="report" sheetId="5" r:id="rId3"/>
    <sheet name="Dashboard" sheetId="6" r:id="rId4"/>
  </sheets>
  <definedNames>
    <definedName name="_xlnm._FilterDatabase" localSheetId="1" hidden="1">'sheet_report (2)'!$A$5:$S$120</definedName>
    <definedName name="reportdata" localSheetId="1">'sheet_report (2)'!#REF!</definedName>
    <definedName name="reportdata">sheet_report!$A$123:$T$123</definedName>
    <definedName name="Slicer_Brand">#N/A</definedName>
    <definedName name="Slicer_Category">#N/A</definedName>
    <definedName name="Slicer_Quy_cách">#N/A</definedName>
    <definedName name="Slicer_Sugar_Type">#N/A</definedName>
  </definedNames>
  <calcPr calcId="191029"/>
  <pivotCaches>
    <pivotCache cacheId="37" r:id="rId5"/>
    <pivotCache cacheId="4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19" i="4" l="1"/>
  <c r="H119" i="4"/>
  <c r="G119" i="4"/>
  <c r="F119" i="4"/>
  <c r="I118" i="4"/>
  <c r="H118" i="4"/>
  <c r="G118" i="4"/>
  <c r="F118" i="4"/>
  <c r="I117" i="4"/>
  <c r="H117" i="4"/>
  <c r="G117" i="4"/>
  <c r="F117" i="4"/>
  <c r="I116" i="4"/>
  <c r="H116" i="4"/>
  <c r="G116" i="4"/>
  <c r="I115" i="4"/>
  <c r="G115" i="4"/>
  <c r="I114" i="4"/>
  <c r="H114" i="4"/>
  <c r="G114" i="4"/>
  <c r="F114" i="4"/>
  <c r="I113" i="4"/>
  <c r="H113" i="4"/>
  <c r="G113" i="4"/>
  <c r="F113" i="4"/>
  <c r="I112" i="4"/>
  <c r="H112" i="4"/>
  <c r="G112" i="4"/>
  <c r="F112" i="4"/>
  <c r="I111" i="4"/>
  <c r="H111" i="4"/>
  <c r="G111" i="4"/>
  <c r="F111" i="4"/>
  <c r="I110" i="4"/>
  <c r="H110" i="4"/>
  <c r="G110" i="4"/>
  <c r="F110" i="4"/>
  <c r="I109" i="4"/>
  <c r="H109" i="4"/>
  <c r="G109" i="4"/>
  <c r="F109" i="4"/>
  <c r="I108" i="4"/>
  <c r="H108" i="4"/>
  <c r="G108" i="4"/>
  <c r="F108" i="4"/>
  <c r="I107" i="4"/>
  <c r="H107" i="4"/>
  <c r="G107" i="4"/>
  <c r="F107" i="4"/>
  <c r="I106" i="4"/>
  <c r="H106" i="4"/>
  <c r="G106" i="4"/>
  <c r="F106" i="4"/>
  <c r="I105" i="4"/>
  <c r="H105" i="4"/>
  <c r="G105" i="4"/>
  <c r="F105" i="4"/>
  <c r="I104" i="4"/>
  <c r="H104" i="4"/>
  <c r="G104" i="4"/>
  <c r="F104" i="4"/>
  <c r="I103" i="4"/>
  <c r="H103" i="4"/>
  <c r="G103" i="4"/>
  <c r="F103" i="4"/>
  <c r="I102" i="4"/>
  <c r="H102" i="4"/>
  <c r="G102" i="4"/>
  <c r="F102" i="4"/>
  <c r="I101" i="4"/>
  <c r="H101" i="4"/>
  <c r="G101" i="4"/>
  <c r="F101" i="4"/>
  <c r="I100" i="4"/>
  <c r="H100" i="4"/>
  <c r="G100" i="4"/>
  <c r="F100" i="4"/>
  <c r="I99" i="4"/>
  <c r="H99" i="4"/>
  <c r="G99" i="4"/>
  <c r="I98" i="4"/>
  <c r="H98" i="4"/>
  <c r="G98" i="4"/>
  <c r="I97" i="4"/>
  <c r="H97" i="4"/>
  <c r="G97" i="4"/>
  <c r="F97" i="4"/>
  <c r="I96" i="4"/>
  <c r="H96" i="4"/>
  <c r="G96" i="4"/>
  <c r="F96" i="4"/>
  <c r="I95" i="4"/>
  <c r="H95" i="4"/>
  <c r="G95" i="4"/>
  <c r="F95" i="4"/>
  <c r="I94" i="4"/>
  <c r="H94" i="4"/>
  <c r="G94" i="4"/>
  <c r="F94" i="4"/>
  <c r="I93" i="4"/>
  <c r="H93" i="4"/>
  <c r="G93" i="4"/>
  <c r="I92" i="4"/>
  <c r="H92" i="4"/>
  <c r="G92" i="4"/>
  <c r="I91" i="4"/>
  <c r="H91" i="4"/>
  <c r="G91" i="4"/>
  <c r="F91" i="4"/>
  <c r="I90" i="4"/>
  <c r="H90" i="4"/>
  <c r="G90" i="4"/>
  <c r="F90" i="4"/>
  <c r="I89" i="4"/>
  <c r="H89" i="4"/>
  <c r="G89" i="4"/>
  <c r="I88" i="4"/>
  <c r="H88" i="4"/>
  <c r="G88" i="4"/>
  <c r="F88" i="4"/>
  <c r="I87" i="4"/>
  <c r="H87" i="4"/>
  <c r="G87" i="4"/>
  <c r="F87" i="4"/>
  <c r="I86" i="4"/>
  <c r="H86" i="4"/>
  <c r="G86" i="4"/>
  <c r="F86" i="4"/>
  <c r="I85" i="4"/>
  <c r="H85" i="4"/>
  <c r="G85" i="4"/>
  <c r="F85" i="4"/>
  <c r="I84" i="4"/>
  <c r="H84" i="4"/>
  <c r="G84" i="4"/>
  <c r="F84" i="4"/>
  <c r="I83" i="4"/>
  <c r="H83" i="4"/>
  <c r="G83" i="4"/>
  <c r="F83" i="4"/>
  <c r="I82" i="4"/>
  <c r="H82" i="4"/>
  <c r="G82" i="4"/>
  <c r="F82" i="4"/>
  <c r="I81" i="4"/>
  <c r="H81" i="4"/>
  <c r="G81" i="4"/>
  <c r="F81" i="4"/>
  <c r="I80" i="4"/>
  <c r="H80" i="4"/>
  <c r="G80" i="4"/>
  <c r="F80" i="4"/>
  <c r="I79" i="4"/>
  <c r="H79" i="4"/>
  <c r="G79" i="4"/>
  <c r="F79" i="4"/>
  <c r="I78" i="4"/>
  <c r="H78" i="4"/>
  <c r="G78" i="4"/>
  <c r="I77" i="4"/>
  <c r="H77" i="4"/>
  <c r="G77" i="4"/>
  <c r="I76" i="4"/>
  <c r="H76" i="4"/>
  <c r="G76" i="4"/>
  <c r="F76" i="4"/>
  <c r="I75" i="4"/>
  <c r="H75" i="4"/>
  <c r="G75" i="4"/>
  <c r="F75" i="4"/>
  <c r="I74" i="4"/>
  <c r="H74" i="4"/>
  <c r="G74" i="4"/>
  <c r="F74" i="4"/>
  <c r="I73" i="4"/>
  <c r="H73" i="4"/>
  <c r="G73" i="4"/>
  <c r="F73" i="4"/>
  <c r="I72" i="4"/>
  <c r="H72" i="4"/>
  <c r="G72" i="4"/>
  <c r="F72" i="4"/>
  <c r="I71" i="4"/>
  <c r="H71" i="4"/>
  <c r="G71" i="4"/>
  <c r="F71" i="4"/>
  <c r="I70" i="4"/>
  <c r="H70" i="4"/>
  <c r="G70" i="4"/>
  <c r="F70" i="4"/>
  <c r="I69" i="4"/>
  <c r="H69" i="4"/>
  <c r="G69" i="4"/>
  <c r="F69" i="4"/>
  <c r="I68" i="4"/>
  <c r="H68" i="4"/>
  <c r="G68" i="4"/>
  <c r="F68" i="4"/>
  <c r="I67" i="4"/>
  <c r="H67" i="4"/>
  <c r="G67" i="4"/>
  <c r="F67" i="4"/>
  <c r="I66" i="4"/>
  <c r="H66" i="4"/>
  <c r="G66" i="4"/>
  <c r="F66" i="4"/>
  <c r="I65" i="4"/>
  <c r="H65" i="4"/>
  <c r="G65" i="4"/>
  <c r="F65" i="4"/>
  <c r="I64" i="4"/>
  <c r="H64" i="4"/>
  <c r="G64" i="4"/>
  <c r="F64" i="4"/>
  <c r="I63" i="4"/>
  <c r="H63" i="4"/>
  <c r="G63" i="4"/>
  <c r="F63" i="4"/>
  <c r="H62" i="4"/>
  <c r="G62" i="4"/>
  <c r="F62" i="4"/>
  <c r="I61" i="4"/>
  <c r="H61" i="4"/>
  <c r="G61" i="4"/>
  <c r="F61" i="4"/>
  <c r="I60" i="4"/>
  <c r="H60" i="4"/>
  <c r="G60" i="4"/>
  <c r="F60" i="4"/>
  <c r="I59" i="4"/>
  <c r="H59" i="4"/>
  <c r="G59" i="4"/>
  <c r="F59" i="4"/>
  <c r="I58" i="4"/>
  <c r="H58" i="4"/>
  <c r="G58" i="4"/>
  <c r="I57" i="4"/>
  <c r="G57" i="4"/>
  <c r="F57" i="4"/>
  <c r="I56" i="4"/>
  <c r="H56" i="4"/>
  <c r="G56" i="4"/>
  <c r="F56" i="4"/>
  <c r="I55" i="4"/>
  <c r="H55" i="4"/>
  <c r="G55" i="4"/>
  <c r="F55" i="4"/>
  <c r="I54" i="4"/>
  <c r="H54" i="4"/>
  <c r="G54" i="4"/>
  <c r="F54" i="4"/>
  <c r="I53" i="4"/>
  <c r="H53" i="4"/>
  <c r="G53" i="4"/>
  <c r="F53" i="4"/>
  <c r="I52" i="4"/>
  <c r="H52" i="4"/>
  <c r="G52" i="4"/>
  <c r="F52" i="4"/>
  <c r="I51" i="4"/>
  <c r="H51" i="4"/>
  <c r="G51" i="4"/>
  <c r="F51" i="4"/>
  <c r="I50" i="4"/>
  <c r="H50" i="4"/>
  <c r="G50" i="4"/>
  <c r="F50" i="4"/>
  <c r="I49" i="4"/>
  <c r="G49" i="4"/>
  <c r="F49" i="4"/>
  <c r="I48" i="4"/>
  <c r="H48" i="4"/>
  <c r="G48" i="4"/>
  <c r="F48" i="4"/>
  <c r="I47" i="4"/>
  <c r="H47" i="4"/>
  <c r="G47" i="4"/>
  <c r="F47" i="4"/>
  <c r="I46" i="4"/>
  <c r="H46" i="4"/>
  <c r="G46" i="4"/>
  <c r="F46" i="4"/>
  <c r="I45" i="4"/>
  <c r="H45" i="4"/>
  <c r="G45" i="4"/>
  <c r="F45" i="4"/>
  <c r="I44" i="4"/>
  <c r="H44" i="4"/>
  <c r="G44" i="4"/>
  <c r="F44" i="4"/>
  <c r="I43" i="4"/>
  <c r="H43" i="4"/>
  <c r="G43" i="4"/>
  <c r="F43" i="4"/>
  <c r="I42" i="4"/>
  <c r="H42" i="4"/>
  <c r="G42" i="4"/>
  <c r="F42" i="4"/>
  <c r="I41" i="4"/>
  <c r="H41" i="4"/>
  <c r="G41" i="4"/>
  <c r="F41" i="4"/>
  <c r="I40" i="4"/>
  <c r="H40" i="4"/>
  <c r="G40" i="4"/>
  <c r="F40" i="4"/>
  <c r="I39" i="4"/>
  <c r="H39" i="4"/>
  <c r="G39" i="4"/>
  <c r="F39" i="4"/>
  <c r="I38" i="4"/>
  <c r="H38" i="4"/>
  <c r="G38" i="4"/>
  <c r="F38" i="4"/>
  <c r="I37" i="4"/>
  <c r="H37" i="4"/>
  <c r="G37" i="4"/>
  <c r="F37" i="4"/>
  <c r="I36" i="4"/>
  <c r="H36" i="4"/>
  <c r="G36" i="4"/>
  <c r="F36" i="4"/>
  <c r="I35" i="4"/>
  <c r="H35" i="4"/>
  <c r="G35" i="4"/>
  <c r="I34" i="4"/>
  <c r="H34" i="4"/>
  <c r="G34" i="4"/>
  <c r="F34" i="4"/>
  <c r="I33" i="4"/>
  <c r="H33" i="4"/>
  <c r="G33" i="4"/>
  <c r="F33" i="4"/>
  <c r="I32" i="4"/>
  <c r="H32" i="4"/>
  <c r="G32" i="4"/>
  <c r="F32" i="4"/>
  <c r="I31" i="4"/>
  <c r="H31" i="4"/>
  <c r="G31" i="4"/>
  <c r="F31" i="4"/>
  <c r="I30" i="4"/>
  <c r="H30" i="4"/>
  <c r="G30" i="4"/>
  <c r="F30" i="4"/>
  <c r="I29" i="4"/>
  <c r="H29" i="4"/>
  <c r="G29" i="4"/>
  <c r="F29" i="4"/>
  <c r="I28" i="4"/>
  <c r="H28" i="4"/>
  <c r="G28" i="4"/>
  <c r="F28" i="4"/>
  <c r="I27" i="4"/>
  <c r="H27" i="4"/>
  <c r="G27" i="4"/>
  <c r="F27" i="4"/>
  <c r="I26" i="4"/>
  <c r="H26" i="4"/>
  <c r="G26" i="4"/>
  <c r="F26" i="4"/>
  <c r="I25" i="4"/>
  <c r="H25" i="4"/>
  <c r="G25" i="4"/>
  <c r="F25" i="4"/>
  <c r="I24" i="4"/>
  <c r="H24" i="4"/>
  <c r="G24" i="4"/>
  <c r="F24" i="4"/>
  <c r="I23" i="4"/>
  <c r="H23" i="4"/>
  <c r="G23" i="4"/>
  <c r="F23" i="4"/>
  <c r="I22" i="4"/>
  <c r="H22" i="4"/>
  <c r="G22" i="4"/>
  <c r="F22" i="4"/>
  <c r="I21" i="4"/>
  <c r="H21" i="4"/>
  <c r="G21" i="4"/>
  <c r="F21" i="4"/>
  <c r="I20" i="4"/>
  <c r="H20" i="4"/>
  <c r="G20" i="4"/>
  <c r="F20" i="4"/>
  <c r="I19" i="4"/>
  <c r="H19" i="4"/>
  <c r="G19" i="4"/>
  <c r="F19" i="4"/>
  <c r="I18" i="4"/>
  <c r="H18" i="4"/>
  <c r="G18" i="4"/>
  <c r="F18" i="4"/>
  <c r="I17" i="4"/>
  <c r="H17" i="4"/>
  <c r="G17" i="4"/>
  <c r="F17" i="4"/>
  <c r="I16" i="4"/>
  <c r="H16" i="4"/>
  <c r="G16" i="4"/>
  <c r="F16" i="4"/>
  <c r="I15" i="4"/>
  <c r="H15" i="4"/>
  <c r="G15" i="4"/>
  <c r="F15" i="4"/>
  <c r="I14" i="4"/>
  <c r="H14" i="4"/>
  <c r="G14" i="4"/>
  <c r="F14" i="4"/>
  <c r="I13" i="4"/>
  <c r="H13" i="4"/>
  <c r="G13" i="4"/>
  <c r="F13" i="4"/>
  <c r="I12" i="4"/>
  <c r="H12" i="4"/>
  <c r="G12" i="4"/>
  <c r="F12" i="4"/>
  <c r="I11" i="4"/>
  <c r="H11" i="4"/>
  <c r="G11" i="4"/>
  <c r="F11" i="4"/>
  <c r="I10" i="4"/>
  <c r="H10" i="4"/>
  <c r="G10" i="4"/>
  <c r="F10" i="4"/>
  <c r="I9" i="4"/>
  <c r="H9" i="4"/>
  <c r="G9" i="4"/>
  <c r="F9" i="4"/>
  <c r="I8" i="4"/>
  <c r="H8" i="4"/>
  <c r="G8" i="4"/>
  <c r="F8" i="4"/>
  <c r="I7" i="4"/>
  <c r="H7" i="4"/>
  <c r="G7" i="4"/>
  <c r="F7" i="4"/>
  <c r="I6" i="4"/>
  <c r="H6" i="4"/>
  <c r="G6" i="4"/>
  <c r="F6" i="4"/>
  <c r="I119" i="3"/>
  <c r="H119" i="3"/>
  <c r="I118" i="3"/>
  <c r="H118" i="3"/>
  <c r="I117" i="3"/>
  <c r="H117" i="3"/>
  <c r="I116" i="3"/>
  <c r="H116" i="3"/>
  <c r="I115" i="3"/>
  <c r="H115" i="3"/>
  <c r="I114" i="3"/>
  <c r="H114" i="3"/>
  <c r="I113" i="3"/>
  <c r="H113" i="3"/>
  <c r="I112" i="3"/>
  <c r="H112" i="3"/>
  <c r="I111" i="3"/>
  <c r="H111" i="3"/>
  <c r="I110" i="3"/>
  <c r="H110" i="3"/>
  <c r="I109" i="3"/>
  <c r="H109" i="3"/>
  <c r="I108" i="3"/>
  <c r="H108" i="3"/>
  <c r="I107" i="3"/>
  <c r="H107" i="3"/>
  <c r="I106" i="3"/>
  <c r="H106" i="3"/>
  <c r="I105" i="3"/>
  <c r="H105" i="3"/>
  <c r="I104" i="3"/>
  <c r="H104" i="3"/>
  <c r="I103" i="3"/>
  <c r="H103" i="3"/>
  <c r="I102" i="3"/>
  <c r="H102" i="3"/>
  <c r="I101" i="3"/>
  <c r="H101" i="3"/>
  <c r="I100" i="3"/>
  <c r="H100" i="3"/>
  <c r="I99" i="3"/>
  <c r="H99" i="3"/>
  <c r="I98" i="3"/>
  <c r="H98" i="3"/>
  <c r="I97" i="3"/>
  <c r="H97" i="3"/>
  <c r="I96" i="3"/>
  <c r="H96" i="3"/>
  <c r="I95" i="3"/>
  <c r="H95" i="3"/>
  <c r="I94" i="3"/>
  <c r="H94" i="3"/>
  <c r="I93" i="3"/>
  <c r="H93" i="3"/>
  <c r="I92" i="3"/>
  <c r="H92" i="3"/>
  <c r="I91" i="3"/>
  <c r="H91" i="3"/>
  <c r="I90" i="3"/>
  <c r="H90" i="3"/>
  <c r="I89" i="3"/>
  <c r="H89" i="3"/>
  <c r="I88" i="3"/>
  <c r="H88" i="3"/>
  <c r="I87" i="3"/>
  <c r="H87" i="3"/>
  <c r="I86" i="3"/>
  <c r="H86" i="3"/>
  <c r="I85" i="3"/>
  <c r="H85" i="3"/>
  <c r="I84" i="3"/>
  <c r="H84" i="3"/>
  <c r="I83" i="3"/>
  <c r="H83" i="3"/>
  <c r="I82" i="3"/>
  <c r="H82" i="3"/>
  <c r="I81" i="3"/>
  <c r="H81" i="3"/>
  <c r="I80" i="3"/>
  <c r="H80" i="3"/>
  <c r="I79" i="3"/>
  <c r="H79" i="3"/>
  <c r="I78" i="3"/>
  <c r="H78" i="3"/>
  <c r="I77" i="3"/>
  <c r="H77" i="3"/>
  <c r="I76" i="3"/>
  <c r="H76" i="3"/>
  <c r="I75" i="3"/>
  <c r="H75" i="3"/>
  <c r="I74" i="3"/>
  <c r="H74" i="3"/>
  <c r="I73" i="3"/>
  <c r="H73" i="3"/>
  <c r="I72" i="3"/>
  <c r="H72" i="3"/>
  <c r="I71" i="3"/>
  <c r="H71" i="3"/>
  <c r="I70" i="3"/>
  <c r="H70" i="3"/>
  <c r="I69" i="3"/>
  <c r="H69" i="3"/>
  <c r="I68" i="3"/>
  <c r="H68" i="3"/>
  <c r="I67" i="3"/>
  <c r="H67" i="3"/>
  <c r="I66" i="3"/>
  <c r="H66" i="3"/>
  <c r="I65" i="3"/>
  <c r="H65" i="3"/>
  <c r="I64" i="3"/>
  <c r="H64" i="3"/>
  <c r="I63" i="3"/>
  <c r="H63" i="3"/>
  <c r="I62" i="3"/>
  <c r="H62" i="3"/>
  <c r="I61" i="3"/>
  <c r="H61" i="3"/>
  <c r="I60" i="3"/>
  <c r="H60" i="3"/>
  <c r="I59" i="3"/>
  <c r="H59" i="3"/>
  <c r="I58" i="3"/>
  <c r="H58" i="3"/>
  <c r="I57" i="3"/>
  <c r="H57" i="3"/>
  <c r="I56" i="3"/>
  <c r="H56" i="3"/>
  <c r="I55" i="3"/>
  <c r="H55" i="3"/>
  <c r="I54" i="3"/>
  <c r="H54" i="3"/>
  <c r="I53" i="3"/>
  <c r="H53" i="3"/>
  <c r="I52" i="3"/>
  <c r="H52" i="3"/>
  <c r="I51" i="3"/>
  <c r="H51" i="3"/>
  <c r="I50" i="3"/>
  <c r="H50" i="3"/>
  <c r="I49" i="3"/>
  <c r="H49" i="3"/>
  <c r="I48" i="3"/>
  <c r="H48" i="3"/>
  <c r="I47" i="3"/>
  <c r="H47" i="3"/>
  <c r="I46" i="3"/>
  <c r="H46" i="3"/>
  <c r="I45" i="3"/>
  <c r="H45" i="3"/>
  <c r="I44" i="3"/>
  <c r="H44" i="3"/>
  <c r="I43" i="3"/>
  <c r="H43" i="3"/>
  <c r="I42" i="3"/>
  <c r="H42" i="3"/>
  <c r="I41" i="3"/>
  <c r="H41" i="3"/>
  <c r="I40" i="3"/>
  <c r="H40" i="3"/>
  <c r="I39" i="3"/>
  <c r="H39" i="3"/>
  <c r="I38" i="3"/>
  <c r="H38" i="3"/>
  <c r="I37" i="3"/>
  <c r="H37" i="3"/>
  <c r="I36" i="3"/>
  <c r="H36" i="3"/>
  <c r="I35" i="3"/>
  <c r="H35" i="3"/>
  <c r="I34" i="3"/>
  <c r="H34" i="3"/>
  <c r="I33" i="3"/>
  <c r="H33" i="3"/>
  <c r="I32" i="3"/>
  <c r="H32" i="3"/>
  <c r="I31" i="3"/>
  <c r="H31" i="3"/>
  <c r="I30" i="3"/>
  <c r="H30" i="3"/>
  <c r="I29" i="3"/>
  <c r="H29" i="3"/>
  <c r="I28" i="3"/>
  <c r="H28" i="3"/>
  <c r="I27" i="3"/>
  <c r="H27" i="3"/>
  <c r="I26" i="3"/>
  <c r="H26" i="3"/>
  <c r="I25" i="3"/>
  <c r="H25" i="3"/>
  <c r="I24" i="3"/>
  <c r="H24" i="3"/>
  <c r="I23" i="3"/>
  <c r="H23" i="3"/>
  <c r="I22" i="3"/>
  <c r="H22" i="3"/>
  <c r="I21" i="3"/>
  <c r="H21" i="3"/>
  <c r="I20" i="3"/>
  <c r="H20" i="3"/>
  <c r="I19" i="3"/>
  <c r="H19" i="3"/>
  <c r="I18" i="3"/>
  <c r="H18" i="3"/>
  <c r="I17" i="3"/>
  <c r="H17" i="3"/>
  <c r="I16" i="3"/>
  <c r="H16" i="3"/>
  <c r="I15" i="3"/>
  <c r="H15" i="3"/>
  <c r="I14" i="3"/>
  <c r="H14" i="3"/>
  <c r="I13" i="3"/>
  <c r="H13" i="3"/>
  <c r="I12" i="3"/>
  <c r="H12" i="3"/>
  <c r="I11" i="3"/>
  <c r="H11" i="3"/>
  <c r="I10" i="3"/>
  <c r="H10" i="3"/>
  <c r="I9" i="3"/>
  <c r="H9" i="3"/>
  <c r="I8" i="3"/>
  <c r="H8" i="3"/>
  <c r="I7" i="3"/>
  <c r="H7" i="3"/>
  <c r="R6" i="3"/>
  <c r="Q6" i="3"/>
  <c r="P6" i="3"/>
  <c r="O6" i="3"/>
  <c r="N6" i="3"/>
  <c r="M6" i="3"/>
  <c r="L6" i="3"/>
  <c r="K6" i="3"/>
  <c r="I6" i="3"/>
  <c r="H6" i="3"/>
  <c r="G6" i="3"/>
  <c r="B47" i="5"/>
  <c r="B48" i="5" l="1"/>
</calcChain>
</file>

<file path=xl/sharedStrings.xml><?xml version="1.0" encoding="utf-8"?>
<sst xmlns="http://schemas.openxmlformats.org/spreadsheetml/2006/main" count="1521" uniqueCount="421">
  <si>
    <t>BÁO CÁO DOANH SỐ CHI TIẾT NGÀNH HÀNG</t>
  </si>
  <si>
    <t>Từ ngày 15/12/2024 đến ngày 31/12/2024</t>
  </si>
  <si>
    <t>Ngành hàng cấp 1</t>
  </si>
  <si>
    <t>Ngành hàng cấp 2</t>
  </si>
  <si>
    <t>Ngành hàng cấp 3</t>
  </si>
  <si>
    <t>Mã sản phẩm mua</t>
  </si>
  <si>
    <t>Mã SKU Mua</t>
  </si>
  <si>
    <t>Tên SKU Mua</t>
  </si>
  <si>
    <t>Mã SKU Bán</t>
  </si>
  <si>
    <t>Tên SKU Bán</t>
  </si>
  <si>
    <t>Tổng doanh số</t>
  </si>
  <si>
    <t>Doanh số D+1</t>
  </si>
  <si>
    <t>Doanh số &gt;D+1</t>
  </si>
  <si>
    <t>Tổng trợ giá</t>
  </si>
  <si>
    <t>Số đơn hàng</t>
  </si>
  <si>
    <t>Sản lượng bán</t>
  </si>
  <si>
    <t>Số sản phẩm</t>
  </si>
  <si>
    <t>Số KH</t>
  </si>
  <si>
    <t>Tổng trọng lượng</t>
  </si>
  <si>
    <t>Tổng ngày đi chợ</t>
  </si>
  <si>
    <t>Tổng cộng</t>
  </si>
  <si>
    <t>THỰC PHẨM KHÔ</t>
  </si>
  <si>
    <t>SỮA</t>
  </si>
  <si>
    <t>SỮA TIỆT TRÙNG</t>
  </si>
  <si>
    <t>HK000113</t>
  </si>
  <si>
    <t>HK00011301</t>
  </si>
  <si>
    <t>Sữa Tươi Tiệt Trùng Vinamilk 100% Có Đường hộp 110ml</t>
  </si>
  <si>
    <t>[ LỐC 4 HỘP ] Sữa Tươi Tiệt Trùng Vinamilk 100% Có Đường Lốc 4 hộp 110ml</t>
  </si>
  <si>
    <t>HK00011302</t>
  </si>
  <si>
    <t>[ THÙNG 48 HỘP ] Sữa Tươi Tiệt Trùng Vinamilk 100% Có Đường Thùng 48 hộp x 110ml</t>
  </si>
  <si>
    <t>HK000115</t>
  </si>
  <si>
    <t>HK00011501</t>
  </si>
  <si>
    <t>Sữa tươi tiệt trùng 100% ít đường Vinamilk 110ml</t>
  </si>
  <si>
    <t>[ LỐC 4 HỘP ] Sữa tươi tiệt trùng 100% ít đường Vinamilk Lốc 4 hộp x 110ml</t>
  </si>
  <si>
    <t>HK00011502</t>
  </si>
  <si>
    <t>[ THÙNG 48 HỘP ] Sữa tươi tiệt trùng 100% ít đường Vinamilk Thùng 48 hộp x 110ml</t>
  </si>
  <si>
    <t>HK000336</t>
  </si>
  <si>
    <t>HK00033600</t>
  </si>
  <si>
    <t>Sữa Tiệt Trùng 100% VNM Ít Đường Hộp 1L - 311099</t>
  </si>
  <si>
    <t>Sữa Tươi Tiệt Trùng 100% Vinamilk Ít Đường Hộp 1L</t>
  </si>
  <si>
    <t>HK000345</t>
  </si>
  <si>
    <t>HK00034501</t>
  </si>
  <si>
    <t>Sữa Tiệt Trùng TH Nguyên Chất 180ML - 158186</t>
  </si>
  <si>
    <t>DNZ01</t>
  </si>
  <si>
    <t>[ THÙNG 48 HỘP ] Sữa Tươi Tiệt Trùng Nguyên Chất (Không Đường) TH True Milk thùng 48 hộp x 180ml</t>
  </si>
  <si>
    <t>HK00034500</t>
  </si>
  <si>
    <t>[ LỐC 4 HỘP ] Sữa Tươi Tiệt Trùng Nguyên Chất TH True Milk Lốc 4 Hộp x 180ml</t>
  </si>
  <si>
    <t>HK000348</t>
  </si>
  <si>
    <t>HK00034801</t>
  </si>
  <si>
    <t>Sữa Tiệt Trùng TH Ít Đường Hộp 180ML*4 - 158191</t>
  </si>
  <si>
    <t>DNF01</t>
  </si>
  <si>
    <t>Sữa Tươi Tiệt Trùng TH True Milk Ít Đường Thùng 48 Hộp x 180ml</t>
  </si>
  <si>
    <t>HK00034800</t>
  </si>
  <si>
    <t>Sữa Tươi Tiệt Trùng TH True Milk Ít Đường Lốc 4 hộp x 180ml</t>
  </si>
  <si>
    <t>HK000354</t>
  </si>
  <si>
    <t>HK00035400</t>
  </si>
  <si>
    <t>Sữa tươi tiệt trùng 100% ít đường Vinamilk 180ml</t>
  </si>
  <si>
    <t>HK000331</t>
  </si>
  <si>
    <t>[ THÙNG 48 HỘP ] Sữa Tươi Tiệt Trùng Vinamilk Ít Đường thùng 48 hộp x 180ml</t>
  </si>
  <si>
    <t>[ LỐC 4 HỘP ] Sữa Tươi Tiệt Trùng 100% Ít Đường Vinamilk lốc 4 hộp X 180ml</t>
  </si>
  <si>
    <t>HK000355</t>
  </si>
  <si>
    <t>HK00035500</t>
  </si>
  <si>
    <t>Sữa tươi tiệt trùng 100% không đường Vinamilk 180ml*4</t>
  </si>
  <si>
    <t>[ LỐC 4 HỘP ] Sữa Tươi Tiệt Trùng Không Đường Vinamilk lốc 4 hộp x 180ml</t>
  </si>
  <si>
    <t>HK00035502</t>
  </si>
  <si>
    <t>VNM001</t>
  </si>
  <si>
    <t>[ THÙNG 48 HỘP ] Sữa Tươi Tiệt Trùng 100% Không Đường Vinamilk thùng 48 hộp x 180ml</t>
  </si>
  <si>
    <t>HK000357</t>
  </si>
  <si>
    <t>HK00035700</t>
  </si>
  <si>
    <t>Sữa tươi tiệt trùng Vinamilk không đường hộp 1L</t>
  </si>
  <si>
    <t>Sữa Tươi Tiệt Trùng Vinamilk Không Đường Hộp 1L</t>
  </si>
  <si>
    <t>HK000366</t>
  </si>
  <si>
    <t>HK00036600</t>
  </si>
  <si>
    <t>Sữa Tươi Tiệt Trùng TH Ít Đường Gói 220ml - C3379075</t>
  </si>
  <si>
    <t>COMBO220924</t>
  </si>
  <si>
    <t>Combo 5 Gói Sữa Tươi Tiệt Trùng TH True Milk Ít Đường 220ml</t>
  </si>
  <si>
    <t>Sữa Tươi Tiệt Trùng TH True Milk Ít Đường Bịch 220ml</t>
  </si>
  <si>
    <t>HK00036601</t>
  </si>
  <si>
    <t>HK000400</t>
  </si>
  <si>
    <t>[ THÙNG 48 BỊCH ] Sữa Tươi Tiệt Trùng TH True Milk Ít Đường Thùng 48 bịch x 220ml</t>
  </si>
  <si>
    <t>HK000367</t>
  </si>
  <si>
    <t>HK00036700</t>
  </si>
  <si>
    <t>Sữa Tươi Tiệt Trùng TH Có Đường Gói 220ml - C3379077</t>
  </si>
  <si>
    <t>COMBO230504</t>
  </si>
  <si>
    <t>Combo 5 bịch Sữa Tươi Tiệt Trùng TH True Milk Có Đường 220ml</t>
  </si>
  <si>
    <t xml:space="preserve">Sữa Tươi Tiệt Trùng TH True Milk Có Đường bịch 220ml </t>
  </si>
  <si>
    <t>HK00036701</t>
  </si>
  <si>
    <t>HK000401</t>
  </si>
  <si>
    <t>[ THÙNG 48 BỊCH ] Sữa Tươi Tiệt Trùng TH True Milk Có Đường thùng 48 bịch x 220ml</t>
  </si>
  <si>
    <t>HK000368</t>
  </si>
  <si>
    <t>HK00036800</t>
  </si>
  <si>
    <t>Sữa Tươi Tiệt Trùng TH Nguyên Chất Gói 220ml - C3379073</t>
  </si>
  <si>
    <t>COMBO221003</t>
  </si>
  <si>
    <t xml:space="preserve">Combo 5 Bịch Sữa Tươi Tiệt Trùng Nguyên Chất (Không Đường) TH True Milk 220ml </t>
  </si>
  <si>
    <t xml:space="preserve">Sữa Tươi Tiệt Trùng Nguyên Chất (Không Đường) TH True Milk Bịch 220ml </t>
  </si>
  <si>
    <t>HK00036801</t>
  </si>
  <si>
    <t>HK000402</t>
  </si>
  <si>
    <t>[ THÙNG 48 GÓI ] Sữa Tươi Tiệt Trùng Nguyên Chất (Không Đường) TH True Milk Thùng 48 Gói x 220ml</t>
  </si>
  <si>
    <t>HK000382</t>
  </si>
  <si>
    <t>HK00038200</t>
  </si>
  <si>
    <t>Sữa Dinh Dưỡng Vinamilk Không Đường Gói 220ml - C3147789</t>
  </si>
  <si>
    <t>COMBO240348</t>
  </si>
  <si>
    <t>Combo 5 Gói Sữa Dinh Dưỡng Vinamilk Không Đường 220ml</t>
  </si>
  <si>
    <t>Sữa Dinh Dưỡng Vinamilk Không Đường bịch 220ml</t>
  </si>
  <si>
    <t>HK00038201</t>
  </si>
  <si>
    <t>HK000407</t>
  </si>
  <si>
    <t>[ THÙNG 48 BỊCH ] Sữa Dinh Dưỡng Vinamilk Không Đường thùng 48 bịch x 220ml</t>
  </si>
  <si>
    <t>HK000383</t>
  </si>
  <si>
    <t>HK00038300</t>
  </si>
  <si>
    <t>Sữa Dinh Dưỡng Vinamilk Ít Đường Gói 220ml - C3423368</t>
  </si>
  <si>
    <t>COMBO221013</t>
  </si>
  <si>
    <t>Combo 5 bịch Sữa Dinh Dưỡng Vinamilk Ít Đường 220ml</t>
  </si>
  <si>
    <t>Sữa Dinh Dưỡng Vinamilk Ít Đường gói 220ml</t>
  </si>
  <si>
    <t>HK00038301</t>
  </si>
  <si>
    <t>VNM003</t>
  </si>
  <si>
    <t>[ THÙNG 48 GÓI ] Sữa Dinh Dưỡng Vinamilk Ít Đường thùng 48 gói x 220ml</t>
  </si>
  <si>
    <t>HK000384</t>
  </si>
  <si>
    <t>HK00038400</t>
  </si>
  <si>
    <t>Sữa Dinh Dưỡng Vinamilk Có Đường Gói 220ml - C3147783</t>
  </si>
  <si>
    <t>COMBO240349</t>
  </si>
  <si>
    <t>COMBO 5 Gói Sữa Dinh Dưỡng Vinamilk Có Đường 220ml - C3147783</t>
  </si>
  <si>
    <t>Sữa Dinh Dưỡng Vinamilk Có Đường bịch 220ml</t>
  </si>
  <si>
    <t>HK000408</t>
  </si>
  <si>
    <t>[ THÙNG 48 BỊCH ] Sữa Dinh Dưỡng Vinamilk Có Đường thùng 48 bịch x 220ml</t>
  </si>
  <si>
    <t>HK000441</t>
  </si>
  <si>
    <t>HK00044101</t>
  </si>
  <si>
    <t>Sữa tươi tiệt trùng ít đường TH True Milk 110ml</t>
  </si>
  <si>
    <t>[ LỐC 4 HỘP ] Sữa Tươi Tiệt Trùng Ít Đường TH True Milk lốc 4 hộp x 110ml</t>
  </si>
  <si>
    <t>HK00044102</t>
  </si>
  <si>
    <t>HK000686</t>
  </si>
  <si>
    <t>[  THÙNG 48 HỘP ]Sữa Tươi Tiệt Trùng Ít Đường TH True Milk Thùng 48 hộp x 110ml</t>
  </si>
  <si>
    <t>HK000442</t>
  </si>
  <si>
    <t>HK00044202</t>
  </si>
  <si>
    <t>Sữa tươi tiệt trùng có đường TH True Milk 110ml</t>
  </si>
  <si>
    <t>DNZ07</t>
  </si>
  <si>
    <t>[ THÙNG 48 HỘP ] Sữa Tươi Tiệt Trùng Có Đường TH True Milk thùng 48 hộp x 110ml</t>
  </si>
  <si>
    <t>HK00044201</t>
  </si>
  <si>
    <t>[ LỐC 4 HỘP ] Sữa Tươi Tiệt Trùng Có Đường TH True Milk Lốc 4 Hộp x 110ml</t>
  </si>
  <si>
    <t>HK000443</t>
  </si>
  <si>
    <t>HK00044302</t>
  </si>
  <si>
    <t>Sữa tươi tiệt trùng có đường TH True Milk 180ml</t>
  </si>
  <si>
    <t>DNZ02</t>
  </si>
  <si>
    <t>[ THÙNG 48 HỘP ] Sữa Tươi Tiệt Trùng TH True Milk Có Đường thùng 48 hộp x 180ml</t>
  </si>
  <si>
    <t>HK00044301</t>
  </si>
  <si>
    <t>[ LỐC 4 HỘP ] Sữa Tươi Tiệt Trùng Có Đường TH True Milk Lốc 4 Hộp x 180ml</t>
  </si>
  <si>
    <t>HK000444</t>
  </si>
  <si>
    <t>HK00044400</t>
  </si>
  <si>
    <t>Sữa tươi tiệt trùng nguyên chất TH True Milk 1000ml</t>
  </si>
  <si>
    <t>Sữa Tươi Tiệt Trùng Nguyên Chất (Không Đường) TH True Milk Hộp 1L</t>
  </si>
  <si>
    <t>HK000445</t>
  </si>
  <si>
    <t>HK00044500</t>
  </si>
  <si>
    <t>Sữa tươi tiệt trùng ít đường TH True Milk 1000ml</t>
  </si>
  <si>
    <t>Sữa Tươi Tiệt Trùng Ít Đường TH True Milk Hộp 1L</t>
  </si>
  <si>
    <t>HK000447</t>
  </si>
  <si>
    <t>HK00044700</t>
  </si>
  <si>
    <t>Sữa tươi tiệt trùng Vinamilk 100% có đường hộp giấy 1 lít</t>
  </si>
  <si>
    <t>Sữa Tươi Tiệt Trùng Vinamilk Có Đường hộp 1L</t>
  </si>
  <si>
    <t>HK000480</t>
  </si>
  <si>
    <t>HK00048001</t>
  </si>
  <si>
    <t>Sữa Tươi Tiệt Trùng Vinamilk 100% Có Đường hộp 180ml</t>
  </si>
  <si>
    <t>HK000479</t>
  </si>
  <si>
    <t>[ LỐC 4 HỘP ] Sữa Tươi Tiệt Trùng 100% Có Đường Vinamilk lốc 4 hộp x 180ml</t>
  </si>
  <si>
    <t>HK00048002</t>
  </si>
  <si>
    <t>[ THÙNG 48 HỘP ] Sữa Tươi Tiệt Trùng 100% Có Đường Vinamilk thùng 48 hộp x 180ml</t>
  </si>
  <si>
    <t>HK000496</t>
  </si>
  <si>
    <t>HK00049600</t>
  </si>
  <si>
    <t>Sữa Tươi tiệt trùng Meadow Fresh nguyên kem hộp 200ml</t>
  </si>
  <si>
    <t>COMBO241264</t>
  </si>
  <si>
    <t>[Giảm 12.800] Combo 2 lốc sữa tươi meadow fresh nguyên kem lốc 3 hộp x 200ml</t>
  </si>
  <si>
    <t>Sữa Tươi Meadow Fresh nguyên kem lốc 3 hộp x 200ml</t>
  </si>
  <si>
    <t>HK000498</t>
  </si>
  <si>
    <t>HK00049800</t>
  </si>
  <si>
    <t>Sữa Tươi Tiệt Trùng Dutch Lady Có Đường lốc 4 hộp x 180ml</t>
  </si>
  <si>
    <t>[ LỐC 4 HỘP ] Sữa Tươi Tiệt Trùng Dutch Lady Có Đường lốc 4 hộp x 180ml</t>
  </si>
  <si>
    <t>HK00049801</t>
  </si>
  <si>
    <t>HK000515</t>
  </si>
  <si>
    <t>[THÙNG 48 HỘP ]  Sữa Tươi Tiệt Trùng Có Đường Dutch Lady thùng 48 hộp x 180ml</t>
  </si>
  <si>
    <t>HK000525</t>
  </si>
  <si>
    <t>HK00052501</t>
  </si>
  <si>
    <t>Sữa dinh dưỡng tiệt trùng có đường Nuvi 180ml</t>
  </si>
  <si>
    <t>[ LỐC 4 HỘP ] Sữa Dinh Dưỡng Tiệt Trùng Có Đường Nuvi Lốc 4 Hộp x 180ml</t>
  </si>
  <si>
    <t>HK00052502</t>
  </si>
  <si>
    <t>[ THÙNG 48 HỘP ] Sữa Dinh Dưỡng Tiệt Trùng Có Đường Nuvi Thùng 48 Hộp x 180ml</t>
  </si>
  <si>
    <t>HK000573</t>
  </si>
  <si>
    <t>HK00057300</t>
  </si>
  <si>
    <t>Sữa Tươi Tiệt Trùng Nguyên Kem Meadow Fresh 1L</t>
  </si>
  <si>
    <t>COMBO241263</t>
  </si>
  <si>
    <t>[Giảm 10.900] Combo 2 hộp sữa tươi tiệt trùng nguyên kem meadow fresh 1L</t>
  </si>
  <si>
    <t>HK000610</t>
  </si>
  <si>
    <t>HK00061001</t>
  </si>
  <si>
    <t>Sữa tươi tiệt trùng Ít Béo Meadow Fresh hộp 200ML</t>
  </si>
  <si>
    <t>COMBO241265</t>
  </si>
  <si>
    <t>[Giảm 12.800] Combo 2 lốc sữa tươi tiệt trùng ít béo meadow fresh lốc 3 hộp 200ml</t>
  </si>
  <si>
    <t>Sữa tươi tiệt trùng Ít Béo Meadow Fresh lốc 3 hộp 200ML</t>
  </si>
  <si>
    <t>HK000619</t>
  </si>
  <si>
    <t>HK00061901</t>
  </si>
  <si>
    <t>Sữa tươi tiệt trùng vị tự nhiên TH true MILK Hilo 180ml</t>
  </si>
  <si>
    <t>[ LỐC 4 HỘP ] Sữa tươi tiệt trùng vị tự nhiên TH true MILK Hilo lốc 4 hộp 180ml</t>
  </si>
  <si>
    <t>HK00061902</t>
  </si>
  <si>
    <t>[ THÙNG 48 HỘP ] Sữa tươi tiệt trùng vị tự nhiên TH true MILK Hilo 180ml</t>
  </si>
  <si>
    <t>HK000623</t>
  </si>
  <si>
    <t>HK00062300</t>
  </si>
  <si>
    <t>Sữa dinh dưỡng có đường Vinamilk Happy Star bịch 220ml</t>
  </si>
  <si>
    <t>COMBO240240</t>
  </si>
  <si>
    <t>Combo 5 Sữa dinh dưỡng có đường Vinamilk Happy Star bịch 220ml</t>
  </si>
  <si>
    <t>Sữa dinh dưỡng có đường Happy Star bịch 220ml</t>
  </si>
  <si>
    <t>HK00062302</t>
  </si>
  <si>
    <t>Combo 3 Sữa Dinh Dưỡng Có Đường Vinamilk Happy Star bịch 220ml</t>
  </si>
  <si>
    <t>HK000632</t>
  </si>
  <si>
    <t>HK00063200</t>
  </si>
  <si>
    <t>Sữa nguyên chất tiệt trùng Able Farm hộp 1L</t>
  </si>
  <si>
    <t>HK000641</t>
  </si>
  <si>
    <t>HK00064100</t>
  </si>
  <si>
    <t>Sữa tươi tiệt trùng có đường Dutch Lady bịch 180ml</t>
  </si>
  <si>
    <t>COMBO231004</t>
  </si>
  <si>
    <t>Combo 5 Bịch Sữa Tươi Tiệt Trùng có đường Dutch Lady 180ml</t>
  </si>
  <si>
    <t>COMBO240613</t>
  </si>
  <si>
    <t>COMBO 3 Bịch sữa tươi tiệt trùng có đường Dutch Lady bịch 180ml</t>
  </si>
  <si>
    <t>HK00064101</t>
  </si>
  <si>
    <t>[ THÙNG 48 BỊCH ] Sữa tươi tiệt trùng có đường Dutch Lady Thùng 48 bịch 180ml</t>
  </si>
  <si>
    <t>HK000646</t>
  </si>
  <si>
    <t>HK00064601</t>
  </si>
  <si>
    <t>Sữa dinh dưỡng có đường VNM ADM 180ml</t>
  </si>
  <si>
    <t>[ LỐC 4 HỘP ] Sữa dinh dưỡng có đường Vinamilk ADM lốc 4 hộp 180ml</t>
  </si>
  <si>
    <t>HK000655</t>
  </si>
  <si>
    <t>HK00065500</t>
  </si>
  <si>
    <t xml:space="preserve">Sữa Tươi Tiệt Trùng Ít Béo Nhãn Hiệu Meadow Fresh 1L </t>
  </si>
  <si>
    <t>COMBO241266</t>
  </si>
  <si>
    <t>Combo 2 hộp sữa tươi tiệt trùng ít béo meadow fresh 1L</t>
  </si>
  <si>
    <t>HK000657</t>
  </si>
  <si>
    <t>HK00065701</t>
  </si>
  <si>
    <t>Sữa Tươi Tiệt Trùng 100% sữa tươi Vinamilk hương dâu hộp 180ml</t>
  </si>
  <si>
    <t>[ LỐC 4 HỘP ] Sữa Tươi Tiệt Trùng 100% sữa tươi Vinamilk hương dâu lốc 4 hộp 180ml</t>
  </si>
  <si>
    <t>HK00065702</t>
  </si>
  <si>
    <t>[ THÙNG 48 HỘP ] Sữa Tươi Tiệt Trùng 100% sữa tươi Vinamilk hương dâu Thùng 48 hộp 180ml</t>
  </si>
  <si>
    <t>HK000658</t>
  </si>
  <si>
    <t>HK00065801</t>
  </si>
  <si>
    <t>Sữa Tươi Tiệt Trùng 100% sữa tươi Vinamilk hương socola hộp 180ml</t>
  </si>
  <si>
    <t>[ LỐC 4 HỘP ] Sữa Tươi Tiệt Trùng 100% sữa tươi Vinamilk hương socola lốc 4 hộp 180ml</t>
  </si>
  <si>
    <t>HK00065802</t>
  </si>
  <si>
    <t>[ THÙNG 48 HỘP ] Sữa Tươi Tiệt Trùng 100% sữa tươi Vinamilk hương socola thùng 48 hộp x 180ml</t>
  </si>
  <si>
    <t>HK000661</t>
  </si>
  <si>
    <t>HK00066102</t>
  </si>
  <si>
    <t>Sữa Tươi Tiệt Trùng 100% sữa tươi Vinamilk hương socola hộp 110ml</t>
  </si>
  <si>
    <t>[ THÙNG 48 HỘP ] Sữa Tươi Tiệt Trùng 100% sữa tươi Vinamilk hương socola Thùng 48 hộp x 110ml</t>
  </si>
  <si>
    <t>HK000666</t>
  </si>
  <si>
    <t>HK00066601</t>
  </si>
  <si>
    <t>Sữa tươi tiệt trùng hương dâu tự nhiên TH True Milk 180ml</t>
  </si>
  <si>
    <t>[ LỐC 4 HỘP ] Sữa tươi tiệt trùng hương dâu tự nhiên TH True Milk Lốc 4 hộp x180ml</t>
  </si>
  <si>
    <t>HK00066602</t>
  </si>
  <si>
    <t>[RẺ] [ THÙNG 48 HỘP ] Sữa Tươi Tiệt Trùng TH True MILK Hương Dâu Tự Nhiên Thùng 48 Hộp x 180 ml</t>
  </si>
  <si>
    <t>HK000724</t>
  </si>
  <si>
    <t>HK00072401</t>
  </si>
  <si>
    <t>Sữa Tươi tiệt trùng Lothamilk ít đường hộp 110ml</t>
  </si>
  <si>
    <t>Sữa Tươi Tiệt Trùng Lothamilk Ít Đường Lốc 4 Hộp x 110ml</t>
  </si>
  <si>
    <t>HK000725</t>
  </si>
  <si>
    <t>HK00072501</t>
  </si>
  <si>
    <t>ST tiệt trùng Lothamilk Có đường hộp 110ml</t>
  </si>
  <si>
    <t>[ LỐC 4 HỘP ] Sữa Tươi Tiệt Trùng Lothamilk Có Đường Lốc 4 Hộp x 110ml</t>
  </si>
  <si>
    <t>HK00072502</t>
  </si>
  <si>
    <t>[ THÙNG 48 HỘP ] Sữa Tươi Tiệt Trùng Lothamilk Có Đường Thùng 48 Hộp x 110ml</t>
  </si>
  <si>
    <t>HK000726</t>
  </si>
  <si>
    <t>HK00072601</t>
  </si>
  <si>
    <t>ST tiệt trùng Lothamilk Có đường hộp 180ml</t>
  </si>
  <si>
    <t>[ LỐC 4 HỘP ] Sữa Tươi Tiệt Trùng Lothamilk Có Đường Lốc 4 hộp x 180ml</t>
  </si>
  <si>
    <t>HK00072602</t>
  </si>
  <si>
    <t>[ THÙNG 48 HỘP ] Sữa Tươi tiệt trùng Lothamilk Có Đường Thùng 48 hộp x 180ml</t>
  </si>
  <si>
    <t>HK000727</t>
  </si>
  <si>
    <t>HK00072701</t>
  </si>
  <si>
    <t>ST tiệt trùng Lothamilk ít đường hộp 180ml</t>
  </si>
  <si>
    <t>[ LỐC 4 HỘP ] Sữa Tươi Tiệt Trùng Lothamilk Ít Đường Lốc 4 Hộp x 180ml</t>
  </si>
  <si>
    <t>HK00072702</t>
  </si>
  <si>
    <t>[ THÙNG 48 HỘP ] Sữa Tươi Tiệt Trùng Lothamilk Ít Đường Thùng 48 hộp x 180ml</t>
  </si>
  <si>
    <t>HK000729</t>
  </si>
  <si>
    <t>HK00072901</t>
  </si>
  <si>
    <t>Sữa Uống Dinh Dưỡng Dielac Grow Plus (Sữa Non) hộp 110ml</t>
  </si>
  <si>
    <t>[ LỐC 4 HỘP ] Sữa Uống Dinh Dưỡng Dielac Grow Plus (Sữa Non) Lốc 4 Hộp x 110ml</t>
  </si>
  <si>
    <t>HK000730</t>
  </si>
  <si>
    <t>HK00073001</t>
  </si>
  <si>
    <t>Sữa tươi tiệt trùng nguyên chất TH True Milk 110ml</t>
  </si>
  <si>
    <t>[ LỐC 4 HỘP ] Sữa Tươi Tiệt Trùng Nguyên Chất TH True Milk Lốc 4 Hộp x 110ml</t>
  </si>
  <si>
    <t>HK00073002</t>
  </si>
  <si>
    <t>[ THÙNG 48 HỘP ] Sữa Tươi Tiệt Trùng Nguyên Chất TH True Milk Thùng 48 Hộp x 110ml</t>
  </si>
  <si>
    <t>HK000732</t>
  </si>
  <si>
    <t>HK00073200</t>
  </si>
  <si>
    <t>Sữa tươi tiệt trùng nutimilk không đường Hộp 1 Lít</t>
  </si>
  <si>
    <t>Sữa Tươi Tươi Sạch Nutimilk Nguyên Chất Hộp 1 Lít</t>
  </si>
  <si>
    <t>HK000733</t>
  </si>
  <si>
    <t>HK00073301</t>
  </si>
  <si>
    <t>Sữa Tươi NutiMilk Tươi Sạch Ít Đường Hộp 110ml</t>
  </si>
  <si>
    <t>[ LỐC 4 HỘP ] Sữa Tươi Tươi Sạch Nutimilk Ít Đường Hộp x 110ml</t>
  </si>
  <si>
    <t>HK00073302</t>
  </si>
  <si>
    <t>[ THÙNG 48 HỘP ] Sữa Tươi Tươi Sạch Nutimilk Ít Đường Hộp x 110ml</t>
  </si>
  <si>
    <t>HK000734</t>
  </si>
  <si>
    <t>HK00073400</t>
  </si>
  <si>
    <t>Sữa tươi tiệt trùng Mleko Zambrowskie 3,5% béo Hộp 1 Lít</t>
  </si>
  <si>
    <t>HK000743</t>
  </si>
  <si>
    <t>HK00074301</t>
  </si>
  <si>
    <t>SỮA DINH DƯỠNG PHA SẴN HOFF x 110ml</t>
  </si>
  <si>
    <t>[ LỐC 4 HỘP ] Sữa Dinh Dưỡng Pha Sẵn Hoff Lốc 4 Hộp x 110ml (1y+)</t>
  </si>
  <si>
    <t>HK000755</t>
  </si>
  <si>
    <t>HK00075500</t>
  </si>
  <si>
    <t>Sữa Binggrae vị dâu ít đường hộp 200ml</t>
  </si>
  <si>
    <t>Sữa Tiệt Trùng  Binggrae Vị Dâu Ít Đường Hộp 200ml</t>
  </si>
  <si>
    <t>HK000756</t>
  </si>
  <si>
    <t>HK00075600</t>
  </si>
  <si>
    <t>Sữa Binggrae vị chuối ít đườnghộp 200ml</t>
  </si>
  <si>
    <t>Sữa Tiệt Trùng Binggrae Vị Chuối Ít Đường Hộp 200ml</t>
  </si>
  <si>
    <t>HK000758</t>
  </si>
  <si>
    <t>HK00075800</t>
  </si>
  <si>
    <t>Sữa Binggrae vị Vani hộp 200ml</t>
  </si>
  <si>
    <t>Sữa Tiệt Trùng Binggrae Vị Vani Hộp 200ml</t>
  </si>
  <si>
    <t>HK000759</t>
  </si>
  <si>
    <t>HK00075900</t>
  </si>
  <si>
    <t>Sữa Binggrae vị khoai môn hộp 200ml</t>
  </si>
  <si>
    <t>Sữa Tiệt Trùng Binggrae Vị Khoai Môn Hộp 200ml</t>
  </si>
  <si>
    <t>HK000766</t>
  </si>
  <si>
    <t>HK00076600</t>
  </si>
  <si>
    <t>Sữa Tươi Tiệt Trùng Nguyên Kem Anchor hộp 1 lít.</t>
  </si>
  <si>
    <t>HK000767</t>
  </si>
  <si>
    <t>HK00076700</t>
  </si>
  <si>
    <t>Sữa Tươi Tiệt Trùng ít béo Anchor hộp 1 lít.</t>
  </si>
  <si>
    <t>HK000776</t>
  </si>
  <si>
    <t>HK00077601</t>
  </si>
  <si>
    <t>Sữa Tươi Tươi Sạch NutiMilk Có Đường Hộp 110ml</t>
  </si>
  <si>
    <t>[ LỐC 4 HỘP ]Sữa Tươi Tươi Sạch NutiMilk Có Đường Hộp 110ml</t>
  </si>
  <si>
    <t>HK00077602</t>
  </si>
  <si>
    <t xml:space="preserve"> [ THÙNG 48 HỘP ] Sữa Tươi Tươi Sạch NutiMilk Có Đường Hộp 110ml</t>
  </si>
  <si>
    <t>HK000777</t>
  </si>
  <si>
    <t>HK00077701</t>
  </si>
  <si>
    <t>Sữa Tươi Tươi Sạch NutiMilk Có Đường Hộp 180ml</t>
  </si>
  <si>
    <t>[ LỐC 4 HỘP ] Sữa Tươi Tươi Sạch NutiMilk Có Đường Hộp 180ml</t>
  </si>
  <si>
    <t>HK00077702</t>
  </si>
  <si>
    <t xml:space="preserve"> [ THÙNG 48 HỘP ] Sữa Tươi Tươi Sạch NutiMilk Có Đường Hộp 180ml</t>
  </si>
  <si>
    <t>HK000778</t>
  </si>
  <si>
    <t>HK00077801</t>
  </si>
  <si>
    <t>Sữa Tươi Tươi Sạch NutiMilk Ít Đường Hộp 180ml</t>
  </si>
  <si>
    <t>[ LỐC 4 HỘP ] Sữa Tươi Tươi Sạch NutiMilk Ít Đường Hộp 180ml</t>
  </si>
  <si>
    <t>HK00077802</t>
  </si>
  <si>
    <t>[ THÙNG 48 HỘP ] Sữa Tươi Tươi Sạch NutiMilk Ít Đường Hộp 180ml</t>
  </si>
  <si>
    <t>HK000779</t>
  </si>
  <si>
    <t>HK00077901</t>
  </si>
  <si>
    <t>Sữa Tươi Tươi Sạch NutiMilk Nguyên Chất Hộp 180ml</t>
  </si>
  <si>
    <t>[ LỐC 4 HỘP ] Sữa Tươi Tươi Sạch NutiMilk Nguyên Chất Hộp 180ml</t>
  </si>
  <si>
    <t>HK00077902</t>
  </si>
  <si>
    <t>[ THÙNG 48 HỘP ] Sữa Tươi Tươi Sạch NutiMilk Nguyên Chất Hộp 180ml</t>
  </si>
  <si>
    <t>HK000780</t>
  </si>
  <si>
    <t>HK00078000</t>
  </si>
  <si>
    <t>Sữa Tươi Tươi Sạch NutiMilk có Đường Hộp 1L</t>
  </si>
  <si>
    <t>HK000781</t>
  </si>
  <si>
    <t>HK00078100</t>
  </si>
  <si>
    <t>Sữa Tươi Tươi Sạch NutiMilk có Đường bịch 220ml</t>
  </si>
  <si>
    <t>HK00078101</t>
  </si>
  <si>
    <t>[ THÙNG 48 BỊCH ] Sữa Tươi Tươi Sạch NutiMilk có Đường bịch 220ml</t>
  </si>
  <si>
    <t>HK000782</t>
  </si>
  <si>
    <t>HK00078200</t>
  </si>
  <si>
    <t>Sữa Tươi Tươi Sạch NutiMilk Nguyên Chất bịch 220ml</t>
  </si>
  <si>
    <t>HK00078201</t>
  </si>
  <si>
    <t>[ THÙNG 48 BỊCH ] Sữa Tươi Tươi Sạch NutiMilk Nguyên Chất bịch 220ml</t>
  </si>
  <si>
    <t>HK000783</t>
  </si>
  <si>
    <t>HK00078300</t>
  </si>
  <si>
    <t>Sữa Tươi Tươi Sạch NutiMilk Ít Đường bịch 220ml</t>
  </si>
  <si>
    <t>HK00078301</t>
  </si>
  <si>
    <t>[ THÙNG 48 BỊCH ] Sữa Tươi Tươi Sạch NutiMilk Ít Đường bịch 220ml</t>
  </si>
  <si>
    <t>HK000784</t>
  </si>
  <si>
    <t>HK00078400</t>
  </si>
  <si>
    <t>Sữa tiệt trùng Mlekovita I Love Milk 3,5% béo</t>
  </si>
  <si>
    <t>COMBO241270</t>
  </si>
  <si>
    <t>[Mua 3 tặng 1] Sữa Tiệt Trùng Mlekovita I Love Milk 3,5% Béo Hộp 1 lít</t>
  </si>
  <si>
    <t>Sữa tiệt trùng Mlekovita I Love Milk 3,5% béo Hộp 1 Lít</t>
  </si>
  <si>
    <t>HK000791</t>
  </si>
  <si>
    <t>HK00079101</t>
  </si>
  <si>
    <t>Sữa dinh dưỡng tiệt trùng Lothamilk xương khỏe hộp 180ml</t>
  </si>
  <si>
    <t>[LỐC 4 HỘP] Sữa Dinh Dưỡng Tiệt Trùng Lothamilk Xương Khỏe Hộp 180ml</t>
  </si>
  <si>
    <t>HK00079102</t>
  </si>
  <si>
    <t>[THÙNG 48 HỘP] Sữa Dinh Dưỡng Tiệt Trùng Lothamilk Xương Khỏe Hộp 180ml</t>
  </si>
  <si>
    <t>SM000200</t>
  </si>
  <si>
    <t>SM00020000</t>
  </si>
  <si>
    <t>Sữa Tiệt Trùng TH Có Đường 1L - 192383</t>
  </si>
  <si>
    <t>Sữa Tươi Tiệt Trùng TH True Milk Có Đường Hộp 1L</t>
  </si>
  <si>
    <t>XT0001726</t>
  </si>
  <si>
    <t>XT000172600</t>
  </si>
  <si>
    <t>[XẢ TỒN] Sữa Tươi Tiệt Trùng Vinamilk 100% Có Đường lốc 4 hộp</t>
  </si>
  <si>
    <t>[XẢ TỒN - Date 26/01/2025] Sữa Tươi Tiệt Trùng Vinamilk 100% Có Đường lốc 4 hộp 110ml</t>
  </si>
  <si>
    <t>1L</t>
  </si>
  <si>
    <t>220ml</t>
  </si>
  <si>
    <t>180ml</t>
  </si>
  <si>
    <t>110ml</t>
  </si>
  <si>
    <t xml:space="preserve">Quy cách </t>
  </si>
  <si>
    <t>Row Labels</t>
  </si>
  <si>
    <t>200ml</t>
  </si>
  <si>
    <t>Grand Total</t>
  </si>
  <si>
    <t>Sum of Tổng trọng lượng</t>
  </si>
  <si>
    <t>Có đường</t>
  </si>
  <si>
    <t>Thùng</t>
  </si>
  <si>
    <t>Lốc</t>
  </si>
  <si>
    <t>Lothamilk</t>
  </si>
  <si>
    <t xml:space="preserve">Sugar Type </t>
  </si>
  <si>
    <t>Category</t>
  </si>
  <si>
    <t>Brand</t>
  </si>
  <si>
    <t>Khác</t>
  </si>
  <si>
    <t>Sum of Tổng doanh số</t>
  </si>
  <si>
    <t>Sum of Tổng trợ giá</t>
  </si>
  <si>
    <t>TH True Milk</t>
  </si>
  <si>
    <t>Vinamilk</t>
  </si>
  <si>
    <t>Nutimilk</t>
  </si>
  <si>
    <t>Sum of Số KH</t>
  </si>
  <si>
    <t xml:space="preserve">Sum of Average Spending </t>
  </si>
  <si>
    <t>Ít đường</t>
  </si>
  <si>
    <t>Execute</t>
  </si>
  <si>
    <t xml:space="preserve">Total </t>
  </si>
  <si>
    <t>Dutch Lady</t>
  </si>
  <si>
    <t>Gói lẻ</t>
  </si>
  <si>
    <t>Meadow Fresh</t>
  </si>
  <si>
    <t>Combo</t>
  </si>
  <si>
    <t>Không đường</t>
  </si>
  <si>
    <t>Average subsidies</t>
  </si>
  <si>
    <t>Average spendings</t>
  </si>
  <si>
    <t>Column Labels</t>
  </si>
  <si>
    <t>Sum of Số đơn hàng</t>
  </si>
  <si>
    <t>Sales by Pack Size (VND)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</si>
</sst>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8">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1"/>
      <name val="Amasis MT Pro Black"/>
      <family val="1"/>
    </font>
    <font>
      <b/>
      <sz val="18"/>
      <color theme="1"/>
      <name val="Calibri"/>
      <family val="2"/>
      <scheme val="minor"/>
    </font>
    <font>
      <sz val="18"/>
      <color theme="1"/>
      <name val="Calibri"/>
      <family val="2"/>
      <scheme val="minor"/>
    </font>
    <font>
      <b/>
      <sz val="16"/>
      <color theme="4" tint="-0.249977111117893"/>
      <name val="Calibri (Body)"/>
    </font>
  </fonts>
  <fills count="9">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4" tint="0.79998168889431442"/>
        <bgColor theme="4" tint="0.79998168889431442"/>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s>
  <cellStyleXfs count="3">
    <xf numFmtId="0" fontId="0" fillId="0" borderId="0"/>
    <xf numFmtId="43" fontId="1" fillId="0" borderId="0"/>
    <xf numFmtId="9" fontId="1" fillId="0" borderId="0" applyFont="0" applyFill="0" applyBorder="0" applyAlignment="0" applyProtection="0"/>
  </cellStyleXfs>
  <cellXfs count="31">
    <xf numFmtId="0" fontId="0" fillId="0" borderId="0" xfId="0"/>
    <xf numFmtId="0" fontId="2" fillId="0" borderId="0" xfId="0" applyFont="1"/>
    <xf numFmtId="0" fontId="0" fillId="0" borderId="1" xfId="0" applyBorder="1" applyAlignment="1">
      <alignment vertical="center"/>
    </xf>
    <xf numFmtId="164" fontId="0" fillId="0" borderId="1" xfId="1" applyNumberFormat="1" applyFont="1" applyBorder="1" applyAlignment="1">
      <alignment vertical="center"/>
    </xf>
    <xf numFmtId="0" fontId="0" fillId="0" borderId="0" xfId="0" applyAlignment="1">
      <alignment vertical="center"/>
    </xf>
    <xf numFmtId="39" fontId="0" fillId="0" borderId="1" xfId="1" applyNumberFormat="1" applyFont="1" applyBorder="1" applyAlignment="1">
      <alignment vertical="center"/>
    </xf>
    <xf numFmtId="0" fontId="2" fillId="2" borderId="1" xfId="0" applyFont="1" applyFill="1" applyBorder="1" applyAlignment="1">
      <alignment horizontal="center" vertical="center"/>
    </xf>
    <xf numFmtId="164" fontId="3" fillId="3" borderId="1" xfId="1" applyNumberFormat="1" applyFont="1" applyFill="1" applyBorder="1" applyAlignment="1">
      <alignment vertical="center"/>
    </xf>
    <xf numFmtId="0" fontId="2"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164" fontId="0" fillId="0" borderId="0" xfId="0" applyNumberFormat="1"/>
    <xf numFmtId="164" fontId="1" fillId="0" borderId="0" xfId="1" applyNumberFormat="1"/>
    <xf numFmtId="3" fontId="0" fillId="0" borderId="0" xfId="0" applyNumberFormat="1"/>
    <xf numFmtId="0" fontId="0" fillId="0" borderId="0" xfId="0" applyAlignment="1">
      <alignment horizontal="center"/>
    </xf>
    <xf numFmtId="0" fontId="0" fillId="4" borderId="0" xfId="0" applyFill="1"/>
    <xf numFmtId="2" fontId="0" fillId="0" borderId="0" xfId="0" applyNumberFormat="1"/>
    <xf numFmtId="0" fontId="0" fillId="0" borderId="0" xfId="0" applyAlignment="1">
      <alignment horizontal="center" vertical="center"/>
    </xf>
    <xf numFmtId="164" fontId="0" fillId="5" borderId="1" xfId="1" applyNumberFormat="1" applyFont="1" applyFill="1" applyBorder="1" applyAlignment="1">
      <alignment vertical="center"/>
    </xf>
    <xf numFmtId="0" fontId="0" fillId="6" borderId="0" xfId="0" applyFill="1"/>
    <xf numFmtId="0" fontId="0" fillId="7" borderId="0" xfId="0" applyFill="1"/>
    <xf numFmtId="0" fontId="4" fillId="7" borderId="0" xfId="0" applyFont="1" applyFill="1"/>
    <xf numFmtId="9" fontId="0" fillId="0" borderId="0" xfId="2" applyFont="1"/>
    <xf numFmtId="9" fontId="0" fillId="0" borderId="0" xfId="0" applyNumberFormat="1"/>
    <xf numFmtId="0" fontId="0" fillId="0" borderId="0" xfId="0" applyNumberFormat="1"/>
    <xf numFmtId="0" fontId="0" fillId="5" borderId="0" xfId="0" applyFill="1"/>
    <xf numFmtId="0" fontId="5" fillId="8" borderId="2" xfId="0" applyFont="1" applyFill="1" applyBorder="1"/>
    <xf numFmtId="0" fontId="5" fillId="8" borderId="2" xfId="0" applyFont="1" applyFill="1" applyBorder="1" applyAlignment="1">
      <alignment horizontal="center" vertical="center"/>
    </xf>
    <xf numFmtId="0" fontId="6" fillId="0" borderId="0" xfId="0" applyFont="1" applyAlignment="1">
      <alignment horizontal="left"/>
    </xf>
    <xf numFmtId="3" fontId="6" fillId="0" borderId="0" xfId="0" applyNumberFormat="1" applyFont="1"/>
    <xf numFmtId="0" fontId="7" fillId="5" borderId="0" xfId="0" applyFont="1" applyFill="1"/>
  </cellXfs>
  <cellStyles count="3">
    <cellStyle name="Comma" xfId="1" builtinId="3"/>
    <cellStyle name="Normal" xfId="0" builtinId="0"/>
    <cellStyle name="Percent" xfId="2" builtinId="5"/>
  </cellStyles>
  <dxfs count="24">
    <dxf>
      <numFmt numFmtId="3" formatCode="#,##0"/>
    </dxf>
    <dxf>
      <numFmt numFmtId="3" formatCode="#,##0"/>
    </dxf>
    <dxf>
      <numFmt numFmtId="3" formatCode="#,##0"/>
    </dxf>
    <dxf>
      <numFmt numFmtId="3" formatCode="#,##0"/>
    </dxf>
    <dxf>
      <numFmt numFmtId="3" formatCode="#,##0"/>
    </dxf>
    <dxf>
      <numFmt numFmtId="3" formatCode="#,##0"/>
    </dxf>
    <dxf>
      <numFmt numFmtId="3" formatCode="#,##0"/>
    </dxf>
    <dxf>
      <alignment vertical="center"/>
    </dxf>
    <dxf>
      <alignment horizontal="center"/>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alignment vertical="center"/>
    </dxf>
    <dxf>
      <alignment horizontal="center"/>
    </dxf>
    <dxf>
      <numFmt numFmtId="3" formatCode="#,##0"/>
    </dxf>
    <dxf>
      <numFmt numFmtId="3" formatCode="#,##0"/>
    </dxf>
    <dxf>
      <numFmt numFmtId="3" formatCode="#,##0"/>
    </dxf>
    <dxf>
      <alignment horizontal="center"/>
    </dxf>
    <dxf>
      <alignment vertical="center"/>
    </dxf>
  </dxfs>
  <tableStyles count="0" defaultTableStyle="TableStyleMedium2" defaultPivotStyle="PivotStyleLight16"/>
  <colors>
    <mruColors>
      <color rgb="FFB47C74"/>
      <color rgb="FFEF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[Milk report.xlsx]report!PivotTable13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hade val="58000"/>
            </a:schemeClr>
          </a:solidFill>
          <a:ln w="19050">
            <a:solidFill>
              <a:schemeClr val="lt1"/>
            </a:solidFill>
          </a:ln>
          <a:effectLst/>
        </c:spPr>
      </c:pivotFmt>
      <c:pivotFmt>
        <c:idx val="8"/>
        <c:spPr>
          <a:solidFill>
            <a:schemeClr val="accent1">
              <a:shade val="86000"/>
            </a:schemeClr>
          </a:solidFill>
          <a:ln w="19050">
            <a:solidFill>
              <a:schemeClr val="lt1"/>
            </a:solidFill>
          </a:ln>
          <a:effectLst/>
        </c:spPr>
      </c:pivotFmt>
      <c:pivotFmt>
        <c:idx val="9"/>
        <c:spPr>
          <a:solidFill>
            <a:schemeClr val="accent1">
              <a:tint val="86000"/>
            </a:schemeClr>
          </a:solidFill>
          <a:ln w="19050">
            <a:solidFill>
              <a:schemeClr val="lt1"/>
            </a:solidFill>
          </a:ln>
          <a:effectLst/>
        </c:spPr>
      </c:pivotFmt>
      <c:pivotFmt>
        <c:idx val="10"/>
        <c:spPr>
          <a:solidFill>
            <a:schemeClr val="accent1">
              <a:tint val="58000"/>
            </a:schemeClr>
          </a:solidFill>
          <a:ln w="19050">
            <a:solidFill>
              <a:schemeClr val="lt1"/>
            </a:solidFill>
          </a:ln>
          <a:effectLst/>
        </c:spPr>
        <c:dLbl>
          <c:idx val="0"/>
          <c:layout>
            <c:manualLayout>
              <c:x val="-4.0241803901101235E-2"/>
              <c:y val="-9.87816826092484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4.0541072173698255E-2"/>
          <c:y val="5.0150009583481543E-2"/>
          <c:w val="0.64766718411712998"/>
          <c:h val="0.91513075301256974"/>
        </c:manualLayout>
      </c:layout>
      <c:pieChart>
        <c:varyColors val="1"/>
        <c:ser>
          <c:idx val="0"/>
          <c:order val="0"/>
          <c:tx>
            <c:strRef>
              <c:f>report!$B$1</c:f>
              <c:strCache>
                <c:ptCount val="1"/>
                <c:pt idx="0">
                  <c:v>Total</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C1F9-457E-A526-E56B787777BA}"/>
              </c:ext>
            </c:extLst>
          </c:dPt>
          <c:dPt>
            <c:idx val="1"/>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3-C1F9-457E-A526-E56B787777BA}"/>
              </c:ext>
            </c:extLst>
          </c:dPt>
          <c:dPt>
            <c:idx val="2"/>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5-C1F9-457E-A526-E56B787777BA}"/>
              </c:ext>
            </c:extLst>
          </c:dPt>
          <c:dPt>
            <c:idx val="3"/>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7-C1F9-457E-A526-E56B787777BA}"/>
              </c:ext>
            </c:extLst>
          </c:dPt>
          <c:dLbls>
            <c:dLbl>
              <c:idx val="2"/>
              <c:layout>
                <c:manualLayout>
                  <c:x val="-4.0241803901101235E-2"/>
                  <c:y val="-9.878168260924848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1F9-457E-A526-E56B787777B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report!$A$2:$A$6</c:f>
              <c:strCache>
                <c:ptCount val="4"/>
                <c:pt idx="0">
                  <c:v>Ít đường</c:v>
                </c:pt>
                <c:pt idx="1">
                  <c:v>Có đường</c:v>
                </c:pt>
                <c:pt idx="2">
                  <c:v>Không đường</c:v>
                </c:pt>
                <c:pt idx="3">
                  <c:v>Khác</c:v>
                </c:pt>
              </c:strCache>
            </c:strRef>
          </c:cat>
          <c:val>
            <c:numRef>
              <c:f>report!$B$2:$B$6</c:f>
              <c:numCache>
                <c:formatCode>_(* #,##0_);_(* \(#,##0\);_(* "-"??_);_(@_)</c:formatCode>
                <c:ptCount val="4"/>
                <c:pt idx="0">
                  <c:v>3863000</c:v>
                </c:pt>
                <c:pt idx="1">
                  <c:v>1445380</c:v>
                </c:pt>
                <c:pt idx="2">
                  <c:v>1230660</c:v>
                </c:pt>
                <c:pt idx="3">
                  <c:v>508600</c:v>
                </c:pt>
              </c:numCache>
            </c:numRef>
          </c:val>
          <c:extLst>
            <c:ext xmlns:c16="http://schemas.microsoft.com/office/drawing/2014/chart" uri="{C3380CC4-5D6E-409C-BE32-E72D297353CC}">
              <c16:uniqueId val="{00000008-C1F9-457E-A526-E56B787777B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161583634892802"/>
          <c:y val="0.30422101482842534"/>
          <c:w val="0.25200289015539207"/>
          <c:h val="0.32597688482477721"/>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[Milk report.xlsx]report!PivotTable15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a:outerShdw blurRad="57150" dist="19050" dir="5400000" algn="ctr" rotWithShape="0">
              <a:srgbClr val="000000">
                <a:alpha val="63000"/>
              </a:srgbClr>
            </a:outerShdw>
          </a:effectLst>
        </c:spPr>
        <c:marker>
          <c:symbol val="circle"/>
          <c:size val="6"/>
          <c:spPr>
            <a:solidFill>
              <a:schemeClr val="accent1">
                <a:lumMod val="20000"/>
                <a:lumOff val="80000"/>
              </a:schemeClr>
            </a:soli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20000"/>
              <a:lumOff val="80000"/>
            </a:schemeClr>
          </a:solidFill>
          <a:ln>
            <a:noFill/>
          </a:ln>
          <a:effectLst>
            <a:outerShdw blurRad="57150" dist="19050" dir="5400000" algn="ctr" rotWithShape="0">
              <a:srgbClr val="000000">
                <a:alpha val="63000"/>
              </a:srgbClr>
            </a:outerShdw>
          </a:effectLst>
        </c:spPr>
        <c:dLbl>
          <c:idx val="0"/>
          <c:layout>
            <c:manualLayout>
              <c:x val="-1.3448017136011037E-2"/>
              <c:y val="-0.401583863211590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a:outerShdw blurRad="57150" dist="19050" dir="5400000" algn="ctr" rotWithShape="0">
              <a:srgbClr val="000000">
                <a:alpha val="63000"/>
              </a:srgbClr>
            </a:outerShdw>
          </a:effectLst>
        </c:spPr>
        <c:dLbl>
          <c:idx val="0"/>
          <c:layout>
            <c:manualLayout>
              <c:x val="-3.8422906102889383E-3"/>
              <c:y val="-0.202741367834977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a:noFill/>
          </a:ln>
          <a:effectLst>
            <a:outerShdw blurRad="57150" dist="19050" dir="5400000" algn="ctr" rotWithShape="0">
              <a:srgbClr val="000000">
                <a:alpha val="63000"/>
              </a:srgbClr>
            </a:outerShdw>
          </a:effectLst>
        </c:spPr>
        <c:dLbl>
          <c:idx val="0"/>
          <c:layout>
            <c:manualLayout>
              <c:x val="-5.7634359154333722E-3"/>
              <c:y val="-0.124763918667678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828113983304862E-2"/>
          <c:y val="4.8700783709605282E-2"/>
          <c:w val="0.82409880545639358"/>
          <c:h val="0.83176092900318177"/>
        </c:manualLayout>
      </c:layout>
      <c:areaChart>
        <c:grouping val="standard"/>
        <c:varyColors val="0"/>
        <c:ser>
          <c:idx val="1"/>
          <c:order val="1"/>
          <c:tx>
            <c:strRef>
              <c:f>report!$C$8</c:f>
              <c:strCache>
                <c:ptCount val="1"/>
                <c:pt idx="0">
                  <c:v>Sum of Tổng doanh số</c:v>
                </c:pt>
              </c:strCache>
            </c:strRef>
          </c:tx>
          <c:spPr>
            <a:solidFill>
              <a:schemeClr val="accent1">
                <a:lumMod val="20000"/>
                <a:lumOff val="80000"/>
              </a:schemeClr>
            </a:solidFill>
            <a:ln>
              <a:noFill/>
            </a:ln>
            <a:effectLst>
              <a:outerShdw blurRad="57150" dist="19050" dir="5400000" algn="ctr" rotWithShape="0">
                <a:srgbClr val="000000">
                  <a:alpha val="63000"/>
                </a:srgbClr>
              </a:outerShdw>
            </a:effectLst>
          </c:spPr>
          <c:dLbls>
            <c:dLbl>
              <c:idx val="1"/>
              <c:layout>
                <c:manualLayout>
                  <c:x val="-3.8422906102889383E-3"/>
                  <c:y val="-0.202741367834977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73-48C1-AD89-A3F06D8273AC}"/>
                </c:ext>
              </c:extLst>
            </c:dLbl>
            <c:dLbl>
              <c:idx val="2"/>
              <c:layout>
                <c:manualLayout>
                  <c:x val="-5.7634359154333722E-3"/>
                  <c:y val="-0.124763918667678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873-48C1-AD89-A3F06D8273AC}"/>
                </c:ext>
              </c:extLst>
            </c:dLbl>
            <c:dLbl>
              <c:idx val="3"/>
              <c:layout>
                <c:manualLayout>
                  <c:x val="-1.3448017136011037E-2"/>
                  <c:y val="-0.401583863211590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73-48C1-AD89-A3F06D8273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report!$A$9:$A$13</c:f>
              <c:strCache>
                <c:ptCount val="4"/>
                <c:pt idx="0">
                  <c:v>Combo</c:v>
                </c:pt>
                <c:pt idx="1">
                  <c:v>Gói lẻ</c:v>
                </c:pt>
                <c:pt idx="2">
                  <c:v>Lốc</c:v>
                </c:pt>
                <c:pt idx="3">
                  <c:v>Thùng</c:v>
                </c:pt>
              </c:strCache>
            </c:strRef>
          </c:cat>
          <c:val>
            <c:numRef>
              <c:f>report!$C$9:$C$13</c:f>
              <c:numCache>
                <c:formatCode>#,##0</c:formatCode>
                <c:ptCount val="4"/>
                <c:pt idx="0">
                  <c:v>10328437.9257</c:v>
                </c:pt>
                <c:pt idx="1">
                  <c:v>40918840.888599992</c:v>
                </c:pt>
                <c:pt idx="2">
                  <c:v>30997818.665999997</c:v>
                </c:pt>
                <c:pt idx="3">
                  <c:v>212844814.14859998</c:v>
                </c:pt>
              </c:numCache>
            </c:numRef>
          </c:val>
          <c:extLst>
            <c:ext xmlns:c16="http://schemas.microsoft.com/office/drawing/2014/chart" uri="{C3380CC4-5D6E-409C-BE32-E72D297353CC}">
              <c16:uniqueId val="{00000000-E873-48C1-AD89-A3F06D8273AC}"/>
            </c:ext>
          </c:extLst>
        </c:ser>
        <c:dLbls>
          <c:showLegendKey val="0"/>
          <c:showVal val="0"/>
          <c:showCatName val="0"/>
          <c:showSerName val="0"/>
          <c:showPercent val="0"/>
          <c:showBubbleSize val="0"/>
        </c:dLbls>
        <c:axId val="444458536"/>
        <c:axId val="444456568"/>
      </c:areaChart>
      <c:barChart>
        <c:barDir val="col"/>
        <c:grouping val="clustered"/>
        <c:varyColors val="0"/>
        <c:ser>
          <c:idx val="0"/>
          <c:order val="0"/>
          <c:tx>
            <c:strRef>
              <c:f>report!$B$8</c:f>
              <c:strCache>
                <c:ptCount val="1"/>
                <c:pt idx="0">
                  <c:v>Sum of Số đơn hàng</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report!$A$9:$A$13</c:f>
              <c:strCache>
                <c:ptCount val="4"/>
                <c:pt idx="0">
                  <c:v>Combo</c:v>
                </c:pt>
                <c:pt idx="1">
                  <c:v>Gói lẻ</c:v>
                </c:pt>
                <c:pt idx="2">
                  <c:v>Lốc</c:v>
                </c:pt>
                <c:pt idx="3">
                  <c:v>Thùng</c:v>
                </c:pt>
              </c:strCache>
            </c:strRef>
          </c:cat>
          <c:val>
            <c:numRef>
              <c:f>report!$B$9:$B$13</c:f>
              <c:numCache>
                <c:formatCode>General</c:formatCode>
                <c:ptCount val="4"/>
                <c:pt idx="0">
                  <c:v>166</c:v>
                </c:pt>
                <c:pt idx="1">
                  <c:v>794</c:v>
                </c:pt>
                <c:pt idx="2">
                  <c:v>561</c:v>
                </c:pt>
                <c:pt idx="3">
                  <c:v>580</c:v>
                </c:pt>
              </c:numCache>
            </c:numRef>
          </c:val>
          <c:extLst>
            <c:ext xmlns:c16="http://schemas.microsoft.com/office/drawing/2014/chart" uri="{C3380CC4-5D6E-409C-BE32-E72D297353CC}">
              <c16:uniqueId val="{00000000-A06D-42E8-8BA2-44F1F1906282}"/>
            </c:ext>
          </c:extLst>
        </c:ser>
        <c:dLbls>
          <c:showLegendKey val="0"/>
          <c:showVal val="0"/>
          <c:showCatName val="0"/>
          <c:showSerName val="0"/>
          <c:showPercent val="0"/>
          <c:showBubbleSize val="0"/>
        </c:dLbls>
        <c:gapWidth val="269"/>
        <c:axId val="500928616"/>
        <c:axId val="500936160"/>
      </c:barChart>
      <c:valAx>
        <c:axId val="444456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58536"/>
        <c:crosses val="autoZero"/>
        <c:crossBetween val="between"/>
      </c:valAx>
      <c:catAx>
        <c:axId val="4444585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56568"/>
        <c:crosses val="autoZero"/>
        <c:auto val="1"/>
        <c:lblAlgn val="ctr"/>
        <c:lblOffset val="100"/>
        <c:noMultiLvlLbl val="0"/>
      </c:catAx>
      <c:valAx>
        <c:axId val="50093616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928616"/>
        <c:crosses val="max"/>
        <c:crossBetween val="between"/>
      </c:valAx>
      <c:catAx>
        <c:axId val="500928616"/>
        <c:scaling>
          <c:orientation val="minMax"/>
        </c:scaling>
        <c:delete val="1"/>
        <c:axPos val="b"/>
        <c:numFmt formatCode="General" sourceLinked="1"/>
        <c:majorTickMark val="none"/>
        <c:minorTickMark val="none"/>
        <c:tickLblPos val="nextTo"/>
        <c:crossAx val="500936160"/>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[Milk report.xlsx]report!PivotTable16</c:name>
    <c:fmtId val="40"/>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tint val="65000"/>
            </a:schemeClr>
          </a:solidFill>
          <a:ln w="19050">
            <a:solidFill>
              <a:schemeClr val="lt1"/>
            </a:solidFill>
          </a:ln>
          <a:effectLst/>
        </c:spPr>
      </c:pivotFmt>
      <c:pivotFmt>
        <c:idx val="18"/>
        <c:spPr>
          <a:solidFill>
            <a:schemeClr val="accent1">
              <a:shade val="65000"/>
            </a:schemeClr>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tint val="83000"/>
            </a:schemeClr>
          </a:solidFill>
          <a:ln w="19050">
            <a:solidFill>
              <a:schemeClr val="lt1"/>
            </a:solidFill>
          </a:ln>
          <a:effectLst/>
        </c:spPr>
      </c:pivotFmt>
      <c:pivotFmt>
        <c:idx val="21"/>
        <c:spPr>
          <a:solidFill>
            <a:schemeClr val="accent2">
              <a:lumMod val="75000"/>
            </a:schemeClr>
          </a:solidFill>
          <a:ln w="19050">
            <a:solidFill>
              <a:schemeClr val="lt1"/>
            </a:solidFill>
          </a:ln>
          <a:effectLst/>
        </c:spPr>
      </c:pivotFmt>
      <c:pivotFmt>
        <c:idx val="22"/>
        <c:spPr>
          <a:solidFill>
            <a:schemeClr val="accent4">
              <a:lumMod val="60000"/>
              <a:lumOff val="40000"/>
            </a:schemeClr>
          </a:solidFill>
          <a:ln w="19050">
            <a:solidFill>
              <a:schemeClr val="lt1"/>
            </a:solidFill>
          </a:ln>
          <a:effectLst/>
        </c:spPr>
      </c:pivotFmt>
      <c:pivotFmt>
        <c:idx val="23"/>
        <c:spPr>
          <a:solidFill>
            <a:schemeClr val="accent1">
              <a:tint val="48000"/>
            </a:schemeClr>
          </a:solidFill>
          <a:ln w="19050">
            <a:solidFill>
              <a:schemeClr val="lt1"/>
            </a:solidFill>
          </a:ln>
          <a:effectLst/>
        </c:spPr>
      </c:pivotFmt>
    </c:pivotFmts>
    <c:plotArea>
      <c:layout>
        <c:manualLayout>
          <c:layoutTarget val="inner"/>
          <c:xMode val="edge"/>
          <c:yMode val="edge"/>
          <c:x val="0.43917422535091011"/>
          <c:y val="2.9574392327983035E-2"/>
          <c:w val="0.56082577464908989"/>
          <c:h val="0.93689317774452774"/>
        </c:manualLayout>
      </c:layout>
      <c:doughnutChart>
        <c:varyColors val="1"/>
        <c:ser>
          <c:idx val="0"/>
          <c:order val="0"/>
          <c:tx>
            <c:strRef>
              <c:f>report!$B$15</c:f>
              <c:strCache>
                <c:ptCount val="1"/>
                <c:pt idx="0">
                  <c:v>Total</c:v>
                </c:pt>
              </c:strCache>
            </c:strRef>
          </c:tx>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B096-40FC-AD08-5B448687BA3E}"/>
              </c:ext>
            </c:extLst>
          </c:dPt>
          <c:dPt>
            <c:idx val="1"/>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3-B096-40FC-AD08-5B448687BA3E}"/>
              </c:ext>
            </c:extLst>
          </c:dPt>
          <c:dPt>
            <c:idx val="2"/>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5-B096-40FC-AD08-5B448687BA3E}"/>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B096-40FC-AD08-5B448687BA3E}"/>
              </c:ext>
            </c:extLst>
          </c:dPt>
          <c:dPt>
            <c:idx val="4"/>
            <c:bubble3D val="0"/>
            <c:spPr>
              <a:solidFill>
                <a:schemeClr val="accent1">
                  <a:tint val="83000"/>
                </a:schemeClr>
              </a:solidFill>
              <a:ln w="19050">
                <a:solidFill>
                  <a:schemeClr val="lt1"/>
                </a:solidFill>
              </a:ln>
              <a:effectLst/>
            </c:spPr>
            <c:extLst>
              <c:ext xmlns:c16="http://schemas.microsoft.com/office/drawing/2014/chart" uri="{C3380CC4-5D6E-409C-BE32-E72D297353CC}">
                <c16:uniqueId val="{00000009-B096-40FC-AD08-5B448687BA3E}"/>
              </c:ext>
            </c:extLst>
          </c:dPt>
          <c:dPt>
            <c:idx val="5"/>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B-B096-40FC-AD08-5B448687BA3E}"/>
              </c:ext>
            </c:extLst>
          </c:dPt>
          <c:dPt>
            <c:idx val="6"/>
            <c:bubble3D val="0"/>
            <c:spPr>
              <a:solidFill>
                <a:schemeClr val="accent1">
                  <a:tint val="48000"/>
                </a:schemeClr>
              </a:solidFill>
              <a:ln w="19050">
                <a:solidFill>
                  <a:schemeClr val="lt1"/>
                </a:solidFill>
              </a:ln>
              <a:effectLst/>
            </c:spPr>
            <c:extLst>
              <c:ext xmlns:c16="http://schemas.microsoft.com/office/drawing/2014/chart" uri="{C3380CC4-5D6E-409C-BE32-E72D297353CC}">
                <c16:uniqueId val="{0000000D-FECB-4E6B-8B5C-31979AA2DD0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report!$A$16:$A$23</c:f>
              <c:strCache>
                <c:ptCount val="7"/>
                <c:pt idx="0">
                  <c:v>TH True Milk</c:v>
                </c:pt>
                <c:pt idx="1">
                  <c:v>Khác</c:v>
                </c:pt>
                <c:pt idx="2">
                  <c:v>Vinamilk</c:v>
                </c:pt>
                <c:pt idx="3">
                  <c:v>Lothamilk</c:v>
                </c:pt>
                <c:pt idx="4">
                  <c:v>Nutimilk</c:v>
                </c:pt>
                <c:pt idx="5">
                  <c:v>Dutch Lady</c:v>
                </c:pt>
                <c:pt idx="6">
                  <c:v>Meadow Fresh</c:v>
                </c:pt>
              </c:strCache>
            </c:strRef>
          </c:cat>
          <c:val>
            <c:numRef>
              <c:f>report!$B$16:$B$23</c:f>
              <c:numCache>
                <c:formatCode>_(* #,##0_);_(* \(#,##0\);_(* "-"??_);_(@_)</c:formatCode>
                <c:ptCount val="7"/>
                <c:pt idx="0">
                  <c:v>7047640</c:v>
                </c:pt>
                <c:pt idx="1">
                  <c:v>2321200</c:v>
                </c:pt>
                <c:pt idx="2">
                  <c:v>2211700</c:v>
                </c:pt>
                <c:pt idx="3">
                  <c:v>1170080</c:v>
                </c:pt>
                <c:pt idx="4">
                  <c:v>565460</c:v>
                </c:pt>
                <c:pt idx="5">
                  <c:v>420300</c:v>
                </c:pt>
                <c:pt idx="6">
                  <c:v>269800</c:v>
                </c:pt>
              </c:numCache>
            </c:numRef>
          </c:val>
          <c:extLst>
            <c:ext xmlns:c16="http://schemas.microsoft.com/office/drawing/2014/chart" uri="{C3380CC4-5D6E-409C-BE32-E72D297353CC}">
              <c16:uniqueId val="{0000000D-B912-4059-8120-536E0766496A}"/>
            </c:ext>
          </c:extLst>
        </c:ser>
        <c:dLbls>
          <c:showLegendKey val="0"/>
          <c:showVal val="0"/>
          <c:showCatName val="0"/>
          <c:showSerName val="0"/>
          <c:showPercent val="0"/>
          <c:showBubbleSize val="0"/>
          <c:showLeaderLines val="1"/>
        </c:dLbls>
        <c:firstSliceAng val="0"/>
        <c:holeSize val="54"/>
      </c:doughnutChart>
      <c:spPr>
        <a:solidFill>
          <a:sysClr val="window" lastClr="FFFFFF"/>
        </a:solidFill>
        <a:ln>
          <a:noFill/>
        </a:ln>
        <a:effectLst/>
      </c:spPr>
    </c:plotArea>
    <c:legend>
      <c:legendPos val="r"/>
      <c:layout>
        <c:manualLayout>
          <c:xMode val="edge"/>
          <c:yMode val="edge"/>
          <c:x val="0"/>
          <c:y val="0.52332176086085258"/>
          <c:w val="0.39913181239999457"/>
          <c:h val="0.4176558961012691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[Milk report.xlsx]report!PivotTable5</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report!$B$27</c:f>
              <c:strCache>
                <c:ptCount val="1"/>
                <c:pt idx="0">
                  <c:v>Total</c:v>
                </c:pt>
              </c:strCache>
            </c:strRef>
          </c:tx>
          <c:spPr>
            <a:solidFill>
              <a:schemeClr val="accent2"/>
            </a:solidFill>
            <a:ln>
              <a:noFill/>
            </a:ln>
            <a:effectLst/>
          </c:spPr>
          <c:invertIfNegative val="0"/>
          <c:cat>
            <c:strRef>
              <c:f>report!$A$28:$A$31</c:f>
              <c:strCache>
                <c:ptCount val="3"/>
                <c:pt idx="0">
                  <c:v>[  THÙNG 48 HỘP ]Sữa Tươi Tiệt Trùng Ít Đường TH True Milk Thùng 48 hộp x 110ml</c:v>
                </c:pt>
                <c:pt idx="1">
                  <c:v>[ THÙNG 48 HỘP ] Sữa Tươi Tiệt Trùng TH True Milk Có Đường thùng 48 hộp x 180ml</c:v>
                </c:pt>
                <c:pt idx="2">
                  <c:v>Sữa Tươi Tiệt Trùng TH True Milk Ít Đường Thùng 48 Hộp x 180ml</c:v>
                </c:pt>
              </c:strCache>
            </c:strRef>
          </c:cat>
          <c:val>
            <c:numRef>
              <c:f>report!$B$28:$B$31</c:f>
              <c:numCache>
                <c:formatCode>_(* #,##0_);_(* \(#,##0\);_(* "-"??_);_(@_)</c:formatCode>
                <c:ptCount val="3"/>
                <c:pt idx="0">
                  <c:v>25700465.037099998</c:v>
                </c:pt>
                <c:pt idx="1">
                  <c:v>42856490.3706</c:v>
                </c:pt>
                <c:pt idx="2">
                  <c:v>99016471.777899995</c:v>
                </c:pt>
              </c:numCache>
            </c:numRef>
          </c:val>
          <c:extLst>
            <c:ext xmlns:c16="http://schemas.microsoft.com/office/drawing/2014/chart" uri="{C3380CC4-5D6E-409C-BE32-E72D297353CC}">
              <c16:uniqueId val="{00000000-CB6B-4C66-B4A5-1B90EEE709D4}"/>
            </c:ext>
          </c:extLst>
        </c:ser>
        <c:dLbls>
          <c:showLegendKey val="0"/>
          <c:showVal val="0"/>
          <c:showCatName val="0"/>
          <c:showSerName val="0"/>
          <c:showPercent val="0"/>
          <c:showBubbleSize val="0"/>
        </c:dLbls>
        <c:gapWidth val="219"/>
        <c:overlap val="-27"/>
        <c:axId val="769895008"/>
        <c:axId val="769904256"/>
      </c:barChart>
      <c:catAx>
        <c:axId val="76989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904256"/>
        <c:crosses val="autoZero"/>
        <c:auto val="1"/>
        <c:lblAlgn val="ctr"/>
        <c:lblOffset val="100"/>
        <c:noMultiLvlLbl val="0"/>
      </c:catAx>
      <c:valAx>
        <c:axId val="769904256"/>
        <c:scaling>
          <c:orientation val="minMax"/>
        </c:scaling>
        <c:delete val="0"/>
        <c:axPos val="l"/>
        <c:majorGridlines>
          <c:spPr>
            <a:ln w="9525" cap="flat" cmpd="sng" algn="ctr">
              <a:noFill/>
              <a:round/>
            </a:ln>
            <a:effectLst/>
          </c:spPr>
        </c:majorGridlines>
        <c:numFmt formatCode="#,##0;[Red]#,##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89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[Milk report.xlsx]report!PivotTable6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report!$B$34</c:f>
              <c:strCache>
                <c:ptCount val="1"/>
                <c:pt idx="0">
                  <c:v>Total</c:v>
                </c:pt>
              </c:strCache>
            </c:strRef>
          </c:tx>
          <c:spPr>
            <a:solidFill>
              <a:schemeClr val="accent1"/>
            </a:solidFill>
            <a:ln>
              <a:noFill/>
            </a:ln>
            <a:effectLst/>
          </c:spPr>
          <c:invertIfNegative val="0"/>
          <c:cat>
            <c:strRef>
              <c:f>report!$A$35:$A$38</c:f>
              <c:strCache>
                <c:ptCount val="3"/>
                <c:pt idx="0">
                  <c:v>[ LỐC 4 HỘP ] Sữa Tươi Tiệt Trùng Có Đường TH True Milk Lốc 4 Hộp x 110ml</c:v>
                </c:pt>
                <c:pt idx="1">
                  <c:v>[RẺ] [ THÙNG 48 HỘP ] Sữa Tươi Tiệt Trùng TH True MILK Hương Dâu Tự Nhiên Thùng 48 Hộp x 180 ml</c:v>
                </c:pt>
                <c:pt idx="2">
                  <c:v>Sữa Tươi Tiệt Trùng TH True Milk Có Đường bịch 220ml </c:v>
                </c:pt>
              </c:strCache>
            </c:strRef>
          </c:cat>
          <c:val>
            <c:numRef>
              <c:f>report!$B$35:$B$38</c:f>
              <c:numCache>
                <c:formatCode>_(* #,##0_);_(* \(#,##0\);_(* "-"??_);_(@_)</c:formatCode>
                <c:ptCount val="3"/>
                <c:pt idx="0">
                  <c:v>1102660.2960999999</c:v>
                </c:pt>
                <c:pt idx="1">
                  <c:v>385092.59259999997</c:v>
                </c:pt>
                <c:pt idx="2">
                  <c:v>1221137.9258999999</c:v>
                </c:pt>
              </c:numCache>
            </c:numRef>
          </c:val>
          <c:extLst>
            <c:ext xmlns:c16="http://schemas.microsoft.com/office/drawing/2014/chart" uri="{C3380CC4-5D6E-409C-BE32-E72D297353CC}">
              <c16:uniqueId val="{00000000-7A55-4B00-A7E4-113A07942A61}"/>
            </c:ext>
          </c:extLst>
        </c:ser>
        <c:dLbls>
          <c:showLegendKey val="0"/>
          <c:showVal val="0"/>
          <c:showCatName val="0"/>
          <c:showSerName val="0"/>
          <c:showPercent val="0"/>
          <c:showBubbleSize val="0"/>
        </c:dLbls>
        <c:gapWidth val="219"/>
        <c:overlap val="-27"/>
        <c:axId val="769903712"/>
        <c:axId val="769903168"/>
      </c:barChart>
      <c:catAx>
        <c:axId val="76990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903168"/>
        <c:crosses val="autoZero"/>
        <c:auto val="1"/>
        <c:lblAlgn val="ctr"/>
        <c:lblOffset val="100"/>
        <c:noMultiLvlLbl val="0"/>
      </c:catAx>
      <c:valAx>
        <c:axId val="769903168"/>
        <c:scaling>
          <c:orientation val="minMax"/>
        </c:scaling>
        <c:delete val="0"/>
        <c:axPos val="l"/>
        <c:majorGridlines>
          <c:spPr>
            <a:ln w="9525" cap="flat" cmpd="sng" algn="ctr">
              <a:no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90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[Milk report.xlsx]report!PivotTable2</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marker>
          <c:spPr>
            <a:solidFill>
              <a:schemeClr val="tx2">
                <a:lumMod val="75000"/>
              </a:schemeClr>
            </a:solidFill>
          </c:spPr>
        </c:marker>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0416269276839987"/>
              <c:y val="-3.8792137111192809E-2"/>
            </c:manualLayout>
          </c:layout>
          <c:spPr>
            <a:noFill/>
            <a:ln>
              <a:noFill/>
            </a:ln>
            <a:effectLst/>
          </c:spPr>
          <c:txPr>
            <a:bodyPr wrap="square" lIns="38100" tIns="19050" rIns="38100" bIns="19050" anchor="ctr">
              <a:noAutofit/>
            </a:bodyPr>
            <a:lstStyle/>
            <a:p>
              <a:pP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1921792703082448"/>
                  <c:h val="0.13371217995643156"/>
                </c:manualLayout>
              </c15:layout>
            </c:ext>
          </c:extLst>
        </c:dLbl>
      </c:pivotFmt>
    </c:pivotFmts>
    <c:plotArea>
      <c:layout>
        <c:manualLayout>
          <c:layoutTarget val="inner"/>
          <c:xMode val="edge"/>
          <c:yMode val="edge"/>
          <c:x val="2.5038839453575785E-2"/>
          <c:y val="5.801733543031877E-2"/>
          <c:w val="0.96088800025338006"/>
          <c:h val="0.84534967527938376"/>
        </c:manualLayout>
      </c:layout>
      <c:lineChart>
        <c:grouping val="standard"/>
        <c:varyColors val="0"/>
        <c:ser>
          <c:idx val="2"/>
          <c:order val="0"/>
          <c:tx>
            <c:strRef>
              <c:f>report!$B$52</c:f>
              <c:strCache>
                <c:ptCount val="1"/>
                <c:pt idx="0">
                  <c:v>Average spendings</c:v>
                </c:pt>
              </c:strCache>
            </c:strRef>
          </c:tx>
          <c:marker>
            <c:spPr>
              <a:solidFill>
                <a:schemeClr val="tx2">
                  <a:lumMod val="75000"/>
                </a:schemeClr>
              </a:solidFill>
            </c:spPr>
          </c:marker>
          <c:dLbls>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report!$A$53:$A$60</c:f>
              <c:strCache>
                <c:ptCount val="7"/>
                <c:pt idx="0">
                  <c:v>Dutch Lady</c:v>
                </c:pt>
                <c:pt idx="1">
                  <c:v>Khác</c:v>
                </c:pt>
                <c:pt idx="2">
                  <c:v>Lothamilk</c:v>
                </c:pt>
                <c:pt idx="3">
                  <c:v>Meadow Fresh</c:v>
                </c:pt>
                <c:pt idx="4">
                  <c:v>Nutimilk</c:v>
                </c:pt>
                <c:pt idx="5">
                  <c:v>TH True Milk</c:v>
                </c:pt>
                <c:pt idx="6">
                  <c:v>Vinamilk</c:v>
                </c:pt>
              </c:strCache>
            </c:strRef>
          </c:cat>
          <c:val>
            <c:numRef>
              <c:f>report!$B$53:$B$60</c:f>
              <c:numCache>
                <c:formatCode>_(* #,##0_);_(* \(#,##0\);_(* "-"??_);_(@_)</c:formatCode>
                <c:ptCount val="7"/>
                <c:pt idx="0">
                  <c:v>14500.249761478164</c:v>
                </c:pt>
                <c:pt idx="1">
                  <c:v>52925.721090755629</c:v>
                </c:pt>
                <c:pt idx="2">
                  <c:v>40772.190998083941</c:v>
                </c:pt>
                <c:pt idx="3">
                  <c:v>81112.531480833335</c:v>
                </c:pt>
                <c:pt idx="4">
                  <c:v>70486.213749346411</c:v>
                </c:pt>
                <c:pt idx="5">
                  <c:v>144651.91746514704</c:v>
                </c:pt>
                <c:pt idx="6">
                  <c:v>58990.867654942333</c:v>
                </c:pt>
              </c:numCache>
            </c:numRef>
          </c:val>
          <c:smooth val="0"/>
          <c:extLst>
            <c:ext xmlns:c16="http://schemas.microsoft.com/office/drawing/2014/chart" uri="{C3380CC4-5D6E-409C-BE32-E72D297353CC}">
              <c16:uniqueId val="{0000000A-D189-491C-BA1F-EB9A97AFFAEE}"/>
            </c:ext>
          </c:extLst>
        </c:ser>
        <c:ser>
          <c:idx val="3"/>
          <c:order val="1"/>
          <c:tx>
            <c:strRef>
              <c:f>report!$C$52</c:f>
              <c:strCache>
                <c:ptCount val="1"/>
                <c:pt idx="0">
                  <c:v>Average subsidies</c:v>
                </c:pt>
              </c:strCache>
            </c:strRef>
          </c:tx>
          <c:dLbls>
            <c:dLbl>
              <c:idx val="0"/>
              <c:layout>
                <c:manualLayout>
                  <c:x val="-0.10416269276839987"/>
                  <c:y val="-3.8792137111192809E-2"/>
                </c:manualLayout>
              </c:layout>
              <c:spPr>
                <a:noFill/>
                <a:ln>
                  <a:noFill/>
                </a:ln>
                <a:effectLst/>
              </c:spPr>
              <c:txPr>
                <a:bodyPr wrap="square" lIns="38100" tIns="19050" rIns="38100" bIns="19050" anchor="ctr">
                  <a:noAutofit/>
                </a:bodyPr>
                <a:lstStyle/>
                <a:p>
                  <a:pPr>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1921792703082448"/>
                      <c:h val="0.13371217995643156"/>
                    </c:manualLayout>
                  </c15:layout>
                </c:ext>
                <c:ext xmlns:c16="http://schemas.microsoft.com/office/drawing/2014/chart" uri="{C3380CC4-5D6E-409C-BE32-E72D297353CC}">
                  <c16:uniqueId val="{00000001-8979-4C97-9B5D-9DAA6934D5B5}"/>
                </c:ext>
              </c:extLst>
            </c:dLbl>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report!$A$53:$A$60</c:f>
              <c:strCache>
                <c:ptCount val="7"/>
                <c:pt idx="0">
                  <c:v>Dutch Lady</c:v>
                </c:pt>
                <c:pt idx="1">
                  <c:v>Khác</c:v>
                </c:pt>
                <c:pt idx="2">
                  <c:v>Lothamilk</c:v>
                </c:pt>
                <c:pt idx="3">
                  <c:v>Meadow Fresh</c:v>
                </c:pt>
                <c:pt idx="4">
                  <c:v>Nutimilk</c:v>
                </c:pt>
                <c:pt idx="5">
                  <c:v>TH True Milk</c:v>
                </c:pt>
                <c:pt idx="6">
                  <c:v>Vinamilk</c:v>
                </c:pt>
              </c:strCache>
            </c:strRef>
          </c:cat>
          <c:val>
            <c:numRef>
              <c:f>report!$C$53:$C$60</c:f>
              <c:numCache>
                <c:formatCode>_(* #,##0_);_(* \(#,##0\);_(* "-"??_);_(@_)</c:formatCode>
                <c:ptCount val="7"/>
                <c:pt idx="0">
                  <c:v>-880.17917133258675</c:v>
                </c:pt>
                <c:pt idx="1">
                  <c:v>-1941.8006430868168</c:v>
                </c:pt>
                <c:pt idx="2">
                  <c:v>-4663.3211678832113</c:v>
                </c:pt>
                <c:pt idx="3">
                  <c:v>-291.66666666666669</c:v>
                </c:pt>
                <c:pt idx="4">
                  <c:v>-442.81045751633985</c:v>
                </c:pt>
                <c:pt idx="5">
                  <c:v>-677.6960784313726</c:v>
                </c:pt>
                <c:pt idx="6">
                  <c:v>-52.471169686985171</c:v>
                </c:pt>
              </c:numCache>
            </c:numRef>
          </c:val>
          <c:smooth val="0"/>
          <c:extLst>
            <c:ext xmlns:c16="http://schemas.microsoft.com/office/drawing/2014/chart" uri="{C3380CC4-5D6E-409C-BE32-E72D297353CC}">
              <c16:uniqueId val="{0000000B-D189-491C-BA1F-EB9A97AFFAEE}"/>
            </c:ext>
          </c:extLst>
        </c:ser>
        <c:dLbls>
          <c:dLblPos val="t"/>
          <c:showLegendKey val="0"/>
          <c:showVal val="1"/>
          <c:showCatName val="0"/>
          <c:showSerName val="0"/>
          <c:showPercent val="0"/>
          <c:showBubbleSize val="0"/>
        </c:dLbls>
        <c:marker val="1"/>
        <c:smooth val="0"/>
        <c:axId val="564418896"/>
        <c:axId val="564410616"/>
      </c:lineChart>
      <c:catAx>
        <c:axId val="56441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4410616"/>
        <c:crosses val="autoZero"/>
        <c:auto val="1"/>
        <c:lblAlgn val="ctr"/>
        <c:lblOffset val="100"/>
        <c:noMultiLvlLbl val="0"/>
      </c:catAx>
      <c:valAx>
        <c:axId val="564410616"/>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564418896"/>
        <c:crosses val="autoZero"/>
        <c:crossBetween val="between"/>
      </c:valAx>
    </c:plotArea>
    <c:legend>
      <c:legendPos val="r"/>
      <c:layout>
        <c:manualLayout>
          <c:xMode val="edge"/>
          <c:yMode val="edge"/>
          <c:x val="2.4454115845116458E-2"/>
          <c:y val="3.2142303578901688E-2"/>
          <c:w val="0.20769407621693478"/>
          <c:h val="0.1722118251894969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5.png"/><Relationship Id="rId12" Type="http://schemas.openxmlformats.org/officeDocument/2006/relationships/chart" Target="../charts/chart4.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3.xml"/><Relationship Id="rId5" Type="http://schemas.openxmlformats.org/officeDocument/2006/relationships/chart" Target="../charts/chart1.xml"/><Relationship Id="rId15" Type="http://schemas.openxmlformats.org/officeDocument/2006/relationships/image" Target="../media/image10.svg"/><Relationship Id="rId10" Type="http://schemas.openxmlformats.org/officeDocument/2006/relationships/image" Target="../media/image8.svg"/><Relationship Id="rId4" Type="http://schemas.openxmlformats.org/officeDocument/2006/relationships/image" Target="../media/image4.svg"/><Relationship Id="rId9" Type="http://schemas.openxmlformats.org/officeDocument/2006/relationships/image" Target="../media/image7.pn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14</xdr:col>
      <xdr:colOff>56910</xdr:colOff>
      <xdr:row>11</xdr:row>
      <xdr:rowOff>25382</xdr:rowOff>
    </xdr:from>
    <xdr:to>
      <xdr:col>24</xdr:col>
      <xdr:colOff>317500</xdr:colOff>
      <xdr:row>27</xdr:row>
      <xdr:rowOff>63104</xdr:rowOff>
    </xdr:to>
    <xdr:sp macro="" textlink="">
      <xdr:nvSpPr>
        <xdr:cNvPr id="42" name="Rectangle: Rounded Corners 22">
          <a:extLst>
            <a:ext uri="{FF2B5EF4-FFF2-40B4-BE49-F238E27FC236}">
              <a16:creationId xmlns:a16="http://schemas.microsoft.com/office/drawing/2014/main" id="{00000000-0008-0000-0300-00002A000000}"/>
            </a:ext>
          </a:extLst>
        </xdr:cNvPr>
        <xdr:cNvSpPr/>
      </xdr:nvSpPr>
      <xdr:spPr>
        <a:xfrm>
          <a:off x="8591310" y="2120882"/>
          <a:ext cx="6356590" cy="3085722"/>
        </a:xfrm>
        <a:prstGeom prst="roundRect">
          <a:avLst>
            <a:gd name="adj" fmla="val 2862"/>
          </a:avLst>
        </a:prstGeom>
        <a:ln>
          <a:solidFill>
            <a:schemeClr val="tx2"/>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i="0" kern="1200">
              <a:solidFill>
                <a:schemeClr val="accent5"/>
              </a:solidFill>
              <a:latin typeface="+mn-lt"/>
              <a:ea typeface="+mn-ea"/>
              <a:cs typeface="+mn-cs"/>
            </a:rPr>
            <a:t>Average</a:t>
          </a:r>
          <a:r>
            <a:rPr lang="en-US" sz="1800"/>
            <a:t> </a:t>
          </a:r>
          <a:r>
            <a:rPr lang="en-US" sz="1800" b="1" i="0" kern="1200">
              <a:solidFill>
                <a:schemeClr val="accent5"/>
              </a:solidFill>
              <a:latin typeface="+mn-lt"/>
              <a:ea typeface="+mn-ea"/>
              <a:cs typeface="+mn-cs"/>
            </a:rPr>
            <a:t>Spendings vs. Subsidies Across Milk Brands (VND)</a:t>
          </a:r>
        </a:p>
      </xdr:txBody>
    </xdr:sp>
    <xdr:clientData/>
  </xdr:twoCellAnchor>
  <xdr:twoCellAnchor>
    <xdr:from>
      <xdr:col>29</xdr:col>
      <xdr:colOff>747888</xdr:colOff>
      <xdr:row>10</xdr:row>
      <xdr:rowOff>150199</xdr:rowOff>
    </xdr:from>
    <xdr:to>
      <xdr:col>34</xdr:col>
      <xdr:colOff>14111</xdr:colOff>
      <xdr:row>26</xdr:row>
      <xdr:rowOff>181571</xdr:rowOff>
    </xdr:to>
    <xdr:sp macro="" textlink="">
      <xdr:nvSpPr>
        <xdr:cNvPr id="41" name="Rectangle: Rounded Corners 22">
          <a:extLst>
            <a:ext uri="{FF2B5EF4-FFF2-40B4-BE49-F238E27FC236}">
              <a16:creationId xmlns:a16="http://schemas.microsoft.com/office/drawing/2014/main" id="{00000000-0008-0000-0300-000029000000}"/>
            </a:ext>
          </a:extLst>
        </xdr:cNvPr>
        <xdr:cNvSpPr/>
      </xdr:nvSpPr>
      <xdr:spPr>
        <a:xfrm>
          <a:off x="20051888" y="1984643"/>
          <a:ext cx="5178779" cy="2966484"/>
        </a:xfrm>
        <a:prstGeom prst="roundRect">
          <a:avLst>
            <a:gd name="adj" fmla="val 2862"/>
          </a:avLst>
        </a:prstGeom>
        <a:ln>
          <a:solidFill>
            <a:schemeClr val="tx2"/>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i="0" kern="1200">
              <a:solidFill>
                <a:schemeClr val="accent5"/>
              </a:solidFill>
            </a:rPr>
            <a:t>Bottom 3</a:t>
          </a:r>
          <a:r>
            <a:rPr lang="en-US" sz="1800" b="1" i="0" kern="1200" baseline="0">
              <a:solidFill>
                <a:schemeClr val="accent5"/>
              </a:solidFill>
            </a:rPr>
            <a:t> by Sales (VND)</a:t>
          </a:r>
          <a:endParaRPr lang="en-US" sz="1800" b="1" i="0" kern="1200">
            <a:solidFill>
              <a:schemeClr val="accent5"/>
            </a:solidFill>
          </a:endParaRPr>
        </a:p>
      </xdr:txBody>
    </xdr:sp>
    <xdr:clientData/>
  </xdr:twoCellAnchor>
  <xdr:twoCellAnchor>
    <xdr:from>
      <xdr:col>14</xdr:col>
      <xdr:colOff>182795</xdr:colOff>
      <xdr:row>5</xdr:row>
      <xdr:rowOff>83691</xdr:rowOff>
    </xdr:from>
    <xdr:to>
      <xdr:col>19</xdr:col>
      <xdr:colOff>128155</xdr:colOff>
      <xdr:row>10</xdr:row>
      <xdr:rowOff>101600</xdr:rowOff>
    </xdr:to>
    <xdr:sp macro="" textlink="">
      <xdr:nvSpPr>
        <xdr:cNvPr id="10" name="Rectangle: Rounded Corners 9">
          <a:extLst>
            <a:ext uri="{FF2B5EF4-FFF2-40B4-BE49-F238E27FC236}">
              <a16:creationId xmlns:a16="http://schemas.microsoft.com/office/drawing/2014/main" id="{00000000-0008-0000-0300-00000A000000}"/>
            </a:ext>
          </a:extLst>
        </xdr:cNvPr>
        <xdr:cNvSpPr/>
      </xdr:nvSpPr>
      <xdr:spPr>
        <a:xfrm>
          <a:off x="8717195" y="1036191"/>
          <a:ext cx="2993360" cy="970409"/>
        </a:xfrm>
        <a:prstGeom prst="roundRect">
          <a:avLst/>
        </a:prstGeom>
        <a:ln>
          <a:solidFill>
            <a:schemeClr val="tx2"/>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i="0" kern="1200">
              <a:solidFill>
                <a:schemeClr val="accent5"/>
              </a:solidFill>
            </a:rPr>
            <a:t>Sales Milk Volumes</a:t>
          </a:r>
          <a:r>
            <a:rPr lang="en-US" sz="1800" b="1" i="0" kern="1200" baseline="0">
              <a:solidFill>
                <a:schemeClr val="accent5"/>
              </a:solidFill>
            </a:rPr>
            <a:t> </a:t>
          </a:r>
          <a:r>
            <a:rPr lang="en-US" sz="1800" b="1" i="0" kern="1200">
              <a:solidFill>
                <a:schemeClr val="accent5"/>
              </a:solidFill>
            </a:rPr>
            <a:t>(ml)</a:t>
          </a:r>
        </a:p>
      </xdr:txBody>
    </xdr:sp>
    <xdr:clientData/>
  </xdr:twoCellAnchor>
  <xdr:twoCellAnchor>
    <xdr:from>
      <xdr:col>0</xdr:col>
      <xdr:colOff>84364</xdr:colOff>
      <xdr:row>33</xdr:row>
      <xdr:rowOff>84819</xdr:rowOff>
    </xdr:from>
    <xdr:to>
      <xdr:col>3</xdr:col>
      <xdr:colOff>526596</xdr:colOff>
      <xdr:row>38</xdr:row>
      <xdr:rowOff>203200</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a:off x="84364" y="6599919"/>
          <a:ext cx="2271032" cy="1642381"/>
        </a:xfrm>
        <a:prstGeom prst="rect">
          <a:avLst/>
        </a:prstGeom>
        <a:solidFill>
          <a:sysClr val="window" lastClr="FFFFFF"/>
        </a:solidFill>
        <a:ln>
          <a:solidFill>
            <a:schemeClr val="tx2"/>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78553</xdr:colOff>
      <xdr:row>25</xdr:row>
      <xdr:rowOff>84223</xdr:rowOff>
    </xdr:from>
    <xdr:to>
      <xdr:col>3</xdr:col>
      <xdr:colOff>520785</xdr:colOff>
      <xdr:row>33</xdr:row>
      <xdr:rowOff>12700</xdr:rowOff>
    </xdr:to>
    <xdr:sp macro="" textlink="">
      <xdr:nvSpPr>
        <xdr:cNvPr id="6" name="Rectangle 5">
          <a:extLst>
            <a:ext uri="{FF2B5EF4-FFF2-40B4-BE49-F238E27FC236}">
              <a16:creationId xmlns:a16="http://schemas.microsoft.com/office/drawing/2014/main" id="{00000000-0008-0000-0300-000006000000}"/>
            </a:ext>
          </a:extLst>
        </xdr:cNvPr>
        <xdr:cNvSpPr/>
      </xdr:nvSpPr>
      <xdr:spPr>
        <a:xfrm>
          <a:off x="78553" y="4846723"/>
          <a:ext cx="2271032" cy="1681077"/>
        </a:xfrm>
        <a:prstGeom prst="rect">
          <a:avLst/>
        </a:prstGeom>
        <a:solidFill>
          <a:sysClr val="window" lastClr="FFFFFF"/>
        </a:solidFill>
        <a:ln>
          <a:solidFill>
            <a:schemeClr val="tx2"/>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71664</xdr:colOff>
      <xdr:row>11</xdr:row>
      <xdr:rowOff>104320</xdr:rowOff>
    </xdr:from>
    <xdr:to>
      <xdr:col>3</xdr:col>
      <xdr:colOff>513896</xdr:colOff>
      <xdr:row>25</xdr:row>
      <xdr:rowOff>12700</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a:off x="71664" y="2199820"/>
          <a:ext cx="2271032" cy="2575380"/>
        </a:xfrm>
        <a:prstGeom prst="rect">
          <a:avLst/>
        </a:prstGeom>
        <a:solidFill>
          <a:sysClr val="window" lastClr="FFFFFF"/>
        </a:solidFill>
        <a:ln>
          <a:solidFill>
            <a:schemeClr val="tx2"/>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92075</xdr:colOff>
      <xdr:row>0</xdr:row>
      <xdr:rowOff>186418</xdr:rowOff>
    </xdr:from>
    <xdr:to>
      <xdr:col>3</xdr:col>
      <xdr:colOff>534307</xdr:colOff>
      <xdr:row>11</xdr:row>
      <xdr:rowOff>41275</xdr:rowOff>
    </xdr:to>
    <xdr:sp macro="" textlink="">
      <xdr:nvSpPr>
        <xdr:cNvPr id="4" name="Rectangle 3">
          <a:extLst>
            <a:ext uri="{FF2B5EF4-FFF2-40B4-BE49-F238E27FC236}">
              <a16:creationId xmlns:a16="http://schemas.microsoft.com/office/drawing/2014/main" id="{00000000-0008-0000-0300-000004000000}"/>
            </a:ext>
          </a:extLst>
        </xdr:cNvPr>
        <xdr:cNvSpPr/>
      </xdr:nvSpPr>
      <xdr:spPr>
        <a:xfrm>
          <a:off x="92075" y="186418"/>
          <a:ext cx="2271032" cy="1950357"/>
        </a:xfrm>
        <a:prstGeom prst="rect">
          <a:avLst/>
        </a:prstGeom>
        <a:solidFill>
          <a:sysClr val="window" lastClr="FFFFFF"/>
        </a:solidFill>
        <a:ln>
          <a:solidFill>
            <a:schemeClr val="tx2"/>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4</xdr:col>
      <xdr:colOff>9817</xdr:colOff>
      <xdr:row>0</xdr:row>
      <xdr:rowOff>42333</xdr:rowOff>
    </xdr:from>
    <xdr:to>
      <xdr:col>38</xdr:col>
      <xdr:colOff>393700</xdr:colOff>
      <xdr:row>5</xdr:row>
      <xdr:rowOff>25400</xdr:rowOff>
    </xdr:to>
    <xdr:sp macro="" textlink="">
      <xdr:nvSpPr>
        <xdr:cNvPr id="14" name="Rectangle: Rounded Corners 13">
          <a:extLst>
            <a:ext uri="{FF2B5EF4-FFF2-40B4-BE49-F238E27FC236}">
              <a16:creationId xmlns:a16="http://schemas.microsoft.com/office/drawing/2014/main" id="{00000000-0008-0000-0300-00000E000000}"/>
            </a:ext>
          </a:extLst>
        </xdr:cNvPr>
        <xdr:cNvSpPr/>
      </xdr:nvSpPr>
      <xdr:spPr>
        <a:xfrm>
          <a:off x="2448217" y="42333"/>
          <a:ext cx="21110283" cy="935567"/>
        </a:xfrm>
        <a:prstGeom prst="roundRect">
          <a:avLst/>
        </a:prstGeom>
        <a:solidFill>
          <a:schemeClr val="tx2"/>
        </a:solidFill>
        <a:ln w="38100">
          <a:solidFill>
            <a:schemeClr val="bg1"/>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2800" b="1" kern="1200">
              <a:solidFill>
                <a:schemeClr val="bg1"/>
              </a:solidFill>
            </a:rPr>
            <a:t>Sales Dashboard of</a:t>
          </a:r>
          <a:r>
            <a:rPr lang="en-US" sz="2800" b="1" kern="1200" baseline="0">
              <a:solidFill>
                <a:schemeClr val="bg1"/>
              </a:solidFill>
            </a:rPr>
            <a:t> Milk Category 15.12.2024 - 31.12.2024        </a:t>
          </a:r>
        </a:p>
        <a:p>
          <a:pPr algn="ctr"/>
          <a:r>
            <a:rPr lang="en-US" sz="1500" b="1" i="1" kern="1200" baseline="0">
              <a:solidFill>
                <a:schemeClr val="bg1"/>
              </a:solidFill>
            </a:rPr>
            <a:t>(Figure in VND)</a:t>
          </a:r>
          <a:endParaRPr lang="en-US" sz="1500" b="1" i="1" kern="1200">
            <a:solidFill>
              <a:schemeClr val="bg1"/>
            </a:solidFill>
          </a:endParaRPr>
        </a:p>
      </xdr:txBody>
    </xdr:sp>
    <xdr:clientData/>
  </xdr:twoCellAnchor>
  <xdr:twoCellAnchor>
    <xdr:from>
      <xdr:col>4</xdr:col>
      <xdr:colOff>93895</xdr:colOff>
      <xdr:row>5</xdr:row>
      <xdr:rowOff>70991</xdr:rowOff>
    </xdr:from>
    <xdr:to>
      <xdr:col>9</xdr:col>
      <xdr:colOff>39255</xdr:colOff>
      <xdr:row>10</xdr:row>
      <xdr:rowOff>88900</xdr:rowOff>
    </xdr:to>
    <xdr:sp macro="" textlink="">
      <xdr:nvSpPr>
        <xdr:cNvPr id="15" name="Rectangle: Rounded Corners 14">
          <a:extLst>
            <a:ext uri="{FF2B5EF4-FFF2-40B4-BE49-F238E27FC236}">
              <a16:creationId xmlns:a16="http://schemas.microsoft.com/office/drawing/2014/main" id="{00000000-0008-0000-0300-00000F000000}"/>
            </a:ext>
          </a:extLst>
        </xdr:cNvPr>
        <xdr:cNvSpPr/>
      </xdr:nvSpPr>
      <xdr:spPr>
        <a:xfrm>
          <a:off x="2532295" y="1023491"/>
          <a:ext cx="2993360" cy="970409"/>
        </a:xfrm>
        <a:prstGeom prst="roundRect">
          <a:avLst/>
        </a:prstGeom>
        <a:ln>
          <a:solidFill>
            <a:schemeClr val="tx2"/>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i="0" kern="1200">
              <a:solidFill>
                <a:schemeClr val="accent5"/>
              </a:solidFill>
            </a:rPr>
            <a:t>Total Sales (VND)</a:t>
          </a:r>
        </a:p>
      </xdr:txBody>
    </xdr:sp>
    <xdr:clientData/>
  </xdr:twoCellAnchor>
  <xdr:twoCellAnchor>
    <xdr:from>
      <xdr:col>24</xdr:col>
      <xdr:colOff>425410</xdr:colOff>
      <xdr:row>10</xdr:row>
      <xdr:rowOff>182743</xdr:rowOff>
    </xdr:from>
    <xdr:to>
      <xdr:col>29</xdr:col>
      <xdr:colOff>620889</xdr:colOff>
      <xdr:row>27</xdr:row>
      <xdr:rowOff>36315</xdr:rowOff>
    </xdr:to>
    <xdr:sp macro="" textlink="">
      <xdr:nvSpPr>
        <xdr:cNvPr id="23" name="Rectangle: Rounded Corners 22">
          <a:extLst>
            <a:ext uri="{FF2B5EF4-FFF2-40B4-BE49-F238E27FC236}">
              <a16:creationId xmlns:a16="http://schemas.microsoft.com/office/drawing/2014/main" id="{00000000-0008-0000-0300-000017000000}"/>
            </a:ext>
          </a:extLst>
        </xdr:cNvPr>
        <xdr:cNvSpPr/>
      </xdr:nvSpPr>
      <xdr:spPr>
        <a:xfrm>
          <a:off x="14988077" y="2017187"/>
          <a:ext cx="5162590" cy="2972128"/>
        </a:xfrm>
        <a:prstGeom prst="roundRect">
          <a:avLst>
            <a:gd name="adj" fmla="val 2862"/>
          </a:avLst>
        </a:prstGeom>
        <a:ln>
          <a:solidFill>
            <a:schemeClr val="tx2"/>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i="0" kern="1200">
              <a:solidFill>
                <a:schemeClr val="accent5"/>
              </a:solidFill>
            </a:rPr>
            <a:t>Top 3</a:t>
          </a:r>
          <a:r>
            <a:rPr lang="en-US" sz="1800" b="1" i="0" kern="1200" baseline="0">
              <a:solidFill>
                <a:schemeClr val="accent5"/>
              </a:solidFill>
            </a:rPr>
            <a:t> by Sales (VND)</a:t>
          </a:r>
          <a:endParaRPr lang="en-US" sz="1800" b="1" i="0" kern="1200">
            <a:solidFill>
              <a:schemeClr val="accent5"/>
            </a:solidFill>
          </a:endParaRPr>
        </a:p>
      </xdr:txBody>
    </xdr:sp>
    <xdr:clientData/>
  </xdr:twoCellAnchor>
  <xdr:twoCellAnchor editAs="oneCell">
    <xdr:from>
      <xdr:col>7</xdr:col>
      <xdr:colOff>409377</xdr:colOff>
      <xdr:row>5</xdr:row>
      <xdr:rowOff>123664</xdr:rowOff>
    </xdr:from>
    <xdr:to>
      <xdr:col>9</xdr:col>
      <xdr:colOff>53612</xdr:colOff>
      <xdr:row>9</xdr:row>
      <xdr:rowOff>127000</xdr:rowOff>
    </xdr:to>
    <xdr:pic>
      <xdr:nvPicPr>
        <xdr:cNvPr id="28" name="Graphic 27" descr="Coins with solid fill">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676577" y="1076164"/>
          <a:ext cx="863435" cy="765336"/>
        </a:xfrm>
        <a:prstGeom prst="rect">
          <a:avLst/>
        </a:prstGeom>
      </xdr:spPr>
    </xdr:pic>
    <xdr:clientData/>
  </xdr:twoCellAnchor>
  <xdr:twoCellAnchor editAs="oneCell">
    <xdr:from>
      <xdr:col>17</xdr:col>
      <xdr:colOff>517786</xdr:colOff>
      <xdr:row>5</xdr:row>
      <xdr:rowOff>106588</xdr:rowOff>
    </xdr:from>
    <xdr:to>
      <xdr:col>19</xdr:col>
      <xdr:colOff>243032</xdr:colOff>
      <xdr:row>10</xdr:row>
      <xdr:rowOff>140359</xdr:rowOff>
    </xdr:to>
    <xdr:pic>
      <xdr:nvPicPr>
        <xdr:cNvPr id="30" name="Graphic 29" descr="Dairy with solid fill">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880986" y="1059088"/>
          <a:ext cx="944446" cy="986271"/>
        </a:xfrm>
        <a:prstGeom prst="rect">
          <a:avLst/>
        </a:prstGeom>
      </xdr:spPr>
    </xdr:pic>
    <xdr:clientData/>
  </xdr:twoCellAnchor>
  <xdr:twoCellAnchor>
    <xdr:from>
      <xdr:col>15</xdr:col>
      <xdr:colOff>349000</xdr:colOff>
      <xdr:row>27</xdr:row>
      <xdr:rowOff>163712</xdr:rowOff>
    </xdr:from>
    <xdr:to>
      <xdr:col>25</xdr:col>
      <xdr:colOff>457200</xdr:colOff>
      <xdr:row>43</xdr:row>
      <xdr:rowOff>56446</xdr:rowOff>
    </xdr:to>
    <xdr:sp macro="" textlink="">
      <xdr:nvSpPr>
        <xdr:cNvPr id="32" name="Rectangle: Rounded Corners 31">
          <a:extLst>
            <a:ext uri="{FF2B5EF4-FFF2-40B4-BE49-F238E27FC236}">
              <a16:creationId xmlns:a16="http://schemas.microsoft.com/office/drawing/2014/main" id="{00000000-0008-0000-0300-000020000000}"/>
            </a:ext>
          </a:extLst>
        </xdr:cNvPr>
        <xdr:cNvSpPr/>
      </xdr:nvSpPr>
      <xdr:spPr>
        <a:xfrm>
          <a:off x="9450667" y="5116712"/>
          <a:ext cx="6175977" cy="3730956"/>
        </a:xfrm>
        <a:prstGeom prst="roundRect">
          <a:avLst>
            <a:gd name="adj" fmla="val 2656"/>
          </a:avLst>
        </a:prstGeom>
        <a:ln>
          <a:solidFill>
            <a:schemeClr val="tx2"/>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i="0" kern="1200">
              <a:solidFill>
                <a:schemeClr val="accent5"/>
              </a:solidFill>
            </a:rPr>
            <a:t>Sugar Type</a:t>
          </a:r>
          <a:r>
            <a:rPr lang="en-US" sz="1800" b="1" i="0" kern="1200" baseline="0">
              <a:solidFill>
                <a:schemeClr val="accent5"/>
              </a:solidFill>
            </a:rPr>
            <a:t> by Milk Volumes</a:t>
          </a:r>
          <a:endParaRPr lang="en-US" sz="1800" b="1" i="0" kern="1200">
            <a:solidFill>
              <a:schemeClr val="accent5"/>
            </a:solidFill>
          </a:endParaRPr>
        </a:p>
      </xdr:txBody>
    </xdr:sp>
    <xdr:clientData/>
  </xdr:twoCellAnchor>
  <xdr:twoCellAnchor>
    <xdr:from>
      <xdr:col>15</xdr:col>
      <xdr:colOff>457716</xdr:colOff>
      <xdr:row>30</xdr:row>
      <xdr:rowOff>44648</xdr:rowOff>
    </xdr:from>
    <xdr:to>
      <xdr:col>25</xdr:col>
      <xdr:colOff>304800</xdr:colOff>
      <xdr:row>42</xdr:row>
      <xdr:rowOff>1</xdr:rowOff>
    </xdr:to>
    <xdr:graphicFrame macro="">
      <xdr:nvGraphicFramePr>
        <xdr:cNvPr id="33" name="Chart 32">
          <a:extLst>
            <a:ext uri="{FF2B5EF4-FFF2-40B4-BE49-F238E27FC236}">
              <a16:creationId xmlns:a16="http://schemas.microsoft.com/office/drawing/2014/main" id="{00000000-0008-0000-03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84514</xdr:colOff>
      <xdr:row>27</xdr:row>
      <xdr:rowOff>148829</xdr:rowOff>
    </xdr:from>
    <xdr:to>
      <xdr:col>15</xdr:col>
      <xdr:colOff>240154</xdr:colOff>
      <xdr:row>43</xdr:row>
      <xdr:rowOff>28222</xdr:rowOff>
    </xdr:to>
    <xdr:sp macro="" textlink="">
      <xdr:nvSpPr>
        <xdr:cNvPr id="34" name="Rectangle: Rounded Corners 33">
          <a:extLst>
            <a:ext uri="{FF2B5EF4-FFF2-40B4-BE49-F238E27FC236}">
              <a16:creationId xmlns:a16="http://schemas.microsoft.com/office/drawing/2014/main" id="{00000000-0008-0000-0300-000022000000}"/>
            </a:ext>
          </a:extLst>
        </xdr:cNvPr>
        <xdr:cNvSpPr/>
      </xdr:nvSpPr>
      <xdr:spPr>
        <a:xfrm>
          <a:off x="2511625" y="5101829"/>
          <a:ext cx="6830196" cy="3717615"/>
        </a:xfrm>
        <a:prstGeom prst="roundRect">
          <a:avLst>
            <a:gd name="adj" fmla="val 5074"/>
          </a:avLst>
        </a:prstGeom>
        <a:ln>
          <a:solidFill>
            <a:schemeClr val="tx2"/>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i="0" kern="1200">
              <a:solidFill>
                <a:schemeClr val="accent5"/>
              </a:solidFill>
            </a:rPr>
            <a:t>Sales and Order</a:t>
          </a:r>
          <a:r>
            <a:rPr lang="en-US" sz="1800" b="1" i="0" kern="1200" baseline="0">
              <a:solidFill>
                <a:schemeClr val="accent5"/>
              </a:solidFill>
            </a:rPr>
            <a:t> Count by Packaging Type</a:t>
          </a:r>
          <a:endParaRPr lang="en-US" sz="1800" b="1" i="0" kern="1200">
            <a:solidFill>
              <a:schemeClr val="accent5"/>
            </a:solidFill>
          </a:endParaRPr>
        </a:p>
      </xdr:txBody>
    </xdr:sp>
    <xdr:clientData/>
  </xdr:twoCellAnchor>
  <xdr:twoCellAnchor>
    <xdr:from>
      <xdr:col>4</xdr:col>
      <xdr:colOff>220814</xdr:colOff>
      <xdr:row>29</xdr:row>
      <xdr:rowOff>129316</xdr:rowOff>
    </xdr:from>
    <xdr:to>
      <xdr:col>15</xdr:col>
      <xdr:colOff>156898</xdr:colOff>
      <xdr:row>42</xdr:row>
      <xdr:rowOff>98779</xdr:rowOff>
    </xdr:to>
    <xdr:graphicFrame macro="">
      <xdr:nvGraphicFramePr>
        <xdr:cNvPr id="35" name="Chart 34">
          <a:extLst>
            <a:ext uri="{FF2B5EF4-FFF2-40B4-BE49-F238E27FC236}">
              <a16:creationId xmlns:a16="http://schemas.microsoft.com/office/drawing/2014/main" id="{00000000-0008-0000-03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152398</xdr:colOff>
      <xdr:row>1</xdr:row>
      <xdr:rowOff>112184</xdr:rowOff>
    </xdr:from>
    <xdr:to>
      <xdr:col>3</xdr:col>
      <xdr:colOff>467783</xdr:colOff>
      <xdr:row>10</xdr:row>
      <xdr:rowOff>152400</xdr:rowOff>
    </xdr:to>
    <mc:AlternateContent xmlns:mc="http://schemas.openxmlformats.org/markup-compatibility/2006" xmlns:a14="http://schemas.microsoft.com/office/drawing/2010/main">
      <mc:Choice Requires="a14">
        <xdr:graphicFrame macro="">
          <xdr:nvGraphicFramePr>
            <xdr:cNvPr id="36" name="Pack size">
              <a:extLst>
                <a:ext uri="{FF2B5EF4-FFF2-40B4-BE49-F238E27FC236}">
                  <a16:creationId xmlns:a16="http://schemas.microsoft.com/office/drawing/2014/main" id="{00000000-0008-0000-0300-000024000000}"/>
                </a:ext>
              </a:extLst>
            </xdr:cNvPr>
            <xdr:cNvGraphicFramePr/>
          </xdr:nvGraphicFramePr>
          <xdr:xfrm>
            <a:off x="0" y="0"/>
            <a:ext cx="0" cy="0"/>
          </xdr:xfrm>
          <a:graphic>
            <a:graphicData uri="http://schemas.microsoft.com/office/drawing/2010/slicer">
              <sle:slicer xmlns:sle="http://schemas.microsoft.com/office/drawing/2010/slicer" name="Pack size"/>
            </a:graphicData>
          </a:graphic>
        </xdr:graphicFrame>
      </mc:Choice>
      <mc:Fallback xmlns="">
        <xdr:sp macro="" textlink="">
          <xdr:nvSpPr>
            <xdr:cNvPr id="0" name=""/>
            <xdr:cNvSpPr>
              <a:spLocks noTextEdit="1"/>
            </xdr:cNvSpPr>
          </xdr:nvSpPr>
          <xdr:spPr>
            <a:xfrm>
              <a:off x="152398" y="302684"/>
              <a:ext cx="2144185" cy="1754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132040</xdr:colOff>
      <xdr:row>33</xdr:row>
      <xdr:rowOff>162428</xdr:rowOff>
    </xdr:from>
    <xdr:to>
      <xdr:col>3</xdr:col>
      <xdr:colOff>479173</xdr:colOff>
      <xdr:row>38</xdr:row>
      <xdr:rowOff>130682</xdr:rowOff>
    </xdr:to>
    <mc:AlternateContent xmlns:mc="http://schemas.openxmlformats.org/markup-compatibility/2006">
      <mc:Choice xmlns:a14="http://schemas.microsoft.com/office/drawing/2010/main" Requires="a14">
        <xdr:graphicFrame macro="">
          <xdr:nvGraphicFramePr>
            <xdr:cNvPr id="37" name="Sugar Type ">
              <a:extLst>
                <a:ext uri="{FF2B5EF4-FFF2-40B4-BE49-F238E27FC236}">
                  <a16:creationId xmlns:a16="http://schemas.microsoft.com/office/drawing/2014/main" id="{00000000-0008-0000-0300-000025000000}"/>
                </a:ext>
              </a:extLst>
            </xdr:cNvPr>
            <xdr:cNvGraphicFramePr/>
          </xdr:nvGraphicFramePr>
          <xdr:xfrm>
            <a:off x="0" y="0"/>
            <a:ext cx="0" cy="0"/>
          </xdr:xfrm>
          <a:graphic>
            <a:graphicData uri="http://schemas.microsoft.com/office/drawing/2010/slicer">
              <sle:slicer xmlns:sle="http://schemas.microsoft.com/office/drawing/2010/slicer" name="Sugar Type "/>
            </a:graphicData>
          </a:graphic>
        </xdr:graphicFrame>
      </mc:Choice>
      <mc:Fallback>
        <xdr:sp macro="" textlink="">
          <xdr:nvSpPr>
            <xdr:cNvPr id="0" name=""/>
            <xdr:cNvSpPr>
              <a:spLocks noTextEdit="1"/>
            </xdr:cNvSpPr>
          </xdr:nvSpPr>
          <xdr:spPr>
            <a:xfrm>
              <a:off x="132040" y="6512428"/>
              <a:ext cx="2167466" cy="1449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127539</xdr:colOff>
      <xdr:row>25</xdr:row>
      <xdr:rowOff>181743</xdr:rowOff>
    </xdr:from>
    <xdr:to>
      <xdr:col>3</xdr:col>
      <xdr:colOff>494429</xdr:colOff>
      <xdr:row>32</xdr:row>
      <xdr:rowOff>107245</xdr:rowOff>
    </xdr:to>
    <mc:AlternateContent xmlns:mc="http://schemas.openxmlformats.org/markup-compatibility/2006">
      <mc:Choice xmlns:a14="http://schemas.microsoft.com/office/drawing/2010/main" Requires="a14">
        <xdr:graphicFrame macro="">
          <xdr:nvGraphicFramePr>
            <xdr:cNvPr id="38" name="Packaging">
              <a:extLst>
                <a:ext uri="{FF2B5EF4-FFF2-40B4-BE49-F238E27FC236}">
                  <a16:creationId xmlns:a16="http://schemas.microsoft.com/office/drawing/2014/main" id="{00000000-0008-0000-0300-000026000000}"/>
                </a:ext>
              </a:extLst>
            </xdr:cNvPr>
            <xdr:cNvGraphicFramePr/>
          </xdr:nvGraphicFramePr>
          <xdr:xfrm>
            <a:off x="0" y="0"/>
            <a:ext cx="0" cy="0"/>
          </xdr:xfrm>
          <a:graphic>
            <a:graphicData uri="http://schemas.microsoft.com/office/drawing/2010/slicer">
              <sle:slicer xmlns:sle="http://schemas.microsoft.com/office/drawing/2010/slicer" name="Packaging"/>
            </a:graphicData>
          </a:graphic>
        </xdr:graphicFrame>
      </mc:Choice>
      <mc:Fallback>
        <xdr:sp macro="" textlink="">
          <xdr:nvSpPr>
            <xdr:cNvPr id="0" name=""/>
            <xdr:cNvSpPr>
              <a:spLocks noTextEdit="1"/>
            </xdr:cNvSpPr>
          </xdr:nvSpPr>
          <xdr:spPr>
            <a:xfrm>
              <a:off x="127539" y="4767854"/>
              <a:ext cx="2187223" cy="13930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128411</xdr:colOff>
      <xdr:row>12</xdr:row>
      <xdr:rowOff>118533</xdr:rowOff>
    </xdr:from>
    <xdr:to>
      <xdr:col>3</xdr:col>
      <xdr:colOff>495300</xdr:colOff>
      <xdr:row>24</xdr:row>
      <xdr:rowOff>101600</xdr:rowOff>
    </xdr:to>
    <mc:AlternateContent xmlns:mc="http://schemas.openxmlformats.org/markup-compatibility/2006">
      <mc:Choice xmlns:a14="http://schemas.microsoft.com/office/drawing/2010/main" Requires="a14">
        <xdr:graphicFrame macro="">
          <xdr:nvGraphicFramePr>
            <xdr:cNvPr id="39" name="Brand">
              <a:extLst>
                <a:ext uri="{FF2B5EF4-FFF2-40B4-BE49-F238E27FC236}">
                  <a16:creationId xmlns:a16="http://schemas.microsoft.com/office/drawing/2014/main" id="{00000000-0008-0000-0300-000027000000}"/>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128411" y="2319866"/>
              <a:ext cx="2187222" cy="2184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131995</xdr:colOff>
      <xdr:row>5</xdr:row>
      <xdr:rowOff>83691</xdr:rowOff>
    </xdr:from>
    <xdr:to>
      <xdr:col>14</xdr:col>
      <xdr:colOff>77355</xdr:colOff>
      <xdr:row>10</xdr:row>
      <xdr:rowOff>101600</xdr:rowOff>
    </xdr:to>
    <xdr:sp macro="" textlink="">
      <xdr:nvSpPr>
        <xdr:cNvPr id="8" name="Rectangle: Rounded Corners 7">
          <a:extLst>
            <a:ext uri="{FF2B5EF4-FFF2-40B4-BE49-F238E27FC236}">
              <a16:creationId xmlns:a16="http://schemas.microsoft.com/office/drawing/2014/main" id="{00000000-0008-0000-0300-000008000000}"/>
            </a:ext>
          </a:extLst>
        </xdr:cNvPr>
        <xdr:cNvSpPr/>
      </xdr:nvSpPr>
      <xdr:spPr>
        <a:xfrm>
          <a:off x="5618395" y="1036191"/>
          <a:ext cx="2993360" cy="970409"/>
        </a:xfrm>
        <a:prstGeom prst="roundRect">
          <a:avLst/>
        </a:prstGeom>
        <a:ln>
          <a:solidFill>
            <a:schemeClr val="tx2"/>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i="0" kern="1200">
              <a:solidFill>
                <a:schemeClr val="accent5"/>
              </a:solidFill>
            </a:rPr>
            <a:t>Total subsidies (VND)</a:t>
          </a:r>
        </a:p>
      </xdr:txBody>
    </xdr:sp>
    <xdr:clientData/>
  </xdr:twoCellAnchor>
  <xdr:twoCellAnchor>
    <xdr:from>
      <xdr:col>19</xdr:col>
      <xdr:colOff>258995</xdr:colOff>
      <xdr:row>5</xdr:row>
      <xdr:rowOff>96391</xdr:rowOff>
    </xdr:from>
    <xdr:to>
      <xdr:col>24</xdr:col>
      <xdr:colOff>204355</xdr:colOff>
      <xdr:row>10</xdr:row>
      <xdr:rowOff>114300</xdr:rowOff>
    </xdr:to>
    <xdr:sp macro="" textlink="">
      <xdr:nvSpPr>
        <xdr:cNvPr id="11" name="Rectangle: Rounded Corners 10">
          <a:extLst>
            <a:ext uri="{FF2B5EF4-FFF2-40B4-BE49-F238E27FC236}">
              <a16:creationId xmlns:a16="http://schemas.microsoft.com/office/drawing/2014/main" id="{00000000-0008-0000-0300-00000B000000}"/>
            </a:ext>
          </a:extLst>
        </xdr:cNvPr>
        <xdr:cNvSpPr/>
      </xdr:nvSpPr>
      <xdr:spPr>
        <a:xfrm>
          <a:off x="11841395" y="1048891"/>
          <a:ext cx="2993360" cy="970409"/>
        </a:xfrm>
        <a:prstGeom prst="roundRect">
          <a:avLst/>
        </a:prstGeom>
        <a:ln>
          <a:solidFill>
            <a:schemeClr val="tx2"/>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i="0" kern="1200">
              <a:solidFill>
                <a:schemeClr val="accent5"/>
              </a:solidFill>
            </a:rPr>
            <a:t>Customers</a:t>
          </a:r>
        </a:p>
      </xdr:txBody>
    </xdr:sp>
    <xdr:clientData/>
  </xdr:twoCellAnchor>
  <xdr:twoCellAnchor>
    <xdr:from>
      <xdr:col>24</xdr:col>
      <xdr:colOff>309794</xdr:colOff>
      <xdr:row>5</xdr:row>
      <xdr:rowOff>109091</xdr:rowOff>
    </xdr:from>
    <xdr:to>
      <xdr:col>29</xdr:col>
      <xdr:colOff>141111</xdr:colOff>
      <xdr:row>10</xdr:row>
      <xdr:rowOff>127000</xdr:rowOff>
    </xdr:to>
    <xdr:sp macro="" textlink="">
      <xdr:nvSpPr>
        <xdr:cNvPr id="12" name="Rectangle: Rounded Corners 11">
          <a:extLst>
            <a:ext uri="{FF2B5EF4-FFF2-40B4-BE49-F238E27FC236}">
              <a16:creationId xmlns:a16="http://schemas.microsoft.com/office/drawing/2014/main" id="{00000000-0008-0000-0300-00000C000000}"/>
            </a:ext>
          </a:extLst>
        </xdr:cNvPr>
        <xdr:cNvSpPr/>
      </xdr:nvSpPr>
      <xdr:spPr>
        <a:xfrm>
          <a:off x="14872461" y="1026313"/>
          <a:ext cx="4459761" cy="935131"/>
        </a:xfrm>
        <a:prstGeom prst="roundRect">
          <a:avLst/>
        </a:prstGeom>
        <a:ln>
          <a:solidFill>
            <a:schemeClr val="tx2"/>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i="0" kern="1200">
              <a:solidFill>
                <a:schemeClr val="accent5"/>
              </a:solidFill>
            </a:rPr>
            <a:t>Average</a:t>
          </a:r>
          <a:r>
            <a:rPr lang="en-US" sz="1800" b="1" i="0" kern="1200" baseline="0">
              <a:solidFill>
                <a:schemeClr val="accent5"/>
              </a:solidFill>
            </a:rPr>
            <a:t> spendings/customer (VND)</a:t>
          </a:r>
          <a:endParaRPr lang="en-US" sz="1800" b="1" i="0" kern="1200">
            <a:solidFill>
              <a:schemeClr val="accent5"/>
            </a:solidFill>
          </a:endParaRPr>
        </a:p>
      </xdr:txBody>
    </xdr:sp>
    <xdr:clientData/>
  </xdr:twoCellAnchor>
  <xdr:twoCellAnchor>
    <xdr:from>
      <xdr:col>4</xdr:col>
      <xdr:colOff>110686</xdr:colOff>
      <xdr:row>11</xdr:row>
      <xdr:rowOff>32327</xdr:rowOff>
    </xdr:from>
    <xdr:to>
      <xdr:col>13</xdr:col>
      <xdr:colOff>520898</xdr:colOff>
      <xdr:row>27</xdr:row>
      <xdr:rowOff>25400</xdr:rowOff>
    </xdr:to>
    <xdr:sp macro="" textlink="">
      <xdr:nvSpPr>
        <xdr:cNvPr id="16" name="Rectangle: Rounded Corners 15">
          <a:extLst>
            <a:ext uri="{FF2B5EF4-FFF2-40B4-BE49-F238E27FC236}">
              <a16:creationId xmlns:a16="http://schemas.microsoft.com/office/drawing/2014/main" id="{00000000-0008-0000-0300-000010000000}"/>
            </a:ext>
          </a:extLst>
        </xdr:cNvPr>
        <xdr:cNvSpPr/>
      </xdr:nvSpPr>
      <xdr:spPr>
        <a:xfrm>
          <a:off x="2432405" y="2160569"/>
          <a:ext cx="5634079" cy="3088698"/>
        </a:xfrm>
        <a:prstGeom prst="roundRect">
          <a:avLst>
            <a:gd name="adj" fmla="val 2862"/>
          </a:avLst>
        </a:prstGeom>
        <a:ln>
          <a:solidFill>
            <a:schemeClr val="tx2"/>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b="1" i="0" kern="1200">
              <a:solidFill>
                <a:schemeClr val="accent5"/>
              </a:solidFill>
            </a:rPr>
            <a:t>Brand Contribution </a:t>
          </a:r>
          <a:r>
            <a:rPr lang="en-US" sz="1800" b="1" i="0" kern="1200" baseline="0">
              <a:solidFill>
                <a:schemeClr val="accent5"/>
              </a:solidFill>
            </a:rPr>
            <a:t>by Milk Volumes</a:t>
          </a:r>
          <a:endParaRPr lang="en-US" sz="1800" b="1" i="0" kern="1200">
            <a:solidFill>
              <a:schemeClr val="accent5"/>
            </a:solidFill>
          </a:endParaRPr>
        </a:p>
      </xdr:txBody>
    </xdr:sp>
    <xdr:clientData/>
  </xdr:twoCellAnchor>
  <xdr:twoCellAnchor>
    <xdr:from>
      <xdr:col>14</xdr:col>
      <xdr:colOff>118534</xdr:colOff>
      <xdr:row>7</xdr:row>
      <xdr:rowOff>63500</xdr:rowOff>
    </xdr:from>
    <xdr:to>
      <xdr:col>17</xdr:col>
      <xdr:colOff>558800</xdr:colOff>
      <xdr:row>10</xdr:row>
      <xdr:rowOff>88900</xdr:rowOff>
    </xdr:to>
    <xdr:sp macro="" textlink="report!B44">
      <xdr:nvSpPr>
        <xdr:cNvPr id="17" name="TextBox 16">
          <a:extLst>
            <a:ext uri="{FF2B5EF4-FFF2-40B4-BE49-F238E27FC236}">
              <a16:creationId xmlns:a16="http://schemas.microsoft.com/office/drawing/2014/main" id="{00000000-0008-0000-0300-000011000000}"/>
            </a:ext>
          </a:extLst>
        </xdr:cNvPr>
        <xdr:cNvSpPr txBox="1"/>
      </xdr:nvSpPr>
      <xdr:spPr>
        <a:xfrm>
          <a:off x="8652934" y="1397000"/>
          <a:ext cx="2269066" cy="596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4CF3464-16ED-475F-A034-E88A38A6865A}" type="TxLink">
            <a:rPr lang="en-US" sz="3000" b="1" i="0" u="none" strike="noStrike" kern="1200">
              <a:solidFill>
                <a:schemeClr val="accent1">
                  <a:lumMod val="50000"/>
                </a:schemeClr>
              </a:solidFill>
              <a:latin typeface="Calibri"/>
              <a:ea typeface="Calibri"/>
              <a:cs typeface="Calibri"/>
            </a:rPr>
            <a:pPr marL="0" indent="0" algn="ctr"/>
            <a:t> 7,047,640 </a:t>
          </a:fld>
          <a:endParaRPr lang="en-US" sz="3000" b="1" i="0" u="none" strike="noStrike" kern="1200">
            <a:solidFill>
              <a:schemeClr val="accent1">
                <a:lumMod val="50000"/>
              </a:schemeClr>
            </a:solidFill>
            <a:latin typeface="Calibri"/>
            <a:ea typeface="Calibri"/>
            <a:cs typeface="Calibri"/>
          </a:endParaRPr>
        </a:p>
      </xdr:txBody>
    </xdr:sp>
    <xdr:clientData/>
  </xdr:twoCellAnchor>
  <xdr:twoCellAnchor>
    <xdr:from>
      <xdr:col>19</xdr:col>
      <xdr:colOff>524934</xdr:colOff>
      <xdr:row>7</xdr:row>
      <xdr:rowOff>38100</xdr:rowOff>
    </xdr:from>
    <xdr:to>
      <xdr:col>21</xdr:col>
      <xdr:colOff>596900</xdr:colOff>
      <xdr:row>10</xdr:row>
      <xdr:rowOff>63500</xdr:rowOff>
    </xdr:to>
    <xdr:sp macro="" textlink="report!C44">
      <xdr:nvSpPr>
        <xdr:cNvPr id="18" name="TextBox 17">
          <a:extLst>
            <a:ext uri="{FF2B5EF4-FFF2-40B4-BE49-F238E27FC236}">
              <a16:creationId xmlns:a16="http://schemas.microsoft.com/office/drawing/2014/main" id="{00000000-0008-0000-0300-000012000000}"/>
            </a:ext>
          </a:extLst>
        </xdr:cNvPr>
        <xdr:cNvSpPr txBox="1"/>
      </xdr:nvSpPr>
      <xdr:spPr>
        <a:xfrm>
          <a:off x="12107334" y="1371600"/>
          <a:ext cx="1291166" cy="596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1E3908C-8CE3-45AD-85D9-F16D05FA138A}" type="TxLink">
            <a:rPr lang="en-US" sz="3000" b="1" i="0" u="none" strike="noStrike" kern="1200">
              <a:solidFill>
                <a:schemeClr val="accent1">
                  <a:lumMod val="50000"/>
                </a:schemeClr>
              </a:solidFill>
              <a:latin typeface="Calibri"/>
              <a:ea typeface="Calibri"/>
              <a:cs typeface="Calibri"/>
            </a:rPr>
            <a:pPr marL="0" indent="0" algn="ctr"/>
            <a:t> 2,040 </a:t>
          </a:fld>
          <a:endParaRPr lang="en-US" sz="3000" b="1" i="0" u="none" strike="noStrike" kern="1200">
            <a:solidFill>
              <a:schemeClr val="accent1">
                <a:lumMod val="50000"/>
              </a:schemeClr>
            </a:solidFill>
            <a:latin typeface="Calibri"/>
            <a:ea typeface="Calibri"/>
            <a:cs typeface="Calibri"/>
          </a:endParaRPr>
        </a:p>
      </xdr:txBody>
    </xdr:sp>
    <xdr:clientData/>
  </xdr:twoCellAnchor>
  <xdr:twoCellAnchor>
    <xdr:from>
      <xdr:col>24</xdr:col>
      <xdr:colOff>359834</xdr:colOff>
      <xdr:row>7</xdr:row>
      <xdr:rowOff>76200</xdr:rowOff>
    </xdr:from>
    <xdr:to>
      <xdr:col>28</xdr:col>
      <xdr:colOff>190500</xdr:colOff>
      <xdr:row>10</xdr:row>
      <xdr:rowOff>101600</xdr:rowOff>
    </xdr:to>
    <xdr:sp macro="" textlink="report!E44">
      <xdr:nvSpPr>
        <xdr:cNvPr id="19" name="TextBox 18">
          <a:extLst>
            <a:ext uri="{FF2B5EF4-FFF2-40B4-BE49-F238E27FC236}">
              <a16:creationId xmlns:a16="http://schemas.microsoft.com/office/drawing/2014/main" id="{00000000-0008-0000-0300-000013000000}"/>
            </a:ext>
          </a:extLst>
        </xdr:cNvPr>
        <xdr:cNvSpPr txBox="1"/>
      </xdr:nvSpPr>
      <xdr:spPr>
        <a:xfrm>
          <a:off x="14990234" y="1409700"/>
          <a:ext cx="2269066" cy="596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DA59DAE-CB43-462C-9B4B-DDCD184269EA}" type="TxLink">
            <a:rPr lang="en-US" sz="3000" b="1" i="0" u="none" strike="noStrike" kern="1200">
              <a:solidFill>
                <a:schemeClr val="accent1">
                  <a:lumMod val="50000"/>
                </a:schemeClr>
              </a:solidFill>
              <a:latin typeface="Calibri"/>
              <a:ea typeface="Calibri"/>
              <a:cs typeface="Calibri"/>
            </a:rPr>
            <a:pPr marL="0" indent="0" algn="ctr"/>
            <a:t> 144,652 </a:t>
          </a:fld>
          <a:endParaRPr lang="en-US" sz="3000" b="1" i="0" u="none" strike="noStrike" kern="1200">
            <a:solidFill>
              <a:schemeClr val="accent1">
                <a:lumMod val="50000"/>
              </a:schemeClr>
            </a:solidFill>
            <a:latin typeface="Calibri"/>
            <a:ea typeface="Calibri"/>
            <a:cs typeface="Calibri"/>
          </a:endParaRPr>
        </a:p>
      </xdr:txBody>
    </xdr:sp>
    <xdr:clientData/>
  </xdr:twoCellAnchor>
  <xdr:twoCellAnchor editAs="oneCell">
    <xdr:from>
      <xdr:col>22</xdr:col>
      <xdr:colOff>457200</xdr:colOff>
      <xdr:row>5</xdr:row>
      <xdr:rowOff>127000</xdr:rowOff>
    </xdr:from>
    <xdr:to>
      <xdr:col>24</xdr:col>
      <xdr:colOff>152400</xdr:colOff>
      <xdr:row>10</xdr:row>
      <xdr:rowOff>88900</xdr:rowOff>
    </xdr:to>
    <xdr:pic>
      <xdr:nvPicPr>
        <xdr:cNvPr id="27" name="Graphic 26" descr="User with solid fill">
          <a:extLst>
            <a:ext uri="{FF2B5EF4-FFF2-40B4-BE49-F238E27FC236}">
              <a16:creationId xmlns:a16="http://schemas.microsoft.com/office/drawing/2014/main" id="{00000000-0008-0000-0300-00001B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3868400" y="1079500"/>
          <a:ext cx="914400" cy="914400"/>
        </a:xfrm>
        <a:prstGeom prst="rect">
          <a:avLst/>
        </a:prstGeom>
      </xdr:spPr>
    </xdr:pic>
    <xdr:clientData/>
  </xdr:twoCellAnchor>
  <xdr:twoCellAnchor editAs="oneCell">
    <xdr:from>
      <xdr:col>28</xdr:col>
      <xdr:colOff>413587</xdr:colOff>
      <xdr:row>5</xdr:row>
      <xdr:rowOff>177821</xdr:rowOff>
    </xdr:from>
    <xdr:to>
      <xdr:col>28</xdr:col>
      <xdr:colOff>1274366</xdr:colOff>
      <xdr:row>10</xdr:row>
      <xdr:rowOff>85945</xdr:rowOff>
    </xdr:to>
    <xdr:pic>
      <xdr:nvPicPr>
        <xdr:cNvPr id="47" name="Graphic 46" descr="Handbag with solid fill">
          <a:extLst>
            <a:ext uri="{FF2B5EF4-FFF2-40B4-BE49-F238E27FC236}">
              <a16:creationId xmlns:a16="http://schemas.microsoft.com/office/drawing/2014/main" id="{00000000-0008-0000-0300-00002F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8405254" y="1095043"/>
          <a:ext cx="860779" cy="825346"/>
        </a:xfrm>
        <a:prstGeom prst="rect">
          <a:avLst/>
        </a:prstGeom>
      </xdr:spPr>
    </xdr:pic>
    <xdr:clientData/>
  </xdr:twoCellAnchor>
  <xdr:twoCellAnchor>
    <xdr:from>
      <xdr:col>4</xdr:col>
      <xdr:colOff>431800</xdr:colOff>
      <xdr:row>12</xdr:row>
      <xdr:rowOff>141111</xdr:rowOff>
    </xdr:from>
    <xdr:to>
      <xdr:col>13</xdr:col>
      <xdr:colOff>423333</xdr:colOff>
      <xdr:row>26</xdr:row>
      <xdr:rowOff>178686</xdr:rowOff>
    </xdr:to>
    <xdr:graphicFrame macro="">
      <xdr:nvGraphicFramePr>
        <xdr:cNvPr id="48" name="Chart 47">
          <a:extLst>
            <a:ext uri="{FF2B5EF4-FFF2-40B4-BE49-F238E27FC236}">
              <a16:creationId xmlns:a16="http://schemas.microsoft.com/office/drawing/2014/main" id="{00000000-0008-0000-03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24</xdr:col>
      <xdr:colOff>552410</xdr:colOff>
      <xdr:row>12</xdr:row>
      <xdr:rowOff>155223</xdr:rowOff>
    </xdr:from>
    <xdr:to>
      <xdr:col>29</xdr:col>
      <xdr:colOff>282223</xdr:colOff>
      <xdr:row>26</xdr:row>
      <xdr:rowOff>167283</xdr:rowOff>
    </xdr:to>
    <xdr:graphicFrame macro="">
      <xdr:nvGraphicFramePr>
        <xdr:cNvPr id="52" name="Chart 51">
          <a:extLst>
            <a:ext uri="{FF2B5EF4-FFF2-40B4-BE49-F238E27FC236}">
              <a16:creationId xmlns:a16="http://schemas.microsoft.com/office/drawing/2014/main" id="{00000000-0008-0000-03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29</xdr:col>
      <xdr:colOff>903113</xdr:colOff>
      <xdr:row>13</xdr:row>
      <xdr:rowOff>9503</xdr:rowOff>
    </xdr:from>
    <xdr:to>
      <xdr:col>33</xdr:col>
      <xdr:colOff>479779</xdr:colOff>
      <xdr:row>26</xdr:row>
      <xdr:rowOff>98800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12</xdr:col>
      <xdr:colOff>317500</xdr:colOff>
      <xdr:row>5</xdr:row>
      <xdr:rowOff>101600</xdr:rowOff>
    </xdr:from>
    <xdr:to>
      <xdr:col>14</xdr:col>
      <xdr:colOff>12700</xdr:colOff>
      <xdr:row>10</xdr:row>
      <xdr:rowOff>63500</xdr:rowOff>
    </xdr:to>
    <xdr:pic>
      <xdr:nvPicPr>
        <xdr:cNvPr id="22" name="Graphic 21" descr="Calculator with solid fill">
          <a:extLst>
            <a:ext uri="{FF2B5EF4-FFF2-40B4-BE49-F238E27FC236}">
              <a16:creationId xmlns:a16="http://schemas.microsoft.com/office/drawing/2014/main" id="{00000000-0008-0000-0300-000016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7632700" y="1054100"/>
          <a:ext cx="914400" cy="914400"/>
        </a:xfrm>
        <a:prstGeom prst="rect">
          <a:avLst/>
        </a:prstGeom>
      </xdr:spPr>
    </xdr:pic>
    <xdr:clientData/>
  </xdr:twoCellAnchor>
  <xdr:twoCellAnchor>
    <xdr:from>
      <xdr:col>4</xdr:col>
      <xdr:colOff>59531</xdr:colOff>
      <xdr:row>6</xdr:row>
      <xdr:rowOff>178596</xdr:rowOff>
    </xdr:from>
    <xdr:to>
      <xdr:col>8</xdr:col>
      <xdr:colOff>29766</xdr:colOff>
      <xdr:row>10</xdr:row>
      <xdr:rowOff>59531</xdr:rowOff>
    </xdr:to>
    <xdr:sp macro="" textlink="report!$A44">
      <xdr:nvSpPr>
        <xdr:cNvPr id="3" name="TextBox 2">
          <a:extLst>
            <a:ext uri="{FF2B5EF4-FFF2-40B4-BE49-F238E27FC236}">
              <a16:creationId xmlns:a16="http://schemas.microsoft.com/office/drawing/2014/main" id="{00000000-0008-0000-0300-000003000000}"/>
            </a:ext>
          </a:extLst>
        </xdr:cNvPr>
        <xdr:cNvSpPr txBox="1"/>
      </xdr:nvSpPr>
      <xdr:spPr>
        <a:xfrm>
          <a:off x="2381250" y="1339455"/>
          <a:ext cx="2291954" cy="654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232691-F99E-4958-8CA4-51B28131CECF}" type="TxLink">
            <a:rPr lang="en-US" sz="3000" b="1" i="0" u="none" strike="noStrike" kern="1200">
              <a:solidFill>
                <a:schemeClr val="tx2"/>
              </a:solidFill>
              <a:latin typeface="Calibri"/>
              <a:ea typeface="Calibri"/>
              <a:cs typeface="Calibri"/>
            </a:rPr>
            <a:pPr marL="0" indent="0" algn="ctr"/>
            <a:t> 295,089,912 </a:t>
          </a:fld>
          <a:endParaRPr lang="en-US" sz="3000" b="1" i="0" u="none" strike="noStrike" kern="1200">
            <a:solidFill>
              <a:schemeClr val="tx2"/>
            </a:solidFill>
            <a:latin typeface="Calibri"/>
            <a:ea typeface="Calibri"/>
            <a:cs typeface="Calibri"/>
          </a:endParaRPr>
        </a:p>
      </xdr:txBody>
    </xdr:sp>
    <xdr:clientData/>
  </xdr:twoCellAnchor>
  <xdr:twoCellAnchor>
    <xdr:from>
      <xdr:col>14</xdr:col>
      <xdr:colOff>193245</xdr:colOff>
      <xdr:row>13</xdr:row>
      <xdr:rowOff>59531</xdr:rowOff>
    </xdr:from>
    <xdr:to>
      <xdr:col>24</xdr:col>
      <xdr:colOff>254000</xdr:colOff>
      <xdr:row>26</xdr:row>
      <xdr:rowOff>163711</xdr:rowOff>
    </xdr:to>
    <xdr:graphicFrame macro="">
      <xdr:nvGraphicFramePr>
        <xdr:cNvPr id="40" name="Chart 39">
          <a:extLst>
            <a:ext uri="{FF2B5EF4-FFF2-40B4-BE49-F238E27FC236}">
              <a16:creationId xmlns:a16="http://schemas.microsoft.com/office/drawing/2014/main" id="{00000000-0008-0000-03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28486</xdr:colOff>
      <xdr:row>7</xdr:row>
      <xdr:rowOff>48775</xdr:rowOff>
    </xdr:from>
    <xdr:to>
      <xdr:col>12</xdr:col>
      <xdr:colOff>605499</xdr:colOff>
      <xdr:row>10</xdr:row>
      <xdr:rowOff>113154</xdr:rowOff>
    </xdr:to>
    <xdr:sp macro="" textlink="report!D44">
      <xdr:nvSpPr>
        <xdr:cNvPr id="44" name="TextBox 43">
          <a:extLst>
            <a:ext uri="{FF2B5EF4-FFF2-40B4-BE49-F238E27FC236}">
              <a16:creationId xmlns:a16="http://schemas.microsoft.com/office/drawing/2014/main" id="{073CD934-F190-4AD2-AF30-5962E39F9FFD}"/>
            </a:ext>
          </a:extLst>
        </xdr:cNvPr>
        <xdr:cNvSpPr txBox="1"/>
      </xdr:nvSpPr>
      <xdr:spPr>
        <a:xfrm>
          <a:off x="5489486" y="1332886"/>
          <a:ext cx="2397346" cy="614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B1541D3-223D-4E26-AB63-055497DA7575}" type="TxLink">
            <a:rPr lang="en-US" sz="3000" b="1" i="0" u="none" strike="noStrike" kern="1200">
              <a:solidFill>
                <a:schemeClr val="tx2"/>
              </a:solidFill>
              <a:latin typeface="Calibri"/>
              <a:ea typeface="Calibri"/>
              <a:cs typeface="Calibri"/>
            </a:rPr>
            <a:pPr marL="0" indent="0" algn="ctr"/>
            <a:t> (1,382,500)</a:t>
          </a:fld>
          <a:endParaRPr lang="en-US" sz="3000" b="1" i="0" u="none" strike="noStrike" kern="1200">
            <a:solidFill>
              <a:schemeClr val="tx2"/>
            </a:solidFill>
            <a:latin typeface="Calibri"/>
            <a:ea typeface="Calibri"/>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99.591132407404" createdVersion="8" refreshedVersion="6" minRefreshableVersion="3" recordCount="114" xr:uid="{00000000-000A-0000-FFFF-FFFF0E000000}">
  <cacheSource type="worksheet">
    <worksheetSource ref="A5:S119" sheet="sheet_report (2)"/>
  </cacheSource>
  <cacheFields count="20">
    <cacheField name="Mã sản phẩm mua" numFmtId="164">
      <sharedItems/>
    </cacheField>
    <cacheField name="Mã SKU Mua" numFmtId="164">
      <sharedItems/>
    </cacheField>
    <cacheField name="Tên SKU Mua" numFmtId="164">
      <sharedItems/>
    </cacheField>
    <cacheField name="Mã SKU Bán" numFmtId="164">
      <sharedItems/>
    </cacheField>
    <cacheField name="Tên SKU Bán" numFmtId="164">
      <sharedItems count="114">
        <s v="[ LỐC 4 HỘP ] Sữa Tươi Tiệt Trùng Vinamilk 100% Có Đường Lốc 4 hộp 110ml"/>
        <s v="[ THÙNG 48 HỘP ] Sữa Tươi Tiệt Trùng Vinamilk 100% Có Đường Thùng 48 hộp x 110ml"/>
        <s v="[ LỐC 4 HỘP ] Sữa tươi tiệt trùng 100% ít đường Vinamilk Lốc 4 hộp x 110ml"/>
        <s v="[ THÙNG 48 HỘP ] Sữa tươi tiệt trùng 100% ít đường Vinamilk Thùng 48 hộp x 110ml"/>
        <s v="Sữa Tươi Tiệt Trùng 100% Vinamilk Ít Đường Hộp 1L"/>
        <s v="[ THÙNG 48 HỘP ] Sữa Tươi Tiệt Trùng Nguyên Chất (Không Đường) TH True Milk thùng 48 hộp x 180ml"/>
        <s v="[ LỐC 4 HỘP ] Sữa Tươi Tiệt Trùng Nguyên Chất TH True Milk Lốc 4 Hộp x 180ml"/>
        <s v="Sữa Tươi Tiệt Trùng TH True Milk Ít Đường Thùng 48 Hộp x 180ml"/>
        <s v="Sữa Tươi Tiệt Trùng TH True Milk Ít Đường Lốc 4 hộp x 180ml"/>
        <s v="[ THÙNG 48 HỘP ] Sữa Tươi Tiệt Trùng Vinamilk Ít Đường thùng 48 hộp x 180ml"/>
        <s v="[ LỐC 4 HỘP ] Sữa Tươi Tiệt Trùng 100% Ít Đường Vinamilk lốc 4 hộp X 180ml"/>
        <s v="[ LỐC 4 HỘP ] Sữa Tươi Tiệt Trùng Không Đường Vinamilk lốc 4 hộp x 180ml"/>
        <s v="[ THÙNG 48 HỘP ] Sữa Tươi Tiệt Trùng 100% Không Đường Vinamilk thùng 48 hộp x 180ml"/>
        <s v="Sữa Tươi Tiệt Trùng Vinamilk Không Đường Hộp 1L"/>
        <s v="Combo 5 Gói Sữa Tươi Tiệt Trùng TH True Milk Ít Đường 220ml"/>
        <s v="Sữa Tươi Tiệt Trùng TH True Milk Ít Đường Bịch 220ml"/>
        <s v="[ THÙNG 48 BỊCH ] Sữa Tươi Tiệt Trùng TH True Milk Ít Đường Thùng 48 bịch x 220ml"/>
        <s v="Combo 5 bịch Sữa Tươi Tiệt Trùng TH True Milk Có Đường 220ml"/>
        <s v="Sữa Tươi Tiệt Trùng TH True Milk Có Đường bịch 220ml "/>
        <s v="[ THÙNG 48 BỊCH ] Sữa Tươi Tiệt Trùng TH True Milk Có Đường thùng 48 bịch x 220ml"/>
        <s v="Combo 5 Bịch Sữa Tươi Tiệt Trùng Nguyên Chất (Không Đường) TH True Milk 220ml "/>
        <s v="Sữa Tươi Tiệt Trùng Nguyên Chất (Không Đường) TH True Milk Bịch 220ml "/>
        <s v="[ THÙNG 48 GÓI ] Sữa Tươi Tiệt Trùng Nguyên Chất (Không Đường) TH True Milk Thùng 48 Gói x 220ml"/>
        <s v="Combo 5 Gói Sữa Dinh Dưỡng Vinamilk Không Đường 220ml"/>
        <s v="Sữa Dinh Dưỡng Vinamilk Không Đường bịch 220ml"/>
        <s v="[ THÙNG 48 BỊCH ] Sữa Dinh Dưỡng Vinamilk Không Đường thùng 48 bịch x 220ml"/>
        <s v="Combo 5 bịch Sữa Dinh Dưỡng Vinamilk Ít Đường 220ml"/>
        <s v="Sữa Dinh Dưỡng Vinamilk Ít Đường gói 220ml"/>
        <s v="[ THÙNG 48 GÓI ] Sữa Dinh Dưỡng Vinamilk Ít Đường thùng 48 gói x 220ml"/>
        <s v="COMBO 5 Gói Sữa Dinh Dưỡng Vinamilk Có Đường 220ml - C3147783"/>
        <s v="Sữa Dinh Dưỡng Vinamilk Có Đường bịch 220ml"/>
        <s v="[ THÙNG 48 BỊCH ] Sữa Dinh Dưỡng Vinamilk Có Đường thùng 48 bịch x 220ml"/>
        <s v="[ LỐC 4 HỘP ] Sữa Tươi Tiệt Trùng Ít Đường TH True Milk lốc 4 hộp x 110ml"/>
        <s v="[  THÙNG 48 HỘP ]Sữa Tươi Tiệt Trùng Ít Đường TH True Milk Thùng 48 hộp x 110ml"/>
        <s v="[ THÙNG 48 HỘP ] Sữa Tươi Tiệt Trùng Có Đường TH True Milk thùng 48 hộp x 110ml"/>
        <s v="[ LỐC 4 HỘP ] Sữa Tươi Tiệt Trùng Có Đường TH True Milk Lốc 4 Hộp x 110ml"/>
        <s v="[ THÙNG 48 HỘP ] Sữa Tươi Tiệt Trùng TH True Milk Có Đường thùng 48 hộp x 180ml"/>
        <s v="[ LỐC 4 HỘP ] Sữa Tươi Tiệt Trùng Có Đường TH True Milk Lốc 4 Hộp x 180ml"/>
        <s v="Sữa Tươi Tiệt Trùng Nguyên Chất (Không Đường) TH True Milk Hộp 1L"/>
        <s v="Sữa Tươi Tiệt Trùng Ít Đường TH True Milk Hộp 1L"/>
        <s v="Sữa Tươi Tiệt Trùng Vinamilk Có Đường hộp 1L"/>
        <s v="[ LỐC 4 HỘP ] Sữa Tươi Tiệt Trùng 100% Có Đường Vinamilk lốc 4 hộp x 180ml"/>
        <s v="[ THÙNG 48 HỘP ] Sữa Tươi Tiệt Trùng 100% Có Đường Vinamilk thùng 48 hộp x 180ml"/>
        <s v="[Giảm 12.800] Combo 2 lốc sữa tươi meadow fresh nguyên kem lốc 3 hộp x 200ml"/>
        <s v="Sữa Tươi Meadow Fresh nguyên kem lốc 3 hộp x 200ml"/>
        <s v="[ LỐC 4 HỘP ] Sữa Tươi Tiệt Trùng Dutch Lady Có Đường lốc 4 hộp x 180ml"/>
        <s v="[THÙNG 48 HỘP ]  Sữa Tươi Tiệt Trùng Có Đường Dutch Lady thùng 48 hộp x 180ml"/>
        <s v="[ LỐC 4 HỘP ] Sữa Dinh Dưỡng Tiệt Trùng Có Đường Nuvi Lốc 4 Hộp x 180ml"/>
        <s v="[ THÙNG 48 HỘP ] Sữa Dinh Dưỡng Tiệt Trùng Có Đường Nuvi Thùng 48 Hộp x 180ml"/>
        <s v="[Giảm 10.900] Combo 2 hộp sữa tươi tiệt trùng nguyên kem meadow fresh 1L"/>
        <s v="Sữa Tươi Tiệt Trùng Nguyên Kem Meadow Fresh 1L"/>
        <s v="[Giảm 12.800] Combo 2 lốc sữa tươi tiệt trùng ít béo meadow fresh lốc 3 hộp 200ml"/>
        <s v="Sữa tươi tiệt trùng Ít Béo Meadow Fresh lốc 3 hộp 200ML"/>
        <s v="[ LỐC 4 HỘP ] Sữa tươi tiệt trùng vị tự nhiên TH true MILK Hilo lốc 4 hộp 180ml"/>
        <s v="[ THÙNG 48 HỘP ] Sữa tươi tiệt trùng vị tự nhiên TH true MILK Hilo 180ml"/>
        <s v="Combo 5 Sữa dinh dưỡng có đường Vinamilk Happy Star bịch 220ml"/>
        <s v="Sữa dinh dưỡng có đường Happy Star bịch 220ml"/>
        <s v="Combo 3 Sữa Dinh Dưỡng Có Đường Vinamilk Happy Star bịch 220ml"/>
        <s v="Sữa nguyên chất tiệt trùng Able Farm hộp 1L"/>
        <s v="Combo 5 Bịch Sữa Tươi Tiệt Trùng có đường Dutch Lady 180ml"/>
        <s v="COMBO 3 Bịch sữa tươi tiệt trùng có đường Dutch Lady bịch 180ml"/>
        <s v="Sữa tươi tiệt trùng có đường Dutch Lady bịch 180ml"/>
        <s v="[ THÙNG 48 BỊCH ] Sữa tươi tiệt trùng có đường Dutch Lady Thùng 48 bịch 180ml"/>
        <s v="[ LỐC 4 HỘP ] Sữa dinh dưỡng có đường Vinamilk ADM lốc 4 hộp 180ml"/>
        <s v="Combo 2 hộp sữa tươi tiệt trùng ít béo meadow fresh 1L"/>
        <s v="Sữa Tươi Tiệt Trùng Ít Béo Nhãn Hiệu Meadow Fresh 1L "/>
        <s v="[ LỐC 4 HỘP ] Sữa Tươi Tiệt Trùng 100% sữa tươi Vinamilk hương dâu lốc 4 hộp 180ml"/>
        <s v="[ THÙNG 48 HỘP ] Sữa Tươi Tiệt Trùng 100% sữa tươi Vinamilk hương dâu Thùng 48 hộp 180ml"/>
        <s v="[ LỐC 4 HỘP ] Sữa Tươi Tiệt Trùng 100% sữa tươi Vinamilk hương socola lốc 4 hộp 180ml"/>
        <s v="[ THÙNG 48 HỘP ] Sữa Tươi Tiệt Trùng 100% sữa tươi Vinamilk hương socola thùng 48 hộp x 180ml"/>
        <s v="[ THÙNG 48 HỘP ] Sữa Tươi Tiệt Trùng 100% sữa tươi Vinamilk hương socola Thùng 48 hộp x 110ml"/>
        <s v="[ LỐC 4 HỘP ] Sữa tươi tiệt trùng hương dâu tự nhiên TH True Milk Lốc 4 hộp x180ml"/>
        <s v="[RẺ] [ THÙNG 48 HỘP ] Sữa Tươi Tiệt Trùng TH True MILK Hương Dâu Tự Nhiên Thùng 48 Hộp x 180 ml"/>
        <s v="Sữa Tươi Tiệt Trùng Lothamilk Ít Đường Lốc 4 Hộp x 110ml"/>
        <s v="[ LỐC 4 HỘP ] Sữa Tươi Tiệt Trùng Lothamilk Có Đường Lốc 4 Hộp x 110ml"/>
        <s v="[ THÙNG 48 HỘP ] Sữa Tươi Tiệt Trùng Lothamilk Có Đường Thùng 48 Hộp x 110ml"/>
        <s v="[ LỐC 4 HỘP ] Sữa Tươi Tiệt Trùng Lothamilk Có Đường Lốc 4 hộp x 180ml"/>
        <s v="[ THÙNG 48 HỘP ] Sữa Tươi tiệt trùng Lothamilk Có Đường Thùng 48 hộp x 180ml"/>
        <s v="[ LỐC 4 HỘP ] Sữa Tươi Tiệt Trùng Lothamilk Ít Đường Lốc 4 Hộp x 180ml"/>
        <s v="[ THÙNG 48 HỘP ] Sữa Tươi Tiệt Trùng Lothamilk Ít Đường Thùng 48 hộp x 180ml"/>
        <s v="[ LỐC 4 HỘP ] Sữa Uống Dinh Dưỡng Dielac Grow Plus (Sữa Non) Lốc 4 Hộp x 110ml"/>
        <s v="[ LỐC 4 HỘP ] Sữa Tươi Tiệt Trùng Nguyên Chất TH True Milk Lốc 4 Hộp x 110ml"/>
        <s v="[ THÙNG 48 HỘP ] Sữa Tươi Tiệt Trùng Nguyên Chất TH True Milk Thùng 48 Hộp x 110ml"/>
        <s v="Sữa Tươi Tươi Sạch Nutimilk Nguyên Chất Hộp 1 Lít"/>
        <s v="[ LỐC 4 HỘP ] Sữa Tươi Tươi Sạch Nutimilk Ít Đường Hộp x 110ml"/>
        <s v="[ THÙNG 48 HỘP ] Sữa Tươi Tươi Sạch Nutimilk Ít Đường Hộp x 110ml"/>
        <s v="Sữa tươi tiệt trùng Mleko Zambrowskie 3,5% béo Hộp 1 Lít"/>
        <s v="[ LỐC 4 HỘP ] Sữa Dinh Dưỡng Pha Sẵn Hoff Lốc 4 Hộp x 110ml (1y+)"/>
        <s v="Sữa Tiệt Trùng  Binggrae Vị Dâu Ít Đường Hộp 200ml"/>
        <s v="Sữa Tiệt Trùng Binggrae Vị Chuối Ít Đường Hộp 200ml"/>
        <s v="Sữa Tiệt Trùng Binggrae Vị Vani Hộp 200ml"/>
        <s v="Sữa Tiệt Trùng Binggrae Vị Khoai Môn Hộp 200ml"/>
        <s v="Sữa Tươi Tiệt Trùng Nguyên Kem Anchor hộp 1 lít."/>
        <s v="Sữa Tươi Tiệt Trùng ít béo Anchor hộp 1 lít."/>
        <s v="[ LỐC 4 HỘP ]Sữa Tươi Tươi Sạch NutiMilk Có Đường Hộp 110ml"/>
        <s v=" [ THÙNG 48 HỘP ] Sữa Tươi Tươi Sạch NutiMilk Có Đường Hộp 110ml"/>
        <s v="[ LỐC 4 HỘP ] Sữa Tươi Tươi Sạch NutiMilk Có Đường Hộp 180ml"/>
        <s v=" [ THÙNG 48 HỘP ] Sữa Tươi Tươi Sạch NutiMilk Có Đường Hộp 180ml"/>
        <s v="[ LỐC 4 HỘP ] Sữa Tươi Tươi Sạch NutiMilk Ít Đường Hộp 180ml"/>
        <s v="[ THÙNG 48 HỘP ] Sữa Tươi Tươi Sạch NutiMilk Ít Đường Hộp 180ml"/>
        <s v="[ LỐC 4 HỘP ] Sữa Tươi Tươi Sạch NutiMilk Nguyên Chất Hộp 180ml"/>
        <s v="[ THÙNG 48 HỘP ] Sữa Tươi Tươi Sạch NutiMilk Nguyên Chất Hộp 180ml"/>
        <s v="Sữa Tươi Tươi Sạch NutiMilk có Đường Hộp 1L"/>
        <s v="Sữa Tươi Tươi Sạch NutiMilk có Đường bịch 220ml"/>
        <s v="[ THÙNG 48 BỊCH ] Sữa Tươi Tươi Sạch NutiMilk có Đường bịch 220ml"/>
        <s v="Sữa Tươi Tươi Sạch NutiMilk Nguyên Chất bịch 220ml"/>
        <s v="[ THÙNG 48 BỊCH ] Sữa Tươi Tươi Sạch NutiMilk Nguyên Chất bịch 220ml"/>
        <s v="Sữa Tươi Tươi Sạch NutiMilk Ít Đường bịch 220ml"/>
        <s v="[ THÙNG 48 BỊCH ] Sữa Tươi Tươi Sạch NutiMilk Ít Đường bịch 220ml"/>
        <s v="[Mua 3 tặng 1] Sữa Tiệt Trùng Mlekovita I Love Milk 3,5% Béo Hộp 1 lít"/>
        <s v="Sữa tiệt trùng Mlekovita I Love Milk 3,5% béo Hộp 1 Lít"/>
        <s v="[LỐC 4 HỘP] Sữa Dinh Dưỡng Tiệt Trùng Lothamilk Xương Khỏe Hộp 180ml"/>
        <s v="[THÙNG 48 HỘP] Sữa Dinh Dưỡng Tiệt Trùng Lothamilk Xương Khỏe Hộp 180ml"/>
        <s v="Sữa Tươi Tiệt Trùng TH True Milk Có Đường Hộp 1L"/>
      </sharedItems>
    </cacheField>
    <cacheField name="Quy cách " numFmtId="0">
      <sharedItems count="5">
        <s v="110ml"/>
        <s v="1L"/>
        <s v="180ml"/>
        <s v="220ml"/>
        <s v="200ml"/>
      </sharedItems>
    </cacheField>
    <cacheField name="Sugar Type " numFmtId="0">
      <sharedItems count="4">
        <s v="Có đường"/>
        <s v="Ít đường"/>
        <s v="Không đường"/>
        <s v="Khác"/>
      </sharedItems>
    </cacheField>
    <cacheField name="Category" numFmtId="0">
      <sharedItems count="4">
        <s v="Lốc"/>
        <s v="Thùng"/>
        <s v="Gói lẻ"/>
        <s v="Combo"/>
      </sharedItems>
    </cacheField>
    <cacheField name="Brand" numFmtId="0">
      <sharedItems count="7">
        <s v="Vinamilk"/>
        <s v="TH True Milk"/>
        <s v="Meadow Fresh"/>
        <s v="Dutch Lady"/>
        <s v="Khác"/>
        <s v="Lothamilk"/>
        <s v="Nutimilk"/>
      </sharedItems>
    </cacheField>
    <cacheField name="Tổng doanh số" numFmtId="164">
      <sharedItems containsSemiMixedTypes="0" containsString="0" containsNumber="1" minValue="73055.555600000007" maxValue="99016471.777899995"/>
    </cacheField>
    <cacheField name="Doanh số D+1" numFmtId="164">
      <sharedItems containsSemiMixedTypes="0" containsString="0" containsNumber="1" minValue="73055.555600000007" maxValue="99016471.777899995"/>
    </cacheField>
    <cacheField name="Doanh số &gt;D+1" numFmtId="164">
      <sharedItems containsSemiMixedTypes="0" containsString="0" containsNumber="1" containsInteger="1" minValue="0" maxValue="0"/>
    </cacheField>
    <cacheField name="Tổng trợ giá" numFmtId="0">
      <sharedItems containsSemiMixedTypes="0" containsString="0" containsNumber="1" containsInteger="1" minValue="-4739000" maxValue="0"/>
    </cacheField>
    <cacheField name="Số đơn hàng" numFmtId="164">
      <sharedItems containsSemiMixedTypes="0" containsString="0" containsNumber="1" containsInteger="1" minValue="1" maxValue="911"/>
    </cacheField>
    <cacheField name="Sản lượng bán" numFmtId="164">
      <sharedItems containsSemiMixedTypes="0" containsString="0" containsNumber="1" containsInteger="1" minValue="1" maxValue="1259"/>
    </cacheField>
    <cacheField name="Số sản phẩm" numFmtId="39">
      <sharedItems containsSemiMixedTypes="0" containsString="0" containsNumber="1" containsInteger="1" minValue="1" maxValue="17"/>
    </cacheField>
    <cacheField name="Số KH" numFmtId="164">
      <sharedItems containsSemiMixedTypes="0" containsString="0" containsNumber="1" containsInteger="1" minValue="1" maxValue="909"/>
    </cacheField>
    <cacheField name="Tổng trọng lượng" numFmtId="164">
      <sharedItems containsSemiMixedTypes="0" containsString="0" containsNumber="1" containsInteger="1" minValue="1400" maxValue="2237760"/>
    </cacheField>
    <cacheField name="Tổng ngày đi chợ" numFmtId="164">
      <sharedItems containsSemiMixedTypes="0" containsString="0" containsNumber="1" containsInteger="1" minValue="1" maxValue="909"/>
    </cacheField>
    <cacheField name="Average Spending " numFmtId="0" formula="'Tổng doanh số'/'Số KH'" databaseField="0"/>
  </cacheFields>
  <extLst>
    <ext xmlns:x14="http://schemas.microsoft.com/office/spreadsheetml/2009/9/main" uri="{725AE2AE-9491-48be-B2B4-4EB974FC3084}">
      <x14:pivotCacheDefinition pivotCacheId="10135261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99.591133217589" createdVersion="8" refreshedVersion="6" minRefreshableVersion="3" recordCount="114" xr:uid="{AC9772B9-9EA1-4595-AD23-46F606375383}">
  <cacheSource type="worksheet">
    <worksheetSource ref="D5:S119" sheet="sheet_report (2)"/>
  </cacheSource>
  <cacheFields count="18">
    <cacheField name="Mã SKU Bán" numFmtId="164">
      <sharedItems/>
    </cacheField>
    <cacheField name="Tên SKU Bán" numFmtId="164">
      <sharedItems/>
    </cacheField>
    <cacheField name="Quy cách " numFmtId="0">
      <sharedItems count="5">
        <s v="110ml"/>
        <s v="1L"/>
        <s v="180ml"/>
        <s v="220ml"/>
        <s v="200ml"/>
      </sharedItems>
    </cacheField>
    <cacheField name="Sugar Type " numFmtId="0">
      <sharedItems/>
    </cacheField>
    <cacheField name="Category" numFmtId="0">
      <sharedItems/>
    </cacheField>
    <cacheField name="Brand" numFmtId="0">
      <sharedItems count="7">
        <s v="Vinamilk"/>
        <s v="TH True Milk"/>
        <s v="Meadow Fresh"/>
        <s v="Dutch Lady"/>
        <s v="Khác"/>
        <s v="Lothamilk"/>
        <s v="Nutimilk"/>
      </sharedItems>
    </cacheField>
    <cacheField name="Tổng doanh số" numFmtId="164">
      <sharedItems containsSemiMixedTypes="0" containsString="0" containsNumber="1" minValue="73055.555600000007" maxValue="99016471.777899995"/>
    </cacheField>
    <cacheField name="Doanh số D+1" numFmtId="164">
      <sharedItems containsSemiMixedTypes="0" containsString="0" containsNumber="1" minValue="73055.555600000007" maxValue="99016471.777899995"/>
    </cacheField>
    <cacheField name="Doanh số &gt;D+1" numFmtId="164">
      <sharedItems containsSemiMixedTypes="0" containsString="0" containsNumber="1" containsInteger="1" minValue="0" maxValue="0"/>
    </cacheField>
    <cacheField name="Tổng trợ giá" numFmtId="0">
      <sharedItems containsSemiMixedTypes="0" containsString="0" containsNumber="1" containsInteger="1" minValue="-4739000" maxValue="0"/>
    </cacheField>
    <cacheField name="Số đơn hàng" numFmtId="164">
      <sharedItems containsSemiMixedTypes="0" containsString="0" containsNumber="1" containsInteger="1" minValue="1" maxValue="911"/>
    </cacheField>
    <cacheField name="Sản lượng bán" numFmtId="164">
      <sharedItems containsSemiMixedTypes="0" containsString="0" containsNumber="1" containsInteger="1" minValue="1" maxValue="1259"/>
    </cacheField>
    <cacheField name="Số sản phẩm" numFmtId="39">
      <sharedItems containsSemiMixedTypes="0" containsString="0" containsNumber="1" containsInteger="1" minValue="1" maxValue="17"/>
    </cacheField>
    <cacheField name="Số KH" numFmtId="164">
      <sharedItems containsSemiMixedTypes="0" containsString="0" containsNumber="1" containsInteger="1" minValue="1" maxValue="909"/>
    </cacheField>
    <cacheField name="Tổng trọng lượng" numFmtId="164">
      <sharedItems containsSemiMixedTypes="0" containsString="0" containsNumber="1" containsInteger="1" minValue="1400" maxValue="2237760"/>
    </cacheField>
    <cacheField name="Tổng ngày đi chợ" numFmtId="164">
      <sharedItems containsSemiMixedTypes="0" containsString="0" containsNumber="1" containsInteger="1" minValue="1" maxValue="909"/>
    </cacheField>
    <cacheField name="Field1" numFmtId="0" formula="'Tổng doanh số'/'Số KH'" databaseField="0"/>
    <cacheField name="Field2" numFmtId="0" formula="'Tổng trợ giá'/'Số KH'"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
  <r>
    <s v="HK000113"/>
    <s v="HK00011301"/>
    <s v="Sữa Tươi Tiệt Trùng Vinamilk 100% Có Đường hộp 110ml"/>
    <s v="HK00011301"/>
    <x v="0"/>
    <x v="0"/>
    <x v="0"/>
    <x v="0"/>
    <x v="0"/>
    <n v="1372298.0001000001"/>
    <n v="1372298.0001000001"/>
    <n v="0"/>
    <n v="0"/>
    <n v="21"/>
    <n v="76"/>
    <n v="12"/>
    <n v="21"/>
    <n v="33440"/>
    <n v="21"/>
  </r>
  <r>
    <s v="HK000113"/>
    <s v="HK00011302"/>
    <s v="Sữa Tươi Tiệt Trùng Vinamilk 100% Có Đường hộp 110ml"/>
    <s v="HK00011302"/>
    <x v="1"/>
    <x v="0"/>
    <x v="0"/>
    <x v="1"/>
    <x v="0"/>
    <n v="1272951.1850999999"/>
    <n v="1272951.1850999999"/>
    <n v="0"/>
    <n v="0"/>
    <n v="5"/>
    <n v="6"/>
    <n v="5"/>
    <n v="5"/>
    <n v="31680"/>
    <n v="5"/>
  </r>
  <r>
    <s v="HK000115"/>
    <s v="HK00011501"/>
    <s v="Sữa tươi tiệt trùng 100% ít đường Vinamilk 110ml"/>
    <s v="HK00011501"/>
    <x v="2"/>
    <x v="0"/>
    <x v="1"/>
    <x v="0"/>
    <x v="0"/>
    <n v="1282096.4445"/>
    <n v="1282096.4445"/>
    <n v="0"/>
    <n v="0"/>
    <n v="41"/>
    <n v="71"/>
    <n v="16"/>
    <n v="41"/>
    <n v="31240"/>
    <n v="41"/>
  </r>
  <r>
    <s v="HK000115"/>
    <s v="HK00011502"/>
    <s v="Sữa tươi tiệt trùng 100% ít đường Vinamilk 110ml"/>
    <s v="HK00011502"/>
    <x v="3"/>
    <x v="0"/>
    <x v="1"/>
    <x v="1"/>
    <x v="0"/>
    <n v="4453898.5925000003"/>
    <n v="4453898.5925000003"/>
    <n v="0"/>
    <n v="0"/>
    <n v="20"/>
    <n v="21"/>
    <n v="11"/>
    <n v="20"/>
    <n v="110880"/>
    <n v="20"/>
  </r>
  <r>
    <s v="HK000336"/>
    <s v="HK00033600"/>
    <s v="Sữa Tiệt Trùng 100% VNM Ít Đường Hộp 1L - 311099"/>
    <s v="HK000336"/>
    <x v="4"/>
    <x v="1"/>
    <x v="1"/>
    <x v="2"/>
    <x v="0"/>
    <n v="4003535.5554999998"/>
    <n v="4003535.5554999998"/>
    <n v="0"/>
    <n v="0"/>
    <n v="89"/>
    <n v="133"/>
    <n v="17"/>
    <n v="89"/>
    <n v="133000"/>
    <n v="89"/>
  </r>
  <r>
    <s v="HK000345"/>
    <s v="HK00034501"/>
    <s v="Sữa Tiệt Trùng TH Nguyên Chất 180ML - 158186"/>
    <s v="DNZ01"/>
    <x v="5"/>
    <x v="2"/>
    <x v="2"/>
    <x v="1"/>
    <x v="1"/>
    <n v="11117243.037"/>
    <n v="11117243.037"/>
    <n v="0"/>
    <n v="0"/>
    <n v="29"/>
    <n v="29"/>
    <n v="14"/>
    <n v="29"/>
    <n v="250560"/>
    <n v="29"/>
  </r>
  <r>
    <s v="HK000345"/>
    <s v="HK00034500"/>
    <s v="Sữa Tiệt Trùng TH Nguyên Chất 180ML - 158186"/>
    <s v="HK000345"/>
    <x v="6"/>
    <x v="2"/>
    <x v="3"/>
    <x v="0"/>
    <x v="1"/>
    <n v="3177140.0740999999"/>
    <n v="3177140.0740999999"/>
    <n v="0"/>
    <n v="0"/>
    <n v="52"/>
    <n v="98"/>
    <n v="16"/>
    <n v="50"/>
    <n v="70560"/>
    <n v="50"/>
  </r>
  <r>
    <s v="HK000348"/>
    <s v="HK00034801"/>
    <s v="Sữa Tiệt Trùng TH Ít Đường Hộp 180ML*4 - 158191"/>
    <s v="DNF01"/>
    <x v="7"/>
    <x v="2"/>
    <x v="1"/>
    <x v="1"/>
    <x v="1"/>
    <n v="99016471.777899995"/>
    <n v="99016471.777899995"/>
    <n v="0"/>
    <n v="-21000"/>
    <n v="228"/>
    <n v="259"/>
    <n v="17"/>
    <n v="216"/>
    <n v="2237760"/>
    <n v="216"/>
  </r>
  <r>
    <s v="HK000348"/>
    <s v="HK00034800"/>
    <s v="Sữa Tiệt Trùng TH Ít Đường Hộp 180ML*4 - 158191"/>
    <s v="HK000348"/>
    <x v="8"/>
    <x v="2"/>
    <x v="1"/>
    <x v="0"/>
    <x v="1"/>
    <n v="12750721.925799999"/>
    <n v="12750721.925799999"/>
    <n v="0"/>
    <n v="-220000"/>
    <n v="229"/>
    <n v="383"/>
    <n v="17"/>
    <n v="220"/>
    <n v="275760"/>
    <n v="220"/>
  </r>
  <r>
    <s v="HK000354"/>
    <s v="HK00035400"/>
    <s v="Sữa tươi tiệt trùng 100% ít đường Vinamilk 180ml"/>
    <s v="HK000331"/>
    <x v="9"/>
    <x v="2"/>
    <x v="1"/>
    <x v="1"/>
    <x v="0"/>
    <n v="5604659.8517000005"/>
    <n v="5604659.8517000005"/>
    <n v="0"/>
    <n v="0"/>
    <n v="16"/>
    <n v="204"/>
    <n v="12"/>
    <n v="16"/>
    <n v="146880"/>
    <n v="16"/>
  </r>
  <r>
    <s v="HK000354"/>
    <s v="HK00035400"/>
    <s v="Sữa tươi tiệt trùng 100% ít đường Vinamilk 180ml"/>
    <s v="HK000354"/>
    <x v="10"/>
    <x v="2"/>
    <x v="1"/>
    <x v="0"/>
    <x v="0"/>
    <n v="2038552.8888000001"/>
    <n v="2038552.8888000001"/>
    <n v="0"/>
    <n v="0"/>
    <n v="46"/>
    <n v="74"/>
    <n v="16"/>
    <n v="46"/>
    <n v="53280"/>
    <n v="46"/>
  </r>
  <r>
    <s v="HK000355"/>
    <s v="HK00035500"/>
    <s v="Sữa tươi tiệt trùng 100% không đường Vinamilk 180ml*4"/>
    <s v="HK000355"/>
    <x v="11"/>
    <x v="2"/>
    <x v="2"/>
    <x v="0"/>
    <x v="0"/>
    <n v="2284589.3333000001"/>
    <n v="2284589.3333000001"/>
    <n v="0"/>
    <n v="0"/>
    <n v="46"/>
    <n v="83"/>
    <n v="13"/>
    <n v="46"/>
    <n v="59760"/>
    <n v="46"/>
  </r>
  <r>
    <s v="HK000355"/>
    <s v="HK00035502"/>
    <s v="Sữa tươi tiệt trùng 100% không đường Vinamilk 180ml*4"/>
    <s v="VNM001"/>
    <x v="12"/>
    <x v="2"/>
    <x v="2"/>
    <x v="1"/>
    <x v="0"/>
    <n v="1318148.1481000001"/>
    <n v="1318148.1481000001"/>
    <n v="0"/>
    <n v="0"/>
    <n v="4"/>
    <n v="4"/>
    <n v="3"/>
    <n v="4"/>
    <n v="34560"/>
    <n v="4"/>
  </r>
  <r>
    <s v="HK000357"/>
    <s v="HK00035700"/>
    <s v="Sữa tươi tiệt trùng Vinamilk không đường hộp 1L"/>
    <s v="HK000357"/>
    <x v="13"/>
    <x v="1"/>
    <x v="2"/>
    <x v="2"/>
    <x v="0"/>
    <n v="16074619.926100001"/>
    <n v="16074619.926100001"/>
    <n v="0"/>
    <n v="0"/>
    <n v="335"/>
    <n v="534"/>
    <n v="17"/>
    <n v="330"/>
    <n v="534000"/>
    <n v="330"/>
  </r>
  <r>
    <s v="HK000366"/>
    <s v="HK00036600"/>
    <s v="Sữa Tươi Tiệt Trùng TH Ít Đường Gói 220ml - C3379075"/>
    <s v="COMBO220924"/>
    <x v="14"/>
    <x v="3"/>
    <x v="1"/>
    <x v="3"/>
    <x v="1"/>
    <n v="4766318.4444000004"/>
    <n v="4766318.4444000004"/>
    <n v="0"/>
    <n v="0"/>
    <n v="75"/>
    <n v="620"/>
    <n v="16"/>
    <n v="75"/>
    <n v="136400"/>
    <n v="75"/>
  </r>
  <r>
    <s v="HK000366"/>
    <s v="HK00036600"/>
    <s v="Sữa Tươi Tiệt Trùng TH Ít Đường Gói 220ml - C3379075"/>
    <s v="HK000366"/>
    <x v="15"/>
    <x v="3"/>
    <x v="1"/>
    <x v="2"/>
    <x v="1"/>
    <n v="3903842.2222000002"/>
    <n v="3903842.2222000002"/>
    <n v="0"/>
    <n v="-187500"/>
    <n v="158"/>
    <n v="500"/>
    <n v="15"/>
    <n v="149"/>
    <n v="110000"/>
    <n v="149"/>
  </r>
  <r>
    <s v="HK000366"/>
    <s v="HK00036601"/>
    <s v="Sữa Tươi Tiệt Trùng TH Ít Đường Gói 220ml - C3379075"/>
    <s v="HK000400"/>
    <x v="16"/>
    <x v="3"/>
    <x v="1"/>
    <x v="1"/>
    <x v="1"/>
    <n v="6071448.6666000001"/>
    <n v="6071448.6666000001"/>
    <n v="0"/>
    <n v="0"/>
    <n v="17"/>
    <n v="17"/>
    <n v="6"/>
    <n v="17"/>
    <n v="179520"/>
    <n v="17"/>
  </r>
  <r>
    <s v="HK000367"/>
    <s v="HK00036700"/>
    <s v="Sữa Tươi Tiệt Trùng TH Có Đường Gói 220ml - C3379077"/>
    <s v="COMBO230504"/>
    <x v="17"/>
    <x v="3"/>
    <x v="0"/>
    <x v="3"/>
    <x v="1"/>
    <n v="1383534.3703000001"/>
    <n v="1383534.3703000001"/>
    <n v="0"/>
    <n v="0"/>
    <n v="24"/>
    <n v="180"/>
    <n v="13"/>
    <n v="24"/>
    <n v="39600"/>
    <n v="24"/>
  </r>
  <r>
    <s v="HK000367"/>
    <s v="HK00036700"/>
    <s v="Sữa Tươi Tiệt Trùng TH Có Đường Gói 220ml - C3379077"/>
    <s v="HK000367"/>
    <x v="18"/>
    <x v="3"/>
    <x v="0"/>
    <x v="2"/>
    <x v="1"/>
    <n v="1221137.9258999999"/>
    <n v="1221137.9258999999"/>
    <n v="0"/>
    <n v="0"/>
    <n v="45"/>
    <n v="157"/>
    <n v="16"/>
    <n v="45"/>
    <n v="34540"/>
    <n v="45"/>
  </r>
  <r>
    <s v="HK000367"/>
    <s v="HK00036701"/>
    <s v="Sữa Tươi Tiệt Trùng TH Có Đường Gói 220ml - C3379077"/>
    <s v="HK000401"/>
    <x v="19"/>
    <x v="3"/>
    <x v="0"/>
    <x v="1"/>
    <x v="1"/>
    <n v="1790869.8518999999"/>
    <n v="1790869.8518999999"/>
    <n v="0"/>
    <n v="0"/>
    <n v="5"/>
    <n v="5"/>
    <n v="3"/>
    <n v="5"/>
    <n v="52800"/>
    <n v="5"/>
  </r>
  <r>
    <s v="HK000368"/>
    <s v="HK00036800"/>
    <s v="Sữa Tươi Tiệt Trùng TH Nguyên Chất Gói 220ml - C3379073"/>
    <s v="COMBO221003"/>
    <x v="20"/>
    <x v="3"/>
    <x v="2"/>
    <x v="3"/>
    <x v="1"/>
    <n v="4178585.111"/>
    <n v="4178585.111"/>
    <n v="0"/>
    <n v="0"/>
    <n v="67"/>
    <n v="545"/>
    <n v="17"/>
    <n v="67"/>
    <n v="119900"/>
    <n v="67"/>
  </r>
  <r>
    <s v="HK000368"/>
    <s v="HK00036800"/>
    <s v="Sữa Tươi Tiệt Trùng TH Nguyên Chất Gói 220ml - C3379073"/>
    <s v="HK000368"/>
    <x v="21"/>
    <x v="3"/>
    <x v="2"/>
    <x v="2"/>
    <x v="1"/>
    <n v="3860260.6666000001"/>
    <n v="3860260.6666000001"/>
    <n v="0"/>
    <n v="0"/>
    <n v="95"/>
    <n v="496"/>
    <n v="17"/>
    <n v="95"/>
    <n v="109120"/>
    <n v="95"/>
  </r>
  <r>
    <s v="HK000368"/>
    <s v="HK00036801"/>
    <s v="Sữa Tươi Tiệt Trùng TH Nguyên Chất Gói 220ml - C3379073"/>
    <s v="HK000402"/>
    <x v="22"/>
    <x v="3"/>
    <x v="2"/>
    <x v="1"/>
    <x v="1"/>
    <n v="6418929.5554999998"/>
    <n v="6418929.5554999998"/>
    <n v="0"/>
    <n v="0"/>
    <n v="18"/>
    <n v="18"/>
    <n v="6"/>
    <n v="18"/>
    <n v="190080"/>
    <n v="18"/>
  </r>
  <r>
    <s v="HK000382"/>
    <s v="HK00038200"/>
    <s v="Sữa Dinh Dưỡng Vinamilk Không Đường Gói 220ml - C3147789"/>
    <s v="COMBO240348"/>
    <x v="23"/>
    <x v="3"/>
    <x v="2"/>
    <x v="3"/>
    <x v="0"/>
    <n v="856709.62970000005"/>
    <n v="856709.62970000005"/>
    <n v="0"/>
    <n v="0"/>
    <n v="23"/>
    <n v="125"/>
    <n v="11"/>
    <n v="23"/>
    <n v="27500"/>
    <n v="23"/>
  </r>
  <r>
    <s v="HK000382"/>
    <s v="HK00038200"/>
    <s v="Sữa Dinh Dưỡng Vinamilk Không Đường Gói 220ml - C3147789"/>
    <s v="HK000382"/>
    <x v="24"/>
    <x v="3"/>
    <x v="2"/>
    <x v="2"/>
    <x v="0"/>
    <n v="2715167.1112000002"/>
    <n v="2715167.1112000002"/>
    <n v="0"/>
    <n v="0"/>
    <n v="119"/>
    <n v="418"/>
    <n v="14"/>
    <n v="113"/>
    <n v="91960"/>
    <n v="113"/>
  </r>
  <r>
    <s v="HK000382"/>
    <s v="HK00038201"/>
    <s v="Sữa Dinh Dưỡng Vinamilk Không Đường Gói 220ml - C3147789"/>
    <s v="HK000407"/>
    <x v="25"/>
    <x v="3"/>
    <x v="2"/>
    <x v="1"/>
    <x v="0"/>
    <n v="2178090.7407"/>
    <n v="2178090.7407"/>
    <n v="0"/>
    <n v="0"/>
    <n v="7"/>
    <n v="7"/>
    <n v="6"/>
    <n v="7"/>
    <n v="73920"/>
    <n v="7"/>
  </r>
  <r>
    <s v="HK000383"/>
    <s v="HK00038300"/>
    <s v="Sữa Dinh Dưỡng Vinamilk Ít Đường Gói 220ml - C3423368"/>
    <s v="COMBO221013"/>
    <x v="26"/>
    <x v="3"/>
    <x v="1"/>
    <x v="3"/>
    <x v="0"/>
    <n v="723516.14820000005"/>
    <n v="723516.14820000005"/>
    <n v="0"/>
    <n v="0"/>
    <n v="16"/>
    <n v="110"/>
    <n v="9"/>
    <n v="16"/>
    <n v="24200"/>
    <n v="16"/>
  </r>
  <r>
    <s v="HK000383"/>
    <s v="HK00038300"/>
    <s v="Sữa Dinh Dưỡng Vinamilk Ít Đường Gói 220ml - C3423368"/>
    <s v="HK000383"/>
    <x v="27"/>
    <x v="3"/>
    <x v="1"/>
    <x v="2"/>
    <x v="0"/>
    <n v="2320774.4445000002"/>
    <n v="2320774.4445000002"/>
    <n v="0"/>
    <n v="0"/>
    <n v="49"/>
    <n v="358"/>
    <n v="16"/>
    <n v="49"/>
    <n v="78760"/>
    <n v="49"/>
  </r>
  <r>
    <s v="HK000383"/>
    <s v="HK00038301"/>
    <s v="Sữa Dinh Dưỡng Vinamilk Ít Đường Gói 220ml - C3423368"/>
    <s v="VNM003"/>
    <x v="28"/>
    <x v="3"/>
    <x v="1"/>
    <x v="1"/>
    <x v="0"/>
    <n v="2810277.7779000001"/>
    <n v="2810277.7779000001"/>
    <n v="0"/>
    <n v="0"/>
    <n v="7"/>
    <n v="9"/>
    <n v="6"/>
    <n v="7"/>
    <n v="95040"/>
    <n v="7"/>
  </r>
  <r>
    <s v="HK000384"/>
    <s v="HK00038400"/>
    <s v="Sữa Dinh Dưỡng Vinamilk Có Đường Gói 220ml - C3147783"/>
    <s v="COMBO240349"/>
    <x v="29"/>
    <x v="3"/>
    <x v="0"/>
    <x v="3"/>
    <x v="0"/>
    <n v="891207.85210000002"/>
    <n v="891207.85210000002"/>
    <n v="0"/>
    <n v="0"/>
    <n v="20"/>
    <n v="130"/>
    <n v="11"/>
    <n v="20"/>
    <n v="28600"/>
    <n v="20"/>
  </r>
  <r>
    <s v="HK000384"/>
    <s v="HK00038400"/>
    <s v="Sữa Dinh Dưỡng Vinamilk Có Đường Gói 220ml - C3147783"/>
    <s v="HK000384"/>
    <x v="30"/>
    <x v="3"/>
    <x v="0"/>
    <x v="2"/>
    <x v="0"/>
    <n v="1873845.7037"/>
    <n v="1873845.7037"/>
    <n v="0"/>
    <n v="0"/>
    <n v="83"/>
    <n v="289"/>
    <n v="15"/>
    <n v="57"/>
    <n v="63580"/>
    <n v="57"/>
  </r>
  <r>
    <s v="HK000384"/>
    <s v="HK00038400"/>
    <s v="Sữa Dinh Dưỡng Vinamilk Có Đường Gói 220ml - C3147783"/>
    <s v="HK000408"/>
    <x v="31"/>
    <x v="3"/>
    <x v="0"/>
    <x v="1"/>
    <x v="0"/>
    <n v="947822.22219999996"/>
    <n v="947822.22219999996"/>
    <n v="0"/>
    <n v="0"/>
    <n v="3"/>
    <n v="144"/>
    <n v="3"/>
    <n v="3"/>
    <n v="31680"/>
    <n v="3"/>
  </r>
  <r>
    <s v="HK000441"/>
    <s v="HK00044101"/>
    <s v="Sữa tươi tiệt trùng ít đường TH True Milk 110ml"/>
    <s v="HK000441"/>
    <x v="32"/>
    <x v="0"/>
    <x v="1"/>
    <x v="0"/>
    <x v="1"/>
    <n v="3478986.8887999998"/>
    <n v="3478986.8887999998"/>
    <n v="0"/>
    <n v="0"/>
    <n v="75"/>
    <n v="164"/>
    <n v="17"/>
    <n v="74"/>
    <n v="72160"/>
    <n v="74"/>
  </r>
  <r>
    <s v="HK000441"/>
    <s v="HK00044102"/>
    <s v="Sữa tươi tiệt trùng ít đường TH True Milk 110ml"/>
    <s v="HK000686"/>
    <x v="33"/>
    <x v="0"/>
    <x v="1"/>
    <x v="1"/>
    <x v="1"/>
    <n v="25700465.037099998"/>
    <n v="25700465.037099998"/>
    <n v="0"/>
    <n v="0"/>
    <n v="103"/>
    <n v="105"/>
    <n v="17"/>
    <n v="103"/>
    <n v="554400"/>
    <n v="103"/>
  </r>
  <r>
    <s v="HK000442"/>
    <s v="HK00044202"/>
    <s v="Sữa tươi tiệt trùng có đường TH True Milk 110ml"/>
    <s v="DNZ07"/>
    <x v="34"/>
    <x v="0"/>
    <x v="0"/>
    <x v="1"/>
    <x v="1"/>
    <n v="7096244.6668999996"/>
    <n v="7096244.6668999996"/>
    <n v="0"/>
    <n v="0"/>
    <n v="28"/>
    <n v="29"/>
    <n v="10"/>
    <n v="28"/>
    <n v="153120"/>
    <n v="28"/>
  </r>
  <r>
    <s v="HK000442"/>
    <s v="HK00044201"/>
    <s v="Sữa tươi tiệt trùng có đường TH True Milk 110ml"/>
    <s v="HK000442"/>
    <x v="35"/>
    <x v="0"/>
    <x v="0"/>
    <x v="0"/>
    <x v="1"/>
    <n v="1102660.2960999999"/>
    <n v="1102660.2960999999"/>
    <n v="0"/>
    <n v="0"/>
    <n v="28"/>
    <n v="52"/>
    <n v="8"/>
    <n v="25"/>
    <n v="22880"/>
    <n v="25"/>
  </r>
  <r>
    <s v="HK000443"/>
    <s v="HK00044302"/>
    <s v="Sữa tươi tiệt trùng có đường TH True Milk 180ml"/>
    <s v="DNZ02"/>
    <x v="36"/>
    <x v="2"/>
    <x v="0"/>
    <x v="1"/>
    <x v="1"/>
    <n v="42856490.3706"/>
    <n v="42856490.3706"/>
    <n v="0"/>
    <n v="-954000"/>
    <n v="108"/>
    <n v="112"/>
    <n v="12"/>
    <n v="102"/>
    <n v="967680"/>
    <n v="102"/>
  </r>
  <r>
    <s v="HK000443"/>
    <s v="HK00044301"/>
    <s v="Sữa tươi tiệt trùng có đường TH True Milk 180ml"/>
    <s v="HK000443"/>
    <x v="37"/>
    <x v="2"/>
    <x v="0"/>
    <x v="0"/>
    <x v="1"/>
    <n v="2690434.3703999999"/>
    <n v="2690434.3703999999"/>
    <n v="0"/>
    <n v="0"/>
    <n v="45"/>
    <n v="83"/>
    <n v="14"/>
    <n v="43"/>
    <n v="59760"/>
    <n v="43"/>
  </r>
  <r>
    <s v="HK000444"/>
    <s v="HK00044400"/>
    <s v="Sữa tươi tiệt trùng nguyên chất TH True Milk 1000ml"/>
    <s v="HK000444"/>
    <x v="38"/>
    <x v="1"/>
    <x v="2"/>
    <x v="2"/>
    <x v="1"/>
    <n v="18448901.407499999"/>
    <n v="18448901.407499999"/>
    <n v="0"/>
    <n v="0"/>
    <n v="270"/>
    <n v="561"/>
    <n v="17"/>
    <n v="260"/>
    <n v="561000"/>
    <n v="260"/>
  </r>
  <r>
    <s v="HK000445"/>
    <s v="HK00044500"/>
    <s v="Sữa tươi tiệt trùng ít đường TH True Milk 1000ml"/>
    <s v="HK000445"/>
    <x v="39"/>
    <x v="1"/>
    <x v="1"/>
    <x v="2"/>
    <x v="1"/>
    <n v="9767453.0370000005"/>
    <n v="9767453.0370000005"/>
    <n v="0"/>
    <n v="0"/>
    <n v="159"/>
    <n v="297"/>
    <n v="17"/>
    <n v="157"/>
    <n v="297000"/>
    <n v="157"/>
  </r>
  <r>
    <s v="HK000447"/>
    <s v="HK00044700"/>
    <s v="Sữa tươi tiệt trùng Vinamilk 100% có đường hộp giấy 1 lít"/>
    <s v="HK000447"/>
    <x v="40"/>
    <x v="1"/>
    <x v="0"/>
    <x v="2"/>
    <x v="0"/>
    <n v="2528156.2966999998"/>
    <n v="2528156.2966999998"/>
    <n v="0"/>
    <n v="0"/>
    <n v="62"/>
    <n v="84"/>
    <n v="17"/>
    <n v="62"/>
    <n v="84000"/>
    <n v="62"/>
  </r>
  <r>
    <s v="HK000480"/>
    <s v="HK00048001"/>
    <s v="Sữa Tươi Tiệt Trùng Vinamilk 100% Có Đường hộp 180ml"/>
    <s v="HK000479"/>
    <x v="41"/>
    <x v="2"/>
    <x v="0"/>
    <x v="0"/>
    <x v="0"/>
    <n v="908081.62950000004"/>
    <n v="908081.62950000004"/>
    <n v="0"/>
    <n v="0"/>
    <n v="20"/>
    <n v="33"/>
    <n v="11"/>
    <n v="20"/>
    <n v="23760"/>
    <n v="20"/>
  </r>
  <r>
    <s v="HK000480"/>
    <s v="HK00048002"/>
    <s v="Sữa Tươi Tiệt Trùng Vinamilk 100% Có Đường hộp 180ml"/>
    <s v="HK000480"/>
    <x v="42"/>
    <x v="2"/>
    <x v="0"/>
    <x v="1"/>
    <x v="0"/>
    <n v="1977222.2220000001"/>
    <n v="1977222.2220000001"/>
    <n v="0"/>
    <n v="0"/>
    <n v="6"/>
    <n v="6"/>
    <n v="6"/>
    <n v="6"/>
    <n v="51840"/>
    <n v="6"/>
  </r>
  <r>
    <s v="HK000496"/>
    <s v="HK00049600"/>
    <s v="Sữa Tươi tiệt trùng Meadow Fresh nguyên kem hộp 200ml"/>
    <s v="COMBO241264"/>
    <x v="43"/>
    <x v="4"/>
    <x v="3"/>
    <x v="3"/>
    <x v="2"/>
    <n v="511184.22230000002"/>
    <n v="511184.22230000002"/>
    <n v="0"/>
    <n v="0"/>
    <n v="5"/>
    <n v="16"/>
    <n v="4"/>
    <n v="5"/>
    <n v="9600"/>
    <n v="5"/>
  </r>
  <r>
    <s v="HK000496"/>
    <s v="HK00049600"/>
    <s v="Sữa Tươi tiệt trùng Meadow Fresh nguyên kem hộp 200ml"/>
    <s v="HK000496"/>
    <x v="44"/>
    <x v="4"/>
    <x v="3"/>
    <x v="0"/>
    <x v="2"/>
    <n v="757407.40740000003"/>
    <n v="757407.40740000003"/>
    <n v="0"/>
    <n v="0"/>
    <n v="9"/>
    <n v="20"/>
    <n v="3"/>
    <n v="9"/>
    <n v="12000"/>
    <n v="9"/>
  </r>
  <r>
    <s v="HK000498"/>
    <s v="HK00049800"/>
    <s v="Sữa Tươi Tiệt Trùng Dutch Lady Có Đường lốc 4 hộp x 180ml"/>
    <s v="HK000498"/>
    <x v="45"/>
    <x v="2"/>
    <x v="0"/>
    <x v="0"/>
    <x v="3"/>
    <n v="152332.29639999999"/>
    <n v="152332.29639999999"/>
    <n v="0"/>
    <n v="0"/>
    <n v="5"/>
    <n v="5"/>
    <n v="5"/>
    <n v="5"/>
    <n v="3600"/>
    <n v="5"/>
  </r>
  <r>
    <s v="HK000498"/>
    <s v="HK00049801"/>
    <s v="Sữa Tươi Tiệt Trùng Dutch Lady Có Đường lốc 4 hộp x 180ml"/>
    <s v="HK000515"/>
    <x v="46"/>
    <x v="2"/>
    <x v="0"/>
    <x v="1"/>
    <x v="3"/>
    <n v="2766666.6666999999"/>
    <n v="2766666.6666999999"/>
    <n v="0"/>
    <n v="0"/>
    <n v="4"/>
    <n v="9"/>
    <n v="3"/>
    <n v="3"/>
    <n v="77760"/>
    <n v="3"/>
  </r>
  <r>
    <s v="HK000525"/>
    <s v="HK00052501"/>
    <s v="Sữa dinh dưỡng tiệt trùng có đường Nuvi 180ml"/>
    <s v="HK00052501"/>
    <x v="47"/>
    <x v="2"/>
    <x v="0"/>
    <x v="0"/>
    <x v="4"/>
    <n v="1060797.7038"/>
    <n v="1060797.7038"/>
    <n v="0"/>
    <n v="0"/>
    <n v="30"/>
    <n v="46"/>
    <n v="14"/>
    <n v="30"/>
    <n v="33120"/>
    <n v="30"/>
  </r>
  <r>
    <s v="HK000525"/>
    <s v="HK00052502"/>
    <s v="Sữa dinh dưỡng tiệt trùng có đường Nuvi 180ml"/>
    <s v="HK00052502"/>
    <x v="48"/>
    <x v="2"/>
    <x v="0"/>
    <x v="1"/>
    <x v="4"/>
    <n v="535361.40740000003"/>
    <n v="535361.40740000003"/>
    <n v="0"/>
    <n v="0"/>
    <n v="2"/>
    <n v="2"/>
    <n v="1"/>
    <n v="2"/>
    <n v="17280"/>
    <n v="2"/>
  </r>
  <r>
    <s v="HK000573"/>
    <s v="HK00057300"/>
    <s v="Sữa Tươi Tiệt Trùng Nguyên Kem Meadow Fresh 1L"/>
    <s v="COMBO241263"/>
    <x v="49"/>
    <x v="1"/>
    <x v="3"/>
    <x v="3"/>
    <x v="2"/>
    <n v="3765245.4076"/>
    <n v="3765245.4076"/>
    <n v="0"/>
    <n v="0"/>
    <n v="35"/>
    <n v="118"/>
    <n v="10"/>
    <n v="35"/>
    <n v="118000"/>
    <n v="35"/>
  </r>
  <r>
    <s v="HK000573"/>
    <s v="HK00057300"/>
    <s v="Sữa Tươi Tiệt Trùng Nguyên Kem Meadow Fresh 1L"/>
    <s v="HK00057300"/>
    <x v="50"/>
    <x v="1"/>
    <x v="3"/>
    <x v="2"/>
    <x v="2"/>
    <n v="2912432.7403000002"/>
    <n v="2912432.7403000002"/>
    <n v="0"/>
    <n v="0"/>
    <n v="46"/>
    <n v="86"/>
    <n v="17"/>
    <n v="42"/>
    <n v="86000"/>
    <n v="42"/>
  </r>
  <r>
    <s v="HK000610"/>
    <s v="HK00061001"/>
    <s v="Sữa tươi tiệt trùng Ít Béo Meadow Fresh hộp 200ML"/>
    <s v="COMBO241265"/>
    <x v="51"/>
    <x v="4"/>
    <x v="3"/>
    <x v="3"/>
    <x v="2"/>
    <n v="191760.7408"/>
    <n v="191760.7408"/>
    <n v="0"/>
    <n v="0"/>
    <n v="3"/>
    <n v="6"/>
    <n v="2"/>
    <n v="3"/>
    <n v="3600"/>
    <n v="3"/>
  </r>
  <r>
    <s v="HK000610"/>
    <s v="HK00061001"/>
    <s v="Sữa tươi tiệt trùng Ít Béo Meadow Fresh hộp 200ML"/>
    <s v="HK00061001"/>
    <x v="52"/>
    <x v="4"/>
    <x v="3"/>
    <x v="0"/>
    <x v="2"/>
    <n v="227444.44450000001"/>
    <n v="227444.44450000001"/>
    <n v="0"/>
    <n v="0"/>
    <n v="4"/>
    <n v="6"/>
    <n v="4"/>
    <n v="4"/>
    <n v="3600"/>
    <n v="4"/>
  </r>
  <r>
    <s v="HK000619"/>
    <s v="HK00061901"/>
    <s v="Sữa tươi tiệt trùng vị tự nhiên TH true MILK Hilo 180ml"/>
    <s v="HK00061901"/>
    <x v="53"/>
    <x v="2"/>
    <x v="3"/>
    <x v="0"/>
    <x v="1"/>
    <n v="3097053.2593"/>
    <n v="3097053.2593"/>
    <n v="0"/>
    <n v="0"/>
    <n v="44"/>
    <n v="88"/>
    <n v="13"/>
    <n v="42"/>
    <n v="63360"/>
    <n v="42"/>
  </r>
  <r>
    <s v="HK000619"/>
    <s v="HK00061902"/>
    <s v="Sữa tươi tiệt trùng vị tự nhiên TH true MILK Hilo 180ml"/>
    <s v="HK00061902"/>
    <x v="54"/>
    <x v="2"/>
    <x v="3"/>
    <x v="1"/>
    <x v="1"/>
    <n v="2111111.111"/>
    <n v="2111111.111"/>
    <n v="0"/>
    <n v="0"/>
    <n v="5"/>
    <n v="5"/>
    <n v="4"/>
    <n v="5"/>
    <n v="43200"/>
    <n v="5"/>
  </r>
  <r>
    <s v="HK000623"/>
    <s v="HK00062300"/>
    <s v="Sữa dinh dưỡng có đường Vinamilk Happy Star bịch 220ml"/>
    <s v="COMBO240240"/>
    <x v="55"/>
    <x v="3"/>
    <x v="0"/>
    <x v="3"/>
    <x v="0"/>
    <n v="3779505.9997999999"/>
    <n v="3779505.9997999999"/>
    <n v="0"/>
    <n v="0"/>
    <n v="86"/>
    <n v="680"/>
    <n v="13"/>
    <n v="86"/>
    <n v="149600"/>
    <n v="86"/>
  </r>
  <r>
    <s v="HK000623"/>
    <s v="HK00062300"/>
    <s v="Sữa dinh dưỡng có đường Vinamilk Happy Star bịch 220ml"/>
    <s v="HK00062300"/>
    <x v="56"/>
    <x v="3"/>
    <x v="0"/>
    <x v="2"/>
    <x v="0"/>
    <n v="1316340.4443999999"/>
    <n v="1316340.4443999999"/>
    <n v="0"/>
    <n v="0"/>
    <n v="15"/>
    <n v="206"/>
    <n v="10"/>
    <n v="15"/>
    <n v="45320"/>
    <n v="15"/>
  </r>
  <r>
    <s v="HK000623"/>
    <s v="HK00062302"/>
    <s v="Sữa dinh dưỡng có đường Vinamilk Happy Star bịch 220ml"/>
    <s v="HK00062302"/>
    <x v="57"/>
    <x v="3"/>
    <x v="0"/>
    <x v="3"/>
    <x v="0"/>
    <n v="1207593.7777"/>
    <n v="1207593.7777"/>
    <n v="0"/>
    <n v="0"/>
    <n v="34"/>
    <n v="69"/>
    <n v="12"/>
    <n v="34"/>
    <n v="45540"/>
    <n v="34"/>
  </r>
  <r>
    <s v="HK000632"/>
    <s v="HK00063200"/>
    <s v="Sữa nguyên chất tiệt trùng Able Farm hộp 1L"/>
    <s v="HK00063200"/>
    <x v="58"/>
    <x v="1"/>
    <x v="3"/>
    <x v="2"/>
    <x v="4"/>
    <n v="32319398.740800001"/>
    <n v="32319398.740800001"/>
    <n v="0"/>
    <n v="0"/>
    <n v="593"/>
    <n v="1259"/>
    <n v="17"/>
    <n v="584"/>
    <n v="1259000"/>
    <n v="584"/>
  </r>
  <r>
    <s v="HK000641"/>
    <s v="HK00064100"/>
    <s v="Sữa tươi tiệt trùng có đường Dutch Lady bịch 180ml"/>
    <s v="COMBO231004"/>
    <x v="59"/>
    <x v="2"/>
    <x v="0"/>
    <x v="3"/>
    <x v="3"/>
    <n v="3534549.7777"/>
    <n v="3534549.7777"/>
    <n v="0"/>
    <n v="0"/>
    <n v="82"/>
    <n v="720"/>
    <n v="16"/>
    <n v="79"/>
    <n v="129600"/>
    <n v="79"/>
  </r>
  <r>
    <s v="HK000641"/>
    <s v="HK00064100"/>
    <s v="Sữa tươi tiệt trùng có đường Dutch Lady bịch 180ml"/>
    <s v="COMBO240613"/>
    <x v="60"/>
    <x v="2"/>
    <x v="0"/>
    <x v="3"/>
    <x v="3"/>
    <n v="300160.74060000002"/>
    <n v="300160.74060000002"/>
    <n v="0"/>
    <n v="0"/>
    <n v="14"/>
    <n v="54"/>
    <n v="11"/>
    <n v="14"/>
    <n v="9720"/>
    <n v="14"/>
  </r>
  <r>
    <s v="HK000641"/>
    <s v="HK00064100"/>
    <s v="Sữa tươi tiệt trùng có đường Dutch Lady bịch 180ml"/>
    <s v="HK00064100"/>
    <x v="61"/>
    <x v="2"/>
    <x v="0"/>
    <x v="2"/>
    <x v="3"/>
    <n v="5420013.5557000004"/>
    <n v="5420013.5557000004"/>
    <n v="0"/>
    <n v="-786000"/>
    <n v="791"/>
    <n v="965"/>
    <n v="16"/>
    <n v="789"/>
    <n v="173700"/>
    <n v="789"/>
  </r>
  <r>
    <s v="HK000641"/>
    <s v="HK00064101"/>
    <s v="Sữa tươi tiệt trùng có đường Dutch Lady bịch 180ml"/>
    <s v="HK00064101"/>
    <x v="62"/>
    <x v="2"/>
    <x v="0"/>
    <x v="1"/>
    <x v="3"/>
    <n v="774999.99990000005"/>
    <n v="774999.99990000005"/>
    <n v="0"/>
    <n v="0"/>
    <n v="3"/>
    <n v="3"/>
    <n v="3"/>
    <n v="3"/>
    <n v="25920"/>
    <n v="3"/>
  </r>
  <r>
    <s v="HK000646"/>
    <s v="HK00064601"/>
    <s v="Sữa dinh dưỡng có đường VNM ADM 180ml"/>
    <s v="HK00064601"/>
    <x v="63"/>
    <x v="2"/>
    <x v="0"/>
    <x v="0"/>
    <x v="0"/>
    <n v="375925.92609999998"/>
    <n v="375925.92609999998"/>
    <n v="0"/>
    <n v="0"/>
    <n v="7"/>
    <n v="14"/>
    <n v="6"/>
    <n v="7"/>
    <n v="10080"/>
    <n v="7"/>
  </r>
  <r>
    <s v="HK000655"/>
    <s v="HK00065500"/>
    <s v="Sữa Tươi Tiệt Trùng Ít Béo Nhãn Hiệu Meadow Fresh 1L "/>
    <s v="COMBO241266"/>
    <x v="64"/>
    <x v="1"/>
    <x v="3"/>
    <x v="3"/>
    <x v="2"/>
    <n v="73055.555600000007"/>
    <n v="73055.555600000007"/>
    <n v="0"/>
    <n v="0"/>
    <n v="1"/>
    <n v="2"/>
    <n v="1"/>
    <n v="1"/>
    <n v="2000"/>
    <n v="1"/>
  </r>
  <r>
    <s v="HK000655"/>
    <s v="HK00065500"/>
    <s v="Sữa Tươi Tiệt Trùng Ít Béo Nhãn Hiệu Meadow Fresh 1L "/>
    <s v="HK00065500"/>
    <x v="65"/>
    <x v="1"/>
    <x v="3"/>
    <x v="2"/>
    <x v="2"/>
    <n v="1294973.2592"/>
    <n v="1294973.2592"/>
    <n v="0"/>
    <n v="-35000"/>
    <n v="21"/>
    <n v="35"/>
    <n v="8"/>
    <n v="21"/>
    <n v="35000"/>
    <n v="21"/>
  </r>
  <r>
    <s v="HK000657"/>
    <s v="HK00065701"/>
    <s v="Sữa Tươi Tiệt Trùng 100% sữa tươi Vinamilk hương dâu hộp 180ml"/>
    <s v="HK00065701"/>
    <x v="66"/>
    <x v="2"/>
    <x v="3"/>
    <x v="0"/>
    <x v="0"/>
    <n v="1352148.5183000001"/>
    <n v="1352148.5183000001"/>
    <n v="0"/>
    <n v="-54600"/>
    <n v="27"/>
    <n v="49"/>
    <n v="14"/>
    <n v="27"/>
    <n v="35280"/>
    <n v="27"/>
  </r>
  <r>
    <s v="HK000657"/>
    <s v="HK00065702"/>
    <s v="Sữa Tươi Tiệt Trùng 100% sữa tươi Vinamilk hương dâu hộp 180ml"/>
    <s v="HK00065702"/>
    <x v="67"/>
    <x v="2"/>
    <x v="3"/>
    <x v="1"/>
    <x v="0"/>
    <n v="329537.03700000001"/>
    <n v="329537.03700000001"/>
    <n v="0"/>
    <n v="0"/>
    <n v="1"/>
    <n v="1"/>
    <n v="1"/>
    <n v="1"/>
    <n v="8640"/>
    <n v="1"/>
  </r>
  <r>
    <s v="HK000658"/>
    <s v="HK00065801"/>
    <s v="Sữa Tươi Tiệt Trùng 100% sữa tươi Vinamilk hương socola hộp 180ml"/>
    <s v="HK00065801"/>
    <x v="68"/>
    <x v="2"/>
    <x v="3"/>
    <x v="0"/>
    <x v="0"/>
    <n v="1616132.5183999999"/>
    <n v="1616132.5183999999"/>
    <n v="0"/>
    <n v="0"/>
    <n v="39"/>
    <n v="59"/>
    <n v="15"/>
    <n v="39"/>
    <n v="42480"/>
    <n v="39"/>
  </r>
  <r>
    <s v="HK000658"/>
    <s v="HK00065802"/>
    <s v="Sữa Tươi Tiệt Trùng 100% sữa tươi Vinamilk hương socola hộp 180ml"/>
    <s v="HK00065802"/>
    <x v="69"/>
    <x v="2"/>
    <x v="3"/>
    <x v="1"/>
    <x v="0"/>
    <n v="988796.29619999998"/>
    <n v="988796.29619999998"/>
    <n v="0"/>
    <n v="0"/>
    <n v="3"/>
    <n v="3"/>
    <n v="3"/>
    <n v="3"/>
    <n v="25920"/>
    <n v="3"/>
  </r>
  <r>
    <s v="HK000661"/>
    <s v="HK00066102"/>
    <s v="Sữa Tươi Tiệt Trùng 100% sữa tươi Vinamilk hương socola hộp 110ml"/>
    <s v="HK00066102"/>
    <x v="70"/>
    <x v="0"/>
    <x v="3"/>
    <x v="1"/>
    <x v="0"/>
    <n v="212711.11110000001"/>
    <n v="212711.11110000001"/>
    <n v="0"/>
    <n v="-9100"/>
    <n v="1"/>
    <n v="1"/>
    <n v="1"/>
    <n v="1"/>
    <n v="5280"/>
    <n v="1"/>
  </r>
  <r>
    <s v="HK000666"/>
    <s v="HK00066601"/>
    <s v="Sữa tươi tiệt trùng hương dâu tự nhiên TH True Milk 180ml"/>
    <s v="HK00066601"/>
    <x v="71"/>
    <x v="2"/>
    <x v="3"/>
    <x v="0"/>
    <x v="1"/>
    <n v="2430969.9999000002"/>
    <n v="2430969.9999000002"/>
    <n v="0"/>
    <n v="0"/>
    <n v="38"/>
    <n v="75"/>
    <n v="13"/>
    <n v="38"/>
    <n v="54000"/>
    <n v="38"/>
  </r>
  <r>
    <s v="HK000666"/>
    <s v="HK00066602"/>
    <s v="Sữa tươi tiệt trùng hương dâu tự nhiên TH True Milk 180ml"/>
    <s v="HK00066602"/>
    <x v="72"/>
    <x v="2"/>
    <x v="3"/>
    <x v="1"/>
    <x v="1"/>
    <n v="385092.59259999997"/>
    <n v="385092.59259999997"/>
    <n v="0"/>
    <n v="0"/>
    <n v="1"/>
    <n v="1"/>
    <n v="1"/>
    <n v="1"/>
    <n v="8640"/>
    <n v="1"/>
  </r>
  <r>
    <s v="HK000724"/>
    <s v="HK00072401"/>
    <s v="Sữa Tươi tiệt trùng Lothamilk ít đường hộp 110ml"/>
    <s v="HK00072401"/>
    <x v="73"/>
    <x v="0"/>
    <x v="1"/>
    <x v="0"/>
    <x v="5"/>
    <n v="737068"/>
    <n v="737068"/>
    <n v="0"/>
    <n v="0"/>
    <n v="15"/>
    <n v="40"/>
    <n v="2"/>
    <n v="15"/>
    <n v="17600"/>
    <n v="15"/>
  </r>
  <r>
    <s v="HK000725"/>
    <s v="HK00072501"/>
    <s v="ST tiệt trùng Lothamilk Có đường hộp 110ml"/>
    <s v="HK00072501"/>
    <x v="74"/>
    <x v="0"/>
    <x v="0"/>
    <x v="0"/>
    <x v="5"/>
    <n v="663417.18530000001"/>
    <n v="663417.18530000001"/>
    <n v="0"/>
    <n v="0"/>
    <n v="24"/>
    <n v="36"/>
    <n v="10"/>
    <n v="22"/>
    <n v="15840"/>
    <n v="22"/>
  </r>
  <r>
    <s v="HK000725"/>
    <s v="HK00072502"/>
    <s v="ST tiệt trùng Lothamilk Có đường hộp 110ml"/>
    <s v="HK00072502"/>
    <x v="75"/>
    <x v="0"/>
    <x v="0"/>
    <x v="1"/>
    <x v="5"/>
    <n v="435185.18520000001"/>
    <n v="435185.18520000001"/>
    <n v="0"/>
    <n v="0"/>
    <n v="2"/>
    <n v="2"/>
    <n v="2"/>
    <n v="2"/>
    <n v="10560"/>
    <n v="2"/>
  </r>
  <r>
    <s v="HK000726"/>
    <s v="HK00072601"/>
    <s v="ST tiệt trùng Lothamilk Có đường hộp 180ml"/>
    <s v="HK00072601"/>
    <x v="76"/>
    <x v="2"/>
    <x v="0"/>
    <x v="0"/>
    <x v="5"/>
    <n v="1135414.1484999999"/>
    <n v="1135414.1484999999"/>
    <n v="0"/>
    <n v="0"/>
    <n v="26"/>
    <n v="41"/>
    <n v="12"/>
    <n v="26"/>
    <n v="29520"/>
    <n v="26"/>
  </r>
  <r>
    <s v="HK000726"/>
    <s v="HK00072602"/>
    <s v="ST tiệt trùng Lothamilk Có đường hộp 180ml"/>
    <s v="HK00072602"/>
    <x v="77"/>
    <x v="2"/>
    <x v="0"/>
    <x v="1"/>
    <x v="5"/>
    <n v="3979556.5183999999"/>
    <n v="3979556.5183999999"/>
    <n v="0"/>
    <n v="0"/>
    <n v="13"/>
    <n v="13"/>
    <n v="7"/>
    <n v="13"/>
    <n v="112320"/>
    <n v="13"/>
  </r>
  <r>
    <s v="HK000727"/>
    <s v="HK00072701"/>
    <s v="ST tiệt trùng Lothamilk ít đường hộp 180ml"/>
    <s v="HK00072701"/>
    <x v="78"/>
    <x v="2"/>
    <x v="1"/>
    <x v="0"/>
    <x v="5"/>
    <n v="28731838.740699999"/>
    <n v="28731838.740699999"/>
    <n v="0"/>
    <n v="-4739000"/>
    <n v="911"/>
    <n v="1025"/>
    <n v="17"/>
    <n v="909"/>
    <n v="738000"/>
    <n v="909"/>
  </r>
  <r>
    <s v="HK000727"/>
    <s v="HK00072702"/>
    <s v="ST tiệt trùng Lothamilk ít đường hộp 180ml"/>
    <s v="HK00072702"/>
    <x v="79"/>
    <x v="2"/>
    <x v="1"/>
    <x v="1"/>
    <x v="5"/>
    <n v="5503464.1481999997"/>
    <n v="5503464.1481999997"/>
    <n v="0"/>
    <n v="0"/>
    <n v="18"/>
    <n v="18"/>
    <n v="10"/>
    <n v="18"/>
    <n v="155520"/>
    <n v="18"/>
  </r>
  <r>
    <s v="HK000729"/>
    <s v="HK00072901"/>
    <s v="Sữa Uống Dinh Dưỡng Dielac Grow Plus (Sữa Non) hộp 110ml"/>
    <s v="HK00072901"/>
    <x v="80"/>
    <x v="0"/>
    <x v="3"/>
    <x v="0"/>
    <x v="4"/>
    <n v="713735.8517"/>
    <n v="713735.8517"/>
    <n v="0"/>
    <n v="0"/>
    <n v="14"/>
    <n v="23"/>
    <n v="11"/>
    <n v="14"/>
    <n v="10120"/>
    <n v="14"/>
  </r>
  <r>
    <s v="HK000730"/>
    <s v="HK00073001"/>
    <s v="Sữa tươi tiệt trùng nguyên chất TH True Milk 110ml"/>
    <s v="HK00073001"/>
    <x v="81"/>
    <x v="0"/>
    <x v="3"/>
    <x v="0"/>
    <x v="1"/>
    <n v="2269851.8516000002"/>
    <n v="2269851.8516000002"/>
    <n v="0"/>
    <n v="0"/>
    <n v="50"/>
    <n v="107"/>
    <n v="15"/>
    <n v="50"/>
    <n v="47080"/>
    <n v="50"/>
  </r>
  <r>
    <s v="HK000730"/>
    <s v="HK00073002"/>
    <s v="Sữa tươi tiệt trùng nguyên chất TH True Milk 110ml"/>
    <s v="HK00073002"/>
    <x v="82"/>
    <x v="0"/>
    <x v="3"/>
    <x v="1"/>
    <x v="1"/>
    <n v="10280447.4815"/>
    <n v="10280447.4815"/>
    <n v="0"/>
    <n v="0"/>
    <n v="38"/>
    <n v="42"/>
    <n v="16"/>
    <n v="38"/>
    <n v="221760"/>
    <n v="38"/>
  </r>
  <r>
    <s v="HK000732"/>
    <s v="HK00073200"/>
    <s v="Sữa tươi tiệt trùng nutimilk không đường Hộp 1 Lít"/>
    <s v="HK00073200"/>
    <x v="83"/>
    <x v="1"/>
    <x v="3"/>
    <x v="2"/>
    <x v="6"/>
    <n v="99722.222200000004"/>
    <n v="99722.222200000004"/>
    <n v="0"/>
    <n v="0"/>
    <n v="2"/>
    <n v="3"/>
    <n v="1"/>
    <n v="2"/>
    <n v="3000"/>
    <n v="2"/>
  </r>
  <r>
    <s v="HK000733"/>
    <s v="HK00073301"/>
    <s v="Sữa Tươi NutiMilk Tươi Sạch Ít Đường Hộp 110ml"/>
    <s v="HK00073301"/>
    <x v="84"/>
    <x v="0"/>
    <x v="1"/>
    <x v="0"/>
    <x v="6"/>
    <n v="1104461.037"/>
    <n v="1104461.037"/>
    <n v="0"/>
    <n v="0"/>
    <n v="37"/>
    <n v="61"/>
    <n v="15"/>
    <n v="37"/>
    <n v="26840"/>
    <n v="37"/>
  </r>
  <r>
    <s v="HK000733"/>
    <s v="HK00073302"/>
    <s v="Sữa Tươi NutiMilk Tươi Sạch Ít Đường Hộp 110ml"/>
    <s v="HK00073302"/>
    <x v="85"/>
    <x v="0"/>
    <x v="1"/>
    <x v="1"/>
    <x v="6"/>
    <n v="1926666.6666999999"/>
    <n v="1926666.6666999999"/>
    <n v="0"/>
    <n v="0"/>
    <n v="9"/>
    <n v="9"/>
    <n v="6"/>
    <n v="9"/>
    <n v="47520"/>
    <n v="9"/>
  </r>
  <r>
    <s v="HK000734"/>
    <s v="HK00073400"/>
    <s v="Sữa tươi tiệt trùng Mleko Zambrowskie 3,5% béo Hộp 1 Lít"/>
    <s v="HK00073400"/>
    <x v="86"/>
    <x v="1"/>
    <x v="3"/>
    <x v="2"/>
    <x v="4"/>
    <n v="12111411.8518"/>
    <n v="12111411.8518"/>
    <n v="0"/>
    <n v="0"/>
    <n v="303"/>
    <n v="462"/>
    <n v="17"/>
    <n v="300"/>
    <n v="462000"/>
    <n v="300"/>
  </r>
  <r>
    <s v="HK000743"/>
    <s v="HK00074301"/>
    <s v="SỮA DINH DƯỠNG PHA SẴN HOFF x 110ml"/>
    <s v="HK00074301"/>
    <x v="87"/>
    <x v="0"/>
    <x v="3"/>
    <x v="0"/>
    <x v="4"/>
    <n v="376741.77789999999"/>
    <n v="376741.77789999999"/>
    <n v="0"/>
    <n v="0"/>
    <n v="8"/>
    <n v="12"/>
    <n v="6"/>
    <n v="8"/>
    <n v="5280"/>
    <n v="8"/>
  </r>
  <r>
    <s v="HK000755"/>
    <s v="HK00075500"/>
    <s v="Sữa Binggrae vị dâu ít đường hộp 200ml"/>
    <s v="HK00075500"/>
    <x v="88"/>
    <x v="4"/>
    <x v="1"/>
    <x v="2"/>
    <x v="4"/>
    <n v="115811.11109999999"/>
    <n v="115811.11109999999"/>
    <n v="0"/>
    <n v="-32200"/>
    <n v="2"/>
    <n v="7"/>
    <n v="1"/>
    <n v="2"/>
    <n v="1400"/>
    <n v="2"/>
  </r>
  <r>
    <s v="HK000756"/>
    <s v="HK00075600"/>
    <s v="Sữa Binggrae vị chuối ít đườnghộp 200ml"/>
    <s v="HK00075600"/>
    <x v="89"/>
    <x v="4"/>
    <x v="1"/>
    <x v="2"/>
    <x v="4"/>
    <n v="1889850.074"/>
    <n v="1889850.074"/>
    <n v="0"/>
    <n v="-570000"/>
    <n v="41"/>
    <n v="114"/>
    <n v="6"/>
    <n v="41"/>
    <n v="22800"/>
    <n v="41"/>
  </r>
  <r>
    <s v="HK000758"/>
    <s v="HK00075800"/>
    <s v="Sữa Binggrae vị Vani hộp 200ml"/>
    <s v="HK00075800"/>
    <x v="90"/>
    <x v="4"/>
    <x v="3"/>
    <x v="2"/>
    <x v="4"/>
    <n v="3173025.4075000002"/>
    <n v="3173025.4075000002"/>
    <n v="0"/>
    <n v="-1268800"/>
    <n v="101"/>
    <n v="190"/>
    <n v="10"/>
    <n v="97"/>
    <n v="38000"/>
    <n v="97"/>
  </r>
  <r>
    <s v="HK000759"/>
    <s v="HK00075900"/>
    <s v="Sữa Binggrae vị khoai môn hộp 200ml"/>
    <s v="HK00075900"/>
    <x v="91"/>
    <x v="4"/>
    <x v="3"/>
    <x v="2"/>
    <x v="4"/>
    <n v="1349408.5183999999"/>
    <n v="1349408.5183999999"/>
    <n v="0"/>
    <n v="-496600"/>
    <n v="43"/>
    <n v="81"/>
    <n v="10"/>
    <n v="42"/>
    <n v="16200"/>
    <n v="42"/>
  </r>
  <r>
    <s v="HK000766"/>
    <s v="HK00076600"/>
    <s v="Sữa Tươi Tiệt Trùng Nguyên Kem Anchor hộp 1 lít."/>
    <s v="HK00076600"/>
    <x v="92"/>
    <x v="1"/>
    <x v="3"/>
    <x v="2"/>
    <x v="4"/>
    <n v="166438.44450000001"/>
    <n v="166438.44450000001"/>
    <n v="0"/>
    <n v="0"/>
    <n v="3"/>
    <n v="3"/>
    <n v="3"/>
    <n v="3"/>
    <n v="3000"/>
    <n v="3"/>
  </r>
  <r>
    <s v="HK000767"/>
    <s v="HK00076700"/>
    <s v="Sữa Tươi Tiệt Trùng ít béo Anchor hộp 1 lít."/>
    <s v="HK00076700"/>
    <x v="93"/>
    <x v="1"/>
    <x v="3"/>
    <x v="2"/>
    <x v="4"/>
    <n v="336333.3333"/>
    <n v="336333.3333"/>
    <n v="0"/>
    <n v="-48000"/>
    <n v="6"/>
    <n v="6"/>
    <n v="4"/>
    <n v="6"/>
    <n v="6000"/>
    <n v="6"/>
  </r>
  <r>
    <s v="HK000776"/>
    <s v="HK00077601"/>
    <s v="Sữa Tươi Tươi Sạch NutiMilk Có Đường Hộp 110ml"/>
    <s v="HK00077601"/>
    <x v="94"/>
    <x v="0"/>
    <x v="0"/>
    <x v="0"/>
    <x v="6"/>
    <n v="1087291.6298"/>
    <n v="1087291.6298"/>
    <n v="0"/>
    <n v="-20000"/>
    <n v="40"/>
    <n v="60"/>
    <n v="13"/>
    <n v="39"/>
    <n v="26400"/>
    <n v="39"/>
  </r>
  <r>
    <s v="HK000776"/>
    <s v="HK00077602"/>
    <s v="Sữa Tươi Tươi Sạch NutiMilk Có Đường Hộp 110ml"/>
    <s v="HK00077602"/>
    <x v="95"/>
    <x v="0"/>
    <x v="0"/>
    <x v="1"/>
    <x v="6"/>
    <n v="4280370.3704000004"/>
    <n v="4280370.3704000004"/>
    <n v="0"/>
    <n v="0"/>
    <n v="20"/>
    <n v="20"/>
    <n v="14"/>
    <n v="20"/>
    <n v="105600"/>
    <n v="20"/>
  </r>
  <r>
    <s v="HK000777"/>
    <s v="HK00077701"/>
    <s v="Sữa Tươi Tươi Sạch NutiMilk Có Đường Hộp 180ml"/>
    <s v="HK00077701"/>
    <x v="96"/>
    <x v="2"/>
    <x v="0"/>
    <x v="0"/>
    <x v="6"/>
    <n v="1306377.7038"/>
    <n v="1306377.7038"/>
    <n v="0"/>
    <n v="0"/>
    <n v="26"/>
    <n v="47"/>
    <n v="12"/>
    <n v="25"/>
    <n v="33840"/>
    <n v="25"/>
  </r>
  <r>
    <s v="HK000777"/>
    <s v="HK00077702"/>
    <s v="Sữa Tươi Tươi Sạch NutiMilk Có Đường Hộp 180ml"/>
    <s v="HK00077702"/>
    <x v="97"/>
    <x v="2"/>
    <x v="0"/>
    <x v="1"/>
    <x v="6"/>
    <n v="966888.88879999996"/>
    <n v="966888.88879999996"/>
    <n v="0"/>
    <n v="0"/>
    <n v="3"/>
    <n v="3"/>
    <n v="3"/>
    <n v="3"/>
    <n v="25920"/>
    <n v="3"/>
  </r>
  <r>
    <s v="HK000778"/>
    <s v="HK00077801"/>
    <s v="Sữa Tươi Tươi Sạch NutiMilk Ít Đường Hộp 180ml"/>
    <s v="HK00077801"/>
    <x v="98"/>
    <x v="2"/>
    <x v="1"/>
    <x v="0"/>
    <x v="6"/>
    <n v="2089102.8887"/>
    <n v="2089102.8887"/>
    <n v="0"/>
    <n v="0"/>
    <n v="58"/>
    <n v="75"/>
    <n v="16"/>
    <n v="53"/>
    <n v="54000"/>
    <n v="53"/>
  </r>
  <r>
    <s v="HK000778"/>
    <s v="HK00077802"/>
    <s v="Sữa Tươi Tươi Sạch NutiMilk Ít Đường Hộp 180ml"/>
    <s v="HK00077802"/>
    <x v="99"/>
    <x v="2"/>
    <x v="1"/>
    <x v="1"/>
    <x v="6"/>
    <n v="3237037.0370999998"/>
    <n v="3237037.0370999998"/>
    <n v="0"/>
    <n v="0"/>
    <n v="10"/>
    <n v="10"/>
    <n v="7"/>
    <n v="10"/>
    <n v="86400"/>
    <n v="10"/>
  </r>
  <r>
    <s v="HK000779"/>
    <s v="HK00077901"/>
    <s v="Sữa Tươi Tươi Sạch NutiMilk Nguyên Chất Hộp 180ml"/>
    <s v="HK00077901"/>
    <x v="100"/>
    <x v="2"/>
    <x v="3"/>
    <x v="0"/>
    <x v="6"/>
    <n v="1114296.2962"/>
    <n v="1114296.2962"/>
    <n v="0"/>
    <n v="0"/>
    <n v="32"/>
    <n v="40"/>
    <n v="11"/>
    <n v="27"/>
    <n v="28800"/>
    <n v="27"/>
  </r>
  <r>
    <s v="HK000779"/>
    <s v="HK00077902"/>
    <s v="Sữa Tươi Tươi Sạch NutiMilk Nguyên Chất Hộp 180ml"/>
    <s v="HK00077902"/>
    <x v="101"/>
    <x v="2"/>
    <x v="3"/>
    <x v="1"/>
    <x v="6"/>
    <n v="651851.85179999995"/>
    <n v="651851.85179999995"/>
    <n v="0"/>
    <n v="0"/>
    <n v="2"/>
    <n v="2"/>
    <n v="2"/>
    <n v="2"/>
    <n v="17280"/>
    <n v="2"/>
  </r>
  <r>
    <s v="HK000780"/>
    <s v="HK00078000"/>
    <s v="Sữa Tươi Tươi Sạch NutiMilk có Đường Hộp 1L"/>
    <s v="HK00078000"/>
    <x v="102"/>
    <x v="1"/>
    <x v="0"/>
    <x v="2"/>
    <x v="6"/>
    <n v="265925.92570000002"/>
    <n v="265925.92570000002"/>
    <n v="0"/>
    <n v="0"/>
    <n v="7"/>
    <n v="8"/>
    <n v="6"/>
    <n v="7"/>
    <n v="8000"/>
    <n v="7"/>
  </r>
  <r>
    <s v="HK000781"/>
    <s v="HK00078100"/>
    <s v="Sữa Tươi Tươi Sạch NutiMilk có Đường bịch 220ml"/>
    <s v="HK00078100"/>
    <x v="103"/>
    <x v="3"/>
    <x v="0"/>
    <x v="2"/>
    <x v="6"/>
    <n v="359944.44459999999"/>
    <n v="359944.44459999999"/>
    <n v="0"/>
    <n v="-78000"/>
    <n v="35"/>
    <n v="45"/>
    <n v="7"/>
    <n v="35"/>
    <n v="9900"/>
    <n v="35"/>
  </r>
  <r>
    <s v="HK000781"/>
    <s v="HK00078101"/>
    <s v="Sữa Tươi Tươi Sạch NutiMilk có Đường bịch 220ml"/>
    <s v="HK00078101"/>
    <x v="104"/>
    <x v="3"/>
    <x v="0"/>
    <x v="1"/>
    <x v="6"/>
    <n v="1391666.6666000001"/>
    <n v="1391666.6666000001"/>
    <n v="0"/>
    <n v="-37500"/>
    <n v="4"/>
    <n v="4"/>
    <n v="4"/>
    <n v="4"/>
    <n v="42240"/>
    <n v="4"/>
  </r>
  <r>
    <s v="HK000782"/>
    <s v="HK00078200"/>
    <s v="Sữa Tươi Tươi Sạch NutiMilk Nguyên Chất bịch 220ml"/>
    <s v="HK00078200"/>
    <x v="105"/>
    <x v="3"/>
    <x v="3"/>
    <x v="2"/>
    <x v="6"/>
    <n v="409370.88900000002"/>
    <n v="409370.88900000002"/>
    <n v="0"/>
    <n v="0"/>
    <n v="17"/>
    <n v="52"/>
    <n v="12"/>
    <n v="17"/>
    <n v="11440"/>
    <n v="17"/>
  </r>
  <r>
    <s v="HK000782"/>
    <s v="HK00078201"/>
    <s v="Sữa Tươi Tươi Sạch NutiMilk Nguyên Chất bịch 220ml"/>
    <s v="HK00078201"/>
    <x v="106"/>
    <x v="3"/>
    <x v="3"/>
    <x v="1"/>
    <x v="6"/>
    <n v="347222.22220000002"/>
    <n v="347222.22220000002"/>
    <n v="0"/>
    <n v="0"/>
    <n v="1"/>
    <n v="1"/>
    <n v="1"/>
    <n v="1"/>
    <n v="10560"/>
    <n v="1"/>
  </r>
  <r>
    <s v="HK000783"/>
    <s v="HK00078300"/>
    <s v="Sữa Tươi Tươi Sạch NutiMilk Ít Đường bịch 220ml"/>
    <s v="HK00078300"/>
    <x v="107"/>
    <x v="3"/>
    <x v="1"/>
    <x v="2"/>
    <x v="6"/>
    <n v="236140.22229999999"/>
    <n v="236140.22229999999"/>
    <n v="0"/>
    <n v="0"/>
    <n v="13"/>
    <n v="30"/>
    <n v="10"/>
    <n v="13"/>
    <n v="6600"/>
    <n v="13"/>
  </r>
  <r>
    <s v="HK000783"/>
    <s v="HK00078301"/>
    <s v="Sữa Tươi Tươi Sạch NutiMilk Ít Đường bịch 220ml"/>
    <s v="HK00078301"/>
    <x v="108"/>
    <x v="3"/>
    <x v="1"/>
    <x v="1"/>
    <x v="6"/>
    <n v="694444.44440000004"/>
    <n v="694444.44440000004"/>
    <n v="0"/>
    <n v="0"/>
    <n v="2"/>
    <n v="2"/>
    <n v="2"/>
    <n v="2"/>
    <n v="21120"/>
    <n v="2"/>
  </r>
  <r>
    <s v="HK000784"/>
    <s v="HK00078400"/>
    <s v="Sữa tiệt trùng Mlekovita I Love Milk 3,5% béo"/>
    <s v="COMBO241270"/>
    <x v="109"/>
    <x v="1"/>
    <x v="3"/>
    <x v="3"/>
    <x v="4"/>
    <n v="10213114.370300001"/>
    <n v="10213114.370300001"/>
    <n v="0"/>
    <n v="0"/>
    <n v="89"/>
    <n v="392"/>
    <n v="12"/>
    <n v="89"/>
    <n v="392000"/>
    <n v="89"/>
  </r>
  <r>
    <s v="HK000784"/>
    <s v="HK00078400"/>
    <s v="Sữa tiệt trùng Mlekovita I Love Milk 3,5% béo"/>
    <s v="HK00078400"/>
    <x v="110"/>
    <x v="1"/>
    <x v="3"/>
    <x v="2"/>
    <x v="4"/>
    <n v="1478168.4443999999"/>
    <n v="1478168.4443999999"/>
    <n v="0"/>
    <n v="0"/>
    <n v="26"/>
    <n v="55"/>
    <n v="9"/>
    <n v="26"/>
    <n v="55000"/>
    <n v="26"/>
  </r>
  <r>
    <s v="HK000791"/>
    <s v="HK00079101"/>
    <s v="Sữa dinh dưỡng tiệt trùng Lothamilk xương khỏe hộp 180ml"/>
    <s v="HK00079101"/>
    <x v="111"/>
    <x v="2"/>
    <x v="3"/>
    <x v="0"/>
    <x v="5"/>
    <n v="2852414.4446"/>
    <n v="2852414.4446"/>
    <n v="0"/>
    <n v="-372000"/>
    <n v="92"/>
    <n v="102"/>
    <n v="15"/>
    <n v="89"/>
    <n v="73440"/>
    <n v="89"/>
  </r>
  <r>
    <s v="HK000791"/>
    <s v="HK00079102"/>
    <s v="Sữa dinh dưỡng tiệt trùng Lothamilk xương khỏe hộp 180ml"/>
    <s v="HK00079102"/>
    <x v="112"/>
    <x v="2"/>
    <x v="3"/>
    <x v="1"/>
    <x v="5"/>
    <n v="647962.96299999999"/>
    <n v="647962.96299999999"/>
    <n v="0"/>
    <n v="0"/>
    <n v="2"/>
    <n v="2"/>
    <n v="2"/>
    <n v="2"/>
    <n v="17280"/>
    <n v="2"/>
  </r>
  <r>
    <s v="SM000200"/>
    <s v="SM00020000"/>
    <s v="Sữa Tiệt Trùng TH Có Đường 1L - 192383"/>
    <s v="SM000200"/>
    <x v="113"/>
    <x v="1"/>
    <x v="0"/>
    <x v="2"/>
    <x v="1"/>
    <n v="3717245.6294"/>
    <n v="3717245.6294"/>
    <n v="0"/>
    <n v="0"/>
    <n v="67"/>
    <n v="115"/>
    <n v="17"/>
    <n v="64"/>
    <n v="115000"/>
    <n v="6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
  <r>
    <s v="HK00011301"/>
    <s v="[ LỐC 4 HỘP ] Sữa Tươi Tiệt Trùng Vinamilk 100% Có Đường Lốc 4 hộp 110ml"/>
    <x v="0"/>
    <s v="Có đường"/>
    <s v="Lốc"/>
    <x v="0"/>
    <n v="1372298.0001000001"/>
    <n v="1372298.0001000001"/>
    <n v="0"/>
    <n v="0"/>
    <n v="21"/>
    <n v="76"/>
    <n v="12"/>
    <n v="21"/>
    <n v="33440"/>
    <n v="21"/>
  </r>
  <r>
    <s v="HK00011302"/>
    <s v="[ THÙNG 48 HỘP ] Sữa Tươi Tiệt Trùng Vinamilk 100% Có Đường Thùng 48 hộp x 110ml"/>
    <x v="0"/>
    <s v="Có đường"/>
    <s v="Thùng"/>
    <x v="0"/>
    <n v="1272951.1850999999"/>
    <n v="1272951.1850999999"/>
    <n v="0"/>
    <n v="0"/>
    <n v="5"/>
    <n v="6"/>
    <n v="5"/>
    <n v="5"/>
    <n v="31680"/>
    <n v="5"/>
  </r>
  <r>
    <s v="HK00011501"/>
    <s v="[ LỐC 4 HỘP ] Sữa tươi tiệt trùng 100% ít đường Vinamilk Lốc 4 hộp x 110ml"/>
    <x v="0"/>
    <s v="Ít đường"/>
    <s v="Lốc"/>
    <x v="0"/>
    <n v="1282096.4445"/>
    <n v="1282096.4445"/>
    <n v="0"/>
    <n v="0"/>
    <n v="41"/>
    <n v="71"/>
    <n v="16"/>
    <n v="41"/>
    <n v="31240"/>
    <n v="41"/>
  </r>
  <r>
    <s v="HK00011502"/>
    <s v="[ THÙNG 48 HỘP ] Sữa tươi tiệt trùng 100% ít đường Vinamilk Thùng 48 hộp x 110ml"/>
    <x v="0"/>
    <s v="Ít đường"/>
    <s v="Thùng"/>
    <x v="0"/>
    <n v="4453898.5925000003"/>
    <n v="4453898.5925000003"/>
    <n v="0"/>
    <n v="0"/>
    <n v="20"/>
    <n v="21"/>
    <n v="11"/>
    <n v="20"/>
    <n v="110880"/>
    <n v="20"/>
  </r>
  <r>
    <s v="HK000336"/>
    <s v="Sữa Tươi Tiệt Trùng 100% Vinamilk Ít Đường Hộp 1L"/>
    <x v="1"/>
    <s v="Ít đường"/>
    <s v="Gói lẻ"/>
    <x v="0"/>
    <n v="4003535.5554999998"/>
    <n v="4003535.5554999998"/>
    <n v="0"/>
    <n v="0"/>
    <n v="89"/>
    <n v="133"/>
    <n v="17"/>
    <n v="89"/>
    <n v="133000"/>
    <n v="89"/>
  </r>
  <r>
    <s v="DNZ01"/>
    <s v="[ THÙNG 48 HỘP ] Sữa Tươi Tiệt Trùng Nguyên Chất (Không Đường) TH True Milk thùng 48 hộp x 180ml"/>
    <x v="2"/>
    <s v="Không đường"/>
    <s v="Thùng"/>
    <x v="1"/>
    <n v="11117243.037"/>
    <n v="11117243.037"/>
    <n v="0"/>
    <n v="0"/>
    <n v="29"/>
    <n v="29"/>
    <n v="14"/>
    <n v="29"/>
    <n v="250560"/>
    <n v="29"/>
  </r>
  <r>
    <s v="HK000345"/>
    <s v="[ LỐC 4 HỘP ] Sữa Tươi Tiệt Trùng Nguyên Chất TH True Milk Lốc 4 Hộp x 180ml"/>
    <x v="2"/>
    <s v="Khác"/>
    <s v="Lốc"/>
    <x v="1"/>
    <n v="3177140.0740999999"/>
    <n v="3177140.0740999999"/>
    <n v="0"/>
    <n v="0"/>
    <n v="52"/>
    <n v="98"/>
    <n v="16"/>
    <n v="50"/>
    <n v="70560"/>
    <n v="50"/>
  </r>
  <r>
    <s v="DNF01"/>
    <s v="Sữa Tươi Tiệt Trùng TH True Milk Ít Đường Thùng 48 Hộp x 180ml"/>
    <x v="2"/>
    <s v="Ít đường"/>
    <s v="Thùng"/>
    <x v="1"/>
    <n v="99016471.777899995"/>
    <n v="99016471.777899995"/>
    <n v="0"/>
    <n v="-21000"/>
    <n v="228"/>
    <n v="259"/>
    <n v="17"/>
    <n v="216"/>
    <n v="2237760"/>
    <n v="216"/>
  </r>
  <r>
    <s v="HK000348"/>
    <s v="Sữa Tươi Tiệt Trùng TH True Milk Ít Đường Lốc 4 hộp x 180ml"/>
    <x v="2"/>
    <s v="Ít đường"/>
    <s v="Lốc"/>
    <x v="1"/>
    <n v="12750721.925799999"/>
    <n v="12750721.925799999"/>
    <n v="0"/>
    <n v="-220000"/>
    <n v="229"/>
    <n v="383"/>
    <n v="17"/>
    <n v="220"/>
    <n v="275760"/>
    <n v="220"/>
  </r>
  <r>
    <s v="HK000331"/>
    <s v="[ THÙNG 48 HỘP ] Sữa Tươi Tiệt Trùng Vinamilk Ít Đường thùng 48 hộp x 180ml"/>
    <x v="2"/>
    <s v="Ít đường"/>
    <s v="Thùng"/>
    <x v="0"/>
    <n v="5604659.8517000005"/>
    <n v="5604659.8517000005"/>
    <n v="0"/>
    <n v="0"/>
    <n v="16"/>
    <n v="204"/>
    <n v="12"/>
    <n v="16"/>
    <n v="146880"/>
    <n v="16"/>
  </r>
  <r>
    <s v="HK000354"/>
    <s v="[ LỐC 4 HỘP ] Sữa Tươi Tiệt Trùng 100% Ít Đường Vinamilk lốc 4 hộp X 180ml"/>
    <x v="2"/>
    <s v="Ít đường"/>
    <s v="Lốc"/>
    <x v="0"/>
    <n v="2038552.8888000001"/>
    <n v="2038552.8888000001"/>
    <n v="0"/>
    <n v="0"/>
    <n v="46"/>
    <n v="74"/>
    <n v="16"/>
    <n v="46"/>
    <n v="53280"/>
    <n v="46"/>
  </r>
  <r>
    <s v="HK000355"/>
    <s v="[ LỐC 4 HỘP ] Sữa Tươi Tiệt Trùng Không Đường Vinamilk lốc 4 hộp x 180ml"/>
    <x v="2"/>
    <s v="Không đường"/>
    <s v="Lốc"/>
    <x v="0"/>
    <n v="2284589.3333000001"/>
    <n v="2284589.3333000001"/>
    <n v="0"/>
    <n v="0"/>
    <n v="46"/>
    <n v="83"/>
    <n v="13"/>
    <n v="46"/>
    <n v="59760"/>
    <n v="46"/>
  </r>
  <r>
    <s v="VNM001"/>
    <s v="[ THÙNG 48 HỘP ] Sữa Tươi Tiệt Trùng 100% Không Đường Vinamilk thùng 48 hộp x 180ml"/>
    <x v="2"/>
    <s v="Không đường"/>
    <s v="Thùng"/>
    <x v="0"/>
    <n v="1318148.1481000001"/>
    <n v="1318148.1481000001"/>
    <n v="0"/>
    <n v="0"/>
    <n v="4"/>
    <n v="4"/>
    <n v="3"/>
    <n v="4"/>
    <n v="34560"/>
    <n v="4"/>
  </r>
  <r>
    <s v="HK000357"/>
    <s v="Sữa Tươi Tiệt Trùng Vinamilk Không Đường Hộp 1L"/>
    <x v="1"/>
    <s v="Không đường"/>
    <s v="Gói lẻ"/>
    <x v="0"/>
    <n v="16074619.926100001"/>
    <n v="16074619.926100001"/>
    <n v="0"/>
    <n v="0"/>
    <n v="335"/>
    <n v="534"/>
    <n v="17"/>
    <n v="330"/>
    <n v="534000"/>
    <n v="330"/>
  </r>
  <r>
    <s v="COMBO220924"/>
    <s v="Combo 5 Gói Sữa Tươi Tiệt Trùng TH True Milk Ít Đường 220ml"/>
    <x v="3"/>
    <s v="Ít đường"/>
    <s v="Combo"/>
    <x v="1"/>
    <n v="4766318.4444000004"/>
    <n v="4766318.4444000004"/>
    <n v="0"/>
    <n v="0"/>
    <n v="75"/>
    <n v="620"/>
    <n v="16"/>
    <n v="75"/>
    <n v="136400"/>
    <n v="75"/>
  </r>
  <r>
    <s v="HK000366"/>
    <s v="Sữa Tươi Tiệt Trùng TH True Milk Ít Đường Bịch 220ml"/>
    <x v="3"/>
    <s v="Ít đường"/>
    <s v="Gói lẻ"/>
    <x v="1"/>
    <n v="3903842.2222000002"/>
    <n v="3903842.2222000002"/>
    <n v="0"/>
    <n v="-187500"/>
    <n v="158"/>
    <n v="500"/>
    <n v="15"/>
    <n v="149"/>
    <n v="110000"/>
    <n v="149"/>
  </r>
  <r>
    <s v="HK000400"/>
    <s v="[ THÙNG 48 BỊCH ] Sữa Tươi Tiệt Trùng TH True Milk Ít Đường Thùng 48 bịch x 220ml"/>
    <x v="3"/>
    <s v="Ít đường"/>
    <s v="Thùng"/>
    <x v="1"/>
    <n v="6071448.6666000001"/>
    <n v="6071448.6666000001"/>
    <n v="0"/>
    <n v="0"/>
    <n v="17"/>
    <n v="17"/>
    <n v="6"/>
    <n v="17"/>
    <n v="179520"/>
    <n v="17"/>
  </r>
  <r>
    <s v="COMBO230504"/>
    <s v="Combo 5 bịch Sữa Tươi Tiệt Trùng TH True Milk Có Đường 220ml"/>
    <x v="3"/>
    <s v="Có đường"/>
    <s v="Combo"/>
    <x v="1"/>
    <n v="1383534.3703000001"/>
    <n v="1383534.3703000001"/>
    <n v="0"/>
    <n v="0"/>
    <n v="24"/>
    <n v="180"/>
    <n v="13"/>
    <n v="24"/>
    <n v="39600"/>
    <n v="24"/>
  </r>
  <r>
    <s v="HK000367"/>
    <s v="Sữa Tươi Tiệt Trùng TH True Milk Có Đường bịch 220ml "/>
    <x v="3"/>
    <s v="Có đường"/>
    <s v="Gói lẻ"/>
    <x v="1"/>
    <n v="1221137.9258999999"/>
    <n v="1221137.9258999999"/>
    <n v="0"/>
    <n v="0"/>
    <n v="45"/>
    <n v="157"/>
    <n v="16"/>
    <n v="45"/>
    <n v="34540"/>
    <n v="45"/>
  </r>
  <r>
    <s v="HK000401"/>
    <s v="[ THÙNG 48 BỊCH ] Sữa Tươi Tiệt Trùng TH True Milk Có Đường thùng 48 bịch x 220ml"/>
    <x v="3"/>
    <s v="Có đường"/>
    <s v="Thùng"/>
    <x v="1"/>
    <n v="1790869.8518999999"/>
    <n v="1790869.8518999999"/>
    <n v="0"/>
    <n v="0"/>
    <n v="5"/>
    <n v="5"/>
    <n v="3"/>
    <n v="5"/>
    <n v="52800"/>
    <n v="5"/>
  </r>
  <r>
    <s v="COMBO221003"/>
    <s v="Combo 5 Bịch Sữa Tươi Tiệt Trùng Nguyên Chất (Không Đường) TH True Milk 220ml "/>
    <x v="3"/>
    <s v="Không đường"/>
    <s v="Combo"/>
    <x v="1"/>
    <n v="4178585.111"/>
    <n v="4178585.111"/>
    <n v="0"/>
    <n v="0"/>
    <n v="67"/>
    <n v="545"/>
    <n v="17"/>
    <n v="67"/>
    <n v="119900"/>
    <n v="67"/>
  </r>
  <r>
    <s v="HK000368"/>
    <s v="Sữa Tươi Tiệt Trùng Nguyên Chất (Không Đường) TH True Milk Bịch 220ml "/>
    <x v="3"/>
    <s v="Không đường"/>
    <s v="Gói lẻ"/>
    <x v="1"/>
    <n v="3860260.6666000001"/>
    <n v="3860260.6666000001"/>
    <n v="0"/>
    <n v="0"/>
    <n v="95"/>
    <n v="496"/>
    <n v="17"/>
    <n v="95"/>
    <n v="109120"/>
    <n v="95"/>
  </r>
  <r>
    <s v="HK000402"/>
    <s v="[ THÙNG 48 GÓI ] Sữa Tươi Tiệt Trùng Nguyên Chất (Không Đường) TH True Milk Thùng 48 Gói x 220ml"/>
    <x v="3"/>
    <s v="Không đường"/>
    <s v="Thùng"/>
    <x v="1"/>
    <n v="6418929.5554999998"/>
    <n v="6418929.5554999998"/>
    <n v="0"/>
    <n v="0"/>
    <n v="18"/>
    <n v="18"/>
    <n v="6"/>
    <n v="18"/>
    <n v="190080"/>
    <n v="18"/>
  </r>
  <r>
    <s v="COMBO240348"/>
    <s v="Combo 5 Gói Sữa Dinh Dưỡng Vinamilk Không Đường 220ml"/>
    <x v="3"/>
    <s v="Không đường"/>
    <s v="Combo"/>
    <x v="0"/>
    <n v="856709.62970000005"/>
    <n v="856709.62970000005"/>
    <n v="0"/>
    <n v="0"/>
    <n v="23"/>
    <n v="125"/>
    <n v="11"/>
    <n v="23"/>
    <n v="27500"/>
    <n v="23"/>
  </r>
  <r>
    <s v="HK000382"/>
    <s v="Sữa Dinh Dưỡng Vinamilk Không Đường bịch 220ml"/>
    <x v="3"/>
    <s v="Không đường"/>
    <s v="Gói lẻ"/>
    <x v="0"/>
    <n v="2715167.1112000002"/>
    <n v="2715167.1112000002"/>
    <n v="0"/>
    <n v="0"/>
    <n v="119"/>
    <n v="418"/>
    <n v="14"/>
    <n v="113"/>
    <n v="91960"/>
    <n v="113"/>
  </r>
  <r>
    <s v="HK000407"/>
    <s v="[ THÙNG 48 BỊCH ] Sữa Dinh Dưỡng Vinamilk Không Đường thùng 48 bịch x 220ml"/>
    <x v="3"/>
    <s v="Không đường"/>
    <s v="Thùng"/>
    <x v="0"/>
    <n v="2178090.7407"/>
    <n v="2178090.7407"/>
    <n v="0"/>
    <n v="0"/>
    <n v="7"/>
    <n v="7"/>
    <n v="6"/>
    <n v="7"/>
    <n v="73920"/>
    <n v="7"/>
  </r>
  <r>
    <s v="COMBO221013"/>
    <s v="Combo 5 bịch Sữa Dinh Dưỡng Vinamilk Ít Đường 220ml"/>
    <x v="3"/>
    <s v="Ít đường"/>
    <s v="Combo"/>
    <x v="0"/>
    <n v="723516.14820000005"/>
    <n v="723516.14820000005"/>
    <n v="0"/>
    <n v="0"/>
    <n v="16"/>
    <n v="110"/>
    <n v="9"/>
    <n v="16"/>
    <n v="24200"/>
    <n v="16"/>
  </r>
  <r>
    <s v="HK000383"/>
    <s v="Sữa Dinh Dưỡng Vinamilk Ít Đường gói 220ml"/>
    <x v="3"/>
    <s v="Ít đường"/>
    <s v="Gói lẻ"/>
    <x v="0"/>
    <n v="2320774.4445000002"/>
    <n v="2320774.4445000002"/>
    <n v="0"/>
    <n v="0"/>
    <n v="49"/>
    <n v="358"/>
    <n v="16"/>
    <n v="49"/>
    <n v="78760"/>
    <n v="49"/>
  </r>
  <r>
    <s v="VNM003"/>
    <s v="[ THÙNG 48 GÓI ] Sữa Dinh Dưỡng Vinamilk Ít Đường thùng 48 gói x 220ml"/>
    <x v="3"/>
    <s v="Ít đường"/>
    <s v="Thùng"/>
    <x v="0"/>
    <n v="2810277.7779000001"/>
    <n v="2810277.7779000001"/>
    <n v="0"/>
    <n v="0"/>
    <n v="7"/>
    <n v="9"/>
    <n v="6"/>
    <n v="7"/>
    <n v="95040"/>
    <n v="7"/>
  </r>
  <r>
    <s v="COMBO240349"/>
    <s v="COMBO 5 Gói Sữa Dinh Dưỡng Vinamilk Có Đường 220ml - C3147783"/>
    <x v="3"/>
    <s v="Có đường"/>
    <s v="Combo"/>
    <x v="0"/>
    <n v="891207.85210000002"/>
    <n v="891207.85210000002"/>
    <n v="0"/>
    <n v="0"/>
    <n v="20"/>
    <n v="130"/>
    <n v="11"/>
    <n v="20"/>
    <n v="28600"/>
    <n v="20"/>
  </r>
  <r>
    <s v="HK000384"/>
    <s v="Sữa Dinh Dưỡng Vinamilk Có Đường bịch 220ml"/>
    <x v="3"/>
    <s v="Có đường"/>
    <s v="Gói lẻ"/>
    <x v="0"/>
    <n v="1873845.7037"/>
    <n v="1873845.7037"/>
    <n v="0"/>
    <n v="0"/>
    <n v="83"/>
    <n v="289"/>
    <n v="15"/>
    <n v="57"/>
    <n v="63580"/>
    <n v="57"/>
  </r>
  <r>
    <s v="HK000408"/>
    <s v="[ THÙNG 48 BỊCH ] Sữa Dinh Dưỡng Vinamilk Có Đường thùng 48 bịch x 220ml"/>
    <x v="3"/>
    <s v="Có đường"/>
    <s v="Thùng"/>
    <x v="0"/>
    <n v="947822.22219999996"/>
    <n v="947822.22219999996"/>
    <n v="0"/>
    <n v="0"/>
    <n v="3"/>
    <n v="144"/>
    <n v="3"/>
    <n v="3"/>
    <n v="31680"/>
    <n v="3"/>
  </r>
  <r>
    <s v="HK000441"/>
    <s v="[ LỐC 4 HỘP ] Sữa Tươi Tiệt Trùng Ít Đường TH True Milk lốc 4 hộp x 110ml"/>
    <x v="0"/>
    <s v="Ít đường"/>
    <s v="Lốc"/>
    <x v="1"/>
    <n v="3478986.8887999998"/>
    <n v="3478986.8887999998"/>
    <n v="0"/>
    <n v="0"/>
    <n v="75"/>
    <n v="164"/>
    <n v="17"/>
    <n v="74"/>
    <n v="72160"/>
    <n v="74"/>
  </r>
  <r>
    <s v="HK000686"/>
    <s v="[  THÙNG 48 HỘP ]Sữa Tươi Tiệt Trùng Ít Đường TH True Milk Thùng 48 hộp x 110ml"/>
    <x v="0"/>
    <s v="Ít đường"/>
    <s v="Thùng"/>
    <x v="1"/>
    <n v="25700465.037099998"/>
    <n v="25700465.037099998"/>
    <n v="0"/>
    <n v="0"/>
    <n v="103"/>
    <n v="105"/>
    <n v="17"/>
    <n v="103"/>
    <n v="554400"/>
    <n v="103"/>
  </r>
  <r>
    <s v="DNZ07"/>
    <s v="[ THÙNG 48 HỘP ] Sữa Tươi Tiệt Trùng Có Đường TH True Milk thùng 48 hộp x 110ml"/>
    <x v="0"/>
    <s v="Có đường"/>
    <s v="Thùng"/>
    <x v="1"/>
    <n v="7096244.6668999996"/>
    <n v="7096244.6668999996"/>
    <n v="0"/>
    <n v="0"/>
    <n v="28"/>
    <n v="29"/>
    <n v="10"/>
    <n v="28"/>
    <n v="153120"/>
    <n v="28"/>
  </r>
  <r>
    <s v="HK000442"/>
    <s v="[ LỐC 4 HỘP ] Sữa Tươi Tiệt Trùng Có Đường TH True Milk Lốc 4 Hộp x 110ml"/>
    <x v="0"/>
    <s v="Có đường"/>
    <s v="Lốc"/>
    <x v="1"/>
    <n v="1102660.2960999999"/>
    <n v="1102660.2960999999"/>
    <n v="0"/>
    <n v="0"/>
    <n v="28"/>
    <n v="52"/>
    <n v="8"/>
    <n v="25"/>
    <n v="22880"/>
    <n v="25"/>
  </r>
  <r>
    <s v="DNZ02"/>
    <s v="[ THÙNG 48 HỘP ] Sữa Tươi Tiệt Trùng TH True Milk Có Đường thùng 48 hộp x 180ml"/>
    <x v="2"/>
    <s v="Có đường"/>
    <s v="Thùng"/>
    <x v="1"/>
    <n v="42856490.3706"/>
    <n v="42856490.3706"/>
    <n v="0"/>
    <n v="-954000"/>
    <n v="108"/>
    <n v="112"/>
    <n v="12"/>
    <n v="102"/>
    <n v="967680"/>
    <n v="102"/>
  </r>
  <r>
    <s v="HK000443"/>
    <s v="[ LỐC 4 HỘP ] Sữa Tươi Tiệt Trùng Có Đường TH True Milk Lốc 4 Hộp x 180ml"/>
    <x v="2"/>
    <s v="Có đường"/>
    <s v="Lốc"/>
    <x v="1"/>
    <n v="2690434.3703999999"/>
    <n v="2690434.3703999999"/>
    <n v="0"/>
    <n v="0"/>
    <n v="45"/>
    <n v="83"/>
    <n v="14"/>
    <n v="43"/>
    <n v="59760"/>
    <n v="43"/>
  </r>
  <r>
    <s v="HK000444"/>
    <s v="Sữa Tươi Tiệt Trùng Nguyên Chất (Không Đường) TH True Milk Hộp 1L"/>
    <x v="1"/>
    <s v="Không đường"/>
    <s v="Gói lẻ"/>
    <x v="1"/>
    <n v="18448901.407499999"/>
    <n v="18448901.407499999"/>
    <n v="0"/>
    <n v="0"/>
    <n v="270"/>
    <n v="561"/>
    <n v="17"/>
    <n v="260"/>
    <n v="561000"/>
    <n v="260"/>
  </r>
  <r>
    <s v="HK000445"/>
    <s v="Sữa Tươi Tiệt Trùng Ít Đường TH True Milk Hộp 1L"/>
    <x v="1"/>
    <s v="Ít đường"/>
    <s v="Gói lẻ"/>
    <x v="1"/>
    <n v="9767453.0370000005"/>
    <n v="9767453.0370000005"/>
    <n v="0"/>
    <n v="0"/>
    <n v="159"/>
    <n v="297"/>
    <n v="17"/>
    <n v="157"/>
    <n v="297000"/>
    <n v="157"/>
  </r>
  <r>
    <s v="HK000447"/>
    <s v="Sữa Tươi Tiệt Trùng Vinamilk Có Đường hộp 1L"/>
    <x v="1"/>
    <s v="Có đường"/>
    <s v="Gói lẻ"/>
    <x v="0"/>
    <n v="2528156.2966999998"/>
    <n v="2528156.2966999998"/>
    <n v="0"/>
    <n v="0"/>
    <n v="62"/>
    <n v="84"/>
    <n v="17"/>
    <n v="62"/>
    <n v="84000"/>
    <n v="62"/>
  </r>
  <r>
    <s v="HK000479"/>
    <s v="[ LỐC 4 HỘP ] Sữa Tươi Tiệt Trùng 100% Có Đường Vinamilk lốc 4 hộp x 180ml"/>
    <x v="2"/>
    <s v="Có đường"/>
    <s v="Lốc"/>
    <x v="0"/>
    <n v="908081.62950000004"/>
    <n v="908081.62950000004"/>
    <n v="0"/>
    <n v="0"/>
    <n v="20"/>
    <n v="33"/>
    <n v="11"/>
    <n v="20"/>
    <n v="23760"/>
    <n v="20"/>
  </r>
  <r>
    <s v="HK000480"/>
    <s v="[ THÙNG 48 HỘP ] Sữa Tươi Tiệt Trùng 100% Có Đường Vinamilk thùng 48 hộp x 180ml"/>
    <x v="2"/>
    <s v="Có đường"/>
    <s v="Thùng"/>
    <x v="0"/>
    <n v="1977222.2220000001"/>
    <n v="1977222.2220000001"/>
    <n v="0"/>
    <n v="0"/>
    <n v="6"/>
    <n v="6"/>
    <n v="6"/>
    <n v="6"/>
    <n v="51840"/>
    <n v="6"/>
  </r>
  <r>
    <s v="COMBO241264"/>
    <s v="[Giảm 12.800] Combo 2 lốc sữa tươi meadow fresh nguyên kem lốc 3 hộp x 200ml"/>
    <x v="4"/>
    <s v="Khác"/>
    <s v="Combo"/>
    <x v="2"/>
    <n v="511184.22230000002"/>
    <n v="511184.22230000002"/>
    <n v="0"/>
    <n v="0"/>
    <n v="5"/>
    <n v="16"/>
    <n v="4"/>
    <n v="5"/>
    <n v="9600"/>
    <n v="5"/>
  </r>
  <r>
    <s v="HK000496"/>
    <s v="Sữa Tươi Meadow Fresh nguyên kem lốc 3 hộp x 200ml"/>
    <x v="4"/>
    <s v="Khác"/>
    <s v="Lốc"/>
    <x v="2"/>
    <n v="757407.40740000003"/>
    <n v="757407.40740000003"/>
    <n v="0"/>
    <n v="0"/>
    <n v="9"/>
    <n v="20"/>
    <n v="3"/>
    <n v="9"/>
    <n v="12000"/>
    <n v="9"/>
  </r>
  <r>
    <s v="HK000498"/>
    <s v="[ LỐC 4 HỘP ] Sữa Tươi Tiệt Trùng Dutch Lady Có Đường lốc 4 hộp x 180ml"/>
    <x v="2"/>
    <s v="Có đường"/>
    <s v="Lốc"/>
    <x v="3"/>
    <n v="152332.29639999999"/>
    <n v="152332.29639999999"/>
    <n v="0"/>
    <n v="0"/>
    <n v="5"/>
    <n v="5"/>
    <n v="5"/>
    <n v="5"/>
    <n v="3600"/>
    <n v="5"/>
  </r>
  <r>
    <s v="HK000515"/>
    <s v="[THÙNG 48 HỘP ]  Sữa Tươi Tiệt Trùng Có Đường Dutch Lady thùng 48 hộp x 180ml"/>
    <x v="2"/>
    <s v="Có đường"/>
    <s v="Thùng"/>
    <x v="3"/>
    <n v="2766666.6666999999"/>
    <n v="2766666.6666999999"/>
    <n v="0"/>
    <n v="0"/>
    <n v="4"/>
    <n v="9"/>
    <n v="3"/>
    <n v="3"/>
    <n v="77760"/>
    <n v="3"/>
  </r>
  <r>
    <s v="HK00052501"/>
    <s v="[ LỐC 4 HỘP ] Sữa Dinh Dưỡng Tiệt Trùng Có Đường Nuvi Lốc 4 Hộp x 180ml"/>
    <x v="2"/>
    <s v="Có đường"/>
    <s v="Lốc"/>
    <x v="4"/>
    <n v="1060797.7038"/>
    <n v="1060797.7038"/>
    <n v="0"/>
    <n v="0"/>
    <n v="30"/>
    <n v="46"/>
    <n v="14"/>
    <n v="30"/>
    <n v="33120"/>
    <n v="30"/>
  </r>
  <r>
    <s v="HK00052502"/>
    <s v="[ THÙNG 48 HỘP ] Sữa Dinh Dưỡng Tiệt Trùng Có Đường Nuvi Thùng 48 Hộp x 180ml"/>
    <x v="2"/>
    <s v="Có đường"/>
    <s v="Thùng"/>
    <x v="4"/>
    <n v="535361.40740000003"/>
    <n v="535361.40740000003"/>
    <n v="0"/>
    <n v="0"/>
    <n v="2"/>
    <n v="2"/>
    <n v="1"/>
    <n v="2"/>
    <n v="17280"/>
    <n v="2"/>
  </r>
  <r>
    <s v="COMBO241263"/>
    <s v="[Giảm 10.900] Combo 2 hộp sữa tươi tiệt trùng nguyên kem meadow fresh 1L"/>
    <x v="1"/>
    <s v="Khác"/>
    <s v="Combo"/>
    <x v="2"/>
    <n v="3765245.4076"/>
    <n v="3765245.4076"/>
    <n v="0"/>
    <n v="0"/>
    <n v="35"/>
    <n v="118"/>
    <n v="10"/>
    <n v="35"/>
    <n v="118000"/>
    <n v="35"/>
  </r>
  <r>
    <s v="HK00057300"/>
    <s v="Sữa Tươi Tiệt Trùng Nguyên Kem Meadow Fresh 1L"/>
    <x v="1"/>
    <s v="Khác"/>
    <s v="Gói lẻ"/>
    <x v="2"/>
    <n v="2912432.7403000002"/>
    <n v="2912432.7403000002"/>
    <n v="0"/>
    <n v="0"/>
    <n v="46"/>
    <n v="86"/>
    <n v="17"/>
    <n v="42"/>
    <n v="86000"/>
    <n v="42"/>
  </r>
  <r>
    <s v="COMBO241265"/>
    <s v="[Giảm 12.800] Combo 2 lốc sữa tươi tiệt trùng ít béo meadow fresh lốc 3 hộp 200ml"/>
    <x v="4"/>
    <s v="Khác"/>
    <s v="Combo"/>
    <x v="2"/>
    <n v="191760.7408"/>
    <n v="191760.7408"/>
    <n v="0"/>
    <n v="0"/>
    <n v="3"/>
    <n v="6"/>
    <n v="2"/>
    <n v="3"/>
    <n v="3600"/>
    <n v="3"/>
  </r>
  <r>
    <s v="HK00061001"/>
    <s v="Sữa tươi tiệt trùng Ít Béo Meadow Fresh lốc 3 hộp 200ML"/>
    <x v="4"/>
    <s v="Khác"/>
    <s v="Lốc"/>
    <x v="2"/>
    <n v="227444.44450000001"/>
    <n v="227444.44450000001"/>
    <n v="0"/>
    <n v="0"/>
    <n v="4"/>
    <n v="6"/>
    <n v="4"/>
    <n v="4"/>
    <n v="3600"/>
    <n v="4"/>
  </r>
  <r>
    <s v="HK00061901"/>
    <s v="[ LỐC 4 HỘP ] Sữa tươi tiệt trùng vị tự nhiên TH true MILK Hilo lốc 4 hộp 180ml"/>
    <x v="2"/>
    <s v="Khác"/>
    <s v="Lốc"/>
    <x v="1"/>
    <n v="3097053.2593"/>
    <n v="3097053.2593"/>
    <n v="0"/>
    <n v="0"/>
    <n v="44"/>
    <n v="88"/>
    <n v="13"/>
    <n v="42"/>
    <n v="63360"/>
    <n v="42"/>
  </r>
  <r>
    <s v="HK00061902"/>
    <s v="[ THÙNG 48 HỘP ] Sữa tươi tiệt trùng vị tự nhiên TH true MILK Hilo 180ml"/>
    <x v="2"/>
    <s v="Khác"/>
    <s v="Thùng"/>
    <x v="1"/>
    <n v="2111111.111"/>
    <n v="2111111.111"/>
    <n v="0"/>
    <n v="0"/>
    <n v="5"/>
    <n v="5"/>
    <n v="4"/>
    <n v="5"/>
    <n v="43200"/>
    <n v="5"/>
  </r>
  <r>
    <s v="COMBO240240"/>
    <s v="Combo 5 Sữa dinh dưỡng có đường Vinamilk Happy Star bịch 220ml"/>
    <x v="3"/>
    <s v="Có đường"/>
    <s v="Combo"/>
    <x v="0"/>
    <n v="3779505.9997999999"/>
    <n v="3779505.9997999999"/>
    <n v="0"/>
    <n v="0"/>
    <n v="86"/>
    <n v="680"/>
    <n v="13"/>
    <n v="86"/>
    <n v="149600"/>
    <n v="86"/>
  </r>
  <r>
    <s v="HK00062300"/>
    <s v="Sữa dinh dưỡng có đường Happy Star bịch 220ml"/>
    <x v="3"/>
    <s v="Có đường"/>
    <s v="Gói lẻ"/>
    <x v="0"/>
    <n v="1316340.4443999999"/>
    <n v="1316340.4443999999"/>
    <n v="0"/>
    <n v="0"/>
    <n v="15"/>
    <n v="206"/>
    <n v="10"/>
    <n v="15"/>
    <n v="45320"/>
    <n v="15"/>
  </r>
  <r>
    <s v="HK00062302"/>
    <s v="Combo 3 Sữa Dinh Dưỡng Có Đường Vinamilk Happy Star bịch 220ml"/>
    <x v="3"/>
    <s v="Có đường"/>
    <s v="Combo"/>
    <x v="0"/>
    <n v="1207593.7777"/>
    <n v="1207593.7777"/>
    <n v="0"/>
    <n v="0"/>
    <n v="34"/>
    <n v="69"/>
    <n v="12"/>
    <n v="34"/>
    <n v="45540"/>
    <n v="34"/>
  </r>
  <r>
    <s v="HK00063200"/>
    <s v="Sữa nguyên chất tiệt trùng Able Farm hộp 1L"/>
    <x v="1"/>
    <s v="Khác"/>
    <s v="Gói lẻ"/>
    <x v="4"/>
    <n v="32319398.740800001"/>
    <n v="32319398.740800001"/>
    <n v="0"/>
    <n v="0"/>
    <n v="593"/>
    <n v="1259"/>
    <n v="17"/>
    <n v="584"/>
    <n v="1259000"/>
    <n v="584"/>
  </r>
  <r>
    <s v="COMBO231004"/>
    <s v="Combo 5 Bịch Sữa Tươi Tiệt Trùng có đường Dutch Lady 180ml"/>
    <x v="2"/>
    <s v="Có đường"/>
    <s v="Combo"/>
    <x v="3"/>
    <n v="3534549.7777"/>
    <n v="3534549.7777"/>
    <n v="0"/>
    <n v="0"/>
    <n v="82"/>
    <n v="720"/>
    <n v="16"/>
    <n v="79"/>
    <n v="129600"/>
    <n v="79"/>
  </r>
  <r>
    <s v="COMBO240613"/>
    <s v="COMBO 3 Bịch sữa tươi tiệt trùng có đường Dutch Lady bịch 180ml"/>
    <x v="2"/>
    <s v="Có đường"/>
    <s v="Combo"/>
    <x v="3"/>
    <n v="300160.74060000002"/>
    <n v="300160.74060000002"/>
    <n v="0"/>
    <n v="0"/>
    <n v="14"/>
    <n v="54"/>
    <n v="11"/>
    <n v="14"/>
    <n v="9720"/>
    <n v="14"/>
  </r>
  <r>
    <s v="HK00064100"/>
    <s v="Sữa tươi tiệt trùng có đường Dutch Lady bịch 180ml"/>
    <x v="2"/>
    <s v="Có đường"/>
    <s v="Gói lẻ"/>
    <x v="3"/>
    <n v="5420013.5557000004"/>
    <n v="5420013.5557000004"/>
    <n v="0"/>
    <n v="-786000"/>
    <n v="791"/>
    <n v="965"/>
    <n v="16"/>
    <n v="789"/>
    <n v="173700"/>
    <n v="789"/>
  </r>
  <r>
    <s v="HK00064101"/>
    <s v="[ THÙNG 48 BỊCH ] Sữa tươi tiệt trùng có đường Dutch Lady Thùng 48 bịch 180ml"/>
    <x v="2"/>
    <s v="Có đường"/>
    <s v="Thùng"/>
    <x v="3"/>
    <n v="774999.99990000005"/>
    <n v="774999.99990000005"/>
    <n v="0"/>
    <n v="0"/>
    <n v="3"/>
    <n v="3"/>
    <n v="3"/>
    <n v="3"/>
    <n v="25920"/>
    <n v="3"/>
  </r>
  <r>
    <s v="HK00064601"/>
    <s v="[ LỐC 4 HỘP ] Sữa dinh dưỡng có đường Vinamilk ADM lốc 4 hộp 180ml"/>
    <x v="2"/>
    <s v="Có đường"/>
    <s v="Lốc"/>
    <x v="0"/>
    <n v="375925.92609999998"/>
    <n v="375925.92609999998"/>
    <n v="0"/>
    <n v="0"/>
    <n v="7"/>
    <n v="14"/>
    <n v="6"/>
    <n v="7"/>
    <n v="10080"/>
    <n v="7"/>
  </r>
  <r>
    <s v="COMBO241266"/>
    <s v="Combo 2 hộp sữa tươi tiệt trùng ít béo meadow fresh 1L"/>
    <x v="1"/>
    <s v="Khác"/>
    <s v="Combo"/>
    <x v="2"/>
    <n v="73055.555600000007"/>
    <n v="73055.555600000007"/>
    <n v="0"/>
    <n v="0"/>
    <n v="1"/>
    <n v="2"/>
    <n v="1"/>
    <n v="1"/>
    <n v="2000"/>
    <n v="1"/>
  </r>
  <r>
    <s v="HK00065500"/>
    <s v="Sữa Tươi Tiệt Trùng Ít Béo Nhãn Hiệu Meadow Fresh 1L "/>
    <x v="1"/>
    <s v="Khác"/>
    <s v="Gói lẻ"/>
    <x v="2"/>
    <n v="1294973.2592"/>
    <n v="1294973.2592"/>
    <n v="0"/>
    <n v="-35000"/>
    <n v="21"/>
    <n v="35"/>
    <n v="8"/>
    <n v="21"/>
    <n v="35000"/>
    <n v="21"/>
  </r>
  <r>
    <s v="HK00065701"/>
    <s v="[ LỐC 4 HỘP ] Sữa Tươi Tiệt Trùng 100% sữa tươi Vinamilk hương dâu lốc 4 hộp 180ml"/>
    <x v="2"/>
    <s v="Khác"/>
    <s v="Lốc"/>
    <x v="0"/>
    <n v="1352148.5183000001"/>
    <n v="1352148.5183000001"/>
    <n v="0"/>
    <n v="-54600"/>
    <n v="27"/>
    <n v="49"/>
    <n v="14"/>
    <n v="27"/>
    <n v="35280"/>
    <n v="27"/>
  </r>
  <r>
    <s v="HK00065702"/>
    <s v="[ THÙNG 48 HỘP ] Sữa Tươi Tiệt Trùng 100% sữa tươi Vinamilk hương dâu Thùng 48 hộp 180ml"/>
    <x v="2"/>
    <s v="Khác"/>
    <s v="Thùng"/>
    <x v="0"/>
    <n v="329537.03700000001"/>
    <n v="329537.03700000001"/>
    <n v="0"/>
    <n v="0"/>
    <n v="1"/>
    <n v="1"/>
    <n v="1"/>
    <n v="1"/>
    <n v="8640"/>
    <n v="1"/>
  </r>
  <r>
    <s v="HK00065801"/>
    <s v="[ LỐC 4 HỘP ] Sữa Tươi Tiệt Trùng 100% sữa tươi Vinamilk hương socola lốc 4 hộp 180ml"/>
    <x v="2"/>
    <s v="Khác"/>
    <s v="Lốc"/>
    <x v="0"/>
    <n v="1616132.5183999999"/>
    <n v="1616132.5183999999"/>
    <n v="0"/>
    <n v="0"/>
    <n v="39"/>
    <n v="59"/>
    <n v="15"/>
    <n v="39"/>
    <n v="42480"/>
    <n v="39"/>
  </r>
  <r>
    <s v="HK00065802"/>
    <s v="[ THÙNG 48 HỘP ] Sữa Tươi Tiệt Trùng 100% sữa tươi Vinamilk hương socola thùng 48 hộp x 180ml"/>
    <x v="2"/>
    <s v="Khác"/>
    <s v="Thùng"/>
    <x v="0"/>
    <n v="988796.29619999998"/>
    <n v="988796.29619999998"/>
    <n v="0"/>
    <n v="0"/>
    <n v="3"/>
    <n v="3"/>
    <n v="3"/>
    <n v="3"/>
    <n v="25920"/>
    <n v="3"/>
  </r>
  <r>
    <s v="HK00066102"/>
    <s v="[ THÙNG 48 HỘP ] Sữa Tươi Tiệt Trùng 100% sữa tươi Vinamilk hương socola Thùng 48 hộp x 110ml"/>
    <x v="0"/>
    <s v="Khác"/>
    <s v="Thùng"/>
    <x v="0"/>
    <n v="212711.11110000001"/>
    <n v="212711.11110000001"/>
    <n v="0"/>
    <n v="-9100"/>
    <n v="1"/>
    <n v="1"/>
    <n v="1"/>
    <n v="1"/>
    <n v="5280"/>
    <n v="1"/>
  </r>
  <r>
    <s v="HK00066601"/>
    <s v="[ LỐC 4 HỘP ] Sữa tươi tiệt trùng hương dâu tự nhiên TH True Milk Lốc 4 hộp x180ml"/>
    <x v="2"/>
    <s v="Khác"/>
    <s v="Lốc"/>
    <x v="1"/>
    <n v="2430969.9999000002"/>
    <n v="2430969.9999000002"/>
    <n v="0"/>
    <n v="0"/>
    <n v="38"/>
    <n v="75"/>
    <n v="13"/>
    <n v="38"/>
    <n v="54000"/>
    <n v="38"/>
  </r>
  <r>
    <s v="HK00066602"/>
    <s v="[RẺ] [ THÙNG 48 HỘP ] Sữa Tươi Tiệt Trùng TH True MILK Hương Dâu Tự Nhiên Thùng 48 Hộp x 180 ml"/>
    <x v="2"/>
    <s v="Khác"/>
    <s v="Thùng"/>
    <x v="1"/>
    <n v="385092.59259999997"/>
    <n v="385092.59259999997"/>
    <n v="0"/>
    <n v="0"/>
    <n v="1"/>
    <n v="1"/>
    <n v="1"/>
    <n v="1"/>
    <n v="8640"/>
    <n v="1"/>
  </r>
  <r>
    <s v="HK00072401"/>
    <s v="Sữa Tươi Tiệt Trùng Lothamilk Ít Đường Lốc 4 Hộp x 110ml"/>
    <x v="0"/>
    <s v="Ít đường"/>
    <s v="Lốc"/>
    <x v="5"/>
    <n v="737068"/>
    <n v="737068"/>
    <n v="0"/>
    <n v="0"/>
    <n v="15"/>
    <n v="40"/>
    <n v="2"/>
    <n v="15"/>
    <n v="17600"/>
    <n v="15"/>
  </r>
  <r>
    <s v="HK00072501"/>
    <s v="[ LỐC 4 HỘP ] Sữa Tươi Tiệt Trùng Lothamilk Có Đường Lốc 4 Hộp x 110ml"/>
    <x v="0"/>
    <s v="Có đường"/>
    <s v="Lốc"/>
    <x v="5"/>
    <n v="663417.18530000001"/>
    <n v="663417.18530000001"/>
    <n v="0"/>
    <n v="0"/>
    <n v="24"/>
    <n v="36"/>
    <n v="10"/>
    <n v="22"/>
    <n v="15840"/>
    <n v="22"/>
  </r>
  <r>
    <s v="HK00072502"/>
    <s v="[ THÙNG 48 HỘP ] Sữa Tươi Tiệt Trùng Lothamilk Có Đường Thùng 48 Hộp x 110ml"/>
    <x v="0"/>
    <s v="Có đường"/>
    <s v="Thùng"/>
    <x v="5"/>
    <n v="435185.18520000001"/>
    <n v="435185.18520000001"/>
    <n v="0"/>
    <n v="0"/>
    <n v="2"/>
    <n v="2"/>
    <n v="2"/>
    <n v="2"/>
    <n v="10560"/>
    <n v="2"/>
  </r>
  <r>
    <s v="HK00072601"/>
    <s v="[ LỐC 4 HỘP ] Sữa Tươi Tiệt Trùng Lothamilk Có Đường Lốc 4 hộp x 180ml"/>
    <x v="2"/>
    <s v="Có đường"/>
    <s v="Lốc"/>
    <x v="5"/>
    <n v="1135414.1484999999"/>
    <n v="1135414.1484999999"/>
    <n v="0"/>
    <n v="0"/>
    <n v="26"/>
    <n v="41"/>
    <n v="12"/>
    <n v="26"/>
    <n v="29520"/>
    <n v="26"/>
  </r>
  <r>
    <s v="HK00072602"/>
    <s v="[ THÙNG 48 HỘP ] Sữa Tươi tiệt trùng Lothamilk Có Đường Thùng 48 hộp x 180ml"/>
    <x v="2"/>
    <s v="Có đường"/>
    <s v="Thùng"/>
    <x v="5"/>
    <n v="3979556.5183999999"/>
    <n v="3979556.5183999999"/>
    <n v="0"/>
    <n v="0"/>
    <n v="13"/>
    <n v="13"/>
    <n v="7"/>
    <n v="13"/>
    <n v="112320"/>
    <n v="13"/>
  </r>
  <r>
    <s v="HK00072701"/>
    <s v="[ LỐC 4 HỘP ] Sữa Tươi Tiệt Trùng Lothamilk Ít Đường Lốc 4 Hộp x 180ml"/>
    <x v="2"/>
    <s v="Ít đường"/>
    <s v="Lốc"/>
    <x v="5"/>
    <n v="28731838.740699999"/>
    <n v="28731838.740699999"/>
    <n v="0"/>
    <n v="-4739000"/>
    <n v="911"/>
    <n v="1025"/>
    <n v="17"/>
    <n v="909"/>
    <n v="738000"/>
    <n v="909"/>
  </r>
  <r>
    <s v="HK00072702"/>
    <s v="[ THÙNG 48 HỘP ] Sữa Tươi Tiệt Trùng Lothamilk Ít Đường Thùng 48 hộp x 180ml"/>
    <x v="2"/>
    <s v="Ít đường"/>
    <s v="Thùng"/>
    <x v="5"/>
    <n v="5503464.1481999997"/>
    <n v="5503464.1481999997"/>
    <n v="0"/>
    <n v="0"/>
    <n v="18"/>
    <n v="18"/>
    <n v="10"/>
    <n v="18"/>
    <n v="155520"/>
    <n v="18"/>
  </r>
  <r>
    <s v="HK00072901"/>
    <s v="[ LỐC 4 HỘP ] Sữa Uống Dinh Dưỡng Dielac Grow Plus (Sữa Non) Lốc 4 Hộp x 110ml"/>
    <x v="0"/>
    <s v="Khác"/>
    <s v="Lốc"/>
    <x v="4"/>
    <n v="713735.8517"/>
    <n v="713735.8517"/>
    <n v="0"/>
    <n v="0"/>
    <n v="14"/>
    <n v="23"/>
    <n v="11"/>
    <n v="14"/>
    <n v="10120"/>
    <n v="14"/>
  </r>
  <r>
    <s v="HK00073001"/>
    <s v="[ LỐC 4 HỘP ] Sữa Tươi Tiệt Trùng Nguyên Chất TH True Milk Lốc 4 Hộp x 110ml"/>
    <x v="0"/>
    <s v="Khác"/>
    <s v="Lốc"/>
    <x v="1"/>
    <n v="2269851.8516000002"/>
    <n v="2269851.8516000002"/>
    <n v="0"/>
    <n v="0"/>
    <n v="50"/>
    <n v="107"/>
    <n v="15"/>
    <n v="50"/>
    <n v="47080"/>
    <n v="50"/>
  </r>
  <r>
    <s v="HK00073002"/>
    <s v="[ THÙNG 48 HỘP ] Sữa Tươi Tiệt Trùng Nguyên Chất TH True Milk Thùng 48 Hộp x 110ml"/>
    <x v="0"/>
    <s v="Khác"/>
    <s v="Thùng"/>
    <x v="1"/>
    <n v="10280447.4815"/>
    <n v="10280447.4815"/>
    <n v="0"/>
    <n v="0"/>
    <n v="38"/>
    <n v="42"/>
    <n v="16"/>
    <n v="38"/>
    <n v="221760"/>
    <n v="38"/>
  </r>
  <r>
    <s v="HK00073200"/>
    <s v="Sữa Tươi Tươi Sạch Nutimilk Nguyên Chất Hộp 1 Lít"/>
    <x v="1"/>
    <s v="Khác"/>
    <s v="Gói lẻ"/>
    <x v="6"/>
    <n v="99722.222200000004"/>
    <n v="99722.222200000004"/>
    <n v="0"/>
    <n v="0"/>
    <n v="2"/>
    <n v="3"/>
    <n v="1"/>
    <n v="2"/>
    <n v="3000"/>
    <n v="2"/>
  </r>
  <r>
    <s v="HK00073301"/>
    <s v="[ LỐC 4 HỘP ] Sữa Tươi Tươi Sạch Nutimilk Ít Đường Hộp x 110ml"/>
    <x v="0"/>
    <s v="Ít đường"/>
    <s v="Lốc"/>
    <x v="6"/>
    <n v="1104461.037"/>
    <n v="1104461.037"/>
    <n v="0"/>
    <n v="0"/>
    <n v="37"/>
    <n v="61"/>
    <n v="15"/>
    <n v="37"/>
    <n v="26840"/>
    <n v="37"/>
  </r>
  <r>
    <s v="HK00073302"/>
    <s v="[ THÙNG 48 HỘP ] Sữa Tươi Tươi Sạch Nutimilk Ít Đường Hộp x 110ml"/>
    <x v="0"/>
    <s v="Ít đường"/>
    <s v="Thùng"/>
    <x v="6"/>
    <n v="1926666.6666999999"/>
    <n v="1926666.6666999999"/>
    <n v="0"/>
    <n v="0"/>
    <n v="9"/>
    <n v="9"/>
    <n v="6"/>
    <n v="9"/>
    <n v="47520"/>
    <n v="9"/>
  </r>
  <r>
    <s v="HK00073400"/>
    <s v="Sữa tươi tiệt trùng Mleko Zambrowskie 3,5% béo Hộp 1 Lít"/>
    <x v="1"/>
    <s v="Khác"/>
    <s v="Gói lẻ"/>
    <x v="4"/>
    <n v="12111411.8518"/>
    <n v="12111411.8518"/>
    <n v="0"/>
    <n v="0"/>
    <n v="303"/>
    <n v="462"/>
    <n v="17"/>
    <n v="300"/>
    <n v="462000"/>
    <n v="300"/>
  </r>
  <r>
    <s v="HK00074301"/>
    <s v="[ LỐC 4 HỘP ] Sữa Dinh Dưỡng Pha Sẵn Hoff Lốc 4 Hộp x 110ml (1y+)"/>
    <x v="0"/>
    <s v="Khác"/>
    <s v="Lốc"/>
    <x v="4"/>
    <n v="376741.77789999999"/>
    <n v="376741.77789999999"/>
    <n v="0"/>
    <n v="0"/>
    <n v="8"/>
    <n v="12"/>
    <n v="6"/>
    <n v="8"/>
    <n v="5280"/>
    <n v="8"/>
  </r>
  <r>
    <s v="HK00075500"/>
    <s v="Sữa Tiệt Trùng  Binggrae Vị Dâu Ít Đường Hộp 200ml"/>
    <x v="4"/>
    <s v="Ít đường"/>
    <s v="Gói lẻ"/>
    <x v="4"/>
    <n v="115811.11109999999"/>
    <n v="115811.11109999999"/>
    <n v="0"/>
    <n v="-32200"/>
    <n v="2"/>
    <n v="7"/>
    <n v="1"/>
    <n v="2"/>
    <n v="1400"/>
    <n v="2"/>
  </r>
  <r>
    <s v="HK00075600"/>
    <s v="Sữa Tiệt Trùng Binggrae Vị Chuối Ít Đường Hộp 200ml"/>
    <x v="4"/>
    <s v="Ít đường"/>
    <s v="Gói lẻ"/>
    <x v="4"/>
    <n v="1889850.074"/>
    <n v="1889850.074"/>
    <n v="0"/>
    <n v="-570000"/>
    <n v="41"/>
    <n v="114"/>
    <n v="6"/>
    <n v="41"/>
    <n v="22800"/>
    <n v="41"/>
  </r>
  <r>
    <s v="HK00075800"/>
    <s v="Sữa Tiệt Trùng Binggrae Vị Vani Hộp 200ml"/>
    <x v="4"/>
    <s v="Khác"/>
    <s v="Gói lẻ"/>
    <x v="4"/>
    <n v="3173025.4075000002"/>
    <n v="3173025.4075000002"/>
    <n v="0"/>
    <n v="-1268800"/>
    <n v="101"/>
    <n v="190"/>
    <n v="10"/>
    <n v="97"/>
    <n v="38000"/>
    <n v="97"/>
  </r>
  <r>
    <s v="HK00075900"/>
    <s v="Sữa Tiệt Trùng Binggrae Vị Khoai Môn Hộp 200ml"/>
    <x v="4"/>
    <s v="Khác"/>
    <s v="Gói lẻ"/>
    <x v="4"/>
    <n v="1349408.5183999999"/>
    <n v="1349408.5183999999"/>
    <n v="0"/>
    <n v="-496600"/>
    <n v="43"/>
    <n v="81"/>
    <n v="10"/>
    <n v="42"/>
    <n v="16200"/>
    <n v="42"/>
  </r>
  <r>
    <s v="HK00076600"/>
    <s v="Sữa Tươi Tiệt Trùng Nguyên Kem Anchor hộp 1 lít."/>
    <x v="1"/>
    <s v="Khác"/>
    <s v="Gói lẻ"/>
    <x v="4"/>
    <n v="166438.44450000001"/>
    <n v="166438.44450000001"/>
    <n v="0"/>
    <n v="0"/>
    <n v="3"/>
    <n v="3"/>
    <n v="3"/>
    <n v="3"/>
    <n v="3000"/>
    <n v="3"/>
  </r>
  <r>
    <s v="HK00076700"/>
    <s v="Sữa Tươi Tiệt Trùng ít béo Anchor hộp 1 lít."/>
    <x v="1"/>
    <s v="Khác"/>
    <s v="Gói lẻ"/>
    <x v="4"/>
    <n v="336333.3333"/>
    <n v="336333.3333"/>
    <n v="0"/>
    <n v="-48000"/>
    <n v="6"/>
    <n v="6"/>
    <n v="4"/>
    <n v="6"/>
    <n v="6000"/>
    <n v="6"/>
  </r>
  <r>
    <s v="HK00077601"/>
    <s v="[ LỐC 4 HỘP ]Sữa Tươi Tươi Sạch NutiMilk Có Đường Hộp 110ml"/>
    <x v="0"/>
    <s v="Có đường"/>
    <s v="Lốc"/>
    <x v="6"/>
    <n v="1087291.6298"/>
    <n v="1087291.6298"/>
    <n v="0"/>
    <n v="-20000"/>
    <n v="40"/>
    <n v="60"/>
    <n v="13"/>
    <n v="39"/>
    <n v="26400"/>
    <n v="39"/>
  </r>
  <r>
    <s v="HK00077602"/>
    <s v=" [ THÙNG 48 HỘP ] Sữa Tươi Tươi Sạch NutiMilk Có Đường Hộp 110ml"/>
    <x v="0"/>
    <s v="Có đường"/>
    <s v="Thùng"/>
    <x v="6"/>
    <n v="4280370.3704000004"/>
    <n v="4280370.3704000004"/>
    <n v="0"/>
    <n v="0"/>
    <n v="20"/>
    <n v="20"/>
    <n v="14"/>
    <n v="20"/>
    <n v="105600"/>
    <n v="20"/>
  </r>
  <r>
    <s v="HK00077701"/>
    <s v="[ LỐC 4 HỘP ] Sữa Tươi Tươi Sạch NutiMilk Có Đường Hộp 180ml"/>
    <x v="2"/>
    <s v="Có đường"/>
    <s v="Lốc"/>
    <x v="6"/>
    <n v="1306377.7038"/>
    <n v="1306377.7038"/>
    <n v="0"/>
    <n v="0"/>
    <n v="26"/>
    <n v="47"/>
    <n v="12"/>
    <n v="25"/>
    <n v="33840"/>
    <n v="25"/>
  </r>
  <r>
    <s v="HK00077702"/>
    <s v=" [ THÙNG 48 HỘP ] Sữa Tươi Tươi Sạch NutiMilk Có Đường Hộp 180ml"/>
    <x v="2"/>
    <s v="Có đường"/>
    <s v="Thùng"/>
    <x v="6"/>
    <n v="966888.88879999996"/>
    <n v="966888.88879999996"/>
    <n v="0"/>
    <n v="0"/>
    <n v="3"/>
    <n v="3"/>
    <n v="3"/>
    <n v="3"/>
    <n v="25920"/>
    <n v="3"/>
  </r>
  <r>
    <s v="HK00077801"/>
    <s v="[ LỐC 4 HỘP ] Sữa Tươi Tươi Sạch NutiMilk Ít Đường Hộp 180ml"/>
    <x v="2"/>
    <s v="Ít đường"/>
    <s v="Lốc"/>
    <x v="6"/>
    <n v="2089102.8887"/>
    <n v="2089102.8887"/>
    <n v="0"/>
    <n v="0"/>
    <n v="58"/>
    <n v="75"/>
    <n v="16"/>
    <n v="53"/>
    <n v="54000"/>
    <n v="53"/>
  </r>
  <r>
    <s v="HK00077802"/>
    <s v="[ THÙNG 48 HỘP ] Sữa Tươi Tươi Sạch NutiMilk Ít Đường Hộp 180ml"/>
    <x v="2"/>
    <s v="Ít đường"/>
    <s v="Thùng"/>
    <x v="6"/>
    <n v="3237037.0370999998"/>
    <n v="3237037.0370999998"/>
    <n v="0"/>
    <n v="0"/>
    <n v="10"/>
    <n v="10"/>
    <n v="7"/>
    <n v="10"/>
    <n v="86400"/>
    <n v="10"/>
  </r>
  <r>
    <s v="HK00077901"/>
    <s v="[ LỐC 4 HỘP ] Sữa Tươi Tươi Sạch NutiMilk Nguyên Chất Hộp 180ml"/>
    <x v="2"/>
    <s v="Khác"/>
    <s v="Lốc"/>
    <x v="6"/>
    <n v="1114296.2962"/>
    <n v="1114296.2962"/>
    <n v="0"/>
    <n v="0"/>
    <n v="32"/>
    <n v="40"/>
    <n v="11"/>
    <n v="27"/>
    <n v="28800"/>
    <n v="27"/>
  </r>
  <r>
    <s v="HK00077902"/>
    <s v="[ THÙNG 48 HỘP ] Sữa Tươi Tươi Sạch NutiMilk Nguyên Chất Hộp 180ml"/>
    <x v="2"/>
    <s v="Khác"/>
    <s v="Thùng"/>
    <x v="6"/>
    <n v="651851.85179999995"/>
    <n v="651851.85179999995"/>
    <n v="0"/>
    <n v="0"/>
    <n v="2"/>
    <n v="2"/>
    <n v="2"/>
    <n v="2"/>
    <n v="17280"/>
    <n v="2"/>
  </r>
  <r>
    <s v="HK00078000"/>
    <s v="Sữa Tươi Tươi Sạch NutiMilk có Đường Hộp 1L"/>
    <x v="1"/>
    <s v="Có đường"/>
    <s v="Gói lẻ"/>
    <x v="6"/>
    <n v="265925.92570000002"/>
    <n v="265925.92570000002"/>
    <n v="0"/>
    <n v="0"/>
    <n v="7"/>
    <n v="8"/>
    <n v="6"/>
    <n v="7"/>
    <n v="8000"/>
    <n v="7"/>
  </r>
  <r>
    <s v="HK00078100"/>
    <s v="Sữa Tươi Tươi Sạch NutiMilk có Đường bịch 220ml"/>
    <x v="3"/>
    <s v="Có đường"/>
    <s v="Gói lẻ"/>
    <x v="6"/>
    <n v="359944.44459999999"/>
    <n v="359944.44459999999"/>
    <n v="0"/>
    <n v="-78000"/>
    <n v="35"/>
    <n v="45"/>
    <n v="7"/>
    <n v="35"/>
    <n v="9900"/>
    <n v="35"/>
  </r>
  <r>
    <s v="HK00078101"/>
    <s v="[ THÙNG 48 BỊCH ] Sữa Tươi Tươi Sạch NutiMilk có Đường bịch 220ml"/>
    <x v="3"/>
    <s v="Có đường"/>
    <s v="Thùng"/>
    <x v="6"/>
    <n v="1391666.6666000001"/>
    <n v="1391666.6666000001"/>
    <n v="0"/>
    <n v="-37500"/>
    <n v="4"/>
    <n v="4"/>
    <n v="4"/>
    <n v="4"/>
    <n v="42240"/>
    <n v="4"/>
  </r>
  <r>
    <s v="HK00078200"/>
    <s v="Sữa Tươi Tươi Sạch NutiMilk Nguyên Chất bịch 220ml"/>
    <x v="3"/>
    <s v="Khác"/>
    <s v="Gói lẻ"/>
    <x v="6"/>
    <n v="409370.88900000002"/>
    <n v="409370.88900000002"/>
    <n v="0"/>
    <n v="0"/>
    <n v="17"/>
    <n v="52"/>
    <n v="12"/>
    <n v="17"/>
    <n v="11440"/>
    <n v="17"/>
  </r>
  <r>
    <s v="HK00078201"/>
    <s v="[ THÙNG 48 BỊCH ] Sữa Tươi Tươi Sạch NutiMilk Nguyên Chất bịch 220ml"/>
    <x v="3"/>
    <s v="Khác"/>
    <s v="Thùng"/>
    <x v="6"/>
    <n v="347222.22220000002"/>
    <n v="347222.22220000002"/>
    <n v="0"/>
    <n v="0"/>
    <n v="1"/>
    <n v="1"/>
    <n v="1"/>
    <n v="1"/>
    <n v="10560"/>
    <n v="1"/>
  </r>
  <r>
    <s v="HK00078300"/>
    <s v="Sữa Tươi Tươi Sạch NutiMilk Ít Đường bịch 220ml"/>
    <x v="3"/>
    <s v="Ít đường"/>
    <s v="Gói lẻ"/>
    <x v="6"/>
    <n v="236140.22229999999"/>
    <n v="236140.22229999999"/>
    <n v="0"/>
    <n v="0"/>
    <n v="13"/>
    <n v="30"/>
    <n v="10"/>
    <n v="13"/>
    <n v="6600"/>
    <n v="13"/>
  </r>
  <r>
    <s v="HK00078301"/>
    <s v="[ THÙNG 48 BỊCH ] Sữa Tươi Tươi Sạch NutiMilk Ít Đường bịch 220ml"/>
    <x v="3"/>
    <s v="Ít đường"/>
    <s v="Thùng"/>
    <x v="6"/>
    <n v="694444.44440000004"/>
    <n v="694444.44440000004"/>
    <n v="0"/>
    <n v="0"/>
    <n v="2"/>
    <n v="2"/>
    <n v="2"/>
    <n v="2"/>
    <n v="21120"/>
    <n v="2"/>
  </r>
  <r>
    <s v="COMBO241270"/>
    <s v="[Mua 3 tặng 1] Sữa Tiệt Trùng Mlekovita I Love Milk 3,5% Béo Hộp 1 lít"/>
    <x v="1"/>
    <s v="Khác"/>
    <s v="Combo"/>
    <x v="4"/>
    <n v="10213114.370300001"/>
    <n v="10213114.370300001"/>
    <n v="0"/>
    <n v="0"/>
    <n v="89"/>
    <n v="392"/>
    <n v="12"/>
    <n v="89"/>
    <n v="392000"/>
    <n v="89"/>
  </r>
  <r>
    <s v="HK00078400"/>
    <s v="Sữa tiệt trùng Mlekovita I Love Milk 3,5% béo Hộp 1 Lít"/>
    <x v="1"/>
    <s v="Khác"/>
    <s v="Gói lẻ"/>
    <x v="4"/>
    <n v="1478168.4443999999"/>
    <n v="1478168.4443999999"/>
    <n v="0"/>
    <n v="0"/>
    <n v="26"/>
    <n v="55"/>
    <n v="9"/>
    <n v="26"/>
    <n v="55000"/>
    <n v="26"/>
  </r>
  <r>
    <s v="HK00079101"/>
    <s v="[LỐC 4 HỘP] Sữa Dinh Dưỡng Tiệt Trùng Lothamilk Xương Khỏe Hộp 180ml"/>
    <x v="2"/>
    <s v="Khác"/>
    <s v="Lốc"/>
    <x v="5"/>
    <n v="2852414.4446"/>
    <n v="2852414.4446"/>
    <n v="0"/>
    <n v="-372000"/>
    <n v="92"/>
    <n v="102"/>
    <n v="15"/>
    <n v="89"/>
    <n v="73440"/>
    <n v="89"/>
  </r>
  <r>
    <s v="HK00079102"/>
    <s v="[THÙNG 48 HỘP] Sữa Dinh Dưỡng Tiệt Trùng Lothamilk Xương Khỏe Hộp 180ml"/>
    <x v="2"/>
    <s v="Khác"/>
    <s v="Thùng"/>
    <x v="5"/>
    <n v="647962.96299999999"/>
    <n v="647962.96299999999"/>
    <n v="0"/>
    <n v="0"/>
    <n v="2"/>
    <n v="2"/>
    <n v="2"/>
    <n v="2"/>
    <n v="17280"/>
    <n v="2"/>
  </r>
  <r>
    <s v="SM000200"/>
    <s v="Sữa Tươi Tiệt Trùng TH True Milk Có Đường Hộp 1L"/>
    <x v="1"/>
    <s v="Có đường"/>
    <s v="Gói lẻ"/>
    <x v="1"/>
    <n v="3717245.6294"/>
    <n v="3717245.6294"/>
    <n v="0"/>
    <n v="0"/>
    <n v="67"/>
    <n v="115"/>
    <n v="17"/>
    <n v="64"/>
    <n v="115000"/>
    <n v="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5" cacheId="37"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8">
  <location ref="A8:C13" firstHeaderRow="0" firstDataRow="1" firstDataCol="1"/>
  <pivotFields count="20">
    <pivotField showAll="0"/>
    <pivotField showAll="0"/>
    <pivotField showAll="0"/>
    <pivotField showAll="0"/>
    <pivotField showAll="0"/>
    <pivotField showAll="0">
      <items count="6">
        <item x="0"/>
        <item x="2"/>
        <item x="1"/>
        <item x="4"/>
        <item x="3"/>
        <item t="default"/>
      </items>
    </pivotField>
    <pivotField showAll="0">
      <items count="5">
        <item x="0"/>
        <item x="1"/>
        <item x="3"/>
        <item x="2"/>
        <item t="default"/>
      </items>
    </pivotField>
    <pivotField axis="axisRow" showAll="0">
      <items count="5">
        <item x="3"/>
        <item x="2"/>
        <item x="0"/>
        <item x="1"/>
        <item t="default"/>
      </items>
    </pivotField>
    <pivotField showAll="0">
      <items count="8">
        <item h="1" x="3"/>
        <item h="1" x="4"/>
        <item h="1" x="5"/>
        <item h="1" x="2"/>
        <item h="1" x="6"/>
        <item x="1"/>
        <item h="1" x="0"/>
        <item t="default"/>
      </items>
    </pivotField>
    <pivotField dataField="1" numFmtId="164" showAll="0"/>
    <pivotField numFmtId="164" showAll="0"/>
    <pivotField numFmtId="164" showAll="0"/>
    <pivotField numFmtId="164" showAll="0"/>
    <pivotField dataField="1" numFmtId="164" showAll="0"/>
    <pivotField numFmtId="164" showAll="0"/>
    <pivotField numFmtId="39" showAll="0"/>
    <pivotField numFmtId="164" showAll="0"/>
    <pivotField numFmtId="164" showAll="0"/>
    <pivotField numFmtId="164" showAll="0"/>
    <pivotField dragToRow="0" dragToCol="0" dragToPage="0" showAll="0" defaultSubtotal="0"/>
  </pivotFields>
  <rowFields count="1">
    <field x="7"/>
  </rowFields>
  <rowItems count="5">
    <i>
      <x/>
    </i>
    <i>
      <x v="1"/>
    </i>
    <i>
      <x v="2"/>
    </i>
    <i>
      <x v="3"/>
    </i>
    <i t="grand">
      <x/>
    </i>
  </rowItems>
  <colFields count="1">
    <field x="-2"/>
  </colFields>
  <colItems count="2">
    <i>
      <x/>
    </i>
    <i i="1">
      <x v="1"/>
    </i>
  </colItems>
  <dataFields count="2">
    <dataField name="Sum of Số đơn hàng" fld="13" baseField="0" baseItem="0"/>
    <dataField name="Sum of Tổng doanh số" fld="9" baseField="0" baseItem="0" numFmtId="3"/>
  </dataFields>
  <formats count="1">
    <format dxfId="21">
      <pivotArea outline="0" collapsedLevelsAreSubtotals="1" fieldPosition="0">
        <references count="1">
          <reference field="4294967294" count="1" selected="0">
            <x v="1"/>
          </reference>
        </references>
      </pivotArea>
    </format>
  </formats>
  <chartFormats count="5">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1"/>
          </reference>
          <reference field="7" count="1" selected="0">
            <x v="3"/>
          </reference>
        </references>
      </pivotArea>
    </chartFormat>
    <chartFormat chart="3" format="7">
      <pivotArea type="data" outline="0" fieldPosition="0">
        <references count="2">
          <reference field="4294967294" count="1" selected="0">
            <x v="1"/>
          </reference>
          <reference field="7" count="1" selected="0">
            <x v="1"/>
          </reference>
        </references>
      </pivotArea>
    </chartFormat>
    <chartFormat chart="3" format="8">
      <pivotArea type="data" outline="0" fieldPosition="0">
        <references count="2">
          <reference field="4294967294" count="1" selected="0">
            <x v="1"/>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6" cacheId="37"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location ref="A34:B38" firstHeaderRow="1" firstDataRow="1" firstDataCol="1"/>
  <pivotFields count="20">
    <pivotField showAll="0"/>
    <pivotField showAll="0"/>
    <pivotField showAll="0"/>
    <pivotField showAll="0"/>
    <pivotField axis="axisRow" showAll="0" measureFilter="1">
      <items count="115">
        <item x="95"/>
        <item x="97"/>
        <item x="33"/>
        <item x="63"/>
        <item x="87"/>
        <item x="47"/>
        <item x="41"/>
        <item x="2"/>
        <item x="10"/>
        <item x="66"/>
        <item x="68"/>
        <item x="35"/>
        <item x="37"/>
        <item x="45"/>
        <item x="71"/>
        <item x="32"/>
        <item x="11"/>
        <item x="74"/>
        <item x="76"/>
        <item x="78"/>
        <item x="81"/>
        <item x="6"/>
        <item x="53"/>
        <item x="0"/>
        <item x="96"/>
        <item x="98"/>
        <item x="84"/>
        <item x="100"/>
        <item x="80"/>
        <item x="94"/>
        <item x="31"/>
        <item x="25"/>
        <item x="62"/>
        <item x="19"/>
        <item x="16"/>
        <item x="104"/>
        <item x="108"/>
        <item x="106"/>
        <item x="28"/>
        <item x="22"/>
        <item x="48"/>
        <item x="42"/>
        <item x="3"/>
        <item x="12"/>
        <item x="67"/>
        <item x="70"/>
        <item x="69"/>
        <item x="34"/>
        <item x="75"/>
        <item x="77"/>
        <item x="79"/>
        <item x="5"/>
        <item x="82"/>
        <item x="36"/>
        <item x="54"/>
        <item x="1"/>
        <item x="9"/>
        <item x="99"/>
        <item x="85"/>
        <item x="101"/>
        <item x="49"/>
        <item x="43"/>
        <item x="51"/>
        <item x="111"/>
        <item x="109"/>
        <item x="72"/>
        <item x="46"/>
        <item x="112"/>
        <item x="64"/>
        <item x="60"/>
        <item x="57"/>
        <item x="26"/>
        <item x="59"/>
        <item x="20"/>
        <item x="17"/>
        <item x="29"/>
        <item x="23"/>
        <item x="14"/>
        <item x="55"/>
        <item x="56"/>
        <item x="30"/>
        <item x="27"/>
        <item x="24"/>
        <item x="58"/>
        <item x="88"/>
        <item x="89"/>
        <item x="91"/>
        <item x="90"/>
        <item x="110"/>
        <item x="44"/>
        <item x="4"/>
        <item x="61"/>
        <item x="93"/>
        <item x="52"/>
        <item x="65"/>
        <item x="39"/>
        <item x="73"/>
        <item x="86"/>
        <item x="21"/>
        <item x="38"/>
        <item x="92"/>
        <item x="50"/>
        <item x="18"/>
        <item x="113"/>
        <item x="15"/>
        <item x="8"/>
        <item x="7"/>
        <item x="40"/>
        <item x="13"/>
        <item x="103"/>
        <item x="102"/>
        <item x="107"/>
        <item x="105"/>
        <item x="83"/>
        <item t="default"/>
      </items>
    </pivotField>
    <pivotField showAll="0"/>
    <pivotField showAll="0"/>
    <pivotField showAll="0"/>
    <pivotField showAll="0">
      <items count="8">
        <item h="1" x="3"/>
        <item h="1" x="4"/>
        <item h="1" x="5"/>
        <item h="1" x="2"/>
        <item h="1" x="6"/>
        <item x="1"/>
        <item h="1" x="0"/>
        <item t="default"/>
      </items>
    </pivotField>
    <pivotField dataField="1" numFmtId="164" showAll="0"/>
    <pivotField numFmtId="164" showAll="0"/>
    <pivotField numFmtId="164" showAll="0"/>
    <pivotField numFmtId="164" showAll="0"/>
    <pivotField numFmtId="164" showAll="0"/>
    <pivotField numFmtId="164" showAll="0"/>
    <pivotField numFmtId="39" showAll="0"/>
    <pivotField numFmtId="164" showAll="0"/>
    <pivotField numFmtId="164" showAll="0"/>
    <pivotField numFmtId="164" showAll="0"/>
    <pivotField dragToRow="0" dragToCol="0" dragToPage="0" showAll="0" defaultSubtotal="0"/>
  </pivotFields>
  <rowFields count="1">
    <field x="4"/>
  </rowFields>
  <rowItems count="4">
    <i>
      <x v="11"/>
    </i>
    <i>
      <x v="65"/>
    </i>
    <i>
      <x v="102"/>
    </i>
    <i t="grand">
      <x/>
    </i>
  </rowItems>
  <colItems count="1">
    <i/>
  </colItems>
  <dataFields count="1">
    <dataField name="Sum of Tổng doanh số" fld="9" baseField="0" baseItem="0" numFmtId="16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5" cacheId="37"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A27:B31" firstHeaderRow="1" firstDataRow="1" firstDataCol="1"/>
  <pivotFields count="20">
    <pivotField showAll="0"/>
    <pivotField showAll="0"/>
    <pivotField showAll="0"/>
    <pivotField showAll="0"/>
    <pivotField axis="axisRow" showAll="0" measureFilter="1">
      <items count="115">
        <item x="95"/>
        <item x="97"/>
        <item x="33"/>
        <item x="63"/>
        <item x="87"/>
        <item x="47"/>
        <item x="41"/>
        <item x="2"/>
        <item x="10"/>
        <item x="66"/>
        <item x="68"/>
        <item x="35"/>
        <item x="37"/>
        <item x="45"/>
        <item x="71"/>
        <item x="32"/>
        <item x="11"/>
        <item x="74"/>
        <item x="76"/>
        <item x="78"/>
        <item x="81"/>
        <item x="6"/>
        <item x="53"/>
        <item x="0"/>
        <item x="96"/>
        <item x="98"/>
        <item x="84"/>
        <item x="100"/>
        <item x="80"/>
        <item x="94"/>
        <item x="31"/>
        <item x="25"/>
        <item x="62"/>
        <item x="19"/>
        <item x="16"/>
        <item x="104"/>
        <item x="108"/>
        <item x="106"/>
        <item x="28"/>
        <item x="22"/>
        <item x="48"/>
        <item x="42"/>
        <item x="3"/>
        <item x="12"/>
        <item x="67"/>
        <item x="70"/>
        <item x="69"/>
        <item x="34"/>
        <item x="75"/>
        <item x="77"/>
        <item x="79"/>
        <item x="5"/>
        <item x="82"/>
        <item x="36"/>
        <item x="54"/>
        <item x="1"/>
        <item x="9"/>
        <item x="99"/>
        <item x="85"/>
        <item x="101"/>
        <item x="49"/>
        <item x="43"/>
        <item x="51"/>
        <item x="111"/>
        <item x="109"/>
        <item x="72"/>
        <item x="46"/>
        <item x="112"/>
        <item x="64"/>
        <item x="60"/>
        <item x="57"/>
        <item x="26"/>
        <item x="59"/>
        <item x="20"/>
        <item x="17"/>
        <item x="29"/>
        <item x="23"/>
        <item x="14"/>
        <item x="55"/>
        <item x="56"/>
        <item x="30"/>
        <item x="27"/>
        <item x="24"/>
        <item x="58"/>
        <item x="88"/>
        <item x="89"/>
        <item x="91"/>
        <item x="90"/>
        <item x="110"/>
        <item x="44"/>
        <item x="4"/>
        <item x="61"/>
        <item x="93"/>
        <item x="52"/>
        <item x="65"/>
        <item x="39"/>
        <item x="73"/>
        <item x="86"/>
        <item x="21"/>
        <item x="38"/>
        <item x="92"/>
        <item x="50"/>
        <item x="18"/>
        <item x="113"/>
        <item x="15"/>
        <item x="8"/>
        <item x="7"/>
        <item x="40"/>
        <item x="13"/>
        <item x="103"/>
        <item x="102"/>
        <item x="107"/>
        <item x="105"/>
        <item x="83"/>
        <item t="default"/>
      </items>
    </pivotField>
    <pivotField showAll="0"/>
    <pivotField showAll="0"/>
    <pivotField showAll="0"/>
    <pivotField showAll="0">
      <items count="8">
        <item h="1" x="3"/>
        <item h="1" x="4"/>
        <item h="1" x="5"/>
        <item h="1" x="2"/>
        <item h="1" x="6"/>
        <item x="1"/>
        <item h="1" x="0"/>
        <item t="default"/>
      </items>
    </pivotField>
    <pivotField dataField="1" numFmtId="164" showAll="0"/>
    <pivotField numFmtId="164" showAll="0"/>
    <pivotField numFmtId="164" showAll="0"/>
    <pivotField numFmtId="164" showAll="0"/>
    <pivotField numFmtId="164" showAll="0"/>
    <pivotField numFmtId="164" showAll="0"/>
    <pivotField numFmtId="39" showAll="0"/>
    <pivotField numFmtId="164" showAll="0"/>
    <pivotField numFmtId="164" showAll="0"/>
    <pivotField numFmtId="164" showAll="0"/>
    <pivotField dragToRow="0" dragToCol="0" dragToPage="0" showAll="0" defaultSubtotal="0"/>
  </pivotFields>
  <rowFields count="1">
    <field x="4"/>
  </rowFields>
  <rowItems count="4">
    <i>
      <x v="2"/>
    </i>
    <i>
      <x v="53"/>
    </i>
    <i>
      <x v="106"/>
    </i>
    <i t="grand">
      <x/>
    </i>
  </rowItems>
  <colItems count="1">
    <i/>
  </colItems>
  <dataFields count="1">
    <dataField name="Sum of Tổng doanh số" fld="9"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1" cacheId="37"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6">
  <location ref="A43:E44" firstHeaderRow="0" firstDataRow="1" firstDataCol="0" rowPageCount="1" colPageCount="1"/>
  <pivotFields count="20">
    <pivotField showAll="0"/>
    <pivotField showAll="0"/>
    <pivotField showAll="0"/>
    <pivotField showAll="0"/>
    <pivotField showAll="0"/>
    <pivotField showAll="0"/>
    <pivotField showAll="0"/>
    <pivotField showAll="0">
      <items count="5">
        <item x="3"/>
        <item x="2"/>
        <item x="0"/>
        <item x="1"/>
        <item t="default"/>
      </items>
    </pivotField>
    <pivotField axis="axisPage" multipleItemSelectionAllowed="1" showAll="0">
      <items count="8">
        <item h="1" x="3"/>
        <item h="1" x="4"/>
        <item h="1" x="5"/>
        <item h="1" x="6"/>
        <item x="1"/>
        <item h="1" x="0"/>
        <item h="1" x="2"/>
        <item t="default"/>
      </items>
    </pivotField>
    <pivotField dataField="1" numFmtId="164" showAll="0"/>
    <pivotField numFmtId="164" showAll="0"/>
    <pivotField numFmtId="164" showAll="0"/>
    <pivotField dataField="1" numFmtId="164" showAll="0"/>
    <pivotField numFmtId="164" showAll="0"/>
    <pivotField numFmtId="164" showAll="0"/>
    <pivotField numFmtId="39" showAll="0"/>
    <pivotField dataField="1" numFmtId="164" showAll="0"/>
    <pivotField dataField="1" numFmtId="164" showAll="0"/>
    <pivotField numFmtId="164" showAll="0"/>
    <pivotField dataField="1" dragToRow="0" dragToCol="0" dragToPage="0" showAll="0" defaultSubtotal="0"/>
  </pivotFields>
  <rowItems count="1">
    <i/>
  </rowItems>
  <colFields count="1">
    <field x="-2"/>
  </colFields>
  <colItems count="5">
    <i>
      <x/>
    </i>
    <i i="1">
      <x v="1"/>
    </i>
    <i i="2">
      <x v="2"/>
    </i>
    <i i="3">
      <x v="3"/>
    </i>
    <i i="4">
      <x v="4"/>
    </i>
  </colItems>
  <pageFields count="1">
    <pageField fld="8" hier="-1"/>
  </pageFields>
  <dataFields count="5">
    <dataField name="Sum of Tổng doanh số" fld="9" baseField="0" baseItem="0" numFmtId="164"/>
    <dataField name="Sum of Tổng trọng lượng" fld="17" baseField="0" baseItem="0" numFmtId="164"/>
    <dataField name="Sum of Số KH" fld="16" baseField="0" baseItem="0" numFmtId="164"/>
    <dataField name="Sum of Tổng trợ giá" fld="12" baseField="0" baseItem="0" numFmtId="164"/>
    <dataField name="Sum of Average Spending " fld="1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851BFD-3036-4B6E-B292-7001FB8200E0}" name="PivotTable3" cacheId="41"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location ref="A63:F71" firstHeaderRow="1" firstDataRow="2" firstDataCol="1"/>
  <pivotFields count="18">
    <pivotField showAll="0"/>
    <pivotField showAll="0"/>
    <pivotField axis="axisCol" showAll="0">
      <items count="6">
        <item x="0"/>
        <item x="2"/>
        <item x="1"/>
        <item x="4"/>
        <item x="3"/>
        <item t="default"/>
      </items>
    </pivotField>
    <pivotField showAll="0"/>
    <pivotField showAll="0"/>
    <pivotField axis="axisRow" showAll="0">
      <items count="8">
        <item x="3"/>
        <item x="4"/>
        <item x="5"/>
        <item x="2"/>
        <item x="6"/>
        <item x="1"/>
        <item x="0"/>
        <item t="default"/>
      </items>
    </pivotField>
    <pivotField dataField="1" numFmtId="164" showAll="0"/>
    <pivotField numFmtId="164" showAll="0"/>
    <pivotField numFmtId="164" showAll="0"/>
    <pivotField numFmtId="164" showAll="0"/>
    <pivotField numFmtId="164" showAll="0"/>
    <pivotField numFmtId="164" showAll="0"/>
    <pivotField numFmtId="39" showAll="0"/>
    <pivotField numFmtId="164" showAll="0"/>
    <pivotField numFmtId="164" showAll="0"/>
    <pivotField numFmtId="164" showAll="0"/>
    <pivotField dragToRow="0" dragToCol="0" dragToPage="0" showAll="0" defaultSubtotal="0"/>
    <pivotField dragToRow="0" dragToCol="0" dragToPage="0" showAll="0" defaultSubtotal="0"/>
  </pivotFields>
  <rowFields count="1">
    <field x="5"/>
  </rowFields>
  <rowItems count="7">
    <i>
      <x/>
    </i>
    <i>
      <x v="1"/>
    </i>
    <i>
      <x v="2"/>
    </i>
    <i>
      <x v="3"/>
    </i>
    <i>
      <x v="4"/>
    </i>
    <i>
      <x v="5"/>
    </i>
    <i>
      <x v="6"/>
    </i>
  </rowItems>
  <colFields count="1">
    <field x="2"/>
  </colFields>
  <colItems count="5">
    <i>
      <x/>
    </i>
    <i>
      <x v="1"/>
    </i>
    <i>
      <x v="2"/>
    </i>
    <i>
      <x v="3"/>
    </i>
    <i>
      <x v="4"/>
    </i>
  </colItems>
  <dataFields count="1">
    <dataField name="Sum of Tổng doanh số" fld="6" baseField="0" baseItem="0" numFmtId="3"/>
  </dataFields>
  <formats count="3">
    <format dxfId="23">
      <pivotArea dataOnly="0" labelOnly="1" fieldPosition="0">
        <references count="1">
          <reference field="2" count="0"/>
        </references>
      </pivotArea>
    </format>
    <format dxfId="22">
      <pivotArea dataOnly="0" labelOnly="1" fieldPosition="0">
        <references count="1">
          <reference field="2" count="0"/>
        </references>
      </pivotArea>
    </format>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6" cacheId="37"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2">
  <location ref="A15:B23" firstHeaderRow="1" firstDataRow="1" firstDataCol="1"/>
  <pivotFields count="20">
    <pivotField showAll="0"/>
    <pivotField showAll="0"/>
    <pivotField showAll="0"/>
    <pivotField showAll="0"/>
    <pivotField showAll="0"/>
    <pivotField showAll="0">
      <items count="6">
        <item x="0"/>
        <item x="2"/>
        <item x="1"/>
        <item x="4"/>
        <item x="3"/>
        <item t="default"/>
      </items>
    </pivotField>
    <pivotField showAll="0">
      <items count="5">
        <item x="0"/>
        <item x="1"/>
        <item x="3"/>
        <item x="2"/>
        <item t="default"/>
      </items>
    </pivotField>
    <pivotField showAll="0">
      <items count="5">
        <item x="3"/>
        <item x="2"/>
        <item x="0"/>
        <item x="1"/>
        <item t="default"/>
      </items>
    </pivotField>
    <pivotField axis="axisRow" showAll="0" sortType="descending">
      <items count="8">
        <item x="3"/>
        <item x="4"/>
        <item x="5"/>
        <item x="6"/>
        <item x="1"/>
        <item x="0"/>
        <item x="2"/>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64" showAll="0"/>
    <pivotField numFmtId="164" showAll="0"/>
    <pivotField numFmtId="164" showAll="0"/>
    <pivotField numFmtId="39" showAll="0"/>
    <pivotField numFmtId="164" showAll="0"/>
    <pivotField dataField="1" numFmtId="164" showAll="0"/>
    <pivotField numFmtId="164" showAll="0"/>
    <pivotField dragToRow="0" dragToCol="0" dragToPage="0" showAll="0" defaultSubtotal="0"/>
  </pivotFields>
  <rowFields count="1">
    <field x="8"/>
  </rowFields>
  <rowItems count="8">
    <i>
      <x v="4"/>
    </i>
    <i>
      <x v="1"/>
    </i>
    <i>
      <x v="5"/>
    </i>
    <i>
      <x v="2"/>
    </i>
    <i>
      <x v="3"/>
    </i>
    <i>
      <x/>
    </i>
    <i>
      <x v="6"/>
    </i>
    <i t="grand">
      <x/>
    </i>
  </rowItems>
  <colItems count="1">
    <i/>
  </colItems>
  <dataFields count="1">
    <dataField name="Sum of Tổng trọng lượng" fld="17" baseField="0" baseItem="0" numFmtId="164"/>
  </dataFields>
  <chartFormats count="8">
    <chartFormat chart="40" format="16" series="1">
      <pivotArea type="data" outline="0" fieldPosition="0">
        <references count="1">
          <reference field="4294967294" count="1" selected="0">
            <x v="0"/>
          </reference>
        </references>
      </pivotArea>
    </chartFormat>
    <chartFormat chart="40" format="17">
      <pivotArea type="data" outline="0" fieldPosition="0">
        <references count="2">
          <reference field="4294967294" count="1" selected="0">
            <x v="0"/>
          </reference>
          <reference field="8" count="1" selected="0">
            <x v="0"/>
          </reference>
        </references>
      </pivotArea>
    </chartFormat>
    <chartFormat chart="40" format="18">
      <pivotArea type="data" outline="0" fieldPosition="0">
        <references count="2">
          <reference field="4294967294" count="1" selected="0">
            <x v="0"/>
          </reference>
          <reference field="8" count="1" selected="0">
            <x v="1"/>
          </reference>
        </references>
      </pivotArea>
    </chartFormat>
    <chartFormat chart="40" format="19">
      <pivotArea type="data" outline="0" fieldPosition="0">
        <references count="2">
          <reference field="4294967294" count="1" selected="0">
            <x v="0"/>
          </reference>
          <reference field="8" count="1" selected="0">
            <x v="2"/>
          </reference>
        </references>
      </pivotArea>
    </chartFormat>
    <chartFormat chart="40" format="20">
      <pivotArea type="data" outline="0" fieldPosition="0">
        <references count="2">
          <reference field="4294967294" count="1" selected="0">
            <x v="0"/>
          </reference>
          <reference field="8" count="1" selected="0">
            <x v="3"/>
          </reference>
        </references>
      </pivotArea>
    </chartFormat>
    <chartFormat chart="40" format="21">
      <pivotArea type="data" outline="0" fieldPosition="0">
        <references count="2">
          <reference field="4294967294" count="1" selected="0">
            <x v="0"/>
          </reference>
          <reference field="8" count="1" selected="0">
            <x v="4"/>
          </reference>
        </references>
      </pivotArea>
    </chartFormat>
    <chartFormat chart="40" format="22">
      <pivotArea type="data" outline="0" fieldPosition="0">
        <references count="2">
          <reference field="4294967294" count="1" selected="0">
            <x v="0"/>
          </reference>
          <reference field="8" count="1" selected="0">
            <x v="5"/>
          </reference>
        </references>
      </pivotArea>
    </chartFormat>
    <chartFormat chart="40" format="23">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3" cacheId="37"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location ref="A1:B6" firstHeaderRow="1" firstDataRow="1" firstDataCol="1"/>
  <pivotFields count="20">
    <pivotField showAll="0"/>
    <pivotField showAll="0"/>
    <pivotField showAll="0"/>
    <pivotField showAll="0"/>
    <pivotField showAll="0"/>
    <pivotField showAll="0">
      <items count="6">
        <item x="0"/>
        <item x="2"/>
        <item x="1"/>
        <item x="4"/>
        <item x="3"/>
        <item t="default"/>
      </items>
    </pivotField>
    <pivotField axis="axisRow" showAll="0" sortType="descending">
      <items count="5">
        <item x="0"/>
        <item x="1"/>
        <item x="3"/>
        <item x="2"/>
        <item t="default"/>
      </items>
      <autoSortScope>
        <pivotArea dataOnly="0" outline="0" fieldPosition="0">
          <references count="1">
            <reference field="4294967294" count="1" selected="0">
              <x v="0"/>
            </reference>
          </references>
        </pivotArea>
      </autoSortScope>
    </pivotField>
    <pivotField showAll="0">
      <items count="5">
        <item x="3"/>
        <item x="2"/>
        <item x="0"/>
        <item x="1"/>
        <item t="default"/>
      </items>
    </pivotField>
    <pivotField showAll="0">
      <items count="8">
        <item h="1" x="3"/>
        <item h="1" x="4"/>
        <item h="1" x="5"/>
        <item h="1" x="2"/>
        <item h="1" x="6"/>
        <item x="1"/>
        <item h="1" x="0"/>
        <item t="default"/>
      </items>
    </pivotField>
    <pivotField numFmtId="164" showAll="0"/>
    <pivotField numFmtId="164" showAll="0"/>
    <pivotField numFmtId="164" showAll="0"/>
    <pivotField numFmtId="164" showAll="0"/>
    <pivotField numFmtId="164" showAll="0"/>
    <pivotField numFmtId="164" showAll="0"/>
    <pivotField numFmtId="39" showAll="0"/>
    <pivotField numFmtId="164" showAll="0"/>
    <pivotField dataField="1" numFmtId="164" showAll="0"/>
    <pivotField numFmtId="164" showAll="0"/>
    <pivotField dragToRow="0" dragToCol="0" dragToPage="0" showAll="0" defaultSubtotal="0"/>
  </pivotFields>
  <rowFields count="1">
    <field x="6"/>
  </rowFields>
  <rowItems count="5">
    <i>
      <x v="1"/>
    </i>
    <i>
      <x/>
    </i>
    <i>
      <x v="3"/>
    </i>
    <i>
      <x v="2"/>
    </i>
    <i t="grand">
      <x/>
    </i>
  </rowItems>
  <colItems count="1">
    <i/>
  </colItems>
  <dataFields count="1">
    <dataField name="Sum of Tổng trọng lượng" fld="17" baseField="0" baseItem="0" numFmtId="164"/>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6" count="1" selected="0">
            <x v="1"/>
          </reference>
        </references>
      </pivotArea>
    </chartFormat>
    <chartFormat chart="3" format="8">
      <pivotArea type="data" outline="0" fieldPosition="0">
        <references count="2">
          <reference field="4294967294" count="1" selected="0">
            <x v="0"/>
          </reference>
          <reference field="6" count="1" selected="0">
            <x v="2"/>
          </reference>
        </references>
      </pivotArea>
    </chartFormat>
    <chartFormat chart="3" format="9">
      <pivotArea type="data" outline="0" fieldPosition="0">
        <references count="2">
          <reference field="4294967294" count="1" selected="0">
            <x v="0"/>
          </reference>
          <reference field="6" count="1" selected="0">
            <x v="0"/>
          </reference>
        </references>
      </pivotArea>
    </chartFormat>
    <chartFormat chart="3" format="1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7EC8C7-1F8D-489D-8CD9-1FD21789E4FE}" name="PivotTable2" cacheId="4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9">
  <location ref="A52:C60" firstHeaderRow="0" firstDataRow="1" firstDataCol="1"/>
  <pivotFields count="18">
    <pivotField showAll="0"/>
    <pivotField showAll="0"/>
    <pivotField showAll="0"/>
    <pivotField showAll="0"/>
    <pivotField showAll="0"/>
    <pivotField axis="axisRow" showAll="0">
      <items count="8">
        <item x="3"/>
        <item x="4"/>
        <item x="5"/>
        <item x="2"/>
        <item x="6"/>
        <item x="1"/>
        <item x="0"/>
        <item t="default"/>
      </items>
    </pivotField>
    <pivotField numFmtId="164" showAll="0"/>
    <pivotField numFmtId="164" showAll="0"/>
    <pivotField numFmtId="164" showAll="0"/>
    <pivotField numFmtId="164" showAll="0"/>
    <pivotField numFmtId="164" showAll="0"/>
    <pivotField numFmtId="164" showAll="0"/>
    <pivotField numFmtId="39" showAll="0"/>
    <pivotField numFmtId="164" showAll="0"/>
    <pivotField numFmtId="164" showAll="0"/>
    <pivotField numFmtId="164" showAll="0"/>
    <pivotField dataField="1" dragToRow="0" dragToCol="0" dragToPage="0" showAll="0" defaultSubtotal="0"/>
    <pivotField dataField="1" dragToRow="0" dragToCol="0" dragToPage="0" showAll="0" defaultSubtotal="0"/>
  </pivotFields>
  <rowFields count="1">
    <field x="5"/>
  </rowFields>
  <rowItems count="8">
    <i>
      <x/>
    </i>
    <i>
      <x v="1"/>
    </i>
    <i>
      <x v="2"/>
    </i>
    <i>
      <x v="3"/>
    </i>
    <i>
      <x v="4"/>
    </i>
    <i>
      <x v="5"/>
    </i>
    <i>
      <x v="6"/>
    </i>
    <i t="grand">
      <x/>
    </i>
  </rowItems>
  <colFields count="1">
    <field x="-2"/>
  </colFields>
  <colItems count="2">
    <i>
      <x/>
    </i>
    <i i="1">
      <x v="1"/>
    </i>
  </colItems>
  <dataFields count="2">
    <dataField name="Average spendings" fld="16" baseField="5" baseItem="0" numFmtId="164"/>
    <dataField name="Average subsidies" fld="17" baseField="5" baseItem="0" numFmtId="164"/>
  </dataFields>
  <chartFormats count="7">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9">
      <pivotArea type="data" outline="0" fieldPosition="0">
        <references count="2">
          <reference field="4294967294" count="1" selected="0">
            <x v="1"/>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y_cách" xr10:uid="{00000000-0013-0000-FFFF-FFFF01000000}" sourceName="Quy cách ">
  <pivotTables>
    <pivotTable tabId="5" name="PivotTable13"/>
    <pivotTable tabId="5" name="PivotTable15"/>
    <pivotTable tabId="5" name="PivotTable16"/>
  </pivotTables>
  <data>
    <tabular pivotCacheId="1013526122">
      <items count="5">
        <i x="0" s="1"/>
        <i x="2" s="1"/>
        <i x="1"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gar_Type" xr10:uid="{00000000-0013-0000-FFFF-FFFF02000000}" sourceName="Sugar Type ">
  <pivotTables>
    <pivotTable tabId="5" name="PivotTable13"/>
    <pivotTable tabId="5" name="PivotTable15"/>
    <pivotTable tabId="5" name="PivotTable16"/>
  </pivotTables>
  <data>
    <tabular pivotCacheId="1013526122">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3000000}" sourceName="Category">
  <pivotTables>
    <pivotTable tabId="5" name="PivotTable13"/>
    <pivotTable tabId="5" name="PivotTable15"/>
    <pivotTable tabId="5" name="PivotTable16"/>
    <pivotTable tabId="5" name="PivotTable1"/>
  </pivotTables>
  <data>
    <tabular pivotCacheId="1013526122">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00000000-0013-0000-FFFF-FFFF04000000}" sourceName="Brand">
  <pivotTables>
    <pivotTable tabId="5" name="PivotTable13"/>
    <pivotTable tabId="5" name="PivotTable15"/>
    <pivotTable tabId="5" name="PivotTable1"/>
    <pivotTable tabId="5" name="PivotTable5"/>
    <pivotTable tabId="5" name="PivotTable6"/>
  </pivotTables>
  <data>
    <tabular pivotCacheId="1013526122">
      <items count="7">
        <i x="3"/>
        <i x="4"/>
        <i x="5"/>
        <i x="2"/>
        <i x="6"/>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ck size" xr10:uid="{00000000-0014-0000-FFFF-FFFF01000000}" cache="Slicer_Quy_cách" caption="Pack size" style="SlicerStyleLight2" rowHeight="241300"/>
  <slicer name="Sugar Type " xr10:uid="{00000000-0014-0000-FFFF-FFFF02000000}" cache="Slicer_Sugar_Type" caption="Sugar Type " style="SlicerStyleLight6" rowHeight="241300"/>
  <slicer name="Packaging" xr10:uid="{00000000-0014-0000-FFFF-FFFF03000000}" cache="Slicer_Category" caption="Packaging" style="SlicerStyleOther1" rowHeight="241300"/>
  <slicer name="Brand" xr10:uid="{00000000-0014-0000-FFFF-FFFF04000000}" cache="Slicer_Brand" caption="Brand"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lt1"/>
        </a:solidFill>
        <a:ln w="9525" cmpd="sng">
          <a:noFill/>
        </a:ln>
      </a:spPr>
      <a:bodyPr vertOverflow="clip" horzOverflow="clip" wrap="square" rtlCol="0" anchor="ctr"/>
      <a:lstStyle>
        <a:defPPr marL="0" indent="0" algn="ctr">
          <a:defRPr sz="2800" b="1" i="0" u="none" strike="noStrike" kern="1200">
            <a:solidFill>
              <a:schemeClr val="accent5"/>
            </a:solidFill>
            <a:latin typeface="Calibri"/>
            <a:ea typeface="Calibri"/>
            <a:cs typeface="Calibri"/>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23"/>
  <sheetViews>
    <sheetView workbookViewId="0">
      <selection activeCell="J7" sqref="J7"/>
    </sheetView>
  </sheetViews>
  <sheetFormatPr defaultRowHeight="14.5"/>
  <cols>
    <col min="1" max="1" width="33" bestFit="1" customWidth="1"/>
    <col min="2" max="2" width="25.453125" customWidth="1"/>
    <col min="3" max="5" width="18.453125" customWidth="1"/>
    <col min="6" max="6" width="15.81640625" customWidth="1"/>
    <col min="7" max="7" width="19.1796875" customWidth="1"/>
    <col min="8" max="9" width="10.26953125" customWidth="1"/>
    <col min="10" max="10" width="66.1796875" customWidth="1"/>
    <col min="11" max="11" width="16.7265625" customWidth="1"/>
    <col min="12" max="12" width="30" customWidth="1"/>
    <col min="13" max="14" width="23.453125" customWidth="1"/>
    <col min="15" max="15" width="18.54296875" customWidth="1"/>
    <col min="16" max="16" width="19.1796875" customWidth="1"/>
    <col min="17" max="17" width="14.453125" customWidth="1"/>
    <col min="18" max="18" width="20.26953125" bestFit="1" customWidth="1"/>
    <col min="19" max="19" width="18.81640625" customWidth="1"/>
    <col min="20" max="20" width="17.453125" customWidth="1"/>
  </cols>
  <sheetData>
    <row r="1" spans="1:20">
      <c r="A1" s="1" t="s">
        <v>0</v>
      </c>
      <c r="B1" s="1"/>
      <c r="C1" s="1"/>
      <c r="D1" s="1"/>
      <c r="E1" s="1"/>
      <c r="F1" s="1"/>
      <c r="G1" s="1"/>
      <c r="H1" s="1"/>
      <c r="I1" s="1"/>
      <c r="J1" s="1"/>
    </row>
    <row r="2" spans="1:20">
      <c r="A2" s="1" t="s">
        <v>1</v>
      </c>
      <c r="B2" s="1"/>
      <c r="C2" s="1"/>
      <c r="D2" s="1"/>
      <c r="E2" s="1"/>
      <c r="F2" s="1"/>
      <c r="G2" s="1"/>
      <c r="H2" s="1"/>
      <c r="I2" s="1"/>
      <c r="J2" s="1"/>
    </row>
    <row r="5" spans="1:20">
      <c r="A5" s="6" t="s">
        <v>2</v>
      </c>
      <c r="B5" s="8" t="s">
        <v>3</v>
      </c>
      <c r="C5" s="6" t="s">
        <v>4</v>
      </c>
      <c r="D5" s="6" t="s">
        <v>5</v>
      </c>
      <c r="E5" s="6" t="s">
        <v>6</v>
      </c>
      <c r="F5" s="6" t="s">
        <v>7</v>
      </c>
      <c r="G5" s="6" t="s">
        <v>8</v>
      </c>
      <c r="H5" s="6" t="s">
        <v>398</v>
      </c>
      <c r="I5" s="6" t="s">
        <v>399</v>
      </c>
      <c r="J5" s="6" t="s">
        <v>9</v>
      </c>
      <c r="K5" s="6" t="s">
        <v>10</v>
      </c>
      <c r="L5" s="6" t="s">
        <v>11</v>
      </c>
      <c r="M5" s="6" t="s">
        <v>12</v>
      </c>
      <c r="N5" s="6" t="s">
        <v>13</v>
      </c>
      <c r="O5" s="6" t="s">
        <v>14</v>
      </c>
      <c r="P5" s="6" t="s">
        <v>15</v>
      </c>
      <c r="Q5" s="6" t="s">
        <v>16</v>
      </c>
      <c r="R5" s="6" t="s">
        <v>17</v>
      </c>
      <c r="S5" s="6" t="s">
        <v>18</v>
      </c>
      <c r="T5" s="6" t="s">
        <v>19</v>
      </c>
    </row>
    <row r="6" spans="1:20">
      <c r="A6" s="7" t="s">
        <v>20</v>
      </c>
      <c r="B6" s="7"/>
      <c r="C6" s="7"/>
      <c r="D6" s="7"/>
      <c r="E6" s="7"/>
      <c r="F6" s="7"/>
      <c r="G6" s="7" t="str">
        <f>IF(ISNUMBER(SEARCH("Có đường",$E$6)),"Có đường",IF(ISNUMBER(SEARCH("Không đường",$E$6)),"Không đường",IF(ISNUMBER(SEARCH("Ít đường",$E$6)),"Ít đường","Khác")))</f>
        <v>Khác</v>
      </c>
      <c r="H6" s="7" t="str">
        <f>IF(ISNUMBER(SEARCH("Thùng",E6)),"Thùng",IF(ISNUMBER(SEARCH("Lốc",E6)),"Lốc",IF(ISNUMBER(SEARCH("Combo",E6)),"Combo","Gói lẻ")))</f>
        <v>Gói lẻ</v>
      </c>
      <c r="I6" s="7" t="str">
        <f>IF(ISNUMBER(SEARCH("Vinamilk",E6)),"Vinamilk",IF(ISNUMBER(SEARCH("TH true milk",E6)),"TH True Milk",IF(ISNUMBER(SEARCH("Lothamilk",E6)),"Lothamilk",IF(ISNUMBER(SEARCH("Nutimilk",E6)),"Nutimilk",IF(ISNUMBER(SEARCH("Dutch Lady",E6)),"Dutch Lady","Khác")))))</f>
        <v>Khác</v>
      </c>
      <c r="J6" s="7"/>
      <c r="K6" s="7">
        <f t="shared" ref="K6:R6" si="0">SUM(K7:K123)</f>
        <v>521500236.74000025</v>
      </c>
      <c r="L6" s="7">
        <f t="shared" si="0"/>
        <v>521500236.74000025</v>
      </c>
      <c r="M6" s="7">
        <f t="shared" si="0"/>
        <v>0</v>
      </c>
      <c r="N6" s="7">
        <f t="shared" si="0"/>
        <v>9935100</v>
      </c>
      <c r="O6" s="7">
        <f t="shared" si="0"/>
        <v>7058</v>
      </c>
      <c r="P6" s="7">
        <f t="shared" si="0"/>
        <v>15593</v>
      </c>
      <c r="Q6" s="7">
        <f t="shared" si="0"/>
        <v>1130</v>
      </c>
      <c r="R6" s="7">
        <f t="shared" si="0"/>
        <v>6914</v>
      </c>
      <c r="S6" s="7"/>
      <c r="T6" s="7"/>
    </row>
    <row r="7" spans="1:20">
      <c r="A7" s="2" t="s">
        <v>21</v>
      </c>
      <c r="B7" s="3" t="s">
        <v>22</v>
      </c>
      <c r="C7" s="3" t="s">
        <v>23</v>
      </c>
      <c r="D7" s="3" t="s">
        <v>24</v>
      </c>
      <c r="E7" s="3" t="s">
        <v>25</v>
      </c>
      <c r="F7" s="3" t="s">
        <v>26</v>
      </c>
      <c r="G7" s="7"/>
      <c r="H7" s="7" t="str">
        <f t="shared" ref="H7:H70" si="1">IF(ISNUMBER(SEARCH("Thùng",E7)),"Thùng",IF(ISNUMBER(SEARCH("Lốc",E7)),"Lốc",IF(ISNUMBER(SEARCH("Combo",E7)),"Combo","Gói lẻ")))</f>
        <v>Gói lẻ</v>
      </c>
      <c r="I7" s="7" t="str">
        <f t="shared" ref="I7:I70" si="2">IF(ISNUMBER(SEARCH("Vinamilk",E7)),"Vinamilk",IF(ISNUMBER(SEARCH("TH true milk",E7)),"TH True Milk",IF(ISNUMBER(SEARCH("Lothamilk",E7)),"Lothamilk",IF(ISNUMBER(SEARCH("Nutimilk",E7)),"Nutimilk",IF(ISNUMBER(SEARCH("Dutch Lady",E7)),"Dutch Lady","Khác")))))</f>
        <v>Khác</v>
      </c>
      <c r="J7" s="3" t="s">
        <v>27</v>
      </c>
      <c r="K7" s="3">
        <v>1372298.0001000001</v>
      </c>
      <c r="L7" s="3">
        <v>1372298.0001000001</v>
      </c>
      <c r="M7" s="3">
        <v>0</v>
      </c>
      <c r="N7" s="3">
        <v>0</v>
      </c>
      <c r="O7" s="3">
        <v>21</v>
      </c>
      <c r="P7" s="3">
        <v>76</v>
      </c>
      <c r="Q7" s="5">
        <v>12</v>
      </c>
      <c r="R7" s="3">
        <v>21</v>
      </c>
      <c r="S7" s="3">
        <v>33440</v>
      </c>
      <c r="T7" s="3">
        <v>21</v>
      </c>
    </row>
    <row r="8" spans="1:20">
      <c r="A8" s="2" t="s">
        <v>21</v>
      </c>
      <c r="B8" s="3" t="s">
        <v>22</v>
      </c>
      <c r="C8" s="3" t="s">
        <v>23</v>
      </c>
      <c r="D8" s="3" t="s">
        <v>24</v>
      </c>
      <c r="E8" s="3" t="s">
        <v>28</v>
      </c>
      <c r="F8" s="3" t="s">
        <v>26</v>
      </c>
      <c r="G8" s="7"/>
      <c r="H8" s="7" t="str">
        <f t="shared" si="1"/>
        <v>Gói lẻ</v>
      </c>
      <c r="I8" s="7" t="str">
        <f t="shared" si="2"/>
        <v>Khác</v>
      </c>
      <c r="J8" s="3" t="s">
        <v>29</v>
      </c>
      <c r="K8" s="3">
        <v>1272951.1850999999</v>
      </c>
      <c r="L8" s="3">
        <v>1272951.1850999999</v>
      </c>
      <c r="M8" s="3">
        <v>0</v>
      </c>
      <c r="N8" s="3">
        <v>0</v>
      </c>
      <c r="O8" s="3">
        <v>5</v>
      </c>
      <c r="P8" s="3">
        <v>6</v>
      </c>
      <c r="Q8" s="5">
        <v>5</v>
      </c>
      <c r="R8" s="3">
        <v>5</v>
      </c>
      <c r="S8" s="3">
        <v>31680</v>
      </c>
      <c r="T8" s="3">
        <v>5</v>
      </c>
    </row>
    <row r="9" spans="1:20">
      <c r="A9" s="2" t="s">
        <v>21</v>
      </c>
      <c r="B9" s="3" t="s">
        <v>22</v>
      </c>
      <c r="C9" s="3" t="s">
        <v>23</v>
      </c>
      <c r="D9" s="3" t="s">
        <v>30</v>
      </c>
      <c r="E9" s="3" t="s">
        <v>31</v>
      </c>
      <c r="F9" s="3" t="s">
        <v>32</v>
      </c>
      <c r="G9" s="7"/>
      <c r="H9" s="7" t="str">
        <f t="shared" si="1"/>
        <v>Gói lẻ</v>
      </c>
      <c r="I9" s="7" t="str">
        <f t="shared" si="2"/>
        <v>Khác</v>
      </c>
      <c r="J9" s="3" t="s">
        <v>33</v>
      </c>
      <c r="K9" s="3">
        <v>1282096.4445</v>
      </c>
      <c r="L9" s="3">
        <v>1282096.4445</v>
      </c>
      <c r="M9" s="3">
        <v>0</v>
      </c>
      <c r="N9" s="3">
        <v>0</v>
      </c>
      <c r="O9" s="3">
        <v>41</v>
      </c>
      <c r="P9" s="3">
        <v>71</v>
      </c>
      <c r="Q9" s="5">
        <v>16</v>
      </c>
      <c r="R9" s="3">
        <v>41</v>
      </c>
      <c r="S9" s="3">
        <v>31240</v>
      </c>
      <c r="T9" s="3">
        <v>41</v>
      </c>
    </row>
    <row r="10" spans="1:20">
      <c r="A10" s="2" t="s">
        <v>21</v>
      </c>
      <c r="B10" s="3" t="s">
        <v>22</v>
      </c>
      <c r="C10" s="3" t="s">
        <v>23</v>
      </c>
      <c r="D10" s="3" t="s">
        <v>30</v>
      </c>
      <c r="E10" s="3" t="s">
        <v>34</v>
      </c>
      <c r="F10" s="3" t="s">
        <v>32</v>
      </c>
      <c r="G10" s="7"/>
      <c r="H10" s="7" t="str">
        <f t="shared" si="1"/>
        <v>Gói lẻ</v>
      </c>
      <c r="I10" s="7" t="str">
        <f t="shared" si="2"/>
        <v>Khác</v>
      </c>
      <c r="J10" s="3" t="s">
        <v>35</v>
      </c>
      <c r="K10" s="3">
        <v>4453898.5925000003</v>
      </c>
      <c r="L10" s="3">
        <v>4453898.5925000003</v>
      </c>
      <c r="M10" s="3">
        <v>0</v>
      </c>
      <c r="N10" s="3">
        <v>0</v>
      </c>
      <c r="O10" s="3">
        <v>20</v>
      </c>
      <c r="P10" s="3">
        <v>21</v>
      </c>
      <c r="Q10" s="5">
        <v>11</v>
      </c>
      <c r="R10" s="3">
        <v>20</v>
      </c>
      <c r="S10" s="3">
        <v>110880</v>
      </c>
      <c r="T10" s="3">
        <v>20</v>
      </c>
    </row>
    <row r="11" spans="1:20">
      <c r="A11" s="2" t="s">
        <v>21</v>
      </c>
      <c r="B11" s="3" t="s">
        <v>22</v>
      </c>
      <c r="C11" s="3" t="s">
        <v>23</v>
      </c>
      <c r="D11" s="3" t="s">
        <v>36</v>
      </c>
      <c r="E11" s="3" t="s">
        <v>37</v>
      </c>
      <c r="F11" s="3" t="s">
        <v>38</v>
      </c>
      <c r="G11" s="7"/>
      <c r="H11" s="7" t="str">
        <f t="shared" si="1"/>
        <v>Gói lẻ</v>
      </c>
      <c r="I11" s="7" t="str">
        <f t="shared" si="2"/>
        <v>Khác</v>
      </c>
      <c r="J11" s="3" t="s">
        <v>39</v>
      </c>
      <c r="K11" s="3">
        <v>4003535.5554999998</v>
      </c>
      <c r="L11" s="3">
        <v>4003535.5554999998</v>
      </c>
      <c r="M11" s="3">
        <v>0</v>
      </c>
      <c r="N11" s="3">
        <v>0</v>
      </c>
      <c r="O11" s="3">
        <v>89</v>
      </c>
      <c r="P11" s="3">
        <v>133</v>
      </c>
      <c r="Q11" s="5">
        <v>17</v>
      </c>
      <c r="R11" s="3">
        <v>89</v>
      </c>
      <c r="S11" s="3">
        <v>133000</v>
      </c>
      <c r="T11" s="3">
        <v>89</v>
      </c>
    </row>
    <row r="12" spans="1:20">
      <c r="A12" s="2" t="s">
        <v>21</v>
      </c>
      <c r="B12" s="3" t="s">
        <v>22</v>
      </c>
      <c r="C12" s="3" t="s">
        <v>23</v>
      </c>
      <c r="D12" s="3" t="s">
        <v>40</v>
      </c>
      <c r="E12" s="3" t="s">
        <v>41</v>
      </c>
      <c r="F12" s="3" t="s">
        <v>42</v>
      </c>
      <c r="G12" s="7"/>
      <c r="H12" s="7" t="str">
        <f t="shared" si="1"/>
        <v>Gói lẻ</v>
      </c>
      <c r="I12" s="7" t="str">
        <f t="shared" si="2"/>
        <v>Khác</v>
      </c>
      <c r="J12" s="3" t="s">
        <v>44</v>
      </c>
      <c r="K12" s="3">
        <v>11117243.037</v>
      </c>
      <c r="L12" s="3">
        <v>11117243.037</v>
      </c>
      <c r="M12" s="3">
        <v>0</v>
      </c>
      <c r="N12" s="3">
        <v>0</v>
      </c>
      <c r="O12" s="3">
        <v>29</v>
      </c>
      <c r="P12" s="3">
        <v>29</v>
      </c>
      <c r="Q12" s="5">
        <v>14</v>
      </c>
      <c r="R12" s="3">
        <v>29</v>
      </c>
      <c r="S12" s="3">
        <v>250560</v>
      </c>
      <c r="T12" s="3">
        <v>29</v>
      </c>
    </row>
    <row r="13" spans="1:20">
      <c r="A13" s="2" t="s">
        <v>21</v>
      </c>
      <c r="B13" s="3" t="s">
        <v>22</v>
      </c>
      <c r="C13" s="3" t="s">
        <v>23</v>
      </c>
      <c r="D13" s="3" t="s">
        <v>40</v>
      </c>
      <c r="E13" s="3" t="s">
        <v>45</v>
      </c>
      <c r="F13" s="3" t="s">
        <v>42</v>
      </c>
      <c r="G13" s="7"/>
      <c r="H13" s="7" t="str">
        <f t="shared" si="1"/>
        <v>Gói lẻ</v>
      </c>
      <c r="I13" s="7" t="str">
        <f t="shared" si="2"/>
        <v>Khác</v>
      </c>
      <c r="J13" s="3" t="s">
        <v>46</v>
      </c>
      <c r="K13" s="3">
        <v>3177140.0740999999</v>
      </c>
      <c r="L13" s="3">
        <v>3177140.0740999999</v>
      </c>
      <c r="M13" s="3">
        <v>0</v>
      </c>
      <c r="N13" s="3">
        <v>0</v>
      </c>
      <c r="O13" s="3">
        <v>52</v>
      </c>
      <c r="P13" s="3">
        <v>98</v>
      </c>
      <c r="Q13" s="5">
        <v>16</v>
      </c>
      <c r="R13" s="3">
        <v>50</v>
      </c>
      <c r="S13" s="3">
        <v>70560</v>
      </c>
      <c r="T13" s="3">
        <v>50</v>
      </c>
    </row>
    <row r="14" spans="1:20">
      <c r="A14" s="2" t="s">
        <v>21</v>
      </c>
      <c r="B14" s="3" t="s">
        <v>22</v>
      </c>
      <c r="C14" s="3" t="s">
        <v>23</v>
      </c>
      <c r="D14" s="3" t="s">
        <v>47</v>
      </c>
      <c r="E14" s="3" t="s">
        <v>48</v>
      </c>
      <c r="F14" s="3" t="s">
        <v>49</v>
      </c>
      <c r="G14" s="7"/>
      <c r="H14" s="7" t="str">
        <f t="shared" si="1"/>
        <v>Gói lẻ</v>
      </c>
      <c r="I14" s="7" t="str">
        <f t="shared" si="2"/>
        <v>Khác</v>
      </c>
      <c r="J14" s="3" t="s">
        <v>51</v>
      </c>
      <c r="K14" s="3">
        <v>99016471.777899995</v>
      </c>
      <c r="L14" s="3">
        <v>99016471.777899995</v>
      </c>
      <c r="M14" s="3">
        <v>0</v>
      </c>
      <c r="N14" s="3">
        <v>21000</v>
      </c>
      <c r="O14" s="3">
        <v>228</v>
      </c>
      <c r="P14" s="3">
        <v>259</v>
      </c>
      <c r="Q14" s="5">
        <v>17</v>
      </c>
      <c r="R14" s="3">
        <v>216</v>
      </c>
      <c r="S14" s="3">
        <v>2237760</v>
      </c>
      <c r="T14" s="3">
        <v>216</v>
      </c>
    </row>
    <row r="15" spans="1:20">
      <c r="A15" s="2" t="s">
        <v>21</v>
      </c>
      <c r="B15" s="3" t="s">
        <v>22</v>
      </c>
      <c r="C15" s="3" t="s">
        <v>23</v>
      </c>
      <c r="D15" s="3" t="s">
        <v>47</v>
      </c>
      <c r="E15" s="3" t="s">
        <v>52</v>
      </c>
      <c r="F15" s="3" t="s">
        <v>49</v>
      </c>
      <c r="G15" s="7"/>
      <c r="H15" s="7" t="str">
        <f t="shared" si="1"/>
        <v>Gói lẻ</v>
      </c>
      <c r="I15" s="7" t="str">
        <f t="shared" si="2"/>
        <v>Khác</v>
      </c>
      <c r="J15" s="3" t="s">
        <v>53</v>
      </c>
      <c r="K15" s="3">
        <v>12750721.925799999</v>
      </c>
      <c r="L15" s="3">
        <v>12750721.925799999</v>
      </c>
      <c r="M15" s="3">
        <v>0</v>
      </c>
      <c r="N15" s="3">
        <v>220000</v>
      </c>
      <c r="O15" s="3">
        <v>229</v>
      </c>
      <c r="P15" s="3">
        <v>383</v>
      </c>
      <c r="Q15" s="5">
        <v>17</v>
      </c>
      <c r="R15" s="3">
        <v>220</v>
      </c>
      <c r="S15" s="3">
        <v>275760</v>
      </c>
      <c r="T15" s="3">
        <v>220</v>
      </c>
    </row>
    <row r="16" spans="1:20">
      <c r="A16" s="2" t="s">
        <v>21</v>
      </c>
      <c r="B16" s="3" t="s">
        <v>22</v>
      </c>
      <c r="C16" s="3" t="s">
        <v>23</v>
      </c>
      <c r="D16" s="3" t="s">
        <v>54</v>
      </c>
      <c r="E16" s="3" t="s">
        <v>55</v>
      </c>
      <c r="F16" s="3" t="s">
        <v>56</v>
      </c>
      <c r="G16" s="7"/>
      <c r="H16" s="7" t="str">
        <f t="shared" si="1"/>
        <v>Gói lẻ</v>
      </c>
      <c r="I16" s="7" t="str">
        <f t="shared" si="2"/>
        <v>Khác</v>
      </c>
      <c r="J16" s="3" t="s">
        <v>58</v>
      </c>
      <c r="K16" s="3">
        <v>5604659.8517000005</v>
      </c>
      <c r="L16" s="3">
        <v>5604659.8517000005</v>
      </c>
      <c r="M16" s="3">
        <v>0</v>
      </c>
      <c r="N16" s="3">
        <v>0</v>
      </c>
      <c r="O16" s="3">
        <v>16</v>
      </c>
      <c r="P16" s="3">
        <v>204</v>
      </c>
      <c r="Q16" s="5">
        <v>12</v>
      </c>
      <c r="R16" s="3">
        <v>16</v>
      </c>
      <c r="S16" s="3">
        <v>146880</v>
      </c>
      <c r="T16" s="3">
        <v>16</v>
      </c>
    </row>
    <row r="17" spans="1:20">
      <c r="A17" s="2" t="s">
        <v>21</v>
      </c>
      <c r="B17" s="3" t="s">
        <v>22</v>
      </c>
      <c r="C17" s="3" t="s">
        <v>23</v>
      </c>
      <c r="D17" s="3" t="s">
        <v>54</v>
      </c>
      <c r="E17" s="3" t="s">
        <v>55</v>
      </c>
      <c r="F17" s="3" t="s">
        <v>56</v>
      </c>
      <c r="G17" s="7"/>
      <c r="H17" s="7" t="str">
        <f t="shared" si="1"/>
        <v>Gói lẻ</v>
      </c>
      <c r="I17" s="7" t="str">
        <f t="shared" si="2"/>
        <v>Khác</v>
      </c>
      <c r="J17" s="3" t="s">
        <v>59</v>
      </c>
      <c r="K17" s="3">
        <v>2038552.8888000001</v>
      </c>
      <c r="L17" s="3">
        <v>2038552.8888000001</v>
      </c>
      <c r="M17" s="3">
        <v>0</v>
      </c>
      <c r="N17" s="3">
        <v>0</v>
      </c>
      <c r="O17" s="3">
        <v>46</v>
      </c>
      <c r="P17" s="3">
        <v>74</v>
      </c>
      <c r="Q17" s="5">
        <v>16</v>
      </c>
      <c r="R17" s="3">
        <v>46</v>
      </c>
      <c r="S17" s="3">
        <v>53280</v>
      </c>
      <c r="T17" s="3">
        <v>46</v>
      </c>
    </row>
    <row r="18" spans="1:20">
      <c r="A18" s="2" t="s">
        <v>21</v>
      </c>
      <c r="B18" s="3" t="s">
        <v>22</v>
      </c>
      <c r="C18" s="3" t="s">
        <v>23</v>
      </c>
      <c r="D18" s="3" t="s">
        <v>60</v>
      </c>
      <c r="E18" s="3" t="s">
        <v>61</v>
      </c>
      <c r="F18" s="3" t="s">
        <v>62</v>
      </c>
      <c r="G18" s="7"/>
      <c r="H18" s="7" t="str">
        <f t="shared" si="1"/>
        <v>Gói lẻ</v>
      </c>
      <c r="I18" s="7" t="str">
        <f t="shared" si="2"/>
        <v>Khác</v>
      </c>
      <c r="J18" s="3" t="s">
        <v>63</v>
      </c>
      <c r="K18" s="3">
        <v>2284589.3333000001</v>
      </c>
      <c r="L18" s="3">
        <v>2284589.3333000001</v>
      </c>
      <c r="M18" s="3">
        <v>0</v>
      </c>
      <c r="N18" s="3">
        <v>0</v>
      </c>
      <c r="O18" s="3">
        <v>46</v>
      </c>
      <c r="P18" s="3">
        <v>83</v>
      </c>
      <c r="Q18" s="5">
        <v>13</v>
      </c>
      <c r="R18" s="3">
        <v>46</v>
      </c>
      <c r="S18" s="3">
        <v>59760</v>
      </c>
      <c r="T18" s="3">
        <v>46</v>
      </c>
    </row>
    <row r="19" spans="1:20">
      <c r="A19" s="2" t="s">
        <v>21</v>
      </c>
      <c r="B19" s="3" t="s">
        <v>22</v>
      </c>
      <c r="C19" s="3" t="s">
        <v>23</v>
      </c>
      <c r="D19" s="3" t="s">
        <v>60</v>
      </c>
      <c r="E19" s="3" t="s">
        <v>64</v>
      </c>
      <c r="F19" s="3" t="s">
        <v>62</v>
      </c>
      <c r="G19" s="7"/>
      <c r="H19" s="7" t="str">
        <f t="shared" si="1"/>
        <v>Gói lẻ</v>
      </c>
      <c r="I19" s="7" t="str">
        <f t="shared" si="2"/>
        <v>Khác</v>
      </c>
      <c r="J19" s="3" t="s">
        <v>66</v>
      </c>
      <c r="K19" s="3">
        <v>1318148.1481000001</v>
      </c>
      <c r="L19" s="3">
        <v>1318148.1481000001</v>
      </c>
      <c r="M19" s="3">
        <v>0</v>
      </c>
      <c r="N19" s="3">
        <v>0</v>
      </c>
      <c r="O19" s="3">
        <v>4</v>
      </c>
      <c r="P19" s="3">
        <v>4</v>
      </c>
      <c r="Q19" s="5">
        <v>3</v>
      </c>
      <c r="R19" s="3">
        <v>4</v>
      </c>
      <c r="S19" s="3">
        <v>34560</v>
      </c>
      <c r="T19" s="3">
        <v>4</v>
      </c>
    </row>
    <row r="20" spans="1:20">
      <c r="A20" s="2" t="s">
        <v>21</v>
      </c>
      <c r="B20" s="3" t="s">
        <v>22</v>
      </c>
      <c r="C20" s="3" t="s">
        <v>23</v>
      </c>
      <c r="D20" s="3" t="s">
        <v>67</v>
      </c>
      <c r="E20" s="3" t="s">
        <v>68</v>
      </c>
      <c r="F20" s="3" t="s">
        <v>69</v>
      </c>
      <c r="G20" s="7"/>
      <c r="H20" s="7" t="str">
        <f t="shared" si="1"/>
        <v>Gói lẻ</v>
      </c>
      <c r="I20" s="7" t="str">
        <f t="shared" si="2"/>
        <v>Khác</v>
      </c>
      <c r="J20" s="3" t="s">
        <v>70</v>
      </c>
      <c r="K20" s="3">
        <v>16074619.926100001</v>
      </c>
      <c r="L20" s="3">
        <v>16074619.926100001</v>
      </c>
      <c r="M20" s="3">
        <v>0</v>
      </c>
      <c r="N20" s="3">
        <v>0</v>
      </c>
      <c r="O20" s="3">
        <v>335</v>
      </c>
      <c r="P20" s="3">
        <v>534</v>
      </c>
      <c r="Q20" s="5">
        <v>17</v>
      </c>
      <c r="R20" s="3">
        <v>330</v>
      </c>
      <c r="S20" s="3">
        <v>534000</v>
      </c>
      <c r="T20" s="3">
        <v>330</v>
      </c>
    </row>
    <row r="21" spans="1:20">
      <c r="A21" s="2" t="s">
        <v>21</v>
      </c>
      <c r="B21" s="3" t="s">
        <v>22</v>
      </c>
      <c r="C21" s="3" t="s">
        <v>23</v>
      </c>
      <c r="D21" s="3" t="s">
        <v>71</v>
      </c>
      <c r="E21" s="3" t="s">
        <v>72</v>
      </c>
      <c r="F21" s="3" t="s">
        <v>73</v>
      </c>
      <c r="G21" s="7"/>
      <c r="H21" s="7" t="str">
        <f t="shared" si="1"/>
        <v>Gói lẻ</v>
      </c>
      <c r="I21" s="7" t="str">
        <f t="shared" si="2"/>
        <v>Khác</v>
      </c>
      <c r="J21" s="3" t="s">
        <v>75</v>
      </c>
      <c r="K21" s="3">
        <v>4766318.4444000004</v>
      </c>
      <c r="L21" s="3">
        <v>4766318.4444000004</v>
      </c>
      <c r="M21" s="3">
        <v>0</v>
      </c>
      <c r="N21" s="3">
        <v>0</v>
      </c>
      <c r="O21" s="3">
        <v>75</v>
      </c>
      <c r="P21" s="3">
        <v>620</v>
      </c>
      <c r="Q21" s="5">
        <v>16</v>
      </c>
      <c r="R21" s="3">
        <v>75</v>
      </c>
      <c r="S21" s="3">
        <v>136400</v>
      </c>
      <c r="T21" s="3">
        <v>75</v>
      </c>
    </row>
    <row r="22" spans="1:20">
      <c r="A22" s="2" t="s">
        <v>21</v>
      </c>
      <c r="B22" s="3" t="s">
        <v>22</v>
      </c>
      <c r="C22" s="3" t="s">
        <v>23</v>
      </c>
      <c r="D22" s="3" t="s">
        <v>71</v>
      </c>
      <c r="E22" s="3" t="s">
        <v>72</v>
      </c>
      <c r="F22" s="3" t="s">
        <v>73</v>
      </c>
      <c r="G22" s="7"/>
      <c r="H22" s="7" t="str">
        <f t="shared" si="1"/>
        <v>Gói lẻ</v>
      </c>
      <c r="I22" s="7" t="str">
        <f t="shared" si="2"/>
        <v>Khác</v>
      </c>
      <c r="J22" s="3" t="s">
        <v>76</v>
      </c>
      <c r="K22" s="3">
        <v>3903842.2222000002</v>
      </c>
      <c r="L22" s="3">
        <v>3903842.2222000002</v>
      </c>
      <c r="M22" s="3">
        <v>0</v>
      </c>
      <c r="N22" s="3">
        <v>187500</v>
      </c>
      <c r="O22" s="3">
        <v>158</v>
      </c>
      <c r="P22" s="3">
        <v>500</v>
      </c>
      <c r="Q22" s="5">
        <v>15</v>
      </c>
      <c r="R22" s="3">
        <v>149</v>
      </c>
      <c r="S22" s="3">
        <v>110000</v>
      </c>
      <c r="T22" s="3">
        <v>149</v>
      </c>
    </row>
    <row r="23" spans="1:20">
      <c r="A23" s="2" t="s">
        <v>21</v>
      </c>
      <c r="B23" s="3" t="s">
        <v>22</v>
      </c>
      <c r="C23" s="3" t="s">
        <v>23</v>
      </c>
      <c r="D23" s="3" t="s">
        <v>71</v>
      </c>
      <c r="E23" s="3" t="s">
        <v>77</v>
      </c>
      <c r="F23" s="3" t="s">
        <v>73</v>
      </c>
      <c r="G23" s="7"/>
      <c r="H23" s="7" t="str">
        <f t="shared" si="1"/>
        <v>Gói lẻ</v>
      </c>
      <c r="I23" s="7" t="str">
        <f t="shared" si="2"/>
        <v>Khác</v>
      </c>
      <c r="J23" s="3" t="s">
        <v>79</v>
      </c>
      <c r="K23" s="3">
        <v>6071448.6666000001</v>
      </c>
      <c r="L23" s="3">
        <v>6071448.6666000001</v>
      </c>
      <c r="M23" s="3">
        <v>0</v>
      </c>
      <c r="N23" s="3">
        <v>0</v>
      </c>
      <c r="O23" s="3">
        <v>17</v>
      </c>
      <c r="P23" s="3">
        <v>17</v>
      </c>
      <c r="Q23" s="5">
        <v>6</v>
      </c>
      <c r="R23" s="3">
        <v>17</v>
      </c>
      <c r="S23" s="3">
        <v>179520</v>
      </c>
      <c r="T23" s="3">
        <v>17</v>
      </c>
    </row>
    <row r="24" spans="1:20">
      <c r="A24" s="2" t="s">
        <v>21</v>
      </c>
      <c r="B24" s="3" t="s">
        <v>22</v>
      </c>
      <c r="C24" s="3" t="s">
        <v>23</v>
      </c>
      <c r="D24" s="3" t="s">
        <v>80</v>
      </c>
      <c r="E24" s="3" t="s">
        <v>81</v>
      </c>
      <c r="F24" s="3" t="s">
        <v>82</v>
      </c>
      <c r="G24" s="7"/>
      <c r="H24" s="7" t="str">
        <f t="shared" si="1"/>
        <v>Gói lẻ</v>
      </c>
      <c r="I24" s="7" t="str">
        <f t="shared" si="2"/>
        <v>Khác</v>
      </c>
      <c r="J24" s="3" t="s">
        <v>84</v>
      </c>
      <c r="K24" s="3">
        <v>1383534.3703000001</v>
      </c>
      <c r="L24" s="3">
        <v>1383534.3703000001</v>
      </c>
      <c r="M24" s="3">
        <v>0</v>
      </c>
      <c r="N24" s="3">
        <v>0</v>
      </c>
      <c r="O24" s="3">
        <v>24</v>
      </c>
      <c r="P24" s="3">
        <v>180</v>
      </c>
      <c r="Q24" s="5">
        <v>13</v>
      </c>
      <c r="R24" s="3">
        <v>24</v>
      </c>
      <c r="S24" s="3">
        <v>39600</v>
      </c>
      <c r="T24" s="3">
        <v>24</v>
      </c>
    </row>
    <row r="25" spans="1:20">
      <c r="A25" s="2" t="s">
        <v>21</v>
      </c>
      <c r="B25" s="3" t="s">
        <v>22</v>
      </c>
      <c r="C25" s="3" t="s">
        <v>23</v>
      </c>
      <c r="D25" s="3" t="s">
        <v>80</v>
      </c>
      <c r="E25" s="3" t="s">
        <v>81</v>
      </c>
      <c r="F25" s="3" t="s">
        <v>82</v>
      </c>
      <c r="G25" s="7"/>
      <c r="H25" s="7" t="str">
        <f t="shared" si="1"/>
        <v>Gói lẻ</v>
      </c>
      <c r="I25" s="7" t="str">
        <f t="shared" si="2"/>
        <v>Khác</v>
      </c>
      <c r="J25" s="3" t="s">
        <v>85</v>
      </c>
      <c r="K25" s="3">
        <v>1221137.9258999999</v>
      </c>
      <c r="L25" s="3">
        <v>1221137.9258999999</v>
      </c>
      <c r="M25" s="3">
        <v>0</v>
      </c>
      <c r="N25" s="3">
        <v>0</v>
      </c>
      <c r="O25" s="3">
        <v>45</v>
      </c>
      <c r="P25" s="3">
        <v>157</v>
      </c>
      <c r="Q25" s="5">
        <v>16</v>
      </c>
      <c r="R25" s="3">
        <v>45</v>
      </c>
      <c r="S25" s="3">
        <v>34540</v>
      </c>
      <c r="T25" s="3">
        <v>45</v>
      </c>
    </row>
    <row r="26" spans="1:20">
      <c r="A26" s="2" t="s">
        <v>21</v>
      </c>
      <c r="B26" s="3" t="s">
        <v>22</v>
      </c>
      <c r="C26" s="3" t="s">
        <v>23</v>
      </c>
      <c r="D26" s="3" t="s">
        <v>80</v>
      </c>
      <c r="E26" s="3" t="s">
        <v>86</v>
      </c>
      <c r="F26" s="3" t="s">
        <v>82</v>
      </c>
      <c r="G26" s="7"/>
      <c r="H26" s="7" t="str">
        <f t="shared" si="1"/>
        <v>Gói lẻ</v>
      </c>
      <c r="I26" s="7" t="str">
        <f t="shared" si="2"/>
        <v>Khác</v>
      </c>
      <c r="J26" s="3" t="s">
        <v>88</v>
      </c>
      <c r="K26" s="3">
        <v>1790869.8518999999</v>
      </c>
      <c r="L26" s="3">
        <v>1790869.8518999999</v>
      </c>
      <c r="M26" s="3">
        <v>0</v>
      </c>
      <c r="N26" s="3">
        <v>0</v>
      </c>
      <c r="O26" s="3">
        <v>5</v>
      </c>
      <c r="P26" s="3">
        <v>5</v>
      </c>
      <c r="Q26" s="5">
        <v>3</v>
      </c>
      <c r="R26" s="3">
        <v>5</v>
      </c>
      <c r="S26" s="3">
        <v>52800</v>
      </c>
      <c r="T26" s="3">
        <v>5</v>
      </c>
    </row>
    <row r="27" spans="1:20">
      <c r="A27" s="2" t="s">
        <v>21</v>
      </c>
      <c r="B27" s="3" t="s">
        <v>22</v>
      </c>
      <c r="C27" s="3" t="s">
        <v>23</v>
      </c>
      <c r="D27" s="3" t="s">
        <v>89</v>
      </c>
      <c r="E27" s="3" t="s">
        <v>90</v>
      </c>
      <c r="F27" s="3" t="s">
        <v>91</v>
      </c>
      <c r="G27" s="7"/>
      <c r="H27" s="7" t="str">
        <f t="shared" si="1"/>
        <v>Gói lẻ</v>
      </c>
      <c r="I27" s="7" t="str">
        <f t="shared" si="2"/>
        <v>Khác</v>
      </c>
      <c r="J27" s="3" t="s">
        <v>93</v>
      </c>
      <c r="K27" s="3">
        <v>4178585.111</v>
      </c>
      <c r="L27" s="3">
        <v>4178585.111</v>
      </c>
      <c r="M27" s="3">
        <v>0</v>
      </c>
      <c r="N27" s="3">
        <v>0</v>
      </c>
      <c r="O27" s="3">
        <v>67</v>
      </c>
      <c r="P27" s="3">
        <v>545</v>
      </c>
      <c r="Q27" s="5">
        <v>17</v>
      </c>
      <c r="R27" s="3">
        <v>67</v>
      </c>
      <c r="S27" s="3">
        <v>119900</v>
      </c>
      <c r="T27" s="3">
        <v>67</v>
      </c>
    </row>
    <row r="28" spans="1:20">
      <c r="A28" s="2" t="s">
        <v>21</v>
      </c>
      <c r="B28" s="3" t="s">
        <v>22</v>
      </c>
      <c r="C28" s="3" t="s">
        <v>23</v>
      </c>
      <c r="D28" s="3" t="s">
        <v>89</v>
      </c>
      <c r="E28" s="3" t="s">
        <v>90</v>
      </c>
      <c r="F28" s="3" t="s">
        <v>91</v>
      </c>
      <c r="G28" s="7"/>
      <c r="H28" s="7" t="str">
        <f t="shared" si="1"/>
        <v>Gói lẻ</v>
      </c>
      <c r="I28" s="7" t="str">
        <f t="shared" si="2"/>
        <v>Khác</v>
      </c>
      <c r="J28" s="3" t="s">
        <v>94</v>
      </c>
      <c r="K28" s="3">
        <v>3860260.6666000001</v>
      </c>
      <c r="L28" s="3">
        <v>3860260.6666000001</v>
      </c>
      <c r="M28" s="3">
        <v>0</v>
      </c>
      <c r="N28" s="3">
        <v>0</v>
      </c>
      <c r="O28" s="3">
        <v>95</v>
      </c>
      <c r="P28" s="3">
        <v>496</v>
      </c>
      <c r="Q28" s="5">
        <v>17</v>
      </c>
      <c r="R28" s="3">
        <v>95</v>
      </c>
      <c r="S28" s="3">
        <v>109120</v>
      </c>
      <c r="T28" s="3">
        <v>95</v>
      </c>
    </row>
    <row r="29" spans="1:20">
      <c r="A29" s="2" t="s">
        <v>21</v>
      </c>
      <c r="B29" s="3" t="s">
        <v>22</v>
      </c>
      <c r="C29" s="3" t="s">
        <v>23</v>
      </c>
      <c r="D29" s="3" t="s">
        <v>89</v>
      </c>
      <c r="E29" s="3" t="s">
        <v>95</v>
      </c>
      <c r="F29" s="3" t="s">
        <v>91</v>
      </c>
      <c r="G29" s="7"/>
      <c r="H29" s="7" t="str">
        <f t="shared" si="1"/>
        <v>Gói lẻ</v>
      </c>
      <c r="I29" s="7" t="str">
        <f t="shared" si="2"/>
        <v>Khác</v>
      </c>
      <c r="J29" s="3" t="s">
        <v>97</v>
      </c>
      <c r="K29" s="3">
        <v>6418929.5554999998</v>
      </c>
      <c r="L29" s="3">
        <v>6418929.5554999998</v>
      </c>
      <c r="M29" s="3">
        <v>0</v>
      </c>
      <c r="N29" s="3">
        <v>0</v>
      </c>
      <c r="O29" s="3">
        <v>18</v>
      </c>
      <c r="P29" s="3">
        <v>18</v>
      </c>
      <c r="Q29" s="5">
        <v>6</v>
      </c>
      <c r="R29" s="3">
        <v>18</v>
      </c>
      <c r="S29" s="3">
        <v>190080</v>
      </c>
      <c r="T29" s="3">
        <v>18</v>
      </c>
    </row>
    <row r="30" spans="1:20">
      <c r="A30" s="2" t="s">
        <v>21</v>
      </c>
      <c r="B30" s="3" t="s">
        <v>22</v>
      </c>
      <c r="C30" s="3" t="s">
        <v>23</v>
      </c>
      <c r="D30" s="3" t="s">
        <v>98</v>
      </c>
      <c r="E30" s="3" t="s">
        <v>99</v>
      </c>
      <c r="F30" s="3" t="s">
        <v>100</v>
      </c>
      <c r="G30" s="7"/>
      <c r="H30" s="7" t="str">
        <f t="shared" si="1"/>
        <v>Gói lẻ</v>
      </c>
      <c r="I30" s="7" t="str">
        <f t="shared" si="2"/>
        <v>Khác</v>
      </c>
      <c r="J30" s="3" t="s">
        <v>102</v>
      </c>
      <c r="K30" s="3">
        <v>856709.62970000005</v>
      </c>
      <c r="L30" s="3">
        <v>856709.62970000005</v>
      </c>
      <c r="M30" s="3">
        <v>0</v>
      </c>
      <c r="N30" s="3">
        <v>0</v>
      </c>
      <c r="O30" s="3">
        <v>23</v>
      </c>
      <c r="P30" s="3">
        <v>125</v>
      </c>
      <c r="Q30" s="5">
        <v>11</v>
      </c>
      <c r="R30" s="3">
        <v>23</v>
      </c>
      <c r="S30" s="3">
        <v>27500</v>
      </c>
      <c r="T30" s="3">
        <v>23</v>
      </c>
    </row>
    <row r="31" spans="1:20">
      <c r="A31" s="2" t="s">
        <v>21</v>
      </c>
      <c r="B31" s="3" t="s">
        <v>22</v>
      </c>
      <c r="C31" s="3" t="s">
        <v>23</v>
      </c>
      <c r="D31" s="3" t="s">
        <v>98</v>
      </c>
      <c r="E31" s="3" t="s">
        <v>99</v>
      </c>
      <c r="F31" s="3" t="s">
        <v>100</v>
      </c>
      <c r="G31" s="7"/>
      <c r="H31" s="7" t="str">
        <f t="shared" si="1"/>
        <v>Gói lẻ</v>
      </c>
      <c r="I31" s="7" t="str">
        <f t="shared" si="2"/>
        <v>Khác</v>
      </c>
      <c r="J31" s="3" t="s">
        <v>103</v>
      </c>
      <c r="K31" s="3">
        <v>2715167.1112000002</v>
      </c>
      <c r="L31" s="3">
        <v>2715167.1112000002</v>
      </c>
      <c r="M31" s="3">
        <v>0</v>
      </c>
      <c r="N31" s="3">
        <v>0</v>
      </c>
      <c r="O31" s="3">
        <v>119</v>
      </c>
      <c r="P31" s="3">
        <v>418</v>
      </c>
      <c r="Q31" s="5">
        <v>14</v>
      </c>
      <c r="R31" s="3">
        <v>113</v>
      </c>
      <c r="S31" s="3">
        <v>91960</v>
      </c>
      <c r="T31" s="3">
        <v>113</v>
      </c>
    </row>
    <row r="32" spans="1:20">
      <c r="A32" s="2" t="s">
        <v>21</v>
      </c>
      <c r="B32" s="3" t="s">
        <v>22</v>
      </c>
      <c r="C32" s="3" t="s">
        <v>23</v>
      </c>
      <c r="D32" s="3" t="s">
        <v>98</v>
      </c>
      <c r="E32" s="3" t="s">
        <v>104</v>
      </c>
      <c r="F32" s="3" t="s">
        <v>100</v>
      </c>
      <c r="G32" s="7"/>
      <c r="H32" s="7" t="str">
        <f t="shared" si="1"/>
        <v>Gói lẻ</v>
      </c>
      <c r="I32" s="7" t="str">
        <f t="shared" si="2"/>
        <v>Khác</v>
      </c>
      <c r="J32" s="3" t="s">
        <v>106</v>
      </c>
      <c r="K32" s="3">
        <v>2178090.7407</v>
      </c>
      <c r="L32" s="3">
        <v>2178090.7407</v>
      </c>
      <c r="M32" s="3">
        <v>0</v>
      </c>
      <c r="N32" s="3">
        <v>0</v>
      </c>
      <c r="O32" s="3">
        <v>7</v>
      </c>
      <c r="P32" s="3">
        <v>7</v>
      </c>
      <c r="Q32" s="5">
        <v>6</v>
      </c>
      <c r="R32" s="3">
        <v>7</v>
      </c>
      <c r="S32" s="3">
        <v>73920</v>
      </c>
      <c r="T32" s="3">
        <v>7</v>
      </c>
    </row>
    <row r="33" spans="1:20">
      <c r="A33" s="2" t="s">
        <v>21</v>
      </c>
      <c r="B33" s="3" t="s">
        <v>22</v>
      </c>
      <c r="C33" s="3" t="s">
        <v>23</v>
      </c>
      <c r="D33" s="3" t="s">
        <v>107</v>
      </c>
      <c r="E33" s="3" t="s">
        <v>108</v>
      </c>
      <c r="F33" s="3" t="s">
        <v>109</v>
      </c>
      <c r="G33" s="7"/>
      <c r="H33" s="7" t="str">
        <f t="shared" si="1"/>
        <v>Gói lẻ</v>
      </c>
      <c r="I33" s="7" t="str">
        <f t="shared" si="2"/>
        <v>Khác</v>
      </c>
      <c r="J33" s="3" t="s">
        <v>111</v>
      </c>
      <c r="K33" s="3">
        <v>723516.14820000005</v>
      </c>
      <c r="L33" s="3">
        <v>723516.14820000005</v>
      </c>
      <c r="M33" s="3">
        <v>0</v>
      </c>
      <c r="N33" s="3">
        <v>0</v>
      </c>
      <c r="O33" s="3">
        <v>16</v>
      </c>
      <c r="P33" s="3">
        <v>110</v>
      </c>
      <c r="Q33" s="5">
        <v>9</v>
      </c>
      <c r="R33" s="3">
        <v>16</v>
      </c>
      <c r="S33" s="3">
        <v>24200</v>
      </c>
      <c r="T33" s="3">
        <v>16</v>
      </c>
    </row>
    <row r="34" spans="1:20">
      <c r="A34" s="2" t="s">
        <v>21</v>
      </c>
      <c r="B34" s="3" t="s">
        <v>22</v>
      </c>
      <c r="C34" s="3" t="s">
        <v>23</v>
      </c>
      <c r="D34" s="3" t="s">
        <v>107</v>
      </c>
      <c r="E34" s="3" t="s">
        <v>108</v>
      </c>
      <c r="F34" s="3" t="s">
        <v>109</v>
      </c>
      <c r="G34" s="7"/>
      <c r="H34" s="7" t="str">
        <f t="shared" si="1"/>
        <v>Gói lẻ</v>
      </c>
      <c r="I34" s="7" t="str">
        <f t="shared" si="2"/>
        <v>Khác</v>
      </c>
      <c r="J34" s="3" t="s">
        <v>112</v>
      </c>
      <c r="K34" s="3">
        <v>2320774.4445000002</v>
      </c>
      <c r="L34" s="3">
        <v>2320774.4445000002</v>
      </c>
      <c r="M34" s="3">
        <v>0</v>
      </c>
      <c r="N34" s="3">
        <v>0</v>
      </c>
      <c r="O34" s="3">
        <v>49</v>
      </c>
      <c r="P34" s="3">
        <v>358</v>
      </c>
      <c r="Q34" s="5">
        <v>16</v>
      </c>
      <c r="R34" s="3">
        <v>49</v>
      </c>
      <c r="S34" s="3">
        <v>78760</v>
      </c>
      <c r="T34" s="3">
        <v>49</v>
      </c>
    </row>
    <row r="35" spans="1:20">
      <c r="A35" s="2" t="s">
        <v>21</v>
      </c>
      <c r="B35" s="3" t="s">
        <v>22</v>
      </c>
      <c r="C35" s="3" t="s">
        <v>23</v>
      </c>
      <c r="D35" s="3" t="s">
        <v>107</v>
      </c>
      <c r="E35" s="3" t="s">
        <v>113</v>
      </c>
      <c r="F35" s="3" t="s">
        <v>109</v>
      </c>
      <c r="G35" s="7"/>
      <c r="H35" s="7" t="str">
        <f t="shared" si="1"/>
        <v>Gói lẻ</v>
      </c>
      <c r="I35" s="7" t="str">
        <f t="shared" si="2"/>
        <v>Khác</v>
      </c>
      <c r="J35" s="3" t="s">
        <v>115</v>
      </c>
      <c r="K35" s="3">
        <v>2810277.7779000001</v>
      </c>
      <c r="L35" s="3">
        <v>2810277.7779000001</v>
      </c>
      <c r="M35" s="3">
        <v>0</v>
      </c>
      <c r="N35" s="3">
        <v>0</v>
      </c>
      <c r="O35" s="3">
        <v>7</v>
      </c>
      <c r="P35" s="3">
        <v>9</v>
      </c>
      <c r="Q35" s="5">
        <v>6</v>
      </c>
      <c r="R35" s="3">
        <v>7</v>
      </c>
      <c r="S35" s="3">
        <v>95040</v>
      </c>
      <c r="T35" s="3">
        <v>7</v>
      </c>
    </row>
    <row r="36" spans="1:20">
      <c r="A36" s="2" t="s">
        <v>21</v>
      </c>
      <c r="B36" s="3" t="s">
        <v>22</v>
      </c>
      <c r="C36" s="3" t="s">
        <v>23</v>
      </c>
      <c r="D36" s="3" t="s">
        <v>116</v>
      </c>
      <c r="E36" s="3" t="s">
        <v>117</v>
      </c>
      <c r="F36" s="3" t="s">
        <v>118</v>
      </c>
      <c r="G36" s="7"/>
      <c r="H36" s="7" t="str">
        <f t="shared" si="1"/>
        <v>Gói lẻ</v>
      </c>
      <c r="I36" s="7" t="str">
        <f t="shared" si="2"/>
        <v>Khác</v>
      </c>
      <c r="J36" s="3" t="s">
        <v>120</v>
      </c>
      <c r="K36" s="3">
        <v>891207.85210000002</v>
      </c>
      <c r="L36" s="3">
        <v>891207.85210000002</v>
      </c>
      <c r="M36" s="3">
        <v>0</v>
      </c>
      <c r="N36" s="3">
        <v>0</v>
      </c>
      <c r="O36" s="3">
        <v>20</v>
      </c>
      <c r="P36" s="3">
        <v>130</v>
      </c>
      <c r="Q36" s="5">
        <v>11</v>
      </c>
      <c r="R36" s="3">
        <v>20</v>
      </c>
      <c r="S36" s="3">
        <v>28600</v>
      </c>
      <c r="T36" s="3">
        <v>20</v>
      </c>
    </row>
    <row r="37" spans="1:20">
      <c r="A37" s="2" t="s">
        <v>21</v>
      </c>
      <c r="B37" s="3" t="s">
        <v>22</v>
      </c>
      <c r="C37" s="3" t="s">
        <v>23</v>
      </c>
      <c r="D37" s="3" t="s">
        <v>116</v>
      </c>
      <c r="E37" s="3" t="s">
        <v>117</v>
      </c>
      <c r="F37" s="3" t="s">
        <v>118</v>
      </c>
      <c r="G37" s="7"/>
      <c r="H37" s="7" t="str">
        <f t="shared" si="1"/>
        <v>Gói lẻ</v>
      </c>
      <c r="I37" s="7" t="str">
        <f t="shared" si="2"/>
        <v>Khác</v>
      </c>
      <c r="J37" s="3" t="s">
        <v>121</v>
      </c>
      <c r="K37" s="3">
        <v>1873845.7037</v>
      </c>
      <c r="L37" s="3">
        <v>1873845.7037</v>
      </c>
      <c r="M37" s="3">
        <v>0</v>
      </c>
      <c r="N37" s="3">
        <v>0</v>
      </c>
      <c r="O37" s="3">
        <v>83</v>
      </c>
      <c r="P37" s="3">
        <v>289</v>
      </c>
      <c r="Q37" s="5">
        <v>15</v>
      </c>
      <c r="R37" s="3">
        <v>57</v>
      </c>
      <c r="S37" s="3">
        <v>63580</v>
      </c>
      <c r="T37" s="3">
        <v>57</v>
      </c>
    </row>
    <row r="38" spans="1:20">
      <c r="A38" s="2" t="s">
        <v>21</v>
      </c>
      <c r="B38" s="3" t="s">
        <v>22</v>
      </c>
      <c r="C38" s="3" t="s">
        <v>23</v>
      </c>
      <c r="D38" s="3" t="s">
        <v>116</v>
      </c>
      <c r="E38" s="3" t="s">
        <v>117</v>
      </c>
      <c r="F38" s="3" t="s">
        <v>118</v>
      </c>
      <c r="G38" s="7"/>
      <c r="H38" s="7" t="str">
        <f t="shared" si="1"/>
        <v>Gói lẻ</v>
      </c>
      <c r="I38" s="7" t="str">
        <f t="shared" si="2"/>
        <v>Khác</v>
      </c>
      <c r="J38" s="3" t="s">
        <v>123</v>
      </c>
      <c r="K38" s="3">
        <v>947822.22219999996</v>
      </c>
      <c r="L38" s="3">
        <v>947822.22219999996</v>
      </c>
      <c r="M38" s="3">
        <v>0</v>
      </c>
      <c r="N38" s="3">
        <v>0</v>
      </c>
      <c r="O38" s="3">
        <v>3</v>
      </c>
      <c r="P38" s="3">
        <v>144</v>
      </c>
      <c r="Q38" s="5">
        <v>3</v>
      </c>
      <c r="R38" s="3">
        <v>3</v>
      </c>
      <c r="S38" s="3">
        <v>31680</v>
      </c>
      <c r="T38" s="3">
        <v>3</v>
      </c>
    </row>
    <row r="39" spans="1:20">
      <c r="A39" s="2" t="s">
        <v>21</v>
      </c>
      <c r="B39" s="3" t="s">
        <v>22</v>
      </c>
      <c r="C39" s="3" t="s">
        <v>23</v>
      </c>
      <c r="D39" s="3" t="s">
        <v>124</v>
      </c>
      <c r="E39" s="3" t="s">
        <v>125</v>
      </c>
      <c r="F39" s="3" t="s">
        <v>126</v>
      </c>
      <c r="G39" s="7"/>
      <c r="H39" s="7" t="str">
        <f t="shared" si="1"/>
        <v>Gói lẻ</v>
      </c>
      <c r="I39" s="7" t="str">
        <f t="shared" si="2"/>
        <v>Khác</v>
      </c>
      <c r="J39" s="3" t="s">
        <v>127</v>
      </c>
      <c r="K39" s="3">
        <v>3478986.8887999998</v>
      </c>
      <c r="L39" s="3">
        <v>3478986.8887999998</v>
      </c>
      <c r="M39" s="3">
        <v>0</v>
      </c>
      <c r="N39" s="3">
        <v>0</v>
      </c>
      <c r="O39" s="3">
        <v>75</v>
      </c>
      <c r="P39" s="3">
        <v>164</v>
      </c>
      <c r="Q39" s="5">
        <v>17</v>
      </c>
      <c r="R39" s="3">
        <v>74</v>
      </c>
      <c r="S39" s="3">
        <v>72160</v>
      </c>
      <c r="T39" s="3">
        <v>74</v>
      </c>
    </row>
    <row r="40" spans="1:20">
      <c r="A40" s="2" t="s">
        <v>21</v>
      </c>
      <c r="B40" s="3" t="s">
        <v>22</v>
      </c>
      <c r="C40" s="3" t="s">
        <v>23</v>
      </c>
      <c r="D40" s="3" t="s">
        <v>124</v>
      </c>
      <c r="E40" s="3" t="s">
        <v>128</v>
      </c>
      <c r="F40" s="3" t="s">
        <v>126</v>
      </c>
      <c r="G40" s="7"/>
      <c r="H40" s="7" t="str">
        <f t="shared" si="1"/>
        <v>Gói lẻ</v>
      </c>
      <c r="I40" s="7" t="str">
        <f t="shared" si="2"/>
        <v>Khác</v>
      </c>
      <c r="J40" s="3" t="s">
        <v>130</v>
      </c>
      <c r="K40" s="3">
        <v>25700465.037099998</v>
      </c>
      <c r="L40" s="3">
        <v>25700465.037099998</v>
      </c>
      <c r="M40" s="3">
        <v>0</v>
      </c>
      <c r="N40" s="3">
        <v>0</v>
      </c>
      <c r="O40" s="3">
        <v>103</v>
      </c>
      <c r="P40" s="3">
        <v>105</v>
      </c>
      <c r="Q40" s="5">
        <v>17</v>
      </c>
      <c r="R40" s="3">
        <v>103</v>
      </c>
      <c r="S40" s="3">
        <v>554400</v>
      </c>
      <c r="T40" s="3">
        <v>103</v>
      </c>
    </row>
    <row r="41" spans="1:20">
      <c r="A41" s="2" t="s">
        <v>21</v>
      </c>
      <c r="B41" s="3" t="s">
        <v>22</v>
      </c>
      <c r="C41" s="3" t="s">
        <v>23</v>
      </c>
      <c r="D41" s="3" t="s">
        <v>131</v>
      </c>
      <c r="E41" s="3" t="s">
        <v>132</v>
      </c>
      <c r="F41" s="3" t="s">
        <v>133</v>
      </c>
      <c r="G41" s="7"/>
      <c r="H41" s="7" t="str">
        <f t="shared" si="1"/>
        <v>Gói lẻ</v>
      </c>
      <c r="I41" s="7" t="str">
        <f t="shared" si="2"/>
        <v>Khác</v>
      </c>
      <c r="J41" s="3" t="s">
        <v>135</v>
      </c>
      <c r="K41" s="3">
        <v>7096244.6668999996</v>
      </c>
      <c r="L41" s="3">
        <v>7096244.6668999996</v>
      </c>
      <c r="M41" s="3">
        <v>0</v>
      </c>
      <c r="N41" s="3">
        <v>0</v>
      </c>
      <c r="O41" s="3">
        <v>28</v>
      </c>
      <c r="P41" s="3">
        <v>29</v>
      </c>
      <c r="Q41" s="5">
        <v>10</v>
      </c>
      <c r="R41" s="3">
        <v>28</v>
      </c>
      <c r="S41" s="3">
        <v>153120</v>
      </c>
      <c r="T41" s="3">
        <v>28</v>
      </c>
    </row>
    <row r="42" spans="1:20">
      <c r="A42" s="2" t="s">
        <v>21</v>
      </c>
      <c r="B42" s="3" t="s">
        <v>22</v>
      </c>
      <c r="C42" s="3" t="s">
        <v>23</v>
      </c>
      <c r="D42" s="3" t="s">
        <v>131</v>
      </c>
      <c r="E42" s="3" t="s">
        <v>136</v>
      </c>
      <c r="F42" s="3" t="s">
        <v>133</v>
      </c>
      <c r="G42" s="7"/>
      <c r="H42" s="7" t="str">
        <f t="shared" si="1"/>
        <v>Gói lẻ</v>
      </c>
      <c r="I42" s="7" t="str">
        <f t="shared" si="2"/>
        <v>Khác</v>
      </c>
      <c r="J42" s="3" t="s">
        <v>137</v>
      </c>
      <c r="K42" s="3">
        <v>1102660.2960999999</v>
      </c>
      <c r="L42" s="3">
        <v>1102660.2960999999</v>
      </c>
      <c r="M42" s="3">
        <v>0</v>
      </c>
      <c r="N42" s="3">
        <v>0</v>
      </c>
      <c r="O42" s="3">
        <v>28</v>
      </c>
      <c r="P42" s="3">
        <v>52</v>
      </c>
      <c r="Q42" s="5">
        <v>8</v>
      </c>
      <c r="R42" s="3">
        <v>25</v>
      </c>
      <c r="S42" s="3">
        <v>22880</v>
      </c>
      <c r="T42" s="3">
        <v>25</v>
      </c>
    </row>
    <row r="43" spans="1:20">
      <c r="A43" s="2" t="s">
        <v>21</v>
      </c>
      <c r="B43" s="3" t="s">
        <v>22</v>
      </c>
      <c r="C43" s="3" t="s">
        <v>23</v>
      </c>
      <c r="D43" s="3" t="s">
        <v>138</v>
      </c>
      <c r="E43" s="3" t="s">
        <v>139</v>
      </c>
      <c r="F43" s="3" t="s">
        <v>140</v>
      </c>
      <c r="G43" s="7"/>
      <c r="H43" s="7" t="str">
        <f t="shared" si="1"/>
        <v>Gói lẻ</v>
      </c>
      <c r="I43" s="7" t="str">
        <f t="shared" si="2"/>
        <v>Khác</v>
      </c>
      <c r="J43" s="3" t="s">
        <v>142</v>
      </c>
      <c r="K43" s="3">
        <v>42856490.3706</v>
      </c>
      <c r="L43" s="3">
        <v>42856490.3706</v>
      </c>
      <c r="M43" s="3">
        <v>0</v>
      </c>
      <c r="N43" s="3">
        <v>954000</v>
      </c>
      <c r="O43" s="3">
        <v>108</v>
      </c>
      <c r="P43" s="3">
        <v>112</v>
      </c>
      <c r="Q43" s="5">
        <v>12</v>
      </c>
      <c r="R43" s="3">
        <v>102</v>
      </c>
      <c r="S43" s="3">
        <v>967680</v>
      </c>
      <c r="T43" s="3">
        <v>102</v>
      </c>
    </row>
    <row r="44" spans="1:20">
      <c r="A44" s="2" t="s">
        <v>21</v>
      </c>
      <c r="B44" s="3" t="s">
        <v>22</v>
      </c>
      <c r="C44" s="3" t="s">
        <v>23</v>
      </c>
      <c r="D44" s="3" t="s">
        <v>138</v>
      </c>
      <c r="E44" s="3" t="s">
        <v>143</v>
      </c>
      <c r="F44" s="3" t="s">
        <v>140</v>
      </c>
      <c r="G44" s="7"/>
      <c r="H44" s="7" t="str">
        <f t="shared" si="1"/>
        <v>Gói lẻ</v>
      </c>
      <c r="I44" s="7" t="str">
        <f t="shared" si="2"/>
        <v>Khác</v>
      </c>
      <c r="J44" s="3" t="s">
        <v>144</v>
      </c>
      <c r="K44" s="3">
        <v>2690434.3703999999</v>
      </c>
      <c r="L44" s="3">
        <v>2690434.3703999999</v>
      </c>
      <c r="M44" s="3">
        <v>0</v>
      </c>
      <c r="N44" s="3">
        <v>0</v>
      </c>
      <c r="O44" s="3">
        <v>45</v>
      </c>
      <c r="P44" s="3">
        <v>83</v>
      </c>
      <c r="Q44" s="5">
        <v>14</v>
      </c>
      <c r="R44" s="3">
        <v>43</v>
      </c>
      <c r="S44" s="3">
        <v>59760</v>
      </c>
      <c r="T44" s="3">
        <v>43</v>
      </c>
    </row>
    <row r="45" spans="1:20">
      <c r="A45" s="2" t="s">
        <v>21</v>
      </c>
      <c r="B45" s="3" t="s">
        <v>22</v>
      </c>
      <c r="C45" s="3" t="s">
        <v>23</v>
      </c>
      <c r="D45" s="3" t="s">
        <v>145</v>
      </c>
      <c r="E45" s="3" t="s">
        <v>146</v>
      </c>
      <c r="F45" s="3" t="s">
        <v>147</v>
      </c>
      <c r="G45" s="7"/>
      <c r="H45" s="7" t="str">
        <f t="shared" si="1"/>
        <v>Gói lẻ</v>
      </c>
      <c r="I45" s="7" t="str">
        <f t="shared" si="2"/>
        <v>Khác</v>
      </c>
      <c r="J45" s="3" t="s">
        <v>148</v>
      </c>
      <c r="K45" s="3">
        <v>18448901.407499999</v>
      </c>
      <c r="L45" s="3">
        <v>18448901.407499999</v>
      </c>
      <c r="M45" s="3">
        <v>0</v>
      </c>
      <c r="N45" s="3">
        <v>0</v>
      </c>
      <c r="O45" s="3">
        <v>270</v>
      </c>
      <c r="P45" s="3">
        <v>561</v>
      </c>
      <c r="Q45" s="5">
        <v>17</v>
      </c>
      <c r="R45" s="3">
        <v>260</v>
      </c>
      <c r="S45" s="3">
        <v>561000</v>
      </c>
      <c r="T45" s="3">
        <v>260</v>
      </c>
    </row>
    <row r="46" spans="1:20">
      <c r="A46" s="2" t="s">
        <v>21</v>
      </c>
      <c r="B46" s="3" t="s">
        <v>22</v>
      </c>
      <c r="C46" s="3" t="s">
        <v>23</v>
      </c>
      <c r="D46" s="3" t="s">
        <v>149</v>
      </c>
      <c r="E46" s="3" t="s">
        <v>150</v>
      </c>
      <c r="F46" s="3" t="s">
        <v>151</v>
      </c>
      <c r="G46" s="7"/>
      <c r="H46" s="7" t="str">
        <f t="shared" si="1"/>
        <v>Gói lẻ</v>
      </c>
      <c r="I46" s="7" t="str">
        <f t="shared" si="2"/>
        <v>Khác</v>
      </c>
      <c r="J46" s="3" t="s">
        <v>152</v>
      </c>
      <c r="K46" s="3">
        <v>9767453.0370000005</v>
      </c>
      <c r="L46" s="3">
        <v>9767453.0370000005</v>
      </c>
      <c r="M46" s="3">
        <v>0</v>
      </c>
      <c r="N46" s="3">
        <v>0</v>
      </c>
      <c r="O46" s="3">
        <v>159</v>
      </c>
      <c r="P46" s="3">
        <v>297</v>
      </c>
      <c r="Q46" s="5">
        <v>17</v>
      </c>
      <c r="R46" s="3">
        <v>157</v>
      </c>
      <c r="S46" s="3">
        <v>297000</v>
      </c>
      <c r="T46" s="3">
        <v>157</v>
      </c>
    </row>
    <row r="47" spans="1:20">
      <c r="A47" s="2" t="s">
        <v>21</v>
      </c>
      <c r="B47" s="3" t="s">
        <v>22</v>
      </c>
      <c r="C47" s="3" t="s">
        <v>23</v>
      </c>
      <c r="D47" s="3" t="s">
        <v>153</v>
      </c>
      <c r="E47" s="3" t="s">
        <v>154</v>
      </c>
      <c r="F47" s="3" t="s">
        <v>155</v>
      </c>
      <c r="G47" s="7"/>
      <c r="H47" s="7" t="str">
        <f t="shared" si="1"/>
        <v>Gói lẻ</v>
      </c>
      <c r="I47" s="7" t="str">
        <f t="shared" si="2"/>
        <v>Khác</v>
      </c>
      <c r="J47" s="3" t="s">
        <v>156</v>
      </c>
      <c r="K47" s="3">
        <v>2528156.2966999998</v>
      </c>
      <c r="L47" s="3">
        <v>2528156.2966999998</v>
      </c>
      <c r="M47" s="3">
        <v>0</v>
      </c>
      <c r="N47" s="3">
        <v>0</v>
      </c>
      <c r="O47" s="3">
        <v>62</v>
      </c>
      <c r="P47" s="3">
        <v>84</v>
      </c>
      <c r="Q47" s="5">
        <v>17</v>
      </c>
      <c r="R47" s="3">
        <v>62</v>
      </c>
      <c r="S47" s="3">
        <v>84000</v>
      </c>
      <c r="T47" s="3">
        <v>62</v>
      </c>
    </row>
    <row r="48" spans="1:20">
      <c r="A48" s="2" t="s">
        <v>21</v>
      </c>
      <c r="B48" s="3" t="s">
        <v>22</v>
      </c>
      <c r="C48" s="3" t="s">
        <v>23</v>
      </c>
      <c r="D48" s="3" t="s">
        <v>157</v>
      </c>
      <c r="E48" s="3" t="s">
        <v>158</v>
      </c>
      <c r="F48" s="3" t="s">
        <v>159</v>
      </c>
      <c r="G48" s="7"/>
      <c r="H48" s="7" t="str">
        <f t="shared" si="1"/>
        <v>Gói lẻ</v>
      </c>
      <c r="I48" s="7" t="str">
        <f t="shared" si="2"/>
        <v>Khác</v>
      </c>
      <c r="J48" s="3" t="s">
        <v>161</v>
      </c>
      <c r="K48" s="3">
        <v>908081.62950000004</v>
      </c>
      <c r="L48" s="3">
        <v>908081.62950000004</v>
      </c>
      <c r="M48" s="3">
        <v>0</v>
      </c>
      <c r="N48" s="3">
        <v>0</v>
      </c>
      <c r="O48" s="3">
        <v>20</v>
      </c>
      <c r="P48" s="3">
        <v>33</v>
      </c>
      <c r="Q48" s="5">
        <v>11</v>
      </c>
      <c r="R48" s="3">
        <v>20</v>
      </c>
      <c r="S48" s="3">
        <v>23760</v>
      </c>
      <c r="T48" s="3">
        <v>20</v>
      </c>
    </row>
    <row r="49" spans="1:20">
      <c r="A49" s="2" t="s">
        <v>21</v>
      </c>
      <c r="B49" s="3" t="s">
        <v>22</v>
      </c>
      <c r="C49" s="3" t="s">
        <v>23</v>
      </c>
      <c r="D49" s="3" t="s">
        <v>157</v>
      </c>
      <c r="E49" s="3" t="s">
        <v>162</v>
      </c>
      <c r="F49" s="3" t="s">
        <v>159</v>
      </c>
      <c r="G49" s="7"/>
      <c r="H49" s="7" t="str">
        <f t="shared" si="1"/>
        <v>Gói lẻ</v>
      </c>
      <c r="I49" s="7" t="str">
        <f t="shared" si="2"/>
        <v>Khác</v>
      </c>
      <c r="J49" s="3" t="s">
        <v>163</v>
      </c>
      <c r="K49" s="3">
        <v>1977222.2220000001</v>
      </c>
      <c r="L49" s="3">
        <v>1977222.2220000001</v>
      </c>
      <c r="M49" s="3">
        <v>0</v>
      </c>
      <c r="N49" s="3">
        <v>0</v>
      </c>
      <c r="O49" s="3">
        <v>6</v>
      </c>
      <c r="P49" s="3">
        <v>6</v>
      </c>
      <c r="Q49" s="5">
        <v>6</v>
      </c>
      <c r="R49" s="3">
        <v>6</v>
      </c>
      <c r="S49" s="3">
        <v>51840</v>
      </c>
      <c r="T49" s="3">
        <v>6</v>
      </c>
    </row>
    <row r="50" spans="1:20">
      <c r="A50" s="2" t="s">
        <v>21</v>
      </c>
      <c r="B50" s="3" t="s">
        <v>22</v>
      </c>
      <c r="C50" s="3" t="s">
        <v>23</v>
      </c>
      <c r="D50" s="3" t="s">
        <v>164</v>
      </c>
      <c r="E50" s="3" t="s">
        <v>165</v>
      </c>
      <c r="F50" s="3" t="s">
        <v>166</v>
      </c>
      <c r="G50" s="7"/>
      <c r="H50" s="7" t="str">
        <f t="shared" si="1"/>
        <v>Gói lẻ</v>
      </c>
      <c r="I50" s="7" t="str">
        <f t="shared" si="2"/>
        <v>Khác</v>
      </c>
      <c r="J50" s="3" t="s">
        <v>168</v>
      </c>
      <c r="K50" s="3">
        <v>511184.22230000002</v>
      </c>
      <c r="L50" s="3">
        <v>511184.22230000002</v>
      </c>
      <c r="M50" s="3">
        <v>0</v>
      </c>
      <c r="N50" s="3">
        <v>0</v>
      </c>
      <c r="O50" s="3">
        <v>5</v>
      </c>
      <c r="P50" s="3">
        <v>16</v>
      </c>
      <c r="Q50" s="5">
        <v>4</v>
      </c>
      <c r="R50" s="3">
        <v>5</v>
      </c>
      <c r="S50" s="3">
        <v>9600</v>
      </c>
      <c r="T50" s="3">
        <v>5</v>
      </c>
    </row>
    <row r="51" spans="1:20">
      <c r="A51" s="2" t="s">
        <v>21</v>
      </c>
      <c r="B51" s="3" t="s">
        <v>22</v>
      </c>
      <c r="C51" s="3" t="s">
        <v>23</v>
      </c>
      <c r="D51" s="3" t="s">
        <v>164</v>
      </c>
      <c r="E51" s="3" t="s">
        <v>165</v>
      </c>
      <c r="F51" s="3" t="s">
        <v>166</v>
      </c>
      <c r="G51" s="7"/>
      <c r="H51" s="7" t="str">
        <f t="shared" si="1"/>
        <v>Gói lẻ</v>
      </c>
      <c r="I51" s="7" t="str">
        <f t="shared" si="2"/>
        <v>Khác</v>
      </c>
      <c r="J51" s="3" t="s">
        <v>169</v>
      </c>
      <c r="K51" s="3">
        <v>757407.40740000003</v>
      </c>
      <c r="L51" s="3">
        <v>757407.40740000003</v>
      </c>
      <c r="M51" s="3">
        <v>0</v>
      </c>
      <c r="N51" s="3">
        <v>0</v>
      </c>
      <c r="O51" s="3">
        <v>9</v>
      </c>
      <c r="P51" s="3">
        <v>20</v>
      </c>
      <c r="Q51" s="5">
        <v>3</v>
      </c>
      <c r="R51" s="3">
        <v>9</v>
      </c>
      <c r="S51" s="3">
        <v>12000</v>
      </c>
      <c r="T51" s="3">
        <v>9</v>
      </c>
    </row>
    <row r="52" spans="1:20">
      <c r="A52" s="2" t="s">
        <v>21</v>
      </c>
      <c r="B52" s="3" t="s">
        <v>22</v>
      </c>
      <c r="C52" s="3" t="s">
        <v>23</v>
      </c>
      <c r="D52" s="3" t="s">
        <v>170</v>
      </c>
      <c r="E52" s="3" t="s">
        <v>171</v>
      </c>
      <c r="F52" s="3" t="s">
        <v>172</v>
      </c>
      <c r="G52" s="7"/>
      <c r="H52" s="7" t="str">
        <f t="shared" si="1"/>
        <v>Gói lẻ</v>
      </c>
      <c r="I52" s="7" t="str">
        <f t="shared" si="2"/>
        <v>Khác</v>
      </c>
      <c r="J52" s="3" t="s">
        <v>173</v>
      </c>
      <c r="K52" s="3">
        <v>152332.29639999999</v>
      </c>
      <c r="L52" s="3">
        <v>152332.29639999999</v>
      </c>
      <c r="M52" s="3">
        <v>0</v>
      </c>
      <c r="N52" s="3">
        <v>0</v>
      </c>
      <c r="O52" s="3">
        <v>5</v>
      </c>
      <c r="P52" s="3">
        <v>5</v>
      </c>
      <c r="Q52" s="5">
        <v>5</v>
      </c>
      <c r="R52" s="3">
        <v>5</v>
      </c>
      <c r="S52" s="3">
        <v>3600</v>
      </c>
      <c r="T52" s="3">
        <v>5</v>
      </c>
    </row>
    <row r="53" spans="1:20">
      <c r="A53" s="2" t="s">
        <v>21</v>
      </c>
      <c r="B53" s="3" t="s">
        <v>22</v>
      </c>
      <c r="C53" s="3" t="s">
        <v>23</v>
      </c>
      <c r="D53" s="3" t="s">
        <v>170</v>
      </c>
      <c r="E53" s="3" t="s">
        <v>174</v>
      </c>
      <c r="F53" s="3" t="s">
        <v>172</v>
      </c>
      <c r="G53" s="7"/>
      <c r="H53" s="7" t="str">
        <f t="shared" si="1"/>
        <v>Gói lẻ</v>
      </c>
      <c r="I53" s="7" t="str">
        <f t="shared" si="2"/>
        <v>Khác</v>
      </c>
      <c r="J53" s="3" t="s">
        <v>176</v>
      </c>
      <c r="K53" s="3">
        <v>2766666.6666999999</v>
      </c>
      <c r="L53" s="3">
        <v>2766666.6666999999</v>
      </c>
      <c r="M53" s="3">
        <v>0</v>
      </c>
      <c r="N53" s="3">
        <v>0</v>
      </c>
      <c r="O53" s="3">
        <v>4</v>
      </c>
      <c r="P53" s="3">
        <v>9</v>
      </c>
      <c r="Q53" s="5">
        <v>3</v>
      </c>
      <c r="R53" s="3">
        <v>3</v>
      </c>
      <c r="S53" s="3">
        <v>77760</v>
      </c>
      <c r="T53" s="3">
        <v>3</v>
      </c>
    </row>
    <row r="54" spans="1:20">
      <c r="A54" s="2" t="s">
        <v>21</v>
      </c>
      <c r="B54" s="3" t="s">
        <v>22</v>
      </c>
      <c r="C54" s="3" t="s">
        <v>23</v>
      </c>
      <c r="D54" s="3" t="s">
        <v>177</v>
      </c>
      <c r="E54" s="3" t="s">
        <v>178</v>
      </c>
      <c r="F54" s="3" t="s">
        <v>179</v>
      </c>
      <c r="G54" s="7"/>
      <c r="H54" s="7" t="str">
        <f t="shared" si="1"/>
        <v>Gói lẻ</v>
      </c>
      <c r="I54" s="7" t="str">
        <f t="shared" si="2"/>
        <v>Khác</v>
      </c>
      <c r="J54" s="3" t="s">
        <v>180</v>
      </c>
      <c r="K54" s="3">
        <v>1060797.7038</v>
      </c>
      <c r="L54" s="3">
        <v>1060797.7038</v>
      </c>
      <c r="M54" s="3">
        <v>0</v>
      </c>
      <c r="N54" s="3">
        <v>0</v>
      </c>
      <c r="O54" s="3">
        <v>30</v>
      </c>
      <c r="P54" s="3">
        <v>46</v>
      </c>
      <c r="Q54" s="5">
        <v>14</v>
      </c>
      <c r="R54" s="3">
        <v>30</v>
      </c>
      <c r="S54" s="3">
        <v>33120</v>
      </c>
      <c r="T54" s="3">
        <v>30</v>
      </c>
    </row>
    <row r="55" spans="1:20">
      <c r="A55" s="2" t="s">
        <v>21</v>
      </c>
      <c r="B55" s="3" t="s">
        <v>22</v>
      </c>
      <c r="C55" s="3" t="s">
        <v>23</v>
      </c>
      <c r="D55" s="3" t="s">
        <v>177</v>
      </c>
      <c r="E55" s="3" t="s">
        <v>181</v>
      </c>
      <c r="F55" s="3" t="s">
        <v>179</v>
      </c>
      <c r="G55" s="7"/>
      <c r="H55" s="7" t="str">
        <f t="shared" si="1"/>
        <v>Gói lẻ</v>
      </c>
      <c r="I55" s="7" t="str">
        <f t="shared" si="2"/>
        <v>Khác</v>
      </c>
      <c r="J55" s="3" t="s">
        <v>182</v>
      </c>
      <c r="K55" s="3">
        <v>535361.40740000003</v>
      </c>
      <c r="L55" s="3">
        <v>535361.40740000003</v>
      </c>
      <c r="M55" s="3">
        <v>0</v>
      </c>
      <c r="N55" s="3">
        <v>0</v>
      </c>
      <c r="O55" s="3">
        <v>2</v>
      </c>
      <c r="P55" s="3">
        <v>2</v>
      </c>
      <c r="Q55" s="5">
        <v>1</v>
      </c>
      <c r="R55" s="3">
        <v>2</v>
      </c>
      <c r="S55" s="3">
        <v>17280</v>
      </c>
      <c r="T55" s="3">
        <v>2</v>
      </c>
    </row>
    <row r="56" spans="1:20">
      <c r="A56" s="2" t="s">
        <v>21</v>
      </c>
      <c r="B56" s="3" t="s">
        <v>22</v>
      </c>
      <c r="C56" s="3" t="s">
        <v>23</v>
      </c>
      <c r="D56" s="3" t="s">
        <v>183</v>
      </c>
      <c r="E56" s="3" t="s">
        <v>184</v>
      </c>
      <c r="F56" s="3" t="s">
        <v>185</v>
      </c>
      <c r="G56" s="7"/>
      <c r="H56" s="7" t="str">
        <f t="shared" si="1"/>
        <v>Gói lẻ</v>
      </c>
      <c r="I56" s="7" t="str">
        <f t="shared" si="2"/>
        <v>Khác</v>
      </c>
      <c r="J56" s="3" t="s">
        <v>187</v>
      </c>
      <c r="K56" s="3">
        <v>3765245.4076</v>
      </c>
      <c r="L56" s="3">
        <v>3765245.4076</v>
      </c>
      <c r="M56" s="3">
        <v>0</v>
      </c>
      <c r="N56" s="3">
        <v>0</v>
      </c>
      <c r="O56" s="3">
        <v>35</v>
      </c>
      <c r="P56" s="3">
        <v>118</v>
      </c>
      <c r="Q56" s="5">
        <v>10</v>
      </c>
      <c r="R56" s="3">
        <v>35</v>
      </c>
      <c r="S56" s="3">
        <v>118000</v>
      </c>
      <c r="T56" s="3">
        <v>35</v>
      </c>
    </row>
    <row r="57" spans="1:20">
      <c r="A57" s="2" t="s">
        <v>21</v>
      </c>
      <c r="B57" s="3" t="s">
        <v>22</v>
      </c>
      <c r="C57" s="3" t="s">
        <v>23</v>
      </c>
      <c r="D57" s="3" t="s">
        <v>183</v>
      </c>
      <c r="E57" s="3" t="s">
        <v>184</v>
      </c>
      <c r="F57" s="3" t="s">
        <v>185</v>
      </c>
      <c r="G57" s="7"/>
      <c r="H57" s="7" t="str">
        <f t="shared" si="1"/>
        <v>Gói lẻ</v>
      </c>
      <c r="I57" s="7" t="str">
        <f t="shared" si="2"/>
        <v>Khác</v>
      </c>
      <c r="J57" s="3" t="s">
        <v>185</v>
      </c>
      <c r="K57" s="3">
        <v>2912432.7403000002</v>
      </c>
      <c r="L57" s="3">
        <v>2912432.7403000002</v>
      </c>
      <c r="M57" s="3">
        <v>0</v>
      </c>
      <c r="N57" s="3">
        <v>0</v>
      </c>
      <c r="O57" s="3">
        <v>46</v>
      </c>
      <c r="P57" s="3">
        <v>86</v>
      </c>
      <c r="Q57" s="5">
        <v>17</v>
      </c>
      <c r="R57" s="3">
        <v>42</v>
      </c>
      <c r="S57" s="3">
        <v>86000</v>
      </c>
      <c r="T57" s="3">
        <v>42</v>
      </c>
    </row>
    <row r="58" spans="1:20">
      <c r="A58" s="2" t="s">
        <v>21</v>
      </c>
      <c r="B58" s="3" t="s">
        <v>22</v>
      </c>
      <c r="C58" s="3" t="s">
        <v>23</v>
      </c>
      <c r="D58" s="3" t="s">
        <v>188</v>
      </c>
      <c r="E58" s="3" t="s">
        <v>189</v>
      </c>
      <c r="F58" s="3" t="s">
        <v>190</v>
      </c>
      <c r="G58" s="7"/>
      <c r="H58" s="7" t="str">
        <f t="shared" si="1"/>
        <v>Gói lẻ</v>
      </c>
      <c r="I58" s="7" t="str">
        <f t="shared" si="2"/>
        <v>Khác</v>
      </c>
      <c r="J58" s="3" t="s">
        <v>192</v>
      </c>
      <c r="K58" s="3">
        <v>191760.7408</v>
      </c>
      <c r="L58" s="3">
        <v>191760.7408</v>
      </c>
      <c r="M58" s="3">
        <v>0</v>
      </c>
      <c r="N58" s="3">
        <v>0</v>
      </c>
      <c r="O58" s="3">
        <v>3</v>
      </c>
      <c r="P58" s="3">
        <v>6</v>
      </c>
      <c r="Q58" s="5">
        <v>2</v>
      </c>
      <c r="R58" s="3">
        <v>3</v>
      </c>
      <c r="S58" s="3">
        <v>3600</v>
      </c>
      <c r="T58" s="3">
        <v>3</v>
      </c>
    </row>
    <row r="59" spans="1:20">
      <c r="A59" s="2" t="s">
        <v>21</v>
      </c>
      <c r="B59" s="3" t="s">
        <v>22</v>
      </c>
      <c r="C59" s="3" t="s">
        <v>23</v>
      </c>
      <c r="D59" s="3" t="s">
        <v>188</v>
      </c>
      <c r="E59" s="3" t="s">
        <v>189</v>
      </c>
      <c r="F59" s="3" t="s">
        <v>190</v>
      </c>
      <c r="G59" s="7"/>
      <c r="H59" s="7" t="str">
        <f t="shared" si="1"/>
        <v>Gói lẻ</v>
      </c>
      <c r="I59" s="7" t="str">
        <f t="shared" si="2"/>
        <v>Khác</v>
      </c>
      <c r="J59" s="3" t="s">
        <v>193</v>
      </c>
      <c r="K59" s="3">
        <v>227444.44450000001</v>
      </c>
      <c r="L59" s="3">
        <v>227444.44450000001</v>
      </c>
      <c r="M59" s="3">
        <v>0</v>
      </c>
      <c r="N59" s="3">
        <v>0</v>
      </c>
      <c r="O59" s="3">
        <v>4</v>
      </c>
      <c r="P59" s="3">
        <v>6</v>
      </c>
      <c r="Q59" s="5">
        <v>4</v>
      </c>
      <c r="R59" s="3">
        <v>4</v>
      </c>
      <c r="S59" s="3">
        <v>3600</v>
      </c>
      <c r="T59" s="3">
        <v>4</v>
      </c>
    </row>
    <row r="60" spans="1:20">
      <c r="A60" s="2" t="s">
        <v>21</v>
      </c>
      <c r="B60" s="3" t="s">
        <v>22</v>
      </c>
      <c r="C60" s="3" t="s">
        <v>23</v>
      </c>
      <c r="D60" s="3" t="s">
        <v>194</v>
      </c>
      <c r="E60" s="3" t="s">
        <v>195</v>
      </c>
      <c r="F60" s="3" t="s">
        <v>196</v>
      </c>
      <c r="G60" s="7"/>
      <c r="H60" s="7" t="str">
        <f t="shared" si="1"/>
        <v>Gói lẻ</v>
      </c>
      <c r="I60" s="7" t="str">
        <f t="shared" si="2"/>
        <v>Khác</v>
      </c>
      <c r="J60" s="3" t="s">
        <v>197</v>
      </c>
      <c r="K60" s="3">
        <v>3097053.2593</v>
      </c>
      <c r="L60" s="3">
        <v>3097053.2593</v>
      </c>
      <c r="M60" s="3">
        <v>0</v>
      </c>
      <c r="N60" s="3">
        <v>0</v>
      </c>
      <c r="O60" s="3">
        <v>44</v>
      </c>
      <c r="P60" s="3">
        <v>88</v>
      </c>
      <c r="Q60" s="5">
        <v>13</v>
      </c>
      <c r="R60" s="3">
        <v>42</v>
      </c>
      <c r="S60" s="3">
        <v>63360</v>
      </c>
      <c r="T60" s="3">
        <v>42</v>
      </c>
    </row>
    <row r="61" spans="1:20">
      <c r="A61" s="2" t="s">
        <v>21</v>
      </c>
      <c r="B61" s="3" t="s">
        <v>22</v>
      </c>
      <c r="C61" s="3" t="s">
        <v>23</v>
      </c>
      <c r="D61" s="3" t="s">
        <v>194</v>
      </c>
      <c r="E61" s="3" t="s">
        <v>198</v>
      </c>
      <c r="F61" s="3" t="s">
        <v>196</v>
      </c>
      <c r="G61" s="7"/>
      <c r="H61" s="7" t="str">
        <f t="shared" si="1"/>
        <v>Gói lẻ</v>
      </c>
      <c r="I61" s="7" t="str">
        <f t="shared" si="2"/>
        <v>Khác</v>
      </c>
      <c r="J61" s="3" t="s">
        <v>199</v>
      </c>
      <c r="K61" s="3">
        <v>2111111.111</v>
      </c>
      <c r="L61" s="3">
        <v>2111111.111</v>
      </c>
      <c r="M61" s="3">
        <v>0</v>
      </c>
      <c r="N61" s="3">
        <v>0</v>
      </c>
      <c r="O61" s="3">
        <v>5</v>
      </c>
      <c r="P61" s="3">
        <v>5</v>
      </c>
      <c r="Q61" s="5">
        <v>4</v>
      </c>
      <c r="R61" s="3">
        <v>5</v>
      </c>
      <c r="S61" s="3">
        <v>43200</v>
      </c>
      <c r="T61" s="3">
        <v>5</v>
      </c>
    </row>
    <row r="62" spans="1:20">
      <c r="A62" s="2" t="s">
        <v>21</v>
      </c>
      <c r="B62" s="3" t="s">
        <v>22</v>
      </c>
      <c r="C62" s="3" t="s">
        <v>23</v>
      </c>
      <c r="D62" s="3" t="s">
        <v>200</v>
      </c>
      <c r="E62" s="3" t="s">
        <v>201</v>
      </c>
      <c r="F62" s="3" t="s">
        <v>202</v>
      </c>
      <c r="G62" s="7"/>
      <c r="H62" s="7" t="str">
        <f t="shared" si="1"/>
        <v>Gói lẻ</v>
      </c>
      <c r="I62" s="7" t="str">
        <f t="shared" si="2"/>
        <v>Khác</v>
      </c>
      <c r="J62" s="3" t="s">
        <v>204</v>
      </c>
      <c r="K62" s="3">
        <v>3779505.9997999999</v>
      </c>
      <c r="L62" s="3">
        <v>3779505.9997999999</v>
      </c>
      <c r="M62" s="3">
        <v>0</v>
      </c>
      <c r="N62" s="3">
        <v>0</v>
      </c>
      <c r="O62" s="3">
        <v>86</v>
      </c>
      <c r="P62" s="3">
        <v>680</v>
      </c>
      <c r="Q62" s="5">
        <v>13</v>
      </c>
      <c r="R62" s="3">
        <v>86</v>
      </c>
      <c r="S62" s="3">
        <v>149600</v>
      </c>
      <c r="T62" s="3">
        <v>86</v>
      </c>
    </row>
    <row r="63" spans="1:20">
      <c r="A63" s="2" t="s">
        <v>21</v>
      </c>
      <c r="B63" s="3" t="s">
        <v>22</v>
      </c>
      <c r="C63" s="3" t="s">
        <v>23</v>
      </c>
      <c r="D63" s="3" t="s">
        <v>200</v>
      </c>
      <c r="E63" s="3" t="s">
        <v>201</v>
      </c>
      <c r="F63" s="3" t="s">
        <v>202</v>
      </c>
      <c r="G63" s="7"/>
      <c r="H63" s="7" t="str">
        <f t="shared" si="1"/>
        <v>Gói lẻ</v>
      </c>
      <c r="I63" s="7" t="str">
        <f t="shared" si="2"/>
        <v>Khác</v>
      </c>
      <c r="J63" s="3" t="s">
        <v>205</v>
      </c>
      <c r="K63" s="3">
        <v>1316340.4443999999</v>
      </c>
      <c r="L63" s="3">
        <v>1316340.4443999999</v>
      </c>
      <c r="M63" s="3">
        <v>0</v>
      </c>
      <c r="N63" s="3">
        <v>0</v>
      </c>
      <c r="O63" s="3">
        <v>15</v>
      </c>
      <c r="P63" s="3">
        <v>206</v>
      </c>
      <c r="Q63" s="5">
        <v>10</v>
      </c>
      <c r="R63" s="3">
        <v>15</v>
      </c>
      <c r="S63" s="3">
        <v>45320</v>
      </c>
      <c r="T63" s="3">
        <v>15</v>
      </c>
    </row>
    <row r="64" spans="1:20">
      <c r="A64" s="2" t="s">
        <v>21</v>
      </c>
      <c r="B64" s="3" t="s">
        <v>22</v>
      </c>
      <c r="C64" s="3" t="s">
        <v>23</v>
      </c>
      <c r="D64" s="3" t="s">
        <v>200</v>
      </c>
      <c r="E64" s="3" t="s">
        <v>206</v>
      </c>
      <c r="F64" s="3" t="s">
        <v>202</v>
      </c>
      <c r="G64" s="7"/>
      <c r="H64" s="7" t="str">
        <f t="shared" si="1"/>
        <v>Gói lẻ</v>
      </c>
      <c r="I64" s="7" t="str">
        <f t="shared" si="2"/>
        <v>Khác</v>
      </c>
      <c r="J64" s="3" t="s">
        <v>207</v>
      </c>
      <c r="K64" s="3">
        <v>1207593.7777</v>
      </c>
      <c r="L64" s="3">
        <v>1207593.7777</v>
      </c>
      <c r="M64" s="3">
        <v>0</v>
      </c>
      <c r="N64" s="3">
        <v>0</v>
      </c>
      <c r="O64" s="3">
        <v>34</v>
      </c>
      <c r="P64" s="3">
        <v>69</v>
      </c>
      <c r="Q64" s="5">
        <v>12</v>
      </c>
      <c r="R64" s="3">
        <v>34</v>
      </c>
      <c r="S64" s="3">
        <v>45540</v>
      </c>
      <c r="T64" s="3">
        <v>34</v>
      </c>
    </row>
    <row r="65" spans="1:20">
      <c r="A65" s="2" t="s">
        <v>21</v>
      </c>
      <c r="B65" s="3" t="s">
        <v>22</v>
      </c>
      <c r="C65" s="3" t="s">
        <v>23</v>
      </c>
      <c r="D65" s="3" t="s">
        <v>208</v>
      </c>
      <c r="E65" s="3" t="s">
        <v>209</v>
      </c>
      <c r="F65" s="3" t="s">
        <v>210</v>
      </c>
      <c r="G65" s="7"/>
      <c r="H65" s="7" t="str">
        <f t="shared" si="1"/>
        <v>Gói lẻ</v>
      </c>
      <c r="I65" s="7" t="str">
        <f t="shared" si="2"/>
        <v>Khác</v>
      </c>
      <c r="J65" s="3" t="s">
        <v>210</v>
      </c>
      <c r="K65" s="3">
        <v>32319398.740800001</v>
      </c>
      <c r="L65" s="3">
        <v>32319398.740800001</v>
      </c>
      <c r="M65" s="3">
        <v>0</v>
      </c>
      <c r="N65" s="3">
        <v>0</v>
      </c>
      <c r="O65" s="3">
        <v>593</v>
      </c>
      <c r="P65" s="3">
        <v>1259</v>
      </c>
      <c r="Q65" s="5">
        <v>17</v>
      </c>
      <c r="R65" s="3">
        <v>584</v>
      </c>
      <c r="S65" s="3">
        <v>1259000</v>
      </c>
      <c r="T65" s="3">
        <v>584</v>
      </c>
    </row>
    <row r="66" spans="1:20">
      <c r="A66" s="2" t="s">
        <v>21</v>
      </c>
      <c r="B66" s="3" t="s">
        <v>22</v>
      </c>
      <c r="C66" s="3" t="s">
        <v>23</v>
      </c>
      <c r="D66" s="3" t="s">
        <v>211</v>
      </c>
      <c r="E66" s="3" t="s">
        <v>212</v>
      </c>
      <c r="F66" s="3" t="s">
        <v>213</v>
      </c>
      <c r="G66" s="7"/>
      <c r="H66" s="7" t="str">
        <f t="shared" si="1"/>
        <v>Gói lẻ</v>
      </c>
      <c r="I66" s="7" t="str">
        <f t="shared" si="2"/>
        <v>Khác</v>
      </c>
      <c r="J66" s="3" t="s">
        <v>215</v>
      </c>
      <c r="K66" s="3">
        <v>3534549.7777</v>
      </c>
      <c r="L66" s="3">
        <v>3534549.7777</v>
      </c>
      <c r="M66" s="3">
        <v>0</v>
      </c>
      <c r="N66" s="3">
        <v>0</v>
      </c>
      <c r="O66" s="3">
        <v>82</v>
      </c>
      <c r="P66" s="3">
        <v>720</v>
      </c>
      <c r="Q66" s="5">
        <v>16</v>
      </c>
      <c r="R66" s="3">
        <v>79</v>
      </c>
      <c r="S66" s="3">
        <v>129600</v>
      </c>
      <c r="T66" s="3">
        <v>79</v>
      </c>
    </row>
    <row r="67" spans="1:20">
      <c r="A67" s="2" t="s">
        <v>21</v>
      </c>
      <c r="B67" s="3" t="s">
        <v>22</v>
      </c>
      <c r="C67" s="3" t="s">
        <v>23</v>
      </c>
      <c r="D67" s="3" t="s">
        <v>211</v>
      </c>
      <c r="E67" s="3" t="s">
        <v>212</v>
      </c>
      <c r="F67" s="3" t="s">
        <v>213</v>
      </c>
      <c r="G67" s="7"/>
      <c r="H67" s="7" t="str">
        <f t="shared" si="1"/>
        <v>Gói lẻ</v>
      </c>
      <c r="I67" s="7" t="str">
        <f t="shared" si="2"/>
        <v>Khác</v>
      </c>
      <c r="J67" s="3" t="s">
        <v>217</v>
      </c>
      <c r="K67" s="3">
        <v>300160.74060000002</v>
      </c>
      <c r="L67" s="3">
        <v>300160.74060000002</v>
      </c>
      <c r="M67" s="3">
        <v>0</v>
      </c>
      <c r="N67" s="3">
        <v>0</v>
      </c>
      <c r="O67" s="3">
        <v>14</v>
      </c>
      <c r="P67" s="3">
        <v>54</v>
      </c>
      <c r="Q67" s="5">
        <v>11</v>
      </c>
      <c r="R67" s="3">
        <v>14</v>
      </c>
      <c r="S67" s="3">
        <v>9720</v>
      </c>
      <c r="T67" s="3">
        <v>14</v>
      </c>
    </row>
    <row r="68" spans="1:20">
      <c r="A68" s="2" t="s">
        <v>21</v>
      </c>
      <c r="B68" s="3" t="s">
        <v>22</v>
      </c>
      <c r="C68" s="3" t="s">
        <v>23</v>
      </c>
      <c r="D68" s="3" t="s">
        <v>211</v>
      </c>
      <c r="E68" s="3" t="s">
        <v>212</v>
      </c>
      <c r="F68" s="3" t="s">
        <v>213</v>
      </c>
      <c r="G68" s="7"/>
      <c r="H68" s="7" t="str">
        <f t="shared" si="1"/>
        <v>Gói lẻ</v>
      </c>
      <c r="I68" s="7" t="str">
        <f t="shared" si="2"/>
        <v>Khác</v>
      </c>
      <c r="J68" s="3" t="s">
        <v>213</v>
      </c>
      <c r="K68" s="3">
        <v>5420013.5557000004</v>
      </c>
      <c r="L68" s="3">
        <v>5420013.5557000004</v>
      </c>
      <c r="M68" s="3">
        <v>0</v>
      </c>
      <c r="N68" s="3">
        <v>786000</v>
      </c>
      <c r="O68" s="3">
        <v>791</v>
      </c>
      <c r="P68" s="3">
        <v>965</v>
      </c>
      <c r="Q68" s="5">
        <v>16</v>
      </c>
      <c r="R68" s="3">
        <v>789</v>
      </c>
      <c r="S68" s="3">
        <v>173700</v>
      </c>
      <c r="T68" s="3">
        <v>789</v>
      </c>
    </row>
    <row r="69" spans="1:20">
      <c r="A69" s="2" t="s">
        <v>21</v>
      </c>
      <c r="B69" s="3" t="s">
        <v>22</v>
      </c>
      <c r="C69" s="3" t="s">
        <v>23</v>
      </c>
      <c r="D69" s="3" t="s">
        <v>211</v>
      </c>
      <c r="E69" s="3" t="s">
        <v>218</v>
      </c>
      <c r="F69" s="3" t="s">
        <v>213</v>
      </c>
      <c r="G69" s="7"/>
      <c r="H69" s="7" t="str">
        <f t="shared" si="1"/>
        <v>Gói lẻ</v>
      </c>
      <c r="I69" s="7" t="str">
        <f t="shared" si="2"/>
        <v>Khác</v>
      </c>
      <c r="J69" s="3" t="s">
        <v>219</v>
      </c>
      <c r="K69" s="3">
        <v>774999.99990000005</v>
      </c>
      <c r="L69" s="3">
        <v>774999.99990000005</v>
      </c>
      <c r="M69" s="3">
        <v>0</v>
      </c>
      <c r="N69" s="3">
        <v>0</v>
      </c>
      <c r="O69" s="3">
        <v>3</v>
      </c>
      <c r="P69" s="3">
        <v>3</v>
      </c>
      <c r="Q69" s="5">
        <v>3</v>
      </c>
      <c r="R69" s="3">
        <v>3</v>
      </c>
      <c r="S69" s="3">
        <v>25920</v>
      </c>
      <c r="T69" s="3">
        <v>3</v>
      </c>
    </row>
    <row r="70" spans="1:20">
      <c r="A70" s="2" t="s">
        <v>21</v>
      </c>
      <c r="B70" s="3" t="s">
        <v>22</v>
      </c>
      <c r="C70" s="3" t="s">
        <v>23</v>
      </c>
      <c r="D70" s="3" t="s">
        <v>220</v>
      </c>
      <c r="E70" s="3" t="s">
        <v>221</v>
      </c>
      <c r="F70" s="3" t="s">
        <v>222</v>
      </c>
      <c r="G70" s="7"/>
      <c r="H70" s="7" t="str">
        <f t="shared" si="1"/>
        <v>Gói lẻ</v>
      </c>
      <c r="I70" s="7" t="str">
        <f t="shared" si="2"/>
        <v>Khác</v>
      </c>
      <c r="J70" s="3" t="s">
        <v>223</v>
      </c>
      <c r="K70" s="3">
        <v>375925.92609999998</v>
      </c>
      <c r="L70" s="3">
        <v>375925.92609999998</v>
      </c>
      <c r="M70" s="3">
        <v>0</v>
      </c>
      <c r="N70" s="3">
        <v>0</v>
      </c>
      <c r="O70" s="3">
        <v>7</v>
      </c>
      <c r="P70" s="3">
        <v>14</v>
      </c>
      <c r="Q70" s="5">
        <v>6</v>
      </c>
      <c r="R70" s="3">
        <v>7</v>
      </c>
      <c r="S70" s="3">
        <v>10080</v>
      </c>
      <c r="T70" s="3">
        <v>7</v>
      </c>
    </row>
    <row r="71" spans="1:20">
      <c r="A71" s="2" t="s">
        <v>21</v>
      </c>
      <c r="B71" s="3" t="s">
        <v>22</v>
      </c>
      <c r="C71" s="3" t="s">
        <v>23</v>
      </c>
      <c r="D71" s="3" t="s">
        <v>224</v>
      </c>
      <c r="E71" s="3" t="s">
        <v>225</v>
      </c>
      <c r="F71" s="3" t="s">
        <v>226</v>
      </c>
      <c r="G71" s="7"/>
      <c r="H71" s="7" t="str">
        <f t="shared" ref="H71:H119" si="3">IF(ISNUMBER(SEARCH("Thùng",E71)),"Thùng",IF(ISNUMBER(SEARCH("Lốc",E71)),"Lốc",IF(ISNUMBER(SEARCH("Combo",E71)),"Combo","Gói lẻ")))</f>
        <v>Gói lẻ</v>
      </c>
      <c r="I71" s="7" t="str">
        <f t="shared" ref="I71:I119" si="4">IF(ISNUMBER(SEARCH("Vinamilk",E71)),"Vinamilk",IF(ISNUMBER(SEARCH("TH true milk",E71)),"TH True Milk",IF(ISNUMBER(SEARCH("Lothamilk",E71)),"Lothamilk",IF(ISNUMBER(SEARCH("Nutimilk",E71)),"Nutimilk",IF(ISNUMBER(SEARCH("Dutch Lady",E71)),"Dutch Lady","Khác")))))</f>
        <v>Khác</v>
      </c>
      <c r="J71" s="3" t="s">
        <v>228</v>
      </c>
      <c r="K71" s="3">
        <v>73055.555600000007</v>
      </c>
      <c r="L71" s="3">
        <v>73055.555600000007</v>
      </c>
      <c r="M71" s="3">
        <v>0</v>
      </c>
      <c r="N71" s="3">
        <v>0</v>
      </c>
      <c r="O71" s="3">
        <v>1</v>
      </c>
      <c r="P71" s="3">
        <v>2</v>
      </c>
      <c r="Q71" s="5">
        <v>1</v>
      </c>
      <c r="R71" s="3">
        <v>1</v>
      </c>
      <c r="S71" s="3">
        <v>2000</v>
      </c>
      <c r="T71" s="3">
        <v>1</v>
      </c>
    </row>
    <row r="72" spans="1:20">
      <c r="A72" s="2" t="s">
        <v>21</v>
      </c>
      <c r="B72" s="3" t="s">
        <v>22</v>
      </c>
      <c r="C72" s="3" t="s">
        <v>23</v>
      </c>
      <c r="D72" s="3" t="s">
        <v>224</v>
      </c>
      <c r="E72" s="3" t="s">
        <v>225</v>
      </c>
      <c r="F72" s="3" t="s">
        <v>226</v>
      </c>
      <c r="G72" s="7"/>
      <c r="H72" s="7" t="str">
        <f t="shared" si="3"/>
        <v>Gói lẻ</v>
      </c>
      <c r="I72" s="7" t="str">
        <f t="shared" si="4"/>
        <v>Khác</v>
      </c>
      <c r="J72" s="3" t="s">
        <v>226</v>
      </c>
      <c r="K72" s="3">
        <v>1294973.2592</v>
      </c>
      <c r="L72" s="3">
        <v>1294973.2592</v>
      </c>
      <c r="M72" s="3">
        <v>0</v>
      </c>
      <c r="N72" s="3">
        <v>35000</v>
      </c>
      <c r="O72" s="3">
        <v>21</v>
      </c>
      <c r="P72" s="3">
        <v>35</v>
      </c>
      <c r="Q72" s="5">
        <v>8</v>
      </c>
      <c r="R72" s="3">
        <v>21</v>
      </c>
      <c r="S72" s="3">
        <v>35000</v>
      </c>
      <c r="T72" s="3">
        <v>21</v>
      </c>
    </row>
    <row r="73" spans="1:20">
      <c r="A73" s="2" t="s">
        <v>21</v>
      </c>
      <c r="B73" s="3" t="s">
        <v>22</v>
      </c>
      <c r="C73" s="3" t="s">
        <v>23</v>
      </c>
      <c r="D73" s="3" t="s">
        <v>229</v>
      </c>
      <c r="E73" s="3" t="s">
        <v>230</v>
      </c>
      <c r="F73" s="3" t="s">
        <v>231</v>
      </c>
      <c r="G73" s="7"/>
      <c r="H73" s="7" t="str">
        <f t="shared" si="3"/>
        <v>Gói lẻ</v>
      </c>
      <c r="I73" s="7" t="str">
        <f t="shared" si="4"/>
        <v>Khác</v>
      </c>
      <c r="J73" s="3" t="s">
        <v>232</v>
      </c>
      <c r="K73" s="3">
        <v>1352148.5183000001</v>
      </c>
      <c r="L73" s="3">
        <v>1352148.5183000001</v>
      </c>
      <c r="M73" s="3">
        <v>0</v>
      </c>
      <c r="N73" s="3">
        <v>54600</v>
      </c>
      <c r="O73" s="3">
        <v>27</v>
      </c>
      <c r="P73" s="3">
        <v>49</v>
      </c>
      <c r="Q73" s="5">
        <v>14</v>
      </c>
      <c r="R73" s="3">
        <v>27</v>
      </c>
      <c r="S73" s="3">
        <v>35280</v>
      </c>
      <c r="T73" s="3">
        <v>27</v>
      </c>
    </row>
    <row r="74" spans="1:20">
      <c r="A74" s="2" t="s">
        <v>21</v>
      </c>
      <c r="B74" s="3" t="s">
        <v>22</v>
      </c>
      <c r="C74" s="3" t="s">
        <v>23</v>
      </c>
      <c r="D74" s="3" t="s">
        <v>229</v>
      </c>
      <c r="E74" s="3" t="s">
        <v>233</v>
      </c>
      <c r="F74" s="3" t="s">
        <v>231</v>
      </c>
      <c r="G74" s="7"/>
      <c r="H74" s="7" t="str">
        <f t="shared" si="3"/>
        <v>Gói lẻ</v>
      </c>
      <c r="I74" s="7" t="str">
        <f t="shared" si="4"/>
        <v>Khác</v>
      </c>
      <c r="J74" s="3" t="s">
        <v>234</v>
      </c>
      <c r="K74" s="3">
        <v>329537.03700000001</v>
      </c>
      <c r="L74" s="3">
        <v>329537.03700000001</v>
      </c>
      <c r="M74" s="3">
        <v>0</v>
      </c>
      <c r="N74" s="3">
        <v>0</v>
      </c>
      <c r="O74" s="3">
        <v>1</v>
      </c>
      <c r="P74" s="3">
        <v>1</v>
      </c>
      <c r="Q74" s="5">
        <v>1</v>
      </c>
      <c r="R74" s="3">
        <v>1</v>
      </c>
      <c r="S74" s="3">
        <v>8640</v>
      </c>
      <c r="T74" s="3">
        <v>1</v>
      </c>
    </row>
    <row r="75" spans="1:20">
      <c r="A75" s="2" t="s">
        <v>21</v>
      </c>
      <c r="B75" s="3" t="s">
        <v>22</v>
      </c>
      <c r="C75" s="3" t="s">
        <v>23</v>
      </c>
      <c r="D75" s="3" t="s">
        <v>235</v>
      </c>
      <c r="E75" s="3" t="s">
        <v>236</v>
      </c>
      <c r="F75" s="3" t="s">
        <v>237</v>
      </c>
      <c r="G75" s="7"/>
      <c r="H75" s="7" t="str">
        <f t="shared" si="3"/>
        <v>Gói lẻ</v>
      </c>
      <c r="I75" s="7" t="str">
        <f t="shared" si="4"/>
        <v>Khác</v>
      </c>
      <c r="J75" s="3" t="s">
        <v>238</v>
      </c>
      <c r="K75" s="3">
        <v>1616132.5183999999</v>
      </c>
      <c r="L75" s="3">
        <v>1616132.5183999999</v>
      </c>
      <c r="M75" s="3">
        <v>0</v>
      </c>
      <c r="N75" s="3">
        <v>0</v>
      </c>
      <c r="O75" s="3">
        <v>39</v>
      </c>
      <c r="P75" s="3">
        <v>59</v>
      </c>
      <c r="Q75" s="5">
        <v>15</v>
      </c>
      <c r="R75" s="3">
        <v>39</v>
      </c>
      <c r="S75" s="3">
        <v>42480</v>
      </c>
      <c r="T75" s="3">
        <v>39</v>
      </c>
    </row>
    <row r="76" spans="1:20">
      <c r="A76" s="2" t="s">
        <v>21</v>
      </c>
      <c r="B76" s="3" t="s">
        <v>22</v>
      </c>
      <c r="C76" s="3" t="s">
        <v>23</v>
      </c>
      <c r="D76" s="3" t="s">
        <v>235</v>
      </c>
      <c r="E76" s="3" t="s">
        <v>239</v>
      </c>
      <c r="F76" s="3" t="s">
        <v>237</v>
      </c>
      <c r="G76" s="7"/>
      <c r="H76" s="7" t="str">
        <f t="shared" si="3"/>
        <v>Gói lẻ</v>
      </c>
      <c r="I76" s="7" t="str">
        <f t="shared" si="4"/>
        <v>Khác</v>
      </c>
      <c r="J76" s="3" t="s">
        <v>240</v>
      </c>
      <c r="K76" s="3">
        <v>988796.29619999998</v>
      </c>
      <c r="L76" s="3">
        <v>988796.29619999998</v>
      </c>
      <c r="M76" s="3">
        <v>0</v>
      </c>
      <c r="N76" s="3">
        <v>0</v>
      </c>
      <c r="O76" s="3">
        <v>3</v>
      </c>
      <c r="P76" s="3">
        <v>3</v>
      </c>
      <c r="Q76" s="5">
        <v>3</v>
      </c>
      <c r="R76" s="3">
        <v>3</v>
      </c>
      <c r="S76" s="3">
        <v>25920</v>
      </c>
      <c r="T76" s="3">
        <v>3</v>
      </c>
    </row>
    <row r="77" spans="1:20">
      <c r="A77" s="2" t="s">
        <v>21</v>
      </c>
      <c r="B77" s="3" t="s">
        <v>22</v>
      </c>
      <c r="C77" s="3" t="s">
        <v>23</v>
      </c>
      <c r="D77" s="3" t="s">
        <v>241</v>
      </c>
      <c r="E77" s="3" t="s">
        <v>242</v>
      </c>
      <c r="F77" s="3" t="s">
        <v>243</v>
      </c>
      <c r="G77" s="7"/>
      <c r="H77" s="7" t="str">
        <f t="shared" si="3"/>
        <v>Gói lẻ</v>
      </c>
      <c r="I77" s="7" t="str">
        <f t="shared" si="4"/>
        <v>Khác</v>
      </c>
      <c r="J77" s="3" t="s">
        <v>244</v>
      </c>
      <c r="K77" s="3">
        <v>212711.11110000001</v>
      </c>
      <c r="L77" s="3">
        <v>212711.11110000001</v>
      </c>
      <c r="M77" s="3">
        <v>0</v>
      </c>
      <c r="N77" s="3">
        <v>9100</v>
      </c>
      <c r="O77" s="3">
        <v>1</v>
      </c>
      <c r="P77" s="3">
        <v>1</v>
      </c>
      <c r="Q77" s="5">
        <v>1</v>
      </c>
      <c r="R77" s="3">
        <v>1</v>
      </c>
      <c r="S77" s="3">
        <v>5280</v>
      </c>
      <c r="T77" s="3">
        <v>1</v>
      </c>
    </row>
    <row r="78" spans="1:20">
      <c r="A78" s="2" t="s">
        <v>21</v>
      </c>
      <c r="B78" s="3" t="s">
        <v>22</v>
      </c>
      <c r="C78" s="3" t="s">
        <v>23</v>
      </c>
      <c r="D78" s="3" t="s">
        <v>245</v>
      </c>
      <c r="E78" s="3" t="s">
        <v>246</v>
      </c>
      <c r="F78" s="3" t="s">
        <v>247</v>
      </c>
      <c r="G78" s="7"/>
      <c r="H78" s="7" t="str">
        <f t="shared" si="3"/>
        <v>Gói lẻ</v>
      </c>
      <c r="I78" s="7" t="str">
        <f t="shared" si="4"/>
        <v>Khác</v>
      </c>
      <c r="J78" s="3" t="s">
        <v>248</v>
      </c>
      <c r="K78" s="3">
        <v>2430969.9999000002</v>
      </c>
      <c r="L78" s="3">
        <v>2430969.9999000002</v>
      </c>
      <c r="M78" s="3">
        <v>0</v>
      </c>
      <c r="N78" s="3">
        <v>0</v>
      </c>
      <c r="O78" s="3">
        <v>38</v>
      </c>
      <c r="P78" s="3">
        <v>75</v>
      </c>
      <c r="Q78" s="5">
        <v>13</v>
      </c>
      <c r="R78" s="3">
        <v>38</v>
      </c>
      <c r="S78" s="3">
        <v>54000</v>
      </c>
      <c r="T78" s="3">
        <v>38</v>
      </c>
    </row>
    <row r="79" spans="1:20">
      <c r="A79" s="2" t="s">
        <v>21</v>
      </c>
      <c r="B79" s="3" t="s">
        <v>22</v>
      </c>
      <c r="C79" s="3" t="s">
        <v>23</v>
      </c>
      <c r="D79" s="3" t="s">
        <v>245</v>
      </c>
      <c r="E79" s="3" t="s">
        <v>249</v>
      </c>
      <c r="F79" s="3" t="s">
        <v>247</v>
      </c>
      <c r="G79" s="7"/>
      <c r="H79" s="7" t="str">
        <f t="shared" si="3"/>
        <v>Gói lẻ</v>
      </c>
      <c r="I79" s="7" t="str">
        <f t="shared" si="4"/>
        <v>Khác</v>
      </c>
      <c r="J79" s="3" t="s">
        <v>250</v>
      </c>
      <c r="K79" s="3">
        <v>385092.59259999997</v>
      </c>
      <c r="L79" s="3">
        <v>385092.59259999997</v>
      </c>
      <c r="M79" s="3">
        <v>0</v>
      </c>
      <c r="N79" s="3">
        <v>0</v>
      </c>
      <c r="O79" s="3">
        <v>1</v>
      </c>
      <c r="P79" s="3">
        <v>1</v>
      </c>
      <c r="Q79" s="5">
        <v>1</v>
      </c>
      <c r="R79" s="3">
        <v>1</v>
      </c>
      <c r="S79" s="3">
        <v>8640</v>
      </c>
      <c r="T79" s="3">
        <v>1</v>
      </c>
    </row>
    <row r="80" spans="1:20">
      <c r="A80" s="2" t="s">
        <v>21</v>
      </c>
      <c r="B80" s="3" t="s">
        <v>22</v>
      </c>
      <c r="C80" s="3" t="s">
        <v>23</v>
      </c>
      <c r="D80" s="3" t="s">
        <v>251</v>
      </c>
      <c r="E80" s="3" t="s">
        <v>252</v>
      </c>
      <c r="F80" s="3" t="s">
        <v>253</v>
      </c>
      <c r="G80" s="7"/>
      <c r="H80" s="7" t="str">
        <f t="shared" si="3"/>
        <v>Gói lẻ</v>
      </c>
      <c r="I80" s="7" t="str">
        <f t="shared" si="4"/>
        <v>Khác</v>
      </c>
      <c r="J80" s="3" t="s">
        <v>254</v>
      </c>
      <c r="K80" s="3">
        <v>737068</v>
      </c>
      <c r="L80" s="3">
        <v>737068</v>
      </c>
      <c r="M80" s="3">
        <v>0</v>
      </c>
      <c r="N80" s="3">
        <v>0</v>
      </c>
      <c r="O80" s="3">
        <v>15</v>
      </c>
      <c r="P80" s="3">
        <v>40</v>
      </c>
      <c r="Q80" s="5">
        <v>2</v>
      </c>
      <c r="R80" s="3">
        <v>15</v>
      </c>
      <c r="S80" s="3">
        <v>17600</v>
      </c>
      <c r="T80" s="3">
        <v>15</v>
      </c>
    </row>
    <row r="81" spans="1:20">
      <c r="A81" s="2" t="s">
        <v>21</v>
      </c>
      <c r="B81" s="3" t="s">
        <v>22</v>
      </c>
      <c r="C81" s="3" t="s">
        <v>23</v>
      </c>
      <c r="D81" s="3" t="s">
        <v>255</v>
      </c>
      <c r="E81" s="3" t="s">
        <v>256</v>
      </c>
      <c r="F81" s="3" t="s">
        <v>257</v>
      </c>
      <c r="G81" s="7"/>
      <c r="H81" s="7" t="str">
        <f t="shared" si="3"/>
        <v>Gói lẻ</v>
      </c>
      <c r="I81" s="7" t="str">
        <f t="shared" si="4"/>
        <v>Khác</v>
      </c>
      <c r="J81" s="3" t="s">
        <v>258</v>
      </c>
      <c r="K81" s="3">
        <v>663417.18530000001</v>
      </c>
      <c r="L81" s="3">
        <v>663417.18530000001</v>
      </c>
      <c r="M81" s="3">
        <v>0</v>
      </c>
      <c r="N81" s="3">
        <v>0</v>
      </c>
      <c r="O81" s="3">
        <v>24</v>
      </c>
      <c r="P81" s="3">
        <v>36</v>
      </c>
      <c r="Q81" s="5">
        <v>10</v>
      </c>
      <c r="R81" s="3">
        <v>22</v>
      </c>
      <c r="S81" s="3">
        <v>15840</v>
      </c>
      <c r="T81" s="3">
        <v>22</v>
      </c>
    </row>
    <row r="82" spans="1:20">
      <c r="A82" s="2" t="s">
        <v>21</v>
      </c>
      <c r="B82" s="3" t="s">
        <v>22</v>
      </c>
      <c r="C82" s="3" t="s">
        <v>23</v>
      </c>
      <c r="D82" s="3" t="s">
        <v>255</v>
      </c>
      <c r="E82" s="3" t="s">
        <v>259</v>
      </c>
      <c r="F82" s="3" t="s">
        <v>257</v>
      </c>
      <c r="G82" s="7"/>
      <c r="H82" s="7" t="str">
        <f t="shared" si="3"/>
        <v>Gói lẻ</v>
      </c>
      <c r="I82" s="7" t="str">
        <f t="shared" si="4"/>
        <v>Khác</v>
      </c>
      <c r="J82" s="3" t="s">
        <v>260</v>
      </c>
      <c r="K82" s="3">
        <v>435185.18520000001</v>
      </c>
      <c r="L82" s="3">
        <v>435185.18520000001</v>
      </c>
      <c r="M82" s="3">
        <v>0</v>
      </c>
      <c r="N82" s="3">
        <v>0</v>
      </c>
      <c r="O82" s="3">
        <v>2</v>
      </c>
      <c r="P82" s="3">
        <v>2</v>
      </c>
      <c r="Q82" s="5">
        <v>2</v>
      </c>
      <c r="R82" s="3">
        <v>2</v>
      </c>
      <c r="S82" s="3">
        <v>10560</v>
      </c>
      <c r="T82" s="3">
        <v>2</v>
      </c>
    </row>
    <row r="83" spans="1:20">
      <c r="A83" s="2" t="s">
        <v>21</v>
      </c>
      <c r="B83" s="3" t="s">
        <v>22</v>
      </c>
      <c r="C83" s="3" t="s">
        <v>23</v>
      </c>
      <c r="D83" s="3" t="s">
        <v>261</v>
      </c>
      <c r="E83" s="3" t="s">
        <v>262</v>
      </c>
      <c r="F83" s="3" t="s">
        <v>263</v>
      </c>
      <c r="G83" s="7"/>
      <c r="H83" s="7" t="str">
        <f t="shared" si="3"/>
        <v>Gói lẻ</v>
      </c>
      <c r="I83" s="7" t="str">
        <f t="shared" si="4"/>
        <v>Khác</v>
      </c>
      <c r="J83" s="3" t="s">
        <v>264</v>
      </c>
      <c r="K83" s="3">
        <v>1135414.1484999999</v>
      </c>
      <c r="L83" s="3">
        <v>1135414.1484999999</v>
      </c>
      <c r="M83" s="3">
        <v>0</v>
      </c>
      <c r="N83" s="3">
        <v>0</v>
      </c>
      <c r="O83" s="3">
        <v>26</v>
      </c>
      <c r="P83" s="3">
        <v>41</v>
      </c>
      <c r="Q83" s="5">
        <v>12</v>
      </c>
      <c r="R83" s="3">
        <v>26</v>
      </c>
      <c r="S83" s="3">
        <v>29520</v>
      </c>
      <c r="T83" s="3">
        <v>26</v>
      </c>
    </row>
    <row r="84" spans="1:20">
      <c r="A84" s="2" t="s">
        <v>21</v>
      </c>
      <c r="B84" s="3" t="s">
        <v>22</v>
      </c>
      <c r="C84" s="3" t="s">
        <v>23</v>
      </c>
      <c r="D84" s="3" t="s">
        <v>261</v>
      </c>
      <c r="E84" s="3" t="s">
        <v>265</v>
      </c>
      <c r="F84" s="3" t="s">
        <v>263</v>
      </c>
      <c r="G84" s="7"/>
      <c r="H84" s="7" t="str">
        <f t="shared" si="3"/>
        <v>Gói lẻ</v>
      </c>
      <c r="I84" s="7" t="str">
        <f t="shared" si="4"/>
        <v>Khác</v>
      </c>
      <c r="J84" s="3" t="s">
        <v>266</v>
      </c>
      <c r="K84" s="3">
        <v>3979556.5183999999</v>
      </c>
      <c r="L84" s="3">
        <v>3979556.5183999999</v>
      </c>
      <c r="M84" s="3">
        <v>0</v>
      </c>
      <c r="N84" s="3">
        <v>0</v>
      </c>
      <c r="O84" s="3">
        <v>13</v>
      </c>
      <c r="P84" s="3">
        <v>13</v>
      </c>
      <c r="Q84" s="5">
        <v>7</v>
      </c>
      <c r="R84" s="3">
        <v>13</v>
      </c>
      <c r="S84" s="3">
        <v>112320</v>
      </c>
      <c r="T84" s="3">
        <v>13</v>
      </c>
    </row>
    <row r="85" spans="1:20">
      <c r="A85" s="2" t="s">
        <v>21</v>
      </c>
      <c r="B85" s="3" t="s">
        <v>22</v>
      </c>
      <c r="C85" s="3" t="s">
        <v>23</v>
      </c>
      <c r="D85" s="3" t="s">
        <v>267</v>
      </c>
      <c r="E85" s="3" t="s">
        <v>268</v>
      </c>
      <c r="F85" s="3" t="s">
        <v>269</v>
      </c>
      <c r="G85" s="7"/>
      <c r="H85" s="7" t="str">
        <f t="shared" si="3"/>
        <v>Gói lẻ</v>
      </c>
      <c r="I85" s="7" t="str">
        <f t="shared" si="4"/>
        <v>Khác</v>
      </c>
      <c r="J85" s="3" t="s">
        <v>270</v>
      </c>
      <c r="K85" s="3">
        <v>28731838.740699999</v>
      </c>
      <c r="L85" s="3">
        <v>28731838.740699999</v>
      </c>
      <c r="M85" s="3">
        <v>0</v>
      </c>
      <c r="N85" s="3">
        <v>4739000</v>
      </c>
      <c r="O85" s="3">
        <v>911</v>
      </c>
      <c r="P85" s="3">
        <v>1025</v>
      </c>
      <c r="Q85" s="5">
        <v>17</v>
      </c>
      <c r="R85" s="3">
        <v>909</v>
      </c>
      <c r="S85" s="3">
        <v>738000</v>
      </c>
      <c r="T85" s="3">
        <v>909</v>
      </c>
    </row>
    <row r="86" spans="1:20">
      <c r="A86" s="2" t="s">
        <v>21</v>
      </c>
      <c r="B86" s="3" t="s">
        <v>22</v>
      </c>
      <c r="C86" s="3" t="s">
        <v>23</v>
      </c>
      <c r="D86" s="3" t="s">
        <v>267</v>
      </c>
      <c r="E86" s="3" t="s">
        <v>271</v>
      </c>
      <c r="F86" s="3" t="s">
        <v>269</v>
      </c>
      <c r="G86" s="7"/>
      <c r="H86" s="7" t="str">
        <f t="shared" si="3"/>
        <v>Gói lẻ</v>
      </c>
      <c r="I86" s="7" t="str">
        <f t="shared" si="4"/>
        <v>Khác</v>
      </c>
      <c r="J86" s="3" t="s">
        <v>272</v>
      </c>
      <c r="K86" s="3">
        <v>5503464.1481999997</v>
      </c>
      <c r="L86" s="3">
        <v>5503464.1481999997</v>
      </c>
      <c r="M86" s="3">
        <v>0</v>
      </c>
      <c r="N86" s="3">
        <v>0</v>
      </c>
      <c r="O86" s="3">
        <v>18</v>
      </c>
      <c r="P86" s="3">
        <v>18</v>
      </c>
      <c r="Q86" s="5">
        <v>10</v>
      </c>
      <c r="R86" s="3">
        <v>18</v>
      </c>
      <c r="S86" s="3">
        <v>155520</v>
      </c>
      <c r="T86" s="3">
        <v>18</v>
      </c>
    </row>
    <row r="87" spans="1:20">
      <c r="A87" s="2" t="s">
        <v>21</v>
      </c>
      <c r="B87" s="3" t="s">
        <v>22</v>
      </c>
      <c r="C87" s="3" t="s">
        <v>23</v>
      </c>
      <c r="D87" s="3" t="s">
        <v>273</v>
      </c>
      <c r="E87" s="3" t="s">
        <v>274</v>
      </c>
      <c r="F87" s="3" t="s">
        <v>275</v>
      </c>
      <c r="G87" s="7"/>
      <c r="H87" s="7" t="str">
        <f t="shared" si="3"/>
        <v>Gói lẻ</v>
      </c>
      <c r="I87" s="7" t="str">
        <f t="shared" si="4"/>
        <v>Khác</v>
      </c>
      <c r="J87" s="3" t="s">
        <v>276</v>
      </c>
      <c r="K87" s="3">
        <v>713735.8517</v>
      </c>
      <c r="L87" s="3">
        <v>713735.8517</v>
      </c>
      <c r="M87" s="3">
        <v>0</v>
      </c>
      <c r="N87" s="3">
        <v>0</v>
      </c>
      <c r="O87" s="3">
        <v>14</v>
      </c>
      <c r="P87" s="3">
        <v>23</v>
      </c>
      <c r="Q87" s="5">
        <v>11</v>
      </c>
      <c r="R87" s="3">
        <v>14</v>
      </c>
      <c r="S87" s="3">
        <v>10120</v>
      </c>
      <c r="T87" s="3">
        <v>14</v>
      </c>
    </row>
    <row r="88" spans="1:20">
      <c r="A88" s="2" t="s">
        <v>21</v>
      </c>
      <c r="B88" s="3" t="s">
        <v>22</v>
      </c>
      <c r="C88" s="3" t="s">
        <v>23</v>
      </c>
      <c r="D88" s="3" t="s">
        <v>277</v>
      </c>
      <c r="E88" s="3" t="s">
        <v>278</v>
      </c>
      <c r="F88" s="3" t="s">
        <v>279</v>
      </c>
      <c r="G88" s="7"/>
      <c r="H88" s="7" t="str">
        <f t="shared" si="3"/>
        <v>Gói lẻ</v>
      </c>
      <c r="I88" s="7" t="str">
        <f t="shared" si="4"/>
        <v>Khác</v>
      </c>
      <c r="J88" s="3" t="s">
        <v>280</v>
      </c>
      <c r="K88" s="3">
        <v>2269851.8516000002</v>
      </c>
      <c r="L88" s="3">
        <v>2269851.8516000002</v>
      </c>
      <c r="M88" s="3">
        <v>0</v>
      </c>
      <c r="N88" s="3">
        <v>0</v>
      </c>
      <c r="O88" s="3">
        <v>50</v>
      </c>
      <c r="P88" s="3">
        <v>107</v>
      </c>
      <c r="Q88" s="5">
        <v>15</v>
      </c>
      <c r="R88" s="3">
        <v>50</v>
      </c>
      <c r="S88" s="3">
        <v>47080</v>
      </c>
      <c r="T88" s="3">
        <v>50</v>
      </c>
    </row>
    <row r="89" spans="1:20">
      <c r="A89" s="2" t="s">
        <v>21</v>
      </c>
      <c r="B89" s="3" t="s">
        <v>22</v>
      </c>
      <c r="C89" s="3" t="s">
        <v>23</v>
      </c>
      <c r="D89" s="3" t="s">
        <v>277</v>
      </c>
      <c r="E89" s="3" t="s">
        <v>281</v>
      </c>
      <c r="F89" s="3" t="s">
        <v>279</v>
      </c>
      <c r="G89" s="7"/>
      <c r="H89" s="7" t="str">
        <f t="shared" si="3"/>
        <v>Gói lẻ</v>
      </c>
      <c r="I89" s="7" t="str">
        <f t="shared" si="4"/>
        <v>Khác</v>
      </c>
      <c r="J89" s="3" t="s">
        <v>282</v>
      </c>
      <c r="K89" s="3">
        <v>10280447.4815</v>
      </c>
      <c r="L89" s="3">
        <v>10280447.4815</v>
      </c>
      <c r="M89" s="3">
        <v>0</v>
      </c>
      <c r="N89" s="3">
        <v>0</v>
      </c>
      <c r="O89" s="3">
        <v>38</v>
      </c>
      <c r="P89" s="3">
        <v>42</v>
      </c>
      <c r="Q89" s="5">
        <v>16</v>
      </c>
      <c r="R89" s="3">
        <v>38</v>
      </c>
      <c r="S89" s="3">
        <v>221760</v>
      </c>
      <c r="T89" s="3">
        <v>38</v>
      </c>
    </row>
    <row r="90" spans="1:20">
      <c r="A90" s="2" t="s">
        <v>21</v>
      </c>
      <c r="B90" s="3" t="s">
        <v>22</v>
      </c>
      <c r="C90" s="3" t="s">
        <v>23</v>
      </c>
      <c r="D90" s="3" t="s">
        <v>283</v>
      </c>
      <c r="E90" s="3" t="s">
        <v>284</v>
      </c>
      <c r="F90" s="3" t="s">
        <v>285</v>
      </c>
      <c r="G90" s="7"/>
      <c r="H90" s="7" t="str">
        <f t="shared" si="3"/>
        <v>Gói lẻ</v>
      </c>
      <c r="I90" s="7" t="str">
        <f t="shared" si="4"/>
        <v>Khác</v>
      </c>
      <c r="J90" s="3" t="s">
        <v>286</v>
      </c>
      <c r="K90" s="3">
        <v>99722.222200000004</v>
      </c>
      <c r="L90" s="3">
        <v>99722.222200000004</v>
      </c>
      <c r="M90" s="3">
        <v>0</v>
      </c>
      <c r="N90" s="3">
        <v>0</v>
      </c>
      <c r="O90" s="3">
        <v>2</v>
      </c>
      <c r="P90" s="3">
        <v>3</v>
      </c>
      <c r="Q90" s="5">
        <v>1</v>
      </c>
      <c r="R90" s="3">
        <v>2</v>
      </c>
      <c r="S90" s="3">
        <v>3000</v>
      </c>
      <c r="T90" s="3">
        <v>2</v>
      </c>
    </row>
    <row r="91" spans="1:20">
      <c r="A91" s="2" t="s">
        <v>21</v>
      </c>
      <c r="B91" s="3" t="s">
        <v>22</v>
      </c>
      <c r="C91" s="3" t="s">
        <v>23</v>
      </c>
      <c r="D91" s="3" t="s">
        <v>287</v>
      </c>
      <c r="E91" s="3" t="s">
        <v>288</v>
      </c>
      <c r="F91" s="3" t="s">
        <v>289</v>
      </c>
      <c r="G91" s="7"/>
      <c r="H91" s="7" t="str">
        <f t="shared" si="3"/>
        <v>Gói lẻ</v>
      </c>
      <c r="I91" s="7" t="str">
        <f t="shared" si="4"/>
        <v>Khác</v>
      </c>
      <c r="J91" s="3" t="s">
        <v>290</v>
      </c>
      <c r="K91" s="3">
        <v>1104461.037</v>
      </c>
      <c r="L91" s="3">
        <v>1104461.037</v>
      </c>
      <c r="M91" s="3">
        <v>0</v>
      </c>
      <c r="N91" s="3">
        <v>0</v>
      </c>
      <c r="O91" s="3">
        <v>37</v>
      </c>
      <c r="P91" s="3">
        <v>61</v>
      </c>
      <c r="Q91" s="5">
        <v>15</v>
      </c>
      <c r="R91" s="3">
        <v>37</v>
      </c>
      <c r="S91" s="3">
        <v>26840</v>
      </c>
      <c r="T91" s="3">
        <v>37</v>
      </c>
    </row>
    <row r="92" spans="1:20">
      <c r="A92" s="2" t="s">
        <v>21</v>
      </c>
      <c r="B92" s="3" t="s">
        <v>22</v>
      </c>
      <c r="C92" s="3" t="s">
        <v>23</v>
      </c>
      <c r="D92" s="3" t="s">
        <v>287</v>
      </c>
      <c r="E92" s="3" t="s">
        <v>291</v>
      </c>
      <c r="F92" s="3" t="s">
        <v>289</v>
      </c>
      <c r="G92" s="7"/>
      <c r="H92" s="7" t="str">
        <f t="shared" si="3"/>
        <v>Gói lẻ</v>
      </c>
      <c r="I92" s="7" t="str">
        <f t="shared" si="4"/>
        <v>Khác</v>
      </c>
      <c r="J92" s="3" t="s">
        <v>292</v>
      </c>
      <c r="K92" s="3">
        <v>1926666.6666999999</v>
      </c>
      <c r="L92" s="3">
        <v>1926666.6666999999</v>
      </c>
      <c r="M92" s="3">
        <v>0</v>
      </c>
      <c r="N92" s="3">
        <v>0</v>
      </c>
      <c r="O92" s="3">
        <v>9</v>
      </c>
      <c r="P92" s="3">
        <v>9</v>
      </c>
      <c r="Q92" s="5">
        <v>6</v>
      </c>
      <c r="R92" s="3">
        <v>9</v>
      </c>
      <c r="S92" s="3">
        <v>47520</v>
      </c>
      <c r="T92" s="3">
        <v>9</v>
      </c>
    </row>
    <row r="93" spans="1:20">
      <c r="A93" s="2" t="s">
        <v>21</v>
      </c>
      <c r="B93" s="3" t="s">
        <v>22</v>
      </c>
      <c r="C93" s="3" t="s">
        <v>23</v>
      </c>
      <c r="D93" s="3" t="s">
        <v>293</v>
      </c>
      <c r="E93" s="3" t="s">
        <v>294</v>
      </c>
      <c r="F93" s="3" t="s">
        <v>295</v>
      </c>
      <c r="G93" s="7"/>
      <c r="H93" s="7" t="str">
        <f t="shared" si="3"/>
        <v>Gói lẻ</v>
      </c>
      <c r="I93" s="7" t="str">
        <f t="shared" si="4"/>
        <v>Khác</v>
      </c>
      <c r="J93" s="3" t="s">
        <v>295</v>
      </c>
      <c r="K93" s="3">
        <v>12111411.8518</v>
      </c>
      <c r="L93" s="3">
        <v>12111411.8518</v>
      </c>
      <c r="M93" s="3">
        <v>0</v>
      </c>
      <c r="N93" s="3">
        <v>0</v>
      </c>
      <c r="O93" s="3">
        <v>303</v>
      </c>
      <c r="P93" s="3">
        <v>462</v>
      </c>
      <c r="Q93" s="5">
        <v>17</v>
      </c>
      <c r="R93" s="3">
        <v>300</v>
      </c>
      <c r="S93" s="3">
        <v>462000</v>
      </c>
      <c r="T93" s="3">
        <v>300</v>
      </c>
    </row>
    <row r="94" spans="1:20">
      <c r="A94" s="2" t="s">
        <v>21</v>
      </c>
      <c r="B94" s="3" t="s">
        <v>22</v>
      </c>
      <c r="C94" s="3" t="s">
        <v>23</v>
      </c>
      <c r="D94" s="3" t="s">
        <v>296</v>
      </c>
      <c r="E94" s="3" t="s">
        <v>297</v>
      </c>
      <c r="F94" s="3" t="s">
        <v>298</v>
      </c>
      <c r="G94" s="7"/>
      <c r="H94" s="7" t="str">
        <f t="shared" si="3"/>
        <v>Gói lẻ</v>
      </c>
      <c r="I94" s="7" t="str">
        <f t="shared" si="4"/>
        <v>Khác</v>
      </c>
      <c r="J94" s="3" t="s">
        <v>299</v>
      </c>
      <c r="K94" s="3">
        <v>376741.77789999999</v>
      </c>
      <c r="L94" s="3">
        <v>376741.77789999999</v>
      </c>
      <c r="M94" s="3">
        <v>0</v>
      </c>
      <c r="N94" s="3">
        <v>0</v>
      </c>
      <c r="O94" s="3">
        <v>8</v>
      </c>
      <c r="P94" s="3">
        <v>12</v>
      </c>
      <c r="Q94" s="5">
        <v>6</v>
      </c>
      <c r="R94" s="3">
        <v>8</v>
      </c>
      <c r="S94" s="3">
        <v>5280</v>
      </c>
      <c r="T94" s="3">
        <v>8</v>
      </c>
    </row>
    <row r="95" spans="1:20">
      <c r="A95" s="2" t="s">
        <v>21</v>
      </c>
      <c r="B95" s="3" t="s">
        <v>22</v>
      </c>
      <c r="C95" s="3" t="s">
        <v>23</v>
      </c>
      <c r="D95" s="3" t="s">
        <v>300</v>
      </c>
      <c r="E95" s="3" t="s">
        <v>301</v>
      </c>
      <c r="F95" s="3" t="s">
        <v>302</v>
      </c>
      <c r="G95" s="7"/>
      <c r="H95" s="7" t="str">
        <f t="shared" si="3"/>
        <v>Gói lẻ</v>
      </c>
      <c r="I95" s="7" t="str">
        <f t="shared" si="4"/>
        <v>Khác</v>
      </c>
      <c r="J95" s="3" t="s">
        <v>303</v>
      </c>
      <c r="K95" s="3">
        <v>115811.11109999999</v>
      </c>
      <c r="L95" s="3">
        <v>115811.11109999999</v>
      </c>
      <c r="M95" s="3">
        <v>0</v>
      </c>
      <c r="N95" s="3">
        <v>32200</v>
      </c>
      <c r="O95" s="3">
        <v>2</v>
      </c>
      <c r="P95" s="3">
        <v>7</v>
      </c>
      <c r="Q95" s="5">
        <v>1</v>
      </c>
      <c r="R95" s="3">
        <v>2</v>
      </c>
      <c r="S95" s="3">
        <v>1400</v>
      </c>
      <c r="T95" s="3">
        <v>2</v>
      </c>
    </row>
    <row r="96" spans="1:20">
      <c r="A96" s="2" t="s">
        <v>21</v>
      </c>
      <c r="B96" s="3" t="s">
        <v>22</v>
      </c>
      <c r="C96" s="3" t="s">
        <v>23</v>
      </c>
      <c r="D96" s="3" t="s">
        <v>304</v>
      </c>
      <c r="E96" s="3" t="s">
        <v>305</v>
      </c>
      <c r="F96" s="3" t="s">
        <v>306</v>
      </c>
      <c r="G96" s="7"/>
      <c r="H96" s="7" t="str">
        <f t="shared" si="3"/>
        <v>Gói lẻ</v>
      </c>
      <c r="I96" s="7" t="str">
        <f t="shared" si="4"/>
        <v>Khác</v>
      </c>
      <c r="J96" s="3" t="s">
        <v>307</v>
      </c>
      <c r="K96" s="3">
        <v>1889850.074</v>
      </c>
      <c r="L96" s="3">
        <v>1889850.074</v>
      </c>
      <c r="M96" s="3">
        <v>0</v>
      </c>
      <c r="N96" s="3">
        <v>570000</v>
      </c>
      <c r="O96" s="3">
        <v>41</v>
      </c>
      <c r="P96" s="3">
        <v>114</v>
      </c>
      <c r="Q96" s="5">
        <v>6</v>
      </c>
      <c r="R96" s="3">
        <v>41</v>
      </c>
      <c r="S96" s="3">
        <v>22800</v>
      </c>
      <c r="T96" s="3">
        <v>41</v>
      </c>
    </row>
    <row r="97" spans="1:20">
      <c r="A97" s="2" t="s">
        <v>21</v>
      </c>
      <c r="B97" s="3" t="s">
        <v>22</v>
      </c>
      <c r="C97" s="3" t="s">
        <v>23</v>
      </c>
      <c r="D97" s="3" t="s">
        <v>308</v>
      </c>
      <c r="E97" s="3" t="s">
        <v>309</v>
      </c>
      <c r="F97" s="3" t="s">
        <v>310</v>
      </c>
      <c r="G97" s="7"/>
      <c r="H97" s="7" t="str">
        <f t="shared" si="3"/>
        <v>Gói lẻ</v>
      </c>
      <c r="I97" s="7" t="str">
        <f t="shared" si="4"/>
        <v>Khác</v>
      </c>
      <c r="J97" s="3" t="s">
        <v>311</v>
      </c>
      <c r="K97" s="3">
        <v>3173025.4075000002</v>
      </c>
      <c r="L97" s="3">
        <v>3173025.4075000002</v>
      </c>
      <c r="M97" s="3">
        <v>0</v>
      </c>
      <c r="N97" s="3">
        <v>1268800</v>
      </c>
      <c r="O97" s="3">
        <v>101</v>
      </c>
      <c r="P97" s="3">
        <v>190</v>
      </c>
      <c r="Q97" s="5">
        <v>10</v>
      </c>
      <c r="R97" s="3">
        <v>97</v>
      </c>
      <c r="S97" s="3">
        <v>38000</v>
      </c>
      <c r="T97" s="3">
        <v>97</v>
      </c>
    </row>
    <row r="98" spans="1:20">
      <c r="A98" s="2" t="s">
        <v>21</v>
      </c>
      <c r="B98" s="3" t="s">
        <v>22</v>
      </c>
      <c r="C98" s="3" t="s">
        <v>23</v>
      </c>
      <c r="D98" s="3" t="s">
        <v>312</v>
      </c>
      <c r="E98" s="3" t="s">
        <v>313</v>
      </c>
      <c r="F98" s="3" t="s">
        <v>314</v>
      </c>
      <c r="G98" s="7"/>
      <c r="H98" s="7" t="str">
        <f t="shared" si="3"/>
        <v>Gói lẻ</v>
      </c>
      <c r="I98" s="7" t="str">
        <f t="shared" si="4"/>
        <v>Khác</v>
      </c>
      <c r="J98" s="3" t="s">
        <v>315</v>
      </c>
      <c r="K98" s="3">
        <v>1349408.5183999999</v>
      </c>
      <c r="L98" s="3">
        <v>1349408.5183999999</v>
      </c>
      <c r="M98" s="3">
        <v>0</v>
      </c>
      <c r="N98" s="3">
        <v>496600</v>
      </c>
      <c r="O98" s="3">
        <v>43</v>
      </c>
      <c r="P98" s="3">
        <v>81</v>
      </c>
      <c r="Q98" s="5">
        <v>10</v>
      </c>
      <c r="R98" s="3">
        <v>42</v>
      </c>
      <c r="S98" s="3">
        <v>16200</v>
      </c>
      <c r="T98" s="3">
        <v>42</v>
      </c>
    </row>
    <row r="99" spans="1:20">
      <c r="A99" s="2" t="s">
        <v>21</v>
      </c>
      <c r="B99" s="3" t="s">
        <v>22</v>
      </c>
      <c r="C99" s="3" t="s">
        <v>23</v>
      </c>
      <c r="D99" s="3" t="s">
        <v>316</v>
      </c>
      <c r="E99" s="3" t="s">
        <v>317</v>
      </c>
      <c r="F99" s="3" t="s">
        <v>318</v>
      </c>
      <c r="G99" s="7"/>
      <c r="H99" s="7" t="str">
        <f t="shared" si="3"/>
        <v>Gói lẻ</v>
      </c>
      <c r="I99" s="7" t="str">
        <f t="shared" si="4"/>
        <v>Khác</v>
      </c>
      <c r="J99" s="3" t="s">
        <v>318</v>
      </c>
      <c r="K99" s="3">
        <v>166438.44450000001</v>
      </c>
      <c r="L99" s="3">
        <v>166438.44450000001</v>
      </c>
      <c r="M99" s="3">
        <v>0</v>
      </c>
      <c r="N99" s="3">
        <v>0</v>
      </c>
      <c r="O99" s="3">
        <v>3</v>
      </c>
      <c r="P99" s="3">
        <v>3</v>
      </c>
      <c r="Q99" s="5">
        <v>3</v>
      </c>
      <c r="R99" s="3">
        <v>3</v>
      </c>
      <c r="S99" s="3">
        <v>3000</v>
      </c>
      <c r="T99" s="3">
        <v>3</v>
      </c>
    </row>
    <row r="100" spans="1:20">
      <c r="A100" s="2" t="s">
        <v>21</v>
      </c>
      <c r="B100" s="3" t="s">
        <v>22</v>
      </c>
      <c r="C100" s="3" t="s">
        <v>23</v>
      </c>
      <c r="D100" s="3" t="s">
        <v>319</v>
      </c>
      <c r="E100" s="3" t="s">
        <v>320</v>
      </c>
      <c r="F100" s="3" t="s">
        <v>321</v>
      </c>
      <c r="G100" s="7"/>
      <c r="H100" s="7" t="str">
        <f t="shared" si="3"/>
        <v>Gói lẻ</v>
      </c>
      <c r="I100" s="7" t="str">
        <f t="shared" si="4"/>
        <v>Khác</v>
      </c>
      <c r="J100" s="3" t="s">
        <v>321</v>
      </c>
      <c r="K100" s="3">
        <v>336333.3333</v>
      </c>
      <c r="L100" s="3">
        <v>336333.3333</v>
      </c>
      <c r="M100" s="3">
        <v>0</v>
      </c>
      <c r="N100" s="3">
        <v>48000</v>
      </c>
      <c r="O100" s="3">
        <v>6</v>
      </c>
      <c r="P100" s="3">
        <v>6</v>
      </c>
      <c r="Q100" s="5">
        <v>4</v>
      </c>
      <c r="R100" s="3">
        <v>6</v>
      </c>
      <c r="S100" s="3">
        <v>6000</v>
      </c>
      <c r="T100" s="3">
        <v>6</v>
      </c>
    </row>
    <row r="101" spans="1:20">
      <c r="A101" s="2" t="s">
        <v>21</v>
      </c>
      <c r="B101" s="3" t="s">
        <v>22</v>
      </c>
      <c r="C101" s="3" t="s">
        <v>23</v>
      </c>
      <c r="D101" s="3" t="s">
        <v>322</v>
      </c>
      <c r="E101" s="3" t="s">
        <v>323</v>
      </c>
      <c r="F101" s="3" t="s">
        <v>324</v>
      </c>
      <c r="G101" s="7"/>
      <c r="H101" s="7" t="str">
        <f t="shared" si="3"/>
        <v>Gói lẻ</v>
      </c>
      <c r="I101" s="7" t="str">
        <f t="shared" si="4"/>
        <v>Khác</v>
      </c>
      <c r="J101" s="3" t="s">
        <v>325</v>
      </c>
      <c r="K101" s="3">
        <v>1087291.6298</v>
      </c>
      <c r="L101" s="3">
        <v>1087291.6298</v>
      </c>
      <c r="M101" s="3">
        <v>0</v>
      </c>
      <c r="N101" s="3">
        <v>20000</v>
      </c>
      <c r="O101" s="3">
        <v>40</v>
      </c>
      <c r="P101" s="3">
        <v>60</v>
      </c>
      <c r="Q101" s="5">
        <v>13</v>
      </c>
      <c r="R101" s="3">
        <v>39</v>
      </c>
      <c r="S101" s="3">
        <v>26400</v>
      </c>
      <c r="T101" s="3">
        <v>39</v>
      </c>
    </row>
    <row r="102" spans="1:20">
      <c r="A102" s="2" t="s">
        <v>21</v>
      </c>
      <c r="B102" s="3" t="s">
        <v>22</v>
      </c>
      <c r="C102" s="3" t="s">
        <v>23</v>
      </c>
      <c r="D102" s="3" t="s">
        <v>322</v>
      </c>
      <c r="E102" s="3" t="s">
        <v>326</v>
      </c>
      <c r="F102" s="3" t="s">
        <v>324</v>
      </c>
      <c r="G102" s="7"/>
      <c r="H102" s="7" t="str">
        <f t="shared" si="3"/>
        <v>Gói lẻ</v>
      </c>
      <c r="I102" s="7" t="str">
        <f t="shared" si="4"/>
        <v>Khác</v>
      </c>
      <c r="J102" s="3" t="s">
        <v>327</v>
      </c>
      <c r="K102" s="3">
        <v>4280370.3704000004</v>
      </c>
      <c r="L102" s="3">
        <v>4280370.3704000004</v>
      </c>
      <c r="M102" s="3">
        <v>0</v>
      </c>
      <c r="N102" s="3">
        <v>0</v>
      </c>
      <c r="O102" s="3">
        <v>20</v>
      </c>
      <c r="P102" s="3">
        <v>20</v>
      </c>
      <c r="Q102" s="5">
        <v>14</v>
      </c>
      <c r="R102" s="3">
        <v>20</v>
      </c>
      <c r="S102" s="3">
        <v>105600</v>
      </c>
      <c r="T102" s="3">
        <v>20</v>
      </c>
    </row>
    <row r="103" spans="1:20">
      <c r="A103" s="2" t="s">
        <v>21</v>
      </c>
      <c r="B103" s="3" t="s">
        <v>22</v>
      </c>
      <c r="C103" s="3" t="s">
        <v>23</v>
      </c>
      <c r="D103" s="3" t="s">
        <v>328</v>
      </c>
      <c r="E103" s="3" t="s">
        <v>329</v>
      </c>
      <c r="F103" s="3" t="s">
        <v>330</v>
      </c>
      <c r="G103" s="7"/>
      <c r="H103" s="7" t="str">
        <f t="shared" si="3"/>
        <v>Gói lẻ</v>
      </c>
      <c r="I103" s="7" t="str">
        <f t="shared" si="4"/>
        <v>Khác</v>
      </c>
      <c r="J103" s="3" t="s">
        <v>331</v>
      </c>
      <c r="K103" s="3">
        <v>1306377.7038</v>
      </c>
      <c r="L103" s="3">
        <v>1306377.7038</v>
      </c>
      <c r="M103" s="3">
        <v>0</v>
      </c>
      <c r="N103" s="3">
        <v>0</v>
      </c>
      <c r="O103" s="3">
        <v>26</v>
      </c>
      <c r="P103" s="3">
        <v>47</v>
      </c>
      <c r="Q103" s="5">
        <v>12</v>
      </c>
      <c r="R103" s="3">
        <v>25</v>
      </c>
      <c r="S103" s="3">
        <v>33840</v>
      </c>
      <c r="T103" s="3">
        <v>25</v>
      </c>
    </row>
    <row r="104" spans="1:20">
      <c r="A104" s="2" t="s">
        <v>21</v>
      </c>
      <c r="B104" s="3" t="s">
        <v>22</v>
      </c>
      <c r="C104" s="3" t="s">
        <v>23</v>
      </c>
      <c r="D104" s="3" t="s">
        <v>328</v>
      </c>
      <c r="E104" s="3" t="s">
        <v>332</v>
      </c>
      <c r="F104" s="3" t="s">
        <v>330</v>
      </c>
      <c r="G104" s="7"/>
      <c r="H104" s="7" t="str">
        <f t="shared" si="3"/>
        <v>Gói lẻ</v>
      </c>
      <c r="I104" s="7" t="str">
        <f t="shared" si="4"/>
        <v>Khác</v>
      </c>
      <c r="J104" s="3" t="s">
        <v>333</v>
      </c>
      <c r="K104" s="3">
        <v>966888.88879999996</v>
      </c>
      <c r="L104" s="3">
        <v>966888.88879999996</v>
      </c>
      <c r="M104" s="3">
        <v>0</v>
      </c>
      <c r="N104" s="3">
        <v>0</v>
      </c>
      <c r="O104" s="3">
        <v>3</v>
      </c>
      <c r="P104" s="3">
        <v>3</v>
      </c>
      <c r="Q104" s="5">
        <v>3</v>
      </c>
      <c r="R104" s="3">
        <v>3</v>
      </c>
      <c r="S104" s="3">
        <v>25920</v>
      </c>
      <c r="T104" s="3">
        <v>3</v>
      </c>
    </row>
    <row r="105" spans="1:20">
      <c r="A105" s="2" t="s">
        <v>21</v>
      </c>
      <c r="B105" s="3" t="s">
        <v>22</v>
      </c>
      <c r="C105" s="3" t="s">
        <v>23</v>
      </c>
      <c r="D105" s="3" t="s">
        <v>334</v>
      </c>
      <c r="E105" s="3" t="s">
        <v>335</v>
      </c>
      <c r="F105" s="3" t="s">
        <v>336</v>
      </c>
      <c r="G105" s="7"/>
      <c r="H105" s="7" t="str">
        <f t="shared" si="3"/>
        <v>Gói lẻ</v>
      </c>
      <c r="I105" s="7" t="str">
        <f t="shared" si="4"/>
        <v>Khác</v>
      </c>
      <c r="J105" s="3" t="s">
        <v>337</v>
      </c>
      <c r="K105" s="3">
        <v>2089102.8887</v>
      </c>
      <c r="L105" s="3">
        <v>2089102.8887</v>
      </c>
      <c r="M105" s="3">
        <v>0</v>
      </c>
      <c r="N105" s="3">
        <v>0</v>
      </c>
      <c r="O105" s="3">
        <v>58</v>
      </c>
      <c r="P105" s="3">
        <v>75</v>
      </c>
      <c r="Q105" s="5">
        <v>16</v>
      </c>
      <c r="R105" s="3">
        <v>53</v>
      </c>
      <c r="S105" s="3">
        <v>54000</v>
      </c>
      <c r="T105" s="3">
        <v>53</v>
      </c>
    </row>
    <row r="106" spans="1:20">
      <c r="A106" s="2" t="s">
        <v>21</v>
      </c>
      <c r="B106" s="3" t="s">
        <v>22</v>
      </c>
      <c r="C106" s="3" t="s">
        <v>23</v>
      </c>
      <c r="D106" s="3" t="s">
        <v>334</v>
      </c>
      <c r="E106" s="3" t="s">
        <v>338</v>
      </c>
      <c r="F106" s="3" t="s">
        <v>336</v>
      </c>
      <c r="G106" s="7"/>
      <c r="H106" s="7" t="str">
        <f t="shared" si="3"/>
        <v>Gói lẻ</v>
      </c>
      <c r="I106" s="7" t="str">
        <f t="shared" si="4"/>
        <v>Khác</v>
      </c>
      <c r="J106" s="3" t="s">
        <v>339</v>
      </c>
      <c r="K106" s="3">
        <v>3237037.0370999998</v>
      </c>
      <c r="L106" s="3">
        <v>3237037.0370999998</v>
      </c>
      <c r="M106" s="3">
        <v>0</v>
      </c>
      <c r="N106" s="3">
        <v>0</v>
      </c>
      <c r="O106" s="3">
        <v>10</v>
      </c>
      <c r="P106" s="3">
        <v>10</v>
      </c>
      <c r="Q106" s="5">
        <v>7</v>
      </c>
      <c r="R106" s="3">
        <v>10</v>
      </c>
      <c r="S106" s="3">
        <v>86400</v>
      </c>
      <c r="T106" s="3">
        <v>10</v>
      </c>
    </row>
    <row r="107" spans="1:20">
      <c r="A107" s="2" t="s">
        <v>21</v>
      </c>
      <c r="B107" s="3" t="s">
        <v>22</v>
      </c>
      <c r="C107" s="3" t="s">
        <v>23</v>
      </c>
      <c r="D107" s="3" t="s">
        <v>340</v>
      </c>
      <c r="E107" s="3" t="s">
        <v>341</v>
      </c>
      <c r="F107" s="3" t="s">
        <v>342</v>
      </c>
      <c r="G107" s="7"/>
      <c r="H107" s="7" t="str">
        <f t="shared" si="3"/>
        <v>Gói lẻ</v>
      </c>
      <c r="I107" s="7" t="str">
        <f t="shared" si="4"/>
        <v>Khác</v>
      </c>
      <c r="J107" s="3" t="s">
        <v>343</v>
      </c>
      <c r="K107" s="3">
        <v>1114296.2962</v>
      </c>
      <c r="L107" s="3">
        <v>1114296.2962</v>
      </c>
      <c r="M107" s="3">
        <v>0</v>
      </c>
      <c r="N107" s="3">
        <v>0</v>
      </c>
      <c r="O107" s="3">
        <v>32</v>
      </c>
      <c r="P107" s="3">
        <v>40</v>
      </c>
      <c r="Q107" s="5">
        <v>11</v>
      </c>
      <c r="R107" s="3">
        <v>27</v>
      </c>
      <c r="S107" s="3">
        <v>28800</v>
      </c>
      <c r="T107" s="3">
        <v>27</v>
      </c>
    </row>
    <row r="108" spans="1:20">
      <c r="A108" s="2" t="s">
        <v>21</v>
      </c>
      <c r="B108" s="3" t="s">
        <v>22</v>
      </c>
      <c r="C108" s="3" t="s">
        <v>23</v>
      </c>
      <c r="D108" s="3" t="s">
        <v>340</v>
      </c>
      <c r="E108" s="3" t="s">
        <v>344</v>
      </c>
      <c r="F108" s="3" t="s">
        <v>342</v>
      </c>
      <c r="G108" s="7"/>
      <c r="H108" s="7" t="str">
        <f t="shared" si="3"/>
        <v>Gói lẻ</v>
      </c>
      <c r="I108" s="7" t="str">
        <f t="shared" si="4"/>
        <v>Khác</v>
      </c>
      <c r="J108" s="3" t="s">
        <v>345</v>
      </c>
      <c r="K108" s="3">
        <v>651851.85179999995</v>
      </c>
      <c r="L108" s="3">
        <v>651851.85179999995</v>
      </c>
      <c r="M108" s="3">
        <v>0</v>
      </c>
      <c r="N108" s="3">
        <v>0</v>
      </c>
      <c r="O108" s="3">
        <v>2</v>
      </c>
      <c r="P108" s="3">
        <v>2</v>
      </c>
      <c r="Q108" s="5">
        <v>2</v>
      </c>
      <c r="R108" s="3">
        <v>2</v>
      </c>
      <c r="S108" s="3">
        <v>17280</v>
      </c>
      <c r="T108" s="3">
        <v>2</v>
      </c>
    </row>
    <row r="109" spans="1:20">
      <c r="A109" s="2" t="s">
        <v>21</v>
      </c>
      <c r="B109" s="3" t="s">
        <v>22</v>
      </c>
      <c r="C109" s="3" t="s">
        <v>23</v>
      </c>
      <c r="D109" s="3" t="s">
        <v>346</v>
      </c>
      <c r="E109" s="3" t="s">
        <v>347</v>
      </c>
      <c r="F109" s="3" t="s">
        <v>348</v>
      </c>
      <c r="G109" s="7"/>
      <c r="H109" s="7" t="str">
        <f t="shared" si="3"/>
        <v>Gói lẻ</v>
      </c>
      <c r="I109" s="7" t="str">
        <f t="shared" si="4"/>
        <v>Khác</v>
      </c>
      <c r="J109" s="3" t="s">
        <v>348</v>
      </c>
      <c r="K109" s="3">
        <v>265925.92570000002</v>
      </c>
      <c r="L109" s="3">
        <v>265925.92570000002</v>
      </c>
      <c r="M109" s="3">
        <v>0</v>
      </c>
      <c r="N109" s="3">
        <v>0</v>
      </c>
      <c r="O109" s="3">
        <v>7</v>
      </c>
      <c r="P109" s="3">
        <v>8</v>
      </c>
      <c r="Q109" s="5">
        <v>6</v>
      </c>
      <c r="R109" s="3">
        <v>7</v>
      </c>
      <c r="S109" s="3">
        <v>8000</v>
      </c>
      <c r="T109" s="3">
        <v>7</v>
      </c>
    </row>
    <row r="110" spans="1:20">
      <c r="A110" s="2" t="s">
        <v>21</v>
      </c>
      <c r="B110" s="3" t="s">
        <v>22</v>
      </c>
      <c r="C110" s="3" t="s">
        <v>23</v>
      </c>
      <c r="D110" s="3" t="s">
        <v>349</v>
      </c>
      <c r="E110" s="3" t="s">
        <v>350</v>
      </c>
      <c r="F110" s="3" t="s">
        <v>351</v>
      </c>
      <c r="G110" s="7"/>
      <c r="H110" s="7" t="str">
        <f t="shared" si="3"/>
        <v>Gói lẻ</v>
      </c>
      <c r="I110" s="7" t="str">
        <f t="shared" si="4"/>
        <v>Khác</v>
      </c>
      <c r="J110" s="3" t="s">
        <v>351</v>
      </c>
      <c r="K110" s="3">
        <v>359944.44459999999</v>
      </c>
      <c r="L110" s="3">
        <v>359944.44459999999</v>
      </c>
      <c r="M110" s="3">
        <v>0</v>
      </c>
      <c r="N110" s="3">
        <v>78000</v>
      </c>
      <c r="O110" s="3">
        <v>35</v>
      </c>
      <c r="P110" s="3">
        <v>45</v>
      </c>
      <c r="Q110" s="5">
        <v>7</v>
      </c>
      <c r="R110" s="3">
        <v>35</v>
      </c>
      <c r="S110" s="3">
        <v>9900</v>
      </c>
      <c r="T110" s="3">
        <v>35</v>
      </c>
    </row>
    <row r="111" spans="1:20">
      <c r="A111" s="2" t="s">
        <v>21</v>
      </c>
      <c r="B111" s="3" t="s">
        <v>22</v>
      </c>
      <c r="C111" s="3" t="s">
        <v>23</v>
      </c>
      <c r="D111" s="3" t="s">
        <v>349</v>
      </c>
      <c r="E111" s="3" t="s">
        <v>352</v>
      </c>
      <c r="F111" s="3" t="s">
        <v>351</v>
      </c>
      <c r="G111" s="7"/>
      <c r="H111" s="7" t="str">
        <f t="shared" si="3"/>
        <v>Gói lẻ</v>
      </c>
      <c r="I111" s="7" t="str">
        <f t="shared" si="4"/>
        <v>Khác</v>
      </c>
      <c r="J111" s="3" t="s">
        <v>353</v>
      </c>
      <c r="K111" s="3">
        <v>1391666.6666000001</v>
      </c>
      <c r="L111" s="3">
        <v>1391666.6666000001</v>
      </c>
      <c r="M111" s="3">
        <v>0</v>
      </c>
      <c r="N111" s="3">
        <v>37500</v>
      </c>
      <c r="O111" s="3">
        <v>4</v>
      </c>
      <c r="P111" s="3">
        <v>4</v>
      </c>
      <c r="Q111" s="5">
        <v>4</v>
      </c>
      <c r="R111" s="3">
        <v>4</v>
      </c>
      <c r="S111" s="3">
        <v>42240</v>
      </c>
      <c r="T111" s="3">
        <v>4</v>
      </c>
    </row>
    <row r="112" spans="1:20">
      <c r="A112" s="2" t="s">
        <v>21</v>
      </c>
      <c r="B112" s="3" t="s">
        <v>22</v>
      </c>
      <c r="C112" s="3" t="s">
        <v>23</v>
      </c>
      <c r="D112" s="3" t="s">
        <v>354</v>
      </c>
      <c r="E112" s="3" t="s">
        <v>355</v>
      </c>
      <c r="F112" s="3" t="s">
        <v>356</v>
      </c>
      <c r="G112" s="7"/>
      <c r="H112" s="7" t="str">
        <f t="shared" si="3"/>
        <v>Gói lẻ</v>
      </c>
      <c r="I112" s="7" t="str">
        <f t="shared" si="4"/>
        <v>Khác</v>
      </c>
      <c r="J112" s="3" t="s">
        <v>356</v>
      </c>
      <c r="K112" s="3">
        <v>409370.88900000002</v>
      </c>
      <c r="L112" s="3">
        <v>409370.88900000002</v>
      </c>
      <c r="M112" s="3">
        <v>0</v>
      </c>
      <c r="N112" s="3">
        <v>0</v>
      </c>
      <c r="O112" s="3">
        <v>17</v>
      </c>
      <c r="P112" s="3">
        <v>52</v>
      </c>
      <c r="Q112" s="5">
        <v>12</v>
      </c>
      <c r="R112" s="3">
        <v>17</v>
      </c>
      <c r="S112" s="3">
        <v>11440</v>
      </c>
      <c r="T112" s="3">
        <v>17</v>
      </c>
    </row>
    <row r="113" spans="1:20">
      <c r="A113" s="2" t="s">
        <v>21</v>
      </c>
      <c r="B113" s="3" t="s">
        <v>22</v>
      </c>
      <c r="C113" s="3" t="s">
        <v>23</v>
      </c>
      <c r="D113" s="3" t="s">
        <v>354</v>
      </c>
      <c r="E113" s="3" t="s">
        <v>357</v>
      </c>
      <c r="F113" s="3" t="s">
        <v>356</v>
      </c>
      <c r="G113" s="7"/>
      <c r="H113" s="7" t="str">
        <f t="shared" si="3"/>
        <v>Gói lẻ</v>
      </c>
      <c r="I113" s="7" t="str">
        <f t="shared" si="4"/>
        <v>Khác</v>
      </c>
      <c r="J113" s="3" t="s">
        <v>358</v>
      </c>
      <c r="K113" s="3">
        <v>347222.22220000002</v>
      </c>
      <c r="L113" s="3">
        <v>347222.22220000002</v>
      </c>
      <c r="M113" s="3">
        <v>0</v>
      </c>
      <c r="N113" s="3">
        <v>0</v>
      </c>
      <c r="O113" s="3">
        <v>1</v>
      </c>
      <c r="P113" s="3">
        <v>1</v>
      </c>
      <c r="Q113" s="5">
        <v>1</v>
      </c>
      <c r="R113" s="3">
        <v>1</v>
      </c>
      <c r="S113" s="3">
        <v>10560</v>
      </c>
      <c r="T113" s="3">
        <v>1</v>
      </c>
    </row>
    <row r="114" spans="1:20">
      <c r="A114" s="2" t="s">
        <v>21</v>
      </c>
      <c r="B114" s="3" t="s">
        <v>22</v>
      </c>
      <c r="C114" s="3" t="s">
        <v>23</v>
      </c>
      <c r="D114" s="3" t="s">
        <v>359</v>
      </c>
      <c r="E114" s="3" t="s">
        <v>360</v>
      </c>
      <c r="F114" s="3" t="s">
        <v>361</v>
      </c>
      <c r="G114" s="7"/>
      <c r="H114" s="7" t="str">
        <f t="shared" si="3"/>
        <v>Gói lẻ</v>
      </c>
      <c r="I114" s="7" t="str">
        <f t="shared" si="4"/>
        <v>Khác</v>
      </c>
      <c r="J114" s="3" t="s">
        <v>361</v>
      </c>
      <c r="K114" s="3">
        <v>236140.22229999999</v>
      </c>
      <c r="L114" s="3">
        <v>236140.22229999999</v>
      </c>
      <c r="M114" s="3">
        <v>0</v>
      </c>
      <c r="N114" s="3">
        <v>0</v>
      </c>
      <c r="O114" s="3">
        <v>13</v>
      </c>
      <c r="P114" s="3">
        <v>30</v>
      </c>
      <c r="Q114" s="5">
        <v>10</v>
      </c>
      <c r="R114" s="3">
        <v>13</v>
      </c>
      <c r="S114" s="3">
        <v>6600</v>
      </c>
      <c r="T114" s="3">
        <v>13</v>
      </c>
    </row>
    <row r="115" spans="1:20">
      <c r="A115" s="2" t="s">
        <v>21</v>
      </c>
      <c r="B115" s="3" t="s">
        <v>22</v>
      </c>
      <c r="C115" s="3" t="s">
        <v>23</v>
      </c>
      <c r="D115" s="3" t="s">
        <v>359</v>
      </c>
      <c r="E115" s="3" t="s">
        <v>362</v>
      </c>
      <c r="F115" s="3" t="s">
        <v>361</v>
      </c>
      <c r="G115" s="7"/>
      <c r="H115" s="7" t="str">
        <f t="shared" si="3"/>
        <v>Gói lẻ</v>
      </c>
      <c r="I115" s="7" t="str">
        <f t="shared" si="4"/>
        <v>Khác</v>
      </c>
      <c r="J115" s="3" t="s">
        <v>363</v>
      </c>
      <c r="K115" s="3">
        <v>694444.44440000004</v>
      </c>
      <c r="L115" s="3">
        <v>694444.44440000004</v>
      </c>
      <c r="M115" s="3">
        <v>0</v>
      </c>
      <c r="N115" s="3">
        <v>0</v>
      </c>
      <c r="O115" s="3">
        <v>2</v>
      </c>
      <c r="P115" s="3">
        <v>2</v>
      </c>
      <c r="Q115" s="5">
        <v>2</v>
      </c>
      <c r="R115" s="3">
        <v>2</v>
      </c>
      <c r="S115" s="3">
        <v>21120</v>
      </c>
      <c r="T115" s="3">
        <v>2</v>
      </c>
    </row>
    <row r="116" spans="1:20">
      <c r="A116" s="2" t="s">
        <v>21</v>
      </c>
      <c r="B116" s="3" t="s">
        <v>22</v>
      </c>
      <c r="C116" s="3" t="s">
        <v>23</v>
      </c>
      <c r="D116" s="3" t="s">
        <v>364</v>
      </c>
      <c r="E116" s="3" t="s">
        <v>365</v>
      </c>
      <c r="F116" s="3" t="s">
        <v>366</v>
      </c>
      <c r="G116" s="7"/>
      <c r="H116" s="7" t="str">
        <f t="shared" si="3"/>
        <v>Gói lẻ</v>
      </c>
      <c r="I116" s="7" t="str">
        <f t="shared" si="4"/>
        <v>Khác</v>
      </c>
      <c r="J116" s="3" t="s">
        <v>368</v>
      </c>
      <c r="K116" s="3">
        <v>10213114.370300001</v>
      </c>
      <c r="L116" s="3">
        <v>10213114.370300001</v>
      </c>
      <c r="M116" s="3">
        <v>0</v>
      </c>
      <c r="N116" s="3">
        <v>0</v>
      </c>
      <c r="O116" s="3">
        <v>89</v>
      </c>
      <c r="P116" s="3">
        <v>392</v>
      </c>
      <c r="Q116" s="5">
        <v>12</v>
      </c>
      <c r="R116" s="3">
        <v>89</v>
      </c>
      <c r="S116" s="3">
        <v>392000</v>
      </c>
      <c r="T116" s="3">
        <v>89</v>
      </c>
    </row>
    <row r="117" spans="1:20">
      <c r="A117" s="2" t="s">
        <v>21</v>
      </c>
      <c r="B117" s="3" t="s">
        <v>22</v>
      </c>
      <c r="C117" s="3" t="s">
        <v>23</v>
      </c>
      <c r="D117" s="3" t="s">
        <v>364</v>
      </c>
      <c r="E117" s="3" t="s">
        <v>365</v>
      </c>
      <c r="F117" s="3" t="s">
        <v>366</v>
      </c>
      <c r="G117" s="7"/>
      <c r="H117" s="7" t="str">
        <f t="shared" si="3"/>
        <v>Gói lẻ</v>
      </c>
      <c r="I117" s="7" t="str">
        <f t="shared" si="4"/>
        <v>Khác</v>
      </c>
      <c r="J117" s="3" t="s">
        <v>369</v>
      </c>
      <c r="K117" s="3">
        <v>1478168.4443999999</v>
      </c>
      <c r="L117" s="3">
        <v>1478168.4443999999</v>
      </c>
      <c r="M117" s="3">
        <v>0</v>
      </c>
      <c r="N117" s="3">
        <v>0</v>
      </c>
      <c r="O117" s="3">
        <v>26</v>
      </c>
      <c r="P117" s="3">
        <v>55</v>
      </c>
      <c r="Q117" s="5">
        <v>9</v>
      </c>
      <c r="R117" s="3">
        <v>26</v>
      </c>
      <c r="S117" s="3">
        <v>55000</v>
      </c>
      <c r="T117" s="3">
        <v>26</v>
      </c>
    </row>
    <row r="118" spans="1:20">
      <c r="A118" s="2" t="s">
        <v>21</v>
      </c>
      <c r="B118" s="3" t="s">
        <v>22</v>
      </c>
      <c r="C118" s="3" t="s">
        <v>23</v>
      </c>
      <c r="D118" s="3" t="s">
        <v>370</v>
      </c>
      <c r="E118" s="3" t="s">
        <v>371</v>
      </c>
      <c r="F118" s="3" t="s">
        <v>372</v>
      </c>
      <c r="G118" s="7"/>
      <c r="H118" s="7" t="str">
        <f t="shared" si="3"/>
        <v>Gói lẻ</v>
      </c>
      <c r="I118" s="7" t="str">
        <f t="shared" si="4"/>
        <v>Khác</v>
      </c>
      <c r="J118" s="3" t="s">
        <v>373</v>
      </c>
      <c r="K118" s="3">
        <v>2852414.4446</v>
      </c>
      <c r="L118" s="3">
        <v>2852414.4446</v>
      </c>
      <c r="M118" s="3">
        <v>0</v>
      </c>
      <c r="N118" s="3">
        <v>372000</v>
      </c>
      <c r="O118" s="3">
        <v>92</v>
      </c>
      <c r="P118" s="3">
        <v>102</v>
      </c>
      <c r="Q118" s="5">
        <v>15</v>
      </c>
      <c r="R118" s="3">
        <v>89</v>
      </c>
      <c r="S118" s="3">
        <v>73440</v>
      </c>
      <c r="T118" s="3">
        <v>89</v>
      </c>
    </row>
    <row r="119" spans="1:20">
      <c r="A119" s="2" t="s">
        <v>21</v>
      </c>
      <c r="B119" s="3" t="s">
        <v>22</v>
      </c>
      <c r="C119" s="3" t="s">
        <v>23</v>
      </c>
      <c r="D119" s="3" t="s">
        <v>370</v>
      </c>
      <c r="E119" s="3" t="s">
        <v>374</v>
      </c>
      <c r="F119" s="3" t="s">
        <v>372</v>
      </c>
      <c r="G119" s="7"/>
      <c r="H119" s="7" t="str">
        <f t="shared" si="3"/>
        <v>Gói lẻ</v>
      </c>
      <c r="I119" s="7" t="str">
        <f t="shared" si="4"/>
        <v>Khác</v>
      </c>
      <c r="J119" s="3" t="s">
        <v>375</v>
      </c>
      <c r="K119" s="3">
        <v>647962.96299999999</v>
      </c>
      <c r="L119" s="3">
        <v>647962.96299999999</v>
      </c>
      <c r="M119" s="3">
        <v>0</v>
      </c>
      <c r="N119" s="3">
        <v>0</v>
      </c>
      <c r="O119" s="3">
        <v>2</v>
      </c>
      <c r="P119" s="3">
        <v>2</v>
      </c>
      <c r="Q119" s="5">
        <v>2</v>
      </c>
      <c r="R119" s="3">
        <v>2</v>
      </c>
      <c r="S119" s="3">
        <v>17280</v>
      </c>
      <c r="T119" s="3">
        <v>2</v>
      </c>
    </row>
    <row r="120" spans="1:20">
      <c r="A120" s="2" t="s">
        <v>21</v>
      </c>
      <c r="B120" s="3" t="s">
        <v>22</v>
      </c>
      <c r="C120" s="3" t="s">
        <v>23</v>
      </c>
      <c r="D120" s="3" t="s">
        <v>376</v>
      </c>
      <c r="E120" s="3" t="s">
        <v>377</v>
      </c>
      <c r="F120" s="3" t="s">
        <v>378</v>
      </c>
      <c r="G120" s="3" t="s">
        <v>376</v>
      </c>
      <c r="H120" s="3"/>
      <c r="I120" s="3"/>
      <c r="J120" s="3" t="s">
        <v>379</v>
      </c>
      <c r="K120" s="3">
        <v>3717245.6294</v>
      </c>
      <c r="L120" s="3">
        <v>3717245.6294</v>
      </c>
      <c r="M120" s="3">
        <v>0</v>
      </c>
      <c r="N120" s="3">
        <v>0</v>
      </c>
      <c r="O120" s="3">
        <v>67</v>
      </c>
      <c r="P120" s="3">
        <v>115</v>
      </c>
      <c r="Q120" s="5">
        <v>17</v>
      </c>
      <c r="R120" s="3">
        <v>64</v>
      </c>
      <c r="S120" s="3">
        <v>115000</v>
      </c>
      <c r="T120" s="3">
        <v>64</v>
      </c>
    </row>
    <row r="121" spans="1:20" ht="17.149999999999999" customHeight="1">
      <c r="A121" s="2" t="s">
        <v>21</v>
      </c>
      <c r="B121" s="3" t="s">
        <v>22</v>
      </c>
      <c r="C121" s="3" t="s">
        <v>23</v>
      </c>
      <c r="D121" s="3" t="s">
        <v>380</v>
      </c>
      <c r="E121" s="3" t="s">
        <v>381</v>
      </c>
      <c r="F121" s="3" t="s">
        <v>382</v>
      </c>
      <c r="G121" s="3" t="s">
        <v>381</v>
      </c>
      <c r="H121" s="3"/>
      <c r="I121" s="3"/>
      <c r="J121" s="3" t="s">
        <v>383</v>
      </c>
      <c r="K121" s="3">
        <v>18485.1852</v>
      </c>
      <c r="L121" s="3">
        <v>18485.1852</v>
      </c>
      <c r="M121" s="3">
        <v>0</v>
      </c>
      <c r="N121" s="3">
        <v>5800</v>
      </c>
      <c r="O121" s="3">
        <v>1</v>
      </c>
      <c r="P121" s="3">
        <v>1</v>
      </c>
      <c r="Q121" s="5">
        <v>1</v>
      </c>
      <c r="R121" s="3">
        <v>1</v>
      </c>
      <c r="S121" s="3">
        <v>440</v>
      </c>
      <c r="T121" s="3">
        <v>1</v>
      </c>
    </row>
    <row r="122" spans="1:20">
      <c r="A122" s="2"/>
      <c r="B122" s="3"/>
      <c r="C122" s="3"/>
      <c r="D122" s="3"/>
      <c r="E122" s="3"/>
      <c r="F122" s="3"/>
      <c r="G122" s="3"/>
      <c r="H122" s="3"/>
      <c r="I122" s="3"/>
      <c r="J122" s="3"/>
      <c r="K122" s="3"/>
      <c r="L122" s="3"/>
      <c r="M122" s="3"/>
      <c r="N122" s="3"/>
      <c r="O122" s="3"/>
      <c r="P122" s="3"/>
      <c r="Q122" s="5"/>
      <c r="R122" s="3"/>
      <c r="S122" s="3"/>
      <c r="T122" s="3"/>
    </row>
    <row r="123" spans="1:20" s="4" customFormat="1" ht="15" customHeight="1">
      <c r="A123" s="2"/>
      <c r="B123" s="3"/>
      <c r="C123" s="3"/>
      <c r="D123" s="3"/>
      <c r="E123" s="3"/>
      <c r="F123" s="3"/>
      <c r="G123" s="3"/>
      <c r="H123" s="3"/>
      <c r="I123" s="3"/>
      <c r="J123" s="3"/>
      <c r="K123" s="3"/>
      <c r="L123" s="3"/>
      <c r="M123" s="3"/>
      <c r="N123" s="3"/>
      <c r="O123" s="3"/>
      <c r="P123" s="3"/>
      <c r="Q123" s="5"/>
      <c r="R123" s="3"/>
      <c r="S123" s="3"/>
      <c r="T123" s="3"/>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S131"/>
  <sheetViews>
    <sheetView topLeftCell="G1" zoomScale="64" zoomScaleNormal="64" workbookViewId="0">
      <selection activeCell="N2" sqref="N2"/>
    </sheetView>
  </sheetViews>
  <sheetFormatPr defaultRowHeight="14.5"/>
  <cols>
    <col min="1" max="2" width="18.453125" customWidth="1"/>
    <col min="3" max="3" width="60.1796875" bestFit="1" customWidth="1"/>
    <col min="4" max="4" width="39.453125" customWidth="1"/>
    <col min="5" max="5" width="56.26953125" customWidth="1"/>
    <col min="6" max="6" width="15.81640625" customWidth="1"/>
    <col min="7" max="7" width="19.1796875" customWidth="1"/>
    <col min="8" max="8" width="10.26953125" customWidth="1"/>
    <col min="9" max="9" width="14" customWidth="1"/>
    <col min="10" max="10" width="16.7265625" customWidth="1"/>
    <col min="11" max="11" width="30" customWidth="1"/>
    <col min="12" max="13" width="23.453125" customWidth="1"/>
    <col min="14" max="14" width="18.54296875" customWidth="1"/>
    <col min="15" max="15" width="19.1796875" customWidth="1"/>
    <col min="16" max="16" width="14.453125" customWidth="1"/>
    <col min="17" max="17" width="20.26953125" bestFit="1" customWidth="1"/>
    <col min="18" max="18" width="18.81640625" customWidth="1"/>
    <col min="19" max="19" width="17.453125" customWidth="1"/>
    <col min="20" max="20" width="39.26953125" bestFit="1" customWidth="1"/>
  </cols>
  <sheetData>
    <row r="1" spans="1:19">
      <c r="A1" s="1" t="s">
        <v>0</v>
      </c>
      <c r="B1" s="1"/>
      <c r="C1" s="1"/>
      <c r="D1" s="1"/>
      <c r="E1" s="1"/>
      <c r="F1" s="1"/>
      <c r="G1" s="1"/>
      <c r="H1" s="1"/>
      <c r="I1" s="1"/>
    </row>
    <row r="2" spans="1:19">
      <c r="A2" s="1" t="s">
        <v>1</v>
      </c>
      <c r="B2" s="1"/>
      <c r="C2" s="1"/>
      <c r="D2" s="1"/>
      <c r="E2" s="1"/>
      <c r="F2" s="1"/>
      <c r="G2" s="1"/>
      <c r="H2" s="1"/>
      <c r="I2" s="1"/>
    </row>
    <row r="3" spans="1:19">
      <c r="F3">
        <v>6</v>
      </c>
    </row>
    <row r="4" spans="1:19">
      <c r="M4">
        <v>-1</v>
      </c>
    </row>
    <row r="5" spans="1:19">
      <c r="A5" s="6" t="s">
        <v>5</v>
      </c>
      <c r="B5" s="6" t="s">
        <v>6</v>
      </c>
      <c r="C5" s="6" t="s">
        <v>7</v>
      </c>
      <c r="D5" s="6" t="s">
        <v>8</v>
      </c>
      <c r="E5" s="6" t="s">
        <v>9</v>
      </c>
      <c r="F5" s="6" t="s">
        <v>388</v>
      </c>
      <c r="G5" s="6" t="s">
        <v>397</v>
      </c>
      <c r="H5" s="6" t="s">
        <v>398</v>
      </c>
      <c r="I5" s="6" t="s">
        <v>399</v>
      </c>
      <c r="J5" s="6" t="s">
        <v>10</v>
      </c>
      <c r="K5" s="6" t="s">
        <v>11</v>
      </c>
      <c r="L5" s="6" t="s">
        <v>12</v>
      </c>
      <c r="M5" s="6" t="s">
        <v>13</v>
      </c>
      <c r="N5" s="6" t="s">
        <v>14</v>
      </c>
      <c r="O5" s="6" t="s">
        <v>15</v>
      </c>
      <c r="P5" s="6" t="s">
        <v>16</v>
      </c>
      <c r="Q5" s="6" t="s">
        <v>17</v>
      </c>
      <c r="R5" s="6" t="s">
        <v>18</v>
      </c>
      <c r="S5" s="6" t="s">
        <v>19</v>
      </c>
    </row>
    <row r="6" spans="1:19">
      <c r="A6" s="3" t="s">
        <v>24</v>
      </c>
      <c r="B6" s="3" t="s">
        <v>25</v>
      </c>
      <c r="C6" s="3" t="s">
        <v>26</v>
      </c>
      <c r="D6" s="3" t="s">
        <v>25</v>
      </c>
      <c r="E6" s="3" t="s">
        <v>27</v>
      </c>
      <c r="F6" t="str">
        <f>TRIM(RIGHT(SUBSTITUTE(TRIM(E6)," ",REPT(" ",LEN(E6))),LEN(E6)))</f>
        <v>110ml</v>
      </c>
      <c r="G6" t="str">
        <f>IF(ISNUMBER(SEARCH("Có đường",$E$6)),"Có đường",IF(ISNUMBER(SEARCH("Không đường",$E$6)),"Không đường",IF(ISNUMBER(SEARCH("Ít đường",$E$6)),"Ít đường","Khác")))</f>
        <v>Có đường</v>
      </c>
      <c r="H6" t="str">
        <f>IF(ISNUMBER(SEARCH("Thùng",E6)),"Thùng",IF(ISNUMBER(SEARCH("Lốc",E6)),"Lốc",IF(ISNUMBER(SEARCH("Combo",E6)),"Combo","Gói lẻ")))</f>
        <v>Lốc</v>
      </c>
      <c r="I6" t="str">
        <f>IF(ISNUMBER(SEARCH("Vinamilk",E6)),"Vinamilk",IF(ISNUMBER(SEARCH("TH true milk",E6)),"TH True Milk",IF(ISNUMBER(SEARCH("Lothamilk",E6)),"Lothamilk",IF(ISNUMBER(SEARCH("Nutimilk",E6)),"Nutimilk",IF(ISNUMBER(SEARCH("Dutch Lady",E6)),"Dutch Lady",IF(ISNUMBER(SEARCH("Meadow Fresh",E6)),"Meadow Fresh","Khác"))))))</f>
        <v>Vinamilk</v>
      </c>
      <c r="J6" s="3">
        <v>1372298.0001000001</v>
      </c>
      <c r="K6" s="3">
        <v>1372298.0001000001</v>
      </c>
      <c r="L6" s="3">
        <v>0</v>
      </c>
      <c r="M6">
        <v>0</v>
      </c>
      <c r="N6" s="3">
        <v>21</v>
      </c>
      <c r="O6" s="3">
        <v>76</v>
      </c>
      <c r="P6" s="5">
        <v>12</v>
      </c>
      <c r="Q6" s="3">
        <v>21</v>
      </c>
      <c r="R6" s="12">
        <v>33440</v>
      </c>
      <c r="S6" s="3">
        <v>21</v>
      </c>
    </row>
    <row r="7" spans="1:19">
      <c r="A7" s="3" t="s">
        <v>24</v>
      </c>
      <c r="B7" s="3" t="s">
        <v>28</v>
      </c>
      <c r="C7" s="3" t="s">
        <v>26</v>
      </c>
      <c r="D7" s="3" t="s">
        <v>28</v>
      </c>
      <c r="E7" s="3" t="s">
        <v>29</v>
      </c>
      <c r="F7" t="str">
        <f t="shared" ref="F7:F70" si="0">TRIM(RIGHT(SUBSTITUTE(TRIM(E7)," ",REPT(" ",LEN(E7))),LEN(E7)))</f>
        <v>110ml</v>
      </c>
      <c r="G7" t="str">
        <f t="shared" ref="G7:G70" si="1">IF(ISNUMBER(SEARCH("Có đường",E7)),"Có đường",IF(ISNUMBER(SEARCH("Không đường",E7)),"Không đường",IF(ISNUMBER(SEARCH("Ít đường",E7)),"Ít đường","Khác")))</f>
        <v>Có đường</v>
      </c>
      <c r="H7" t="str">
        <f t="shared" ref="H7:H70" si="2">IF(ISNUMBER(SEARCH("Thùng",E7)),"Thùng",IF(ISNUMBER(SEARCH("Lốc",E7)),"Lốc",IF(ISNUMBER(SEARCH("Combo",E7)),"Combo","Gói lẻ")))</f>
        <v>Thùng</v>
      </c>
      <c r="I7" t="str">
        <f t="shared" ref="I7:I70" si="3">IF(ISNUMBER(SEARCH("Vinamilk",E7)),"Vinamilk",IF(ISNUMBER(SEARCH("TH true milk",E7)),"TH True Milk",IF(ISNUMBER(SEARCH("Lothamilk",E7)),"Lothamilk",IF(ISNUMBER(SEARCH("Nutimilk",E7)),"Nutimilk",IF(ISNUMBER(SEARCH("Dutch Lady",E7)),"Dutch Lady",IF(ISNUMBER(SEARCH("Meadow Fresh",E7)),"Meadow Fresh","Khác"))))))</f>
        <v>Vinamilk</v>
      </c>
      <c r="J7" s="3">
        <v>1272951.1850999999</v>
      </c>
      <c r="K7" s="3">
        <v>1272951.1850999999</v>
      </c>
      <c r="L7" s="3">
        <v>0</v>
      </c>
      <c r="M7">
        <v>0</v>
      </c>
      <c r="N7" s="3">
        <v>5</v>
      </c>
      <c r="O7" s="3">
        <v>6</v>
      </c>
      <c r="P7" s="5">
        <v>5</v>
      </c>
      <c r="Q7" s="3">
        <v>5</v>
      </c>
      <c r="R7" s="12">
        <v>31680</v>
      </c>
      <c r="S7" s="3">
        <v>5</v>
      </c>
    </row>
    <row r="8" spans="1:19">
      <c r="A8" s="3" t="s">
        <v>30</v>
      </c>
      <c r="B8" s="3" t="s">
        <v>31</v>
      </c>
      <c r="C8" s="3" t="s">
        <v>32</v>
      </c>
      <c r="D8" s="3" t="s">
        <v>31</v>
      </c>
      <c r="E8" s="3" t="s">
        <v>33</v>
      </c>
      <c r="F8" t="str">
        <f t="shared" si="0"/>
        <v>110ml</v>
      </c>
      <c r="G8" t="str">
        <f t="shared" si="1"/>
        <v>Ít đường</v>
      </c>
      <c r="H8" t="str">
        <f t="shared" si="2"/>
        <v>Lốc</v>
      </c>
      <c r="I8" t="str">
        <f t="shared" si="3"/>
        <v>Vinamilk</v>
      </c>
      <c r="J8" s="3">
        <v>1282096.4445</v>
      </c>
      <c r="K8" s="3">
        <v>1282096.4445</v>
      </c>
      <c r="L8" s="3">
        <v>0</v>
      </c>
      <c r="M8">
        <v>0</v>
      </c>
      <c r="N8" s="3">
        <v>41</v>
      </c>
      <c r="O8" s="3">
        <v>71</v>
      </c>
      <c r="P8" s="5">
        <v>16</v>
      </c>
      <c r="Q8" s="3">
        <v>41</v>
      </c>
      <c r="R8" s="12">
        <v>31240</v>
      </c>
      <c r="S8" s="3">
        <v>41</v>
      </c>
    </row>
    <row r="9" spans="1:19">
      <c r="A9" s="3" t="s">
        <v>30</v>
      </c>
      <c r="B9" s="3" t="s">
        <v>34</v>
      </c>
      <c r="C9" s="3" t="s">
        <v>32</v>
      </c>
      <c r="D9" s="3" t="s">
        <v>34</v>
      </c>
      <c r="E9" s="3" t="s">
        <v>35</v>
      </c>
      <c r="F9" t="str">
        <f t="shared" si="0"/>
        <v>110ml</v>
      </c>
      <c r="G9" t="str">
        <f t="shared" si="1"/>
        <v>Ít đường</v>
      </c>
      <c r="H9" t="str">
        <f t="shared" si="2"/>
        <v>Thùng</v>
      </c>
      <c r="I9" t="str">
        <f t="shared" si="3"/>
        <v>Vinamilk</v>
      </c>
      <c r="J9" s="3">
        <v>4453898.5925000003</v>
      </c>
      <c r="K9" s="3">
        <v>4453898.5925000003</v>
      </c>
      <c r="L9" s="3">
        <v>0</v>
      </c>
      <c r="M9">
        <v>0</v>
      </c>
      <c r="N9" s="3">
        <v>20</v>
      </c>
      <c r="O9" s="3">
        <v>21</v>
      </c>
      <c r="P9" s="5">
        <v>11</v>
      </c>
      <c r="Q9" s="3">
        <v>20</v>
      </c>
      <c r="R9" s="12">
        <v>110880</v>
      </c>
      <c r="S9" s="3">
        <v>20</v>
      </c>
    </row>
    <row r="10" spans="1:19">
      <c r="A10" s="3" t="s">
        <v>36</v>
      </c>
      <c r="B10" s="3" t="s">
        <v>37</v>
      </c>
      <c r="C10" s="3" t="s">
        <v>38</v>
      </c>
      <c r="D10" s="3" t="s">
        <v>36</v>
      </c>
      <c r="E10" s="3" t="s">
        <v>39</v>
      </c>
      <c r="F10" t="str">
        <f t="shared" si="0"/>
        <v>1L</v>
      </c>
      <c r="G10" t="str">
        <f t="shared" si="1"/>
        <v>Ít đường</v>
      </c>
      <c r="H10" t="str">
        <f t="shared" si="2"/>
        <v>Gói lẻ</v>
      </c>
      <c r="I10" t="str">
        <f t="shared" si="3"/>
        <v>Vinamilk</v>
      </c>
      <c r="J10" s="3">
        <v>4003535.5554999998</v>
      </c>
      <c r="K10" s="3">
        <v>4003535.5554999998</v>
      </c>
      <c r="L10" s="3">
        <v>0</v>
      </c>
      <c r="M10">
        <v>0</v>
      </c>
      <c r="N10" s="3">
        <v>89</v>
      </c>
      <c r="O10" s="3">
        <v>133</v>
      </c>
      <c r="P10" s="5">
        <v>17</v>
      </c>
      <c r="Q10" s="3">
        <v>89</v>
      </c>
      <c r="R10" s="12">
        <v>133000</v>
      </c>
      <c r="S10" s="3">
        <v>89</v>
      </c>
    </row>
    <row r="11" spans="1:19">
      <c r="A11" s="3" t="s">
        <v>40</v>
      </c>
      <c r="B11" s="3" t="s">
        <v>41</v>
      </c>
      <c r="C11" s="3" t="s">
        <v>42</v>
      </c>
      <c r="D11" s="3" t="s">
        <v>43</v>
      </c>
      <c r="E11" s="18" t="s">
        <v>44</v>
      </c>
      <c r="F11" t="str">
        <f t="shared" si="0"/>
        <v>180ml</v>
      </c>
      <c r="G11" t="str">
        <f t="shared" si="1"/>
        <v>Không đường</v>
      </c>
      <c r="H11" t="str">
        <f t="shared" si="2"/>
        <v>Thùng</v>
      </c>
      <c r="I11" t="str">
        <f t="shared" si="3"/>
        <v>TH True Milk</v>
      </c>
      <c r="J11" s="3">
        <v>11117243.037</v>
      </c>
      <c r="K11" s="3">
        <v>11117243.037</v>
      </c>
      <c r="L11" s="3">
        <v>0</v>
      </c>
      <c r="M11">
        <v>0</v>
      </c>
      <c r="N11" s="3">
        <v>29</v>
      </c>
      <c r="O11" s="3">
        <v>29</v>
      </c>
      <c r="P11" s="5">
        <v>14</v>
      </c>
      <c r="Q11" s="3">
        <v>29</v>
      </c>
      <c r="R11" s="12">
        <v>250560</v>
      </c>
      <c r="S11" s="3">
        <v>29</v>
      </c>
    </row>
    <row r="12" spans="1:19">
      <c r="A12" s="3" t="s">
        <v>40</v>
      </c>
      <c r="B12" s="3" t="s">
        <v>45</v>
      </c>
      <c r="C12" s="3" t="s">
        <v>42</v>
      </c>
      <c r="D12" s="3" t="s">
        <v>40</v>
      </c>
      <c r="E12" s="18" t="s">
        <v>46</v>
      </c>
      <c r="F12" t="str">
        <f t="shared" si="0"/>
        <v>180ml</v>
      </c>
      <c r="G12" t="str">
        <f t="shared" si="1"/>
        <v>Khác</v>
      </c>
      <c r="H12" t="str">
        <f t="shared" si="2"/>
        <v>Lốc</v>
      </c>
      <c r="I12" t="str">
        <f t="shared" si="3"/>
        <v>TH True Milk</v>
      </c>
      <c r="J12" s="3">
        <v>3177140.0740999999</v>
      </c>
      <c r="K12" s="3">
        <v>3177140.0740999999</v>
      </c>
      <c r="L12" s="3">
        <v>0</v>
      </c>
      <c r="M12">
        <v>0</v>
      </c>
      <c r="N12" s="3">
        <v>52</v>
      </c>
      <c r="O12" s="3">
        <v>98</v>
      </c>
      <c r="P12" s="5">
        <v>16</v>
      </c>
      <c r="Q12" s="3">
        <v>50</v>
      </c>
      <c r="R12" s="12">
        <v>70560</v>
      </c>
      <c r="S12" s="3">
        <v>50</v>
      </c>
    </row>
    <row r="13" spans="1:19">
      <c r="A13" s="3" t="s">
        <v>47</v>
      </c>
      <c r="B13" s="3" t="s">
        <v>48</v>
      </c>
      <c r="C13" s="3" t="s">
        <v>49</v>
      </c>
      <c r="D13" s="3" t="s">
        <v>50</v>
      </c>
      <c r="E13" s="3" t="s">
        <v>51</v>
      </c>
      <c r="F13" t="str">
        <f t="shared" si="0"/>
        <v>180ml</v>
      </c>
      <c r="G13" t="str">
        <f t="shared" si="1"/>
        <v>Ít đường</v>
      </c>
      <c r="H13" t="str">
        <f t="shared" si="2"/>
        <v>Thùng</v>
      </c>
      <c r="I13" t="str">
        <f t="shared" si="3"/>
        <v>TH True Milk</v>
      </c>
      <c r="J13" s="3">
        <v>99016471.777899995</v>
      </c>
      <c r="K13" s="3">
        <v>99016471.777899995</v>
      </c>
      <c r="L13" s="3">
        <v>0</v>
      </c>
      <c r="M13">
        <v>-21000</v>
      </c>
      <c r="N13" s="3">
        <v>228</v>
      </c>
      <c r="O13" s="3">
        <v>259</v>
      </c>
      <c r="P13" s="5">
        <v>17</v>
      </c>
      <c r="Q13" s="3">
        <v>216</v>
      </c>
      <c r="R13" s="12">
        <v>2237760</v>
      </c>
      <c r="S13" s="3">
        <v>216</v>
      </c>
    </row>
    <row r="14" spans="1:19">
      <c r="A14" s="3" t="s">
        <v>47</v>
      </c>
      <c r="B14" s="3" t="s">
        <v>52</v>
      </c>
      <c r="C14" s="3" t="s">
        <v>49</v>
      </c>
      <c r="D14" s="3" t="s">
        <v>47</v>
      </c>
      <c r="E14" s="3" t="s">
        <v>53</v>
      </c>
      <c r="F14" t="str">
        <f t="shared" si="0"/>
        <v>180ml</v>
      </c>
      <c r="G14" t="str">
        <f t="shared" si="1"/>
        <v>Ít đường</v>
      </c>
      <c r="H14" t="str">
        <f t="shared" si="2"/>
        <v>Lốc</v>
      </c>
      <c r="I14" t="str">
        <f t="shared" si="3"/>
        <v>TH True Milk</v>
      </c>
      <c r="J14" s="3">
        <v>12750721.925799999</v>
      </c>
      <c r="K14" s="3">
        <v>12750721.925799999</v>
      </c>
      <c r="L14" s="3">
        <v>0</v>
      </c>
      <c r="M14">
        <v>-220000</v>
      </c>
      <c r="N14" s="3">
        <v>229</v>
      </c>
      <c r="O14" s="3">
        <v>383</v>
      </c>
      <c r="P14" s="5">
        <v>17</v>
      </c>
      <c r="Q14" s="3">
        <v>220</v>
      </c>
      <c r="R14" s="12">
        <v>275760</v>
      </c>
      <c r="S14" s="3">
        <v>220</v>
      </c>
    </row>
    <row r="15" spans="1:19">
      <c r="A15" s="3" t="s">
        <v>54</v>
      </c>
      <c r="B15" s="3" t="s">
        <v>55</v>
      </c>
      <c r="C15" s="3" t="s">
        <v>56</v>
      </c>
      <c r="D15" s="3" t="s">
        <v>57</v>
      </c>
      <c r="E15" s="3" t="s">
        <v>58</v>
      </c>
      <c r="F15" t="str">
        <f t="shared" si="0"/>
        <v>180ml</v>
      </c>
      <c r="G15" t="str">
        <f t="shared" si="1"/>
        <v>Ít đường</v>
      </c>
      <c r="H15" t="str">
        <f t="shared" si="2"/>
        <v>Thùng</v>
      </c>
      <c r="I15" t="str">
        <f t="shared" si="3"/>
        <v>Vinamilk</v>
      </c>
      <c r="J15" s="3">
        <v>5604659.8517000005</v>
      </c>
      <c r="K15" s="3">
        <v>5604659.8517000005</v>
      </c>
      <c r="L15" s="3">
        <v>0</v>
      </c>
      <c r="M15">
        <v>0</v>
      </c>
      <c r="N15" s="3">
        <v>16</v>
      </c>
      <c r="O15" s="3">
        <v>204</v>
      </c>
      <c r="P15" s="5">
        <v>12</v>
      </c>
      <c r="Q15" s="3">
        <v>16</v>
      </c>
      <c r="R15" s="12">
        <v>146880</v>
      </c>
      <c r="S15" s="3">
        <v>16</v>
      </c>
    </row>
    <row r="16" spans="1:19">
      <c r="A16" s="3" t="s">
        <v>54</v>
      </c>
      <c r="B16" s="3" t="s">
        <v>55</v>
      </c>
      <c r="C16" s="3" t="s">
        <v>56</v>
      </c>
      <c r="D16" s="3" t="s">
        <v>54</v>
      </c>
      <c r="E16" s="3" t="s">
        <v>59</v>
      </c>
      <c r="F16" t="str">
        <f t="shared" si="0"/>
        <v>180ml</v>
      </c>
      <c r="G16" t="str">
        <f t="shared" si="1"/>
        <v>Ít đường</v>
      </c>
      <c r="H16" t="str">
        <f t="shared" si="2"/>
        <v>Lốc</v>
      </c>
      <c r="I16" t="str">
        <f t="shared" si="3"/>
        <v>Vinamilk</v>
      </c>
      <c r="J16" s="3">
        <v>2038552.8888000001</v>
      </c>
      <c r="K16" s="3">
        <v>2038552.8888000001</v>
      </c>
      <c r="L16" s="3">
        <v>0</v>
      </c>
      <c r="M16">
        <v>0</v>
      </c>
      <c r="N16" s="3">
        <v>46</v>
      </c>
      <c r="O16" s="3">
        <v>74</v>
      </c>
      <c r="P16" s="5">
        <v>16</v>
      </c>
      <c r="Q16" s="3">
        <v>46</v>
      </c>
      <c r="R16" s="12">
        <v>53280</v>
      </c>
      <c r="S16" s="3">
        <v>46</v>
      </c>
    </row>
    <row r="17" spans="1:19">
      <c r="A17" s="3" t="s">
        <v>60</v>
      </c>
      <c r="B17" s="3" t="s">
        <v>61</v>
      </c>
      <c r="C17" s="3" t="s">
        <v>62</v>
      </c>
      <c r="D17" s="3" t="s">
        <v>60</v>
      </c>
      <c r="E17" s="3" t="s">
        <v>63</v>
      </c>
      <c r="F17" t="str">
        <f t="shared" si="0"/>
        <v>180ml</v>
      </c>
      <c r="G17" t="str">
        <f t="shared" si="1"/>
        <v>Không đường</v>
      </c>
      <c r="H17" t="str">
        <f t="shared" si="2"/>
        <v>Lốc</v>
      </c>
      <c r="I17" t="str">
        <f t="shared" si="3"/>
        <v>Vinamilk</v>
      </c>
      <c r="J17" s="3">
        <v>2284589.3333000001</v>
      </c>
      <c r="K17" s="3">
        <v>2284589.3333000001</v>
      </c>
      <c r="L17" s="3">
        <v>0</v>
      </c>
      <c r="M17">
        <v>0</v>
      </c>
      <c r="N17" s="3">
        <v>46</v>
      </c>
      <c r="O17" s="3">
        <v>83</v>
      </c>
      <c r="P17" s="5">
        <v>13</v>
      </c>
      <c r="Q17" s="3">
        <v>46</v>
      </c>
      <c r="R17" s="12">
        <v>59760</v>
      </c>
      <c r="S17" s="3">
        <v>46</v>
      </c>
    </row>
    <row r="18" spans="1:19">
      <c r="A18" s="3" t="s">
        <v>60</v>
      </c>
      <c r="B18" s="3" t="s">
        <v>64</v>
      </c>
      <c r="C18" s="3" t="s">
        <v>62</v>
      </c>
      <c r="D18" s="3" t="s">
        <v>65</v>
      </c>
      <c r="E18" s="3" t="s">
        <v>66</v>
      </c>
      <c r="F18" t="str">
        <f t="shared" si="0"/>
        <v>180ml</v>
      </c>
      <c r="G18" t="str">
        <f t="shared" si="1"/>
        <v>Không đường</v>
      </c>
      <c r="H18" t="str">
        <f t="shared" si="2"/>
        <v>Thùng</v>
      </c>
      <c r="I18" t="str">
        <f t="shared" si="3"/>
        <v>Vinamilk</v>
      </c>
      <c r="J18" s="3">
        <v>1318148.1481000001</v>
      </c>
      <c r="K18" s="3">
        <v>1318148.1481000001</v>
      </c>
      <c r="L18" s="3">
        <v>0</v>
      </c>
      <c r="M18">
        <v>0</v>
      </c>
      <c r="N18" s="3">
        <v>4</v>
      </c>
      <c r="O18" s="3">
        <v>4</v>
      </c>
      <c r="P18" s="5">
        <v>3</v>
      </c>
      <c r="Q18" s="3">
        <v>4</v>
      </c>
      <c r="R18" s="12">
        <v>34560</v>
      </c>
      <c r="S18" s="3">
        <v>4</v>
      </c>
    </row>
    <row r="19" spans="1:19">
      <c r="A19" s="3" t="s">
        <v>67</v>
      </c>
      <c r="B19" s="3" t="s">
        <v>68</v>
      </c>
      <c r="C19" s="3" t="s">
        <v>69</v>
      </c>
      <c r="D19" s="3" t="s">
        <v>67</v>
      </c>
      <c r="E19" s="3" t="s">
        <v>70</v>
      </c>
      <c r="F19" t="str">
        <f t="shared" si="0"/>
        <v>1L</v>
      </c>
      <c r="G19" t="str">
        <f t="shared" si="1"/>
        <v>Không đường</v>
      </c>
      <c r="H19" t="str">
        <f t="shared" si="2"/>
        <v>Gói lẻ</v>
      </c>
      <c r="I19" t="str">
        <f t="shared" si="3"/>
        <v>Vinamilk</v>
      </c>
      <c r="J19" s="3">
        <v>16074619.926100001</v>
      </c>
      <c r="K19" s="3">
        <v>16074619.926100001</v>
      </c>
      <c r="L19" s="3">
        <v>0</v>
      </c>
      <c r="M19">
        <v>0</v>
      </c>
      <c r="N19" s="3">
        <v>335</v>
      </c>
      <c r="O19" s="3">
        <v>534</v>
      </c>
      <c r="P19" s="5">
        <v>17</v>
      </c>
      <c r="Q19" s="3">
        <v>330</v>
      </c>
      <c r="R19" s="12">
        <v>534000</v>
      </c>
      <c r="S19" s="3">
        <v>330</v>
      </c>
    </row>
    <row r="20" spans="1:19">
      <c r="A20" s="3" t="s">
        <v>71</v>
      </c>
      <c r="B20" s="3" t="s">
        <v>72</v>
      </c>
      <c r="C20" s="3" t="s">
        <v>73</v>
      </c>
      <c r="D20" s="3" t="s">
        <v>74</v>
      </c>
      <c r="E20" s="3" t="s">
        <v>75</v>
      </c>
      <c r="F20" t="str">
        <f t="shared" si="0"/>
        <v>220ml</v>
      </c>
      <c r="G20" t="str">
        <f t="shared" si="1"/>
        <v>Ít đường</v>
      </c>
      <c r="H20" t="str">
        <f t="shared" si="2"/>
        <v>Combo</v>
      </c>
      <c r="I20" t="str">
        <f t="shared" si="3"/>
        <v>TH True Milk</v>
      </c>
      <c r="J20" s="3">
        <v>4766318.4444000004</v>
      </c>
      <c r="K20" s="3">
        <v>4766318.4444000004</v>
      </c>
      <c r="L20" s="3">
        <v>0</v>
      </c>
      <c r="M20">
        <v>0</v>
      </c>
      <c r="N20" s="3">
        <v>75</v>
      </c>
      <c r="O20" s="3">
        <v>620</v>
      </c>
      <c r="P20" s="5">
        <v>16</v>
      </c>
      <c r="Q20" s="3">
        <v>75</v>
      </c>
      <c r="R20" s="12">
        <v>136400</v>
      </c>
      <c r="S20" s="3">
        <v>75</v>
      </c>
    </row>
    <row r="21" spans="1:19">
      <c r="A21" s="3" t="s">
        <v>71</v>
      </c>
      <c r="B21" s="3" t="s">
        <v>72</v>
      </c>
      <c r="C21" s="3" t="s">
        <v>73</v>
      </c>
      <c r="D21" s="3" t="s">
        <v>71</v>
      </c>
      <c r="E21" s="3" t="s">
        <v>76</v>
      </c>
      <c r="F21" t="str">
        <f t="shared" si="0"/>
        <v>220ml</v>
      </c>
      <c r="G21" t="str">
        <f t="shared" si="1"/>
        <v>Ít đường</v>
      </c>
      <c r="H21" t="str">
        <f t="shared" si="2"/>
        <v>Gói lẻ</v>
      </c>
      <c r="I21" t="str">
        <f t="shared" si="3"/>
        <v>TH True Milk</v>
      </c>
      <c r="J21" s="3">
        <v>3903842.2222000002</v>
      </c>
      <c r="K21" s="3">
        <v>3903842.2222000002</v>
      </c>
      <c r="L21" s="3">
        <v>0</v>
      </c>
      <c r="M21">
        <v>-187500</v>
      </c>
      <c r="N21" s="3">
        <v>158</v>
      </c>
      <c r="O21" s="3">
        <v>500</v>
      </c>
      <c r="P21" s="5">
        <v>15</v>
      </c>
      <c r="Q21" s="3">
        <v>149</v>
      </c>
      <c r="R21" s="12">
        <v>110000</v>
      </c>
      <c r="S21" s="3">
        <v>149</v>
      </c>
    </row>
    <row r="22" spans="1:19">
      <c r="A22" s="3" t="s">
        <v>71</v>
      </c>
      <c r="B22" s="3" t="s">
        <v>77</v>
      </c>
      <c r="C22" s="3" t="s">
        <v>73</v>
      </c>
      <c r="D22" s="3" t="s">
        <v>78</v>
      </c>
      <c r="E22" s="3" t="s">
        <v>79</v>
      </c>
      <c r="F22" t="str">
        <f t="shared" si="0"/>
        <v>220ml</v>
      </c>
      <c r="G22" t="str">
        <f t="shared" si="1"/>
        <v>Ít đường</v>
      </c>
      <c r="H22" t="str">
        <f t="shared" si="2"/>
        <v>Thùng</v>
      </c>
      <c r="I22" t="str">
        <f t="shared" si="3"/>
        <v>TH True Milk</v>
      </c>
      <c r="J22" s="3">
        <v>6071448.6666000001</v>
      </c>
      <c r="K22" s="3">
        <v>6071448.6666000001</v>
      </c>
      <c r="L22" s="3">
        <v>0</v>
      </c>
      <c r="M22">
        <v>0</v>
      </c>
      <c r="N22" s="3">
        <v>17</v>
      </c>
      <c r="O22" s="3">
        <v>17</v>
      </c>
      <c r="P22" s="5">
        <v>6</v>
      </c>
      <c r="Q22" s="3">
        <v>17</v>
      </c>
      <c r="R22" s="12">
        <v>179520</v>
      </c>
      <c r="S22" s="3">
        <v>17</v>
      </c>
    </row>
    <row r="23" spans="1:19">
      <c r="A23" s="3" t="s">
        <v>80</v>
      </c>
      <c r="B23" s="3" t="s">
        <v>81</v>
      </c>
      <c r="C23" s="3" t="s">
        <v>82</v>
      </c>
      <c r="D23" s="3" t="s">
        <v>83</v>
      </c>
      <c r="E23" s="3" t="s">
        <v>84</v>
      </c>
      <c r="F23" t="str">
        <f t="shared" si="0"/>
        <v>220ml</v>
      </c>
      <c r="G23" t="str">
        <f t="shared" si="1"/>
        <v>Có đường</v>
      </c>
      <c r="H23" t="str">
        <f t="shared" si="2"/>
        <v>Combo</v>
      </c>
      <c r="I23" t="str">
        <f t="shared" si="3"/>
        <v>TH True Milk</v>
      </c>
      <c r="J23" s="3">
        <v>1383534.3703000001</v>
      </c>
      <c r="K23" s="3">
        <v>1383534.3703000001</v>
      </c>
      <c r="L23" s="3">
        <v>0</v>
      </c>
      <c r="M23">
        <v>0</v>
      </c>
      <c r="N23" s="3">
        <v>24</v>
      </c>
      <c r="O23" s="3">
        <v>180</v>
      </c>
      <c r="P23" s="5">
        <v>13</v>
      </c>
      <c r="Q23" s="3">
        <v>24</v>
      </c>
      <c r="R23" s="12">
        <v>39600</v>
      </c>
      <c r="S23" s="3">
        <v>24</v>
      </c>
    </row>
    <row r="24" spans="1:19">
      <c r="A24" s="3" t="s">
        <v>80</v>
      </c>
      <c r="B24" s="3" t="s">
        <v>81</v>
      </c>
      <c r="C24" s="3" t="s">
        <v>82</v>
      </c>
      <c r="D24" s="3" t="s">
        <v>80</v>
      </c>
      <c r="E24" s="3" t="s">
        <v>85</v>
      </c>
      <c r="F24" t="str">
        <f t="shared" si="0"/>
        <v>220ml</v>
      </c>
      <c r="G24" t="str">
        <f t="shared" si="1"/>
        <v>Có đường</v>
      </c>
      <c r="H24" t="str">
        <f t="shared" si="2"/>
        <v>Gói lẻ</v>
      </c>
      <c r="I24" t="str">
        <f t="shared" si="3"/>
        <v>TH True Milk</v>
      </c>
      <c r="J24" s="3">
        <v>1221137.9258999999</v>
      </c>
      <c r="K24" s="3">
        <v>1221137.9258999999</v>
      </c>
      <c r="L24" s="3">
        <v>0</v>
      </c>
      <c r="M24">
        <v>0</v>
      </c>
      <c r="N24" s="3">
        <v>45</v>
      </c>
      <c r="O24" s="3">
        <v>157</v>
      </c>
      <c r="P24" s="5">
        <v>16</v>
      </c>
      <c r="Q24" s="3">
        <v>45</v>
      </c>
      <c r="R24" s="12">
        <v>34540</v>
      </c>
      <c r="S24" s="3">
        <v>45</v>
      </c>
    </row>
    <row r="25" spans="1:19">
      <c r="A25" s="3" t="s">
        <v>80</v>
      </c>
      <c r="B25" s="3" t="s">
        <v>86</v>
      </c>
      <c r="C25" s="3" t="s">
        <v>82</v>
      </c>
      <c r="D25" s="3" t="s">
        <v>87</v>
      </c>
      <c r="E25" s="3" t="s">
        <v>88</v>
      </c>
      <c r="F25" t="str">
        <f t="shared" si="0"/>
        <v>220ml</v>
      </c>
      <c r="G25" t="str">
        <f t="shared" si="1"/>
        <v>Có đường</v>
      </c>
      <c r="H25" t="str">
        <f t="shared" si="2"/>
        <v>Thùng</v>
      </c>
      <c r="I25" t="str">
        <f t="shared" si="3"/>
        <v>TH True Milk</v>
      </c>
      <c r="J25" s="3">
        <v>1790869.8518999999</v>
      </c>
      <c r="K25" s="3">
        <v>1790869.8518999999</v>
      </c>
      <c r="L25" s="3">
        <v>0</v>
      </c>
      <c r="M25">
        <v>0</v>
      </c>
      <c r="N25" s="3">
        <v>5</v>
      </c>
      <c r="O25" s="3">
        <v>5</v>
      </c>
      <c r="P25" s="5">
        <v>3</v>
      </c>
      <c r="Q25" s="3">
        <v>5</v>
      </c>
      <c r="R25" s="12">
        <v>52800</v>
      </c>
      <c r="S25" s="3">
        <v>5</v>
      </c>
    </row>
    <row r="26" spans="1:19">
      <c r="A26" s="3" t="s">
        <v>89</v>
      </c>
      <c r="B26" s="3" t="s">
        <v>90</v>
      </c>
      <c r="C26" s="3" t="s">
        <v>91</v>
      </c>
      <c r="D26" s="3" t="s">
        <v>92</v>
      </c>
      <c r="E26" s="3" t="s">
        <v>93</v>
      </c>
      <c r="F26" t="str">
        <f t="shared" si="0"/>
        <v>220ml</v>
      </c>
      <c r="G26" t="str">
        <f t="shared" si="1"/>
        <v>Không đường</v>
      </c>
      <c r="H26" t="str">
        <f t="shared" si="2"/>
        <v>Combo</v>
      </c>
      <c r="I26" t="str">
        <f t="shared" si="3"/>
        <v>TH True Milk</v>
      </c>
      <c r="J26" s="3">
        <v>4178585.111</v>
      </c>
      <c r="K26" s="3">
        <v>4178585.111</v>
      </c>
      <c r="L26" s="3">
        <v>0</v>
      </c>
      <c r="M26">
        <v>0</v>
      </c>
      <c r="N26" s="3">
        <v>67</v>
      </c>
      <c r="O26" s="3">
        <v>545</v>
      </c>
      <c r="P26" s="5">
        <v>17</v>
      </c>
      <c r="Q26" s="3">
        <v>67</v>
      </c>
      <c r="R26" s="12">
        <v>119900</v>
      </c>
      <c r="S26" s="3">
        <v>67</v>
      </c>
    </row>
    <row r="27" spans="1:19">
      <c r="A27" s="3" t="s">
        <v>89</v>
      </c>
      <c r="B27" s="3" t="s">
        <v>90</v>
      </c>
      <c r="C27" s="3" t="s">
        <v>91</v>
      </c>
      <c r="D27" s="3" t="s">
        <v>89</v>
      </c>
      <c r="E27" s="3" t="s">
        <v>94</v>
      </c>
      <c r="F27" t="str">
        <f t="shared" si="0"/>
        <v>220ml</v>
      </c>
      <c r="G27" t="str">
        <f t="shared" si="1"/>
        <v>Không đường</v>
      </c>
      <c r="H27" t="str">
        <f t="shared" si="2"/>
        <v>Gói lẻ</v>
      </c>
      <c r="I27" t="str">
        <f t="shared" si="3"/>
        <v>TH True Milk</v>
      </c>
      <c r="J27" s="3">
        <v>3860260.6666000001</v>
      </c>
      <c r="K27" s="3">
        <v>3860260.6666000001</v>
      </c>
      <c r="L27" s="3">
        <v>0</v>
      </c>
      <c r="M27">
        <v>0</v>
      </c>
      <c r="N27" s="3">
        <v>95</v>
      </c>
      <c r="O27" s="3">
        <v>496</v>
      </c>
      <c r="P27" s="5">
        <v>17</v>
      </c>
      <c r="Q27" s="3">
        <v>95</v>
      </c>
      <c r="R27" s="12">
        <v>109120</v>
      </c>
      <c r="S27" s="3">
        <v>95</v>
      </c>
    </row>
    <row r="28" spans="1:19">
      <c r="A28" s="3" t="s">
        <v>89</v>
      </c>
      <c r="B28" s="3" t="s">
        <v>95</v>
      </c>
      <c r="C28" s="3" t="s">
        <v>91</v>
      </c>
      <c r="D28" s="3" t="s">
        <v>96</v>
      </c>
      <c r="E28" s="3" t="s">
        <v>97</v>
      </c>
      <c r="F28" t="str">
        <f t="shared" si="0"/>
        <v>220ml</v>
      </c>
      <c r="G28" t="str">
        <f t="shared" si="1"/>
        <v>Không đường</v>
      </c>
      <c r="H28" t="str">
        <f t="shared" si="2"/>
        <v>Thùng</v>
      </c>
      <c r="I28" t="str">
        <f t="shared" si="3"/>
        <v>TH True Milk</v>
      </c>
      <c r="J28" s="3">
        <v>6418929.5554999998</v>
      </c>
      <c r="K28" s="3">
        <v>6418929.5554999998</v>
      </c>
      <c r="L28" s="3">
        <v>0</v>
      </c>
      <c r="M28">
        <v>0</v>
      </c>
      <c r="N28" s="3">
        <v>18</v>
      </c>
      <c r="O28" s="3">
        <v>18</v>
      </c>
      <c r="P28" s="5">
        <v>6</v>
      </c>
      <c r="Q28" s="3">
        <v>18</v>
      </c>
      <c r="R28" s="12">
        <v>190080</v>
      </c>
      <c r="S28" s="3">
        <v>18</v>
      </c>
    </row>
    <row r="29" spans="1:19">
      <c r="A29" s="3" t="s">
        <v>98</v>
      </c>
      <c r="B29" s="3" t="s">
        <v>99</v>
      </c>
      <c r="C29" s="3" t="s">
        <v>100</v>
      </c>
      <c r="D29" s="3" t="s">
        <v>101</v>
      </c>
      <c r="E29" s="3" t="s">
        <v>102</v>
      </c>
      <c r="F29" t="str">
        <f t="shared" si="0"/>
        <v>220ml</v>
      </c>
      <c r="G29" t="str">
        <f t="shared" si="1"/>
        <v>Không đường</v>
      </c>
      <c r="H29" t="str">
        <f t="shared" si="2"/>
        <v>Combo</v>
      </c>
      <c r="I29" t="str">
        <f t="shared" si="3"/>
        <v>Vinamilk</v>
      </c>
      <c r="J29" s="3">
        <v>856709.62970000005</v>
      </c>
      <c r="K29" s="3">
        <v>856709.62970000005</v>
      </c>
      <c r="L29" s="3">
        <v>0</v>
      </c>
      <c r="M29">
        <v>0</v>
      </c>
      <c r="N29" s="3">
        <v>23</v>
      </c>
      <c r="O29" s="3">
        <v>125</v>
      </c>
      <c r="P29" s="5">
        <v>11</v>
      </c>
      <c r="Q29" s="3">
        <v>23</v>
      </c>
      <c r="R29" s="12">
        <v>27500</v>
      </c>
      <c r="S29" s="3">
        <v>23</v>
      </c>
    </row>
    <row r="30" spans="1:19">
      <c r="A30" s="3" t="s">
        <v>98</v>
      </c>
      <c r="B30" s="3" t="s">
        <v>99</v>
      </c>
      <c r="C30" s="3" t="s">
        <v>100</v>
      </c>
      <c r="D30" s="3" t="s">
        <v>98</v>
      </c>
      <c r="E30" s="3" t="s">
        <v>103</v>
      </c>
      <c r="F30" t="str">
        <f t="shared" si="0"/>
        <v>220ml</v>
      </c>
      <c r="G30" t="str">
        <f t="shared" si="1"/>
        <v>Không đường</v>
      </c>
      <c r="H30" t="str">
        <f t="shared" si="2"/>
        <v>Gói lẻ</v>
      </c>
      <c r="I30" t="str">
        <f t="shared" si="3"/>
        <v>Vinamilk</v>
      </c>
      <c r="J30" s="3">
        <v>2715167.1112000002</v>
      </c>
      <c r="K30" s="3">
        <v>2715167.1112000002</v>
      </c>
      <c r="L30" s="3">
        <v>0</v>
      </c>
      <c r="M30">
        <v>0</v>
      </c>
      <c r="N30" s="3">
        <v>119</v>
      </c>
      <c r="O30" s="3">
        <v>418</v>
      </c>
      <c r="P30" s="5">
        <v>14</v>
      </c>
      <c r="Q30" s="3">
        <v>113</v>
      </c>
      <c r="R30" s="12">
        <v>91960</v>
      </c>
      <c r="S30" s="3">
        <v>113</v>
      </c>
    </row>
    <row r="31" spans="1:19">
      <c r="A31" s="3" t="s">
        <v>98</v>
      </c>
      <c r="B31" s="3" t="s">
        <v>104</v>
      </c>
      <c r="C31" s="3" t="s">
        <v>100</v>
      </c>
      <c r="D31" s="3" t="s">
        <v>105</v>
      </c>
      <c r="E31" s="3" t="s">
        <v>106</v>
      </c>
      <c r="F31" t="str">
        <f t="shared" si="0"/>
        <v>220ml</v>
      </c>
      <c r="G31" t="str">
        <f t="shared" si="1"/>
        <v>Không đường</v>
      </c>
      <c r="H31" t="str">
        <f t="shared" si="2"/>
        <v>Thùng</v>
      </c>
      <c r="I31" t="str">
        <f t="shared" si="3"/>
        <v>Vinamilk</v>
      </c>
      <c r="J31" s="3">
        <v>2178090.7407</v>
      </c>
      <c r="K31" s="3">
        <v>2178090.7407</v>
      </c>
      <c r="L31" s="3">
        <v>0</v>
      </c>
      <c r="M31">
        <v>0</v>
      </c>
      <c r="N31" s="3">
        <v>7</v>
      </c>
      <c r="O31" s="3">
        <v>7</v>
      </c>
      <c r="P31" s="5">
        <v>6</v>
      </c>
      <c r="Q31" s="3">
        <v>7</v>
      </c>
      <c r="R31" s="12">
        <v>73920</v>
      </c>
      <c r="S31" s="3">
        <v>7</v>
      </c>
    </row>
    <row r="32" spans="1:19">
      <c r="A32" s="3" t="s">
        <v>107</v>
      </c>
      <c r="B32" s="3" t="s">
        <v>108</v>
      </c>
      <c r="C32" s="3" t="s">
        <v>109</v>
      </c>
      <c r="D32" s="3" t="s">
        <v>110</v>
      </c>
      <c r="E32" s="3" t="s">
        <v>111</v>
      </c>
      <c r="F32" t="str">
        <f t="shared" si="0"/>
        <v>220ml</v>
      </c>
      <c r="G32" t="str">
        <f t="shared" si="1"/>
        <v>Ít đường</v>
      </c>
      <c r="H32" t="str">
        <f t="shared" si="2"/>
        <v>Combo</v>
      </c>
      <c r="I32" t="str">
        <f t="shared" si="3"/>
        <v>Vinamilk</v>
      </c>
      <c r="J32" s="3">
        <v>723516.14820000005</v>
      </c>
      <c r="K32" s="3">
        <v>723516.14820000005</v>
      </c>
      <c r="L32" s="3">
        <v>0</v>
      </c>
      <c r="M32">
        <v>0</v>
      </c>
      <c r="N32" s="3">
        <v>16</v>
      </c>
      <c r="O32" s="3">
        <v>110</v>
      </c>
      <c r="P32" s="5">
        <v>9</v>
      </c>
      <c r="Q32" s="3">
        <v>16</v>
      </c>
      <c r="R32" s="12">
        <v>24200</v>
      </c>
      <c r="S32" s="3">
        <v>16</v>
      </c>
    </row>
    <row r="33" spans="1:19">
      <c r="A33" s="3" t="s">
        <v>107</v>
      </c>
      <c r="B33" s="3" t="s">
        <v>108</v>
      </c>
      <c r="C33" s="3" t="s">
        <v>109</v>
      </c>
      <c r="D33" s="3" t="s">
        <v>107</v>
      </c>
      <c r="E33" s="3" t="s">
        <v>112</v>
      </c>
      <c r="F33" t="str">
        <f t="shared" si="0"/>
        <v>220ml</v>
      </c>
      <c r="G33" t="str">
        <f t="shared" si="1"/>
        <v>Ít đường</v>
      </c>
      <c r="H33" t="str">
        <f t="shared" si="2"/>
        <v>Gói lẻ</v>
      </c>
      <c r="I33" t="str">
        <f t="shared" si="3"/>
        <v>Vinamilk</v>
      </c>
      <c r="J33" s="3">
        <v>2320774.4445000002</v>
      </c>
      <c r="K33" s="3">
        <v>2320774.4445000002</v>
      </c>
      <c r="L33" s="3">
        <v>0</v>
      </c>
      <c r="M33">
        <v>0</v>
      </c>
      <c r="N33" s="3">
        <v>49</v>
      </c>
      <c r="O33" s="3">
        <v>358</v>
      </c>
      <c r="P33" s="5">
        <v>16</v>
      </c>
      <c r="Q33" s="3">
        <v>49</v>
      </c>
      <c r="R33" s="12">
        <v>78760</v>
      </c>
      <c r="S33" s="3">
        <v>49</v>
      </c>
    </row>
    <row r="34" spans="1:19">
      <c r="A34" s="3" t="s">
        <v>107</v>
      </c>
      <c r="B34" s="3" t="s">
        <v>113</v>
      </c>
      <c r="C34" s="3" t="s">
        <v>109</v>
      </c>
      <c r="D34" s="3" t="s">
        <v>114</v>
      </c>
      <c r="E34" s="3" t="s">
        <v>115</v>
      </c>
      <c r="F34" t="str">
        <f t="shared" si="0"/>
        <v>220ml</v>
      </c>
      <c r="G34" t="str">
        <f t="shared" si="1"/>
        <v>Ít đường</v>
      </c>
      <c r="H34" t="str">
        <f t="shared" si="2"/>
        <v>Thùng</v>
      </c>
      <c r="I34" t="str">
        <f t="shared" si="3"/>
        <v>Vinamilk</v>
      </c>
      <c r="J34" s="3">
        <v>2810277.7779000001</v>
      </c>
      <c r="K34" s="3">
        <v>2810277.7779000001</v>
      </c>
      <c r="L34" s="3">
        <v>0</v>
      </c>
      <c r="M34">
        <v>0</v>
      </c>
      <c r="N34" s="3">
        <v>7</v>
      </c>
      <c r="O34" s="3">
        <v>9</v>
      </c>
      <c r="P34" s="5">
        <v>6</v>
      </c>
      <c r="Q34" s="3">
        <v>7</v>
      </c>
      <c r="R34" s="12">
        <v>95040</v>
      </c>
      <c r="S34" s="3">
        <v>7</v>
      </c>
    </row>
    <row r="35" spans="1:19">
      <c r="A35" s="3" t="s">
        <v>116</v>
      </c>
      <c r="B35" s="3" t="s">
        <v>117</v>
      </c>
      <c r="C35" s="3" t="s">
        <v>118</v>
      </c>
      <c r="D35" s="3" t="s">
        <v>119</v>
      </c>
      <c r="E35" s="3" t="s">
        <v>120</v>
      </c>
      <c r="F35" t="s">
        <v>385</v>
      </c>
      <c r="G35" t="str">
        <f t="shared" si="1"/>
        <v>Có đường</v>
      </c>
      <c r="H35" t="str">
        <f t="shared" si="2"/>
        <v>Combo</v>
      </c>
      <c r="I35" t="str">
        <f t="shared" si="3"/>
        <v>Vinamilk</v>
      </c>
      <c r="J35" s="3">
        <v>891207.85210000002</v>
      </c>
      <c r="K35" s="3">
        <v>891207.85210000002</v>
      </c>
      <c r="L35" s="3">
        <v>0</v>
      </c>
      <c r="M35">
        <v>0</v>
      </c>
      <c r="N35" s="3">
        <v>20</v>
      </c>
      <c r="O35" s="3">
        <v>130</v>
      </c>
      <c r="P35" s="5">
        <v>11</v>
      </c>
      <c r="Q35" s="3">
        <v>20</v>
      </c>
      <c r="R35" s="12">
        <v>28600</v>
      </c>
      <c r="S35" s="3">
        <v>20</v>
      </c>
    </row>
    <row r="36" spans="1:19">
      <c r="A36" s="3" t="s">
        <v>116</v>
      </c>
      <c r="B36" s="3" t="s">
        <v>117</v>
      </c>
      <c r="C36" s="3" t="s">
        <v>118</v>
      </c>
      <c r="D36" s="3" t="s">
        <v>116</v>
      </c>
      <c r="E36" s="3" t="s">
        <v>121</v>
      </c>
      <c r="F36" t="str">
        <f t="shared" si="0"/>
        <v>220ml</v>
      </c>
      <c r="G36" t="str">
        <f t="shared" si="1"/>
        <v>Có đường</v>
      </c>
      <c r="H36" t="str">
        <f t="shared" si="2"/>
        <v>Gói lẻ</v>
      </c>
      <c r="I36" t="str">
        <f t="shared" si="3"/>
        <v>Vinamilk</v>
      </c>
      <c r="J36" s="3">
        <v>1873845.7037</v>
      </c>
      <c r="K36" s="3">
        <v>1873845.7037</v>
      </c>
      <c r="L36" s="3">
        <v>0</v>
      </c>
      <c r="M36">
        <v>0</v>
      </c>
      <c r="N36" s="3">
        <v>83</v>
      </c>
      <c r="O36" s="3">
        <v>289</v>
      </c>
      <c r="P36" s="5">
        <v>15</v>
      </c>
      <c r="Q36" s="3">
        <v>57</v>
      </c>
      <c r="R36" s="12">
        <v>63580</v>
      </c>
      <c r="S36" s="3">
        <v>57</v>
      </c>
    </row>
    <row r="37" spans="1:19">
      <c r="A37" s="3" t="s">
        <v>116</v>
      </c>
      <c r="B37" s="3" t="s">
        <v>117</v>
      </c>
      <c r="C37" s="3" t="s">
        <v>118</v>
      </c>
      <c r="D37" s="3" t="s">
        <v>122</v>
      </c>
      <c r="E37" s="3" t="s">
        <v>123</v>
      </c>
      <c r="F37" t="str">
        <f t="shared" si="0"/>
        <v>220ml</v>
      </c>
      <c r="G37" t="str">
        <f t="shared" si="1"/>
        <v>Có đường</v>
      </c>
      <c r="H37" t="str">
        <f t="shared" si="2"/>
        <v>Thùng</v>
      </c>
      <c r="I37" t="str">
        <f t="shared" si="3"/>
        <v>Vinamilk</v>
      </c>
      <c r="J37" s="3">
        <v>947822.22219999996</v>
      </c>
      <c r="K37" s="3">
        <v>947822.22219999996</v>
      </c>
      <c r="L37" s="3">
        <v>0</v>
      </c>
      <c r="M37">
        <v>0</v>
      </c>
      <c r="N37" s="3">
        <v>3</v>
      </c>
      <c r="O37" s="3">
        <v>144</v>
      </c>
      <c r="P37" s="5">
        <v>3</v>
      </c>
      <c r="Q37" s="3">
        <v>3</v>
      </c>
      <c r="R37" s="12">
        <v>31680</v>
      </c>
      <c r="S37" s="3">
        <v>3</v>
      </c>
    </row>
    <row r="38" spans="1:19">
      <c r="A38" s="3" t="s">
        <v>124</v>
      </c>
      <c r="B38" s="3" t="s">
        <v>125</v>
      </c>
      <c r="C38" s="3" t="s">
        <v>126</v>
      </c>
      <c r="D38" s="3" t="s">
        <v>124</v>
      </c>
      <c r="E38" s="3" t="s">
        <v>127</v>
      </c>
      <c r="F38" t="str">
        <f t="shared" si="0"/>
        <v>110ml</v>
      </c>
      <c r="G38" t="str">
        <f t="shared" si="1"/>
        <v>Ít đường</v>
      </c>
      <c r="H38" t="str">
        <f t="shared" si="2"/>
        <v>Lốc</v>
      </c>
      <c r="I38" t="str">
        <f t="shared" si="3"/>
        <v>TH True Milk</v>
      </c>
      <c r="J38" s="3">
        <v>3478986.8887999998</v>
      </c>
      <c r="K38" s="3">
        <v>3478986.8887999998</v>
      </c>
      <c r="L38" s="3">
        <v>0</v>
      </c>
      <c r="M38">
        <v>0</v>
      </c>
      <c r="N38" s="3">
        <v>75</v>
      </c>
      <c r="O38" s="3">
        <v>164</v>
      </c>
      <c r="P38" s="5">
        <v>17</v>
      </c>
      <c r="Q38" s="3">
        <v>74</v>
      </c>
      <c r="R38" s="12">
        <v>72160</v>
      </c>
      <c r="S38" s="3">
        <v>74</v>
      </c>
    </row>
    <row r="39" spans="1:19">
      <c r="A39" s="3" t="s">
        <v>124</v>
      </c>
      <c r="B39" s="3" t="s">
        <v>128</v>
      </c>
      <c r="C39" s="3" t="s">
        <v>126</v>
      </c>
      <c r="D39" s="3" t="s">
        <v>129</v>
      </c>
      <c r="E39" s="3" t="s">
        <v>130</v>
      </c>
      <c r="F39" t="str">
        <f t="shared" si="0"/>
        <v>110ml</v>
      </c>
      <c r="G39" t="str">
        <f t="shared" si="1"/>
        <v>Ít đường</v>
      </c>
      <c r="H39" t="str">
        <f t="shared" si="2"/>
        <v>Thùng</v>
      </c>
      <c r="I39" t="str">
        <f t="shared" si="3"/>
        <v>TH True Milk</v>
      </c>
      <c r="J39" s="3">
        <v>25700465.037099998</v>
      </c>
      <c r="K39" s="3">
        <v>25700465.037099998</v>
      </c>
      <c r="L39" s="3">
        <v>0</v>
      </c>
      <c r="M39">
        <v>0</v>
      </c>
      <c r="N39" s="3">
        <v>103</v>
      </c>
      <c r="O39" s="3">
        <v>105</v>
      </c>
      <c r="P39" s="5">
        <v>17</v>
      </c>
      <c r="Q39" s="3">
        <v>103</v>
      </c>
      <c r="R39" s="12">
        <v>554400</v>
      </c>
      <c r="S39" s="3">
        <v>103</v>
      </c>
    </row>
    <row r="40" spans="1:19">
      <c r="A40" s="3" t="s">
        <v>131</v>
      </c>
      <c r="B40" s="3" t="s">
        <v>132</v>
      </c>
      <c r="C40" s="3" t="s">
        <v>133</v>
      </c>
      <c r="D40" s="3" t="s">
        <v>134</v>
      </c>
      <c r="E40" s="3" t="s">
        <v>135</v>
      </c>
      <c r="F40" t="str">
        <f t="shared" si="0"/>
        <v>110ml</v>
      </c>
      <c r="G40" t="str">
        <f t="shared" si="1"/>
        <v>Có đường</v>
      </c>
      <c r="H40" t="str">
        <f t="shared" si="2"/>
        <v>Thùng</v>
      </c>
      <c r="I40" t="str">
        <f t="shared" si="3"/>
        <v>TH True Milk</v>
      </c>
      <c r="J40" s="3">
        <v>7096244.6668999996</v>
      </c>
      <c r="K40" s="3">
        <v>7096244.6668999996</v>
      </c>
      <c r="L40" s="3">
        <v>0</v>
      </c>
      <c r="M40">
        <v>0</v>
      </c>
      <c r="N40" s="3">
        <v>28</v>
      </c>
      <c r="O40" s="3">
        <v>29</v>
      </c>
      <c r="P40" s="5">
        <v>10</v>
      </c>
      <c r="Q40" s="3">
        <v>28</v>
      </c>
      <c r="R40" s="12">
        <v>153120</v>
      </c>
      <c r="S40" s="3">
        <v>28</v>
      </c>
    </row>
    <row r="41" spans="1:19">
      <c r="A41" s="3" t="s">
        <v>131</v>
      </c>
      <c r="B41" s="3" t="s">
        <v>136</v>
      </c>
      <c r="C41" s="3" t="s">
        <v>133</v>
      </c>
      <c r="D41" s="3" t="s">
        <v>131</v>
      </c>
      <c r="E41" s="3" t="s">
        <v>137</v>
      </c>
      <c r="F41" t="str">
        <f t="shared" si="0"/>
        <v>110ml</v>
      </c>
      <c r="G41" t="str">
        <f t="shared" si="1"/>
        <v>Có đường</v>
      </c>
      <c r="H41" t="str">
        <f t="shared" si="2"/>
        <v>Lốc</v>
      </c>
      <c r="I41" t="str">
        <f t="shared" si="3"/>
        <v>TH True Milk</v>
      </c>
      <c r="J41" s="3">
        <v>1102660.2960999999</v>
      </c>
      <c r="K41" s="3">
        <v>1102660.2960999999</v>
      </c>
      <c r="L41" s="3">
        <v>0</v>
      </c>
      <c r="M41">
        <v>0</v>
      </c>
      <c r="N41" s="3">
        <v>28</v>
      </c>
      <c r="O41" s="3">
        <v>52</v>
      </c>
      <c r="P41" s="5">
        <v>8</v>
      </c>
      <c r="Q41" s="3">
        <v>25</v>
      </c>
      <c r="R41" s="12">
        <v>22880</v>
      </c>
      <c r="S41" s="3">
        <v>25</v>
      </c>
    </row>
    <row r="42" spans="1:19">
      <c r="A42" s="3" t="s">
        <v>138</v>
      </c>
      <c r="B42" s="3" t="s">
        <v>139</v>
      </c>
      <c r="C42" s="3" t="s">
        <v>140</v>
      </c>
      <c r="D42" s="3" t="s">
        <v>141</v>
      </c>
      <c r="E42" s="3" t="s">
        <v>142</v>
      </c>
      <c r="F42" t="str">
        <f t="shared" si="0"/>
        <v>180ml</v>
      </c>
      <c r="G42" t="str">
        <f t="shared" si="1"/>
        <v>Có đường</v>
      </c>
      <c r="H42" t="str">
        <f t="shared" si="2"/>
        <v>Thùng</v>
      </c>
      <c r="I42" t="str">
        <f t="shared" si="3"/>
        <v>TH True Milk</v>
      </c>
      <c r="J42" s="3">
        <v>42856490.3706</v>
      </c>
      <c r="K42" s="3">
        <v>42856490.3706</v>
      </c>
      <c r="L42" s="3">
        <v>0</v>
      </c>
      <c r="M42">
        <v>-954000</v>
      </c>
      <c r="N42" s="3">
        <v>108</v>
      </c>
      <c r="O42" s="3">
        <v>112</v>
      </c>
      <c r="P42" s="5">
        <v>12</v>
      </c>
      <c r="Q42" s="3">
        <v>102</v>
      </c>
      <c r="R42" s="12">
        <v>967680</v>
      </c>
      <c r="S42" s="3">
        <v>102</v>
      </c>
    </row>
    <row r="43" spans="1:19">
      <c r="A43" s="3" t="s">
        <v>138</v>
      </c>
      <c r="B43" s="3" t="s">
        <v>143</v>
      </c>
      <c r="C43" s="3" t="s">
        <v>140</v>
      </c>
      <c r="D43" s="3" t="s">
        <v>138</v>
      </c>
      <c r="E43" s="3" t="s">
        <v>144</v>
      </c>
      <c r="F43" t="str">
        <f t="shared" si="0"/>
        <v>180ml</v>
      </c>
      <c r="G43" t="str">
        <f t="shared" si="1"/>
        <v>Có đường</v>
      </c>
      <c r="H43" t="str">
        <f t="shared" si="2"/>
        <v>Lốc</v>
      </c>
      <c r="I43" t="str">
        <f t="shared" si="3"/>
        <v>TH True Milk</v>
      </c>
      <c r="J43" s="3">
        <v>2690434.3703999999</v>
      </c>
      <c r="K43" s="3">
        <v>2690434.3703999999</v>
      </c>
      <c r="L43" s="3">
        <v>0</v>
      </c>
      <c r="M43">
        <v>0</v>
      </c>
      <c r="N43" s="3">
        <v>45</v>
      </c>
      <c r="O43" s="3">
        <v>83</v>
      </c>
      <c r="P43" s="5">
        <v>14</v>
      </c>
      <c r="Q43" s="3">
        <v>43</v>
      </c>
      <c r="R43" s="12">
        <v>59760</v>
      </c>
      <c r="S43" s="3">
        <v>43</v>
      </c>
    </row>
    <row r="44" spans="1:19">
      <c r="A44" s="3" t="s">
        <v>145</v>
      </c>
      <c r="B44" s="3" t="s">
        <v>146</v>
      </c>
      <c r="C44" s="3" t="s">
        <v>147</v>
      </c>
      <c r="D44" s="3" t="s">
        <v>145</v>
      </c>
      <c r="E44" s="3" t="s">
        <v>148</v>
      </c>
      <c r="F44" t="str">
        <f t="shared" si="0"/>
        <v>1L</v>
      </c>
      <c r="G44" t="str">
        <f t="shared" si="1"/>
        <v>Không đường</v>
      </c>
      <c r="H44" t="str">
        <f t="shared" si="2"/>
        <v>Gói lẻ</v>
      </c>
      <c r="I44" t="str">
        <f t="shared" si="3"/>
        <v>TH True Milk</v>
      </c>
      <c r="J44" s="3">
        <v>18448901.407499999</v>
      </c>
      <c r="K44" s="3">
        <v>18448901.407499999</v>
      </c>
      <c r="L44" s="3">
        <v>0</v>
      </c>
      <c r="M44">
        <v>0</v>
      </c>
      <c r="N44" s="3">
        <v>270</v>
      </c>
      <c r="O44" s="3">
        <v>561</v>
      </c>
      <c r="P44" s="5">
        <v>17</v>
      </c>
      <c r="Q44" s="3">
        <v>260</v>
      </c>
      <c r="R44" s="12">
        <v>561000</v>
      </c>
      <c r="S44" s="3">
        <v>260</v>
      </c>
    </row>
    <row r="45" spans="1:19">
      <c r="A45" s="3" t="s">
        <v>149</v>
      </c>
      <c r="B45" s="3" t="s">
        <v>150</v>
      </c>
      <c r="C45" s="3" t="s">
        <v>151</v>
      </c>
      <c r="D45" s="3" t="s">
        <v>149</v>
      </c>
      <c r="E45" s="3" t="s">
        <v>152</v>
      </c>
      <c r="F45" t="str">
        <f t="shared" si="0"/>
        <v>1L</v>
      </c>
      <c r="G45" t="str">
        <f t="shared" si="1"/>
        <v>Ít đường</v>
      </c>
      <c r="H45" t="str">
        <f t="shared" si="2"/>
        <v>Gói lẻ</v>
      </c>
      <c r="I45" t="str">
        <f t="shared" si="3"/>
        <v>TH True Milk</v>
      </c>
      <c r="J45" s="3">
        <v>9767453.0370000005</v>
      </c>
      <c r="K45" s="3">
        <v>9767453.0370000005</v>
      </c>
      <c r="L45" s="3">
        <v>0</v>
      </c>
      <c r="M45">
        <v>0</v>
      </c>
      <c r="N45" s="3">
        <v>159</v>
      </c>
      <c r="O45" s="3">
        <v>297</v>
      </c>
      <c r="P45" s="5">
        <v>17</v>
      </c>
      <c r="Q45" s="3">
        <v>157</v>
      </c>
      <c r="R45" s="12">
        <v>297000</v>
      </c>
      <c r="S45" s="3">
        <v>157</v>
      </c>
    </row>
    <row r="46" spans="1:19">
      <c r="A46" s="3" t="s">
        <v>153</v>
      </c>
      <c r="B46" s="3" t="s">
        <v>154</v>
      </c>
      <c r="C46" s="3" t="s">
        <v>155</v>
      </c>
      <c r="D46" s="3" t="s">
        <v>153</v>
      </c>
      <c r="E46" s="3" t="s">
        <v>156</v>
      </c>
      <c r="F46" t="str">
        <f t="shared" si="0"/>
        <v>1L</v>
      </c>
      <c r="G46" t="str">
        <f t="shared" si="1"/>
        <v>Có đường</v>
      </c>
      <c r="H46" t="str">
        <f t="shared" si="2"/>
        <v>Gói lẻ</v>
      </c>
      <c r="I46" t="str">
        <f t="shared" si="3"/>
        <v>Vinamilk</v>
      </c>
      <c r="J46" s="3">
        <v>2528156.2966999998</v>
      </c>
      <c r="K46" s="3">
        <v>2528156.2966999998</v>
      </c>
      <c r="L46" s="3">
        <v>0</v>
      </c>
      <c r="M46">
        <v>0</v>
      </c>
      <c r="N46" s="3">
        <v>62</v>
      </c>
      <c r="O46" s="3">
        <v>84</v>
      </c>
      <c r="P46" s="5">
        <v>17</v>
      </c>
      <c r="Q46" s="3">
        <v>62</v>
      </c>
      <c r="R46" s="12">
        <v>84000</v>
      </c>
      <c r="S46" s="3">
        <v>62</v>
      </c>
    </row>
    <row r="47" spans="1:19">
      <c r="A47" s="3" t="s">
        <v>157</v>
      </c>
      <c r="B47" s="3" t="s">
        <v>158</v>
      </c>
      <c r="C47" s="3" t="s">
        <v>159</v>
      </c>
      <c r="D47" s="3" t="s">
        <v>160</v>
      </c>
      <c r="E47" s="3" t="s">
        <v>161</v>
      </c>
      <c r="F47" t="str">
        <f t="shared" si="0"/>
        <v>180ml</v>
      </c>
      <c r="G47" t="str">
        <f t="shared" si="1"/>
        <v>Có đường</v>
      </c>
      <c r="H47" t="str">
        <f t="shared" si="2"/>
        <v>Lốc</v>
      </c>
      <c r="I47" t="str">
        <f t="shared" si="3"/>
        <v>Vinamilk</v>
      </c>
      <c r="J47" s="3">
        <v>908081.62950000004</v>
      </c>
      <c r="K47" s="3">
        <v>908081.62950000004</v>
      </c>
      <c r="L47" s="3">
        <v>0</v>
      </c>
      <c r="M47">
        <v>0</v>
      </c>
      <c r="N47" s="3">
        <v>20</v>
      </c>
      <c r="O47" s="3">
        <v>33</v>
      </c>
      <c r="P47" s="5">
        <v>11</v>
      </c>
      <c r="Q47" s="3">
        <v>20</v>
      </c>
      <c r="R47" s="12">
        <v>23760</v>
      </c>
      <c r="S47" s="3">
        <v>20</v>
      </c>
    </row>
    <row r="48" spans="1:19">
      <c r="A48" s="3" t="s">
        <v>157</v>
      </c>
      <c r="B48" s="3" t="s">
        <v>162</v>
      </c>
      <c r="C48" s="3" t="s">
        <v>159</v>
      </c>
      <c r="D48" s="3" t="s">
        <v>157</v>
      </c>
      <c r="E48" s="3" t="s">
        <v>163</v>
      </c>
      <c r="F48" t="str">
        <f t="shared" si="0"/>
        <v>180ml</v>
      </c>
      <c r="G48" t="str">
        <f t="shared" si="1"/>
        <v>Có đường</v>
      </c>
      <c r="H48" t="str">
        <f t="shared" si="2"/>
        <v>Thùng</v>
      </c>
      <c r="I48" t="str">
        <f t="shared" si="3"/>
        <v>Vinamilk</v>
      </c>
      <c r="J48" s="3">
        <v>1977222.2220000001</v>
      </c>
      <c r="K48" s="3">
        <v>1977222.2220000001</v>
      </c>
      <c r="L48" s="3">
        <v>0</v>
      </c>
      <c r="M48">
        <v>0</v>
      </c>
      <c r="N48" s="3">
        <v>6</v>
      </c>
      <c r="O48" s="3">
        <v>6</v>
      </c>
      <c r="P48" s="5">
        <v>6</v>
      </c>
      <c r="Q48" s="3">
        <v>6</v>
      </c>
      <c r="R48" s="12">
        <v>51840</v>
      </c>
      <c r="S48" s="3">
        <v>6</v>
      </c>
    </row>
    <row r="49" spans="1:19">
      <c r="A49" s="3" t="s">
        <v>164</v>
      </c>
      <c r="B49" s="3" t="s">
        <v>165</v>
      </c>
      <c r="C49" s="3" t="s">
        <v>166</v>
      </c>
      <c r="D49" s="3" t="s">
        <v>167</v>
      </c>
      <c r="E49" s="3" t="s">
        <v>168</v>
      </c>
      <c r="F49" t="str">
        <f t="shared" si="0"/>
        <v>200ml</v>
      </c>
      <c r="G49" t="str">
        <f t="shared" si="1"/>
        <v>Khác</v>
      </c>
      <c r="H49" t="s">
        <v>414</v>
      </c>
      <c r="I49" t="str">
        <f t="shared" si="3"/>
        <v>Meadow Fresh</v>
      </c>
      <c r="J49" s="3">
        <v>511184.22230000002</v>
      </c>
      <c r="K49" s="3">
        <v>511184.22230000002</v>
      </c>
      <c r="L49" s="3">
        <v>0</v>
      </c>
      <c r="M49">
        <v>0</v>
      </c>
      <c r="N49" s="3">
        <v>5</v>
      </c>
      <c r="O49" s="3">
        <v>16</v>
      </c>
      <c r="P49" s="5">
        <v>4</v>
      </c>
      <c r="Q49" s="3">
        <v>5</v>
      </c>
      <c r="R49" s="12">
        <v>9600</v>
      </c>
      <c r="S49" s="3">
        <v>5</v>
      </c>
    </row>
    <row r="50" spans="1:19">
      <c r="A50" s="3" t="s">
        <v>164</v>
      </c>
      <c r="B50" s="3" t="s">
        <v>165</v>
      </c>
      <c r="C50" s="3" t="s">
        <v>166</v>
      </c>
      <c r="D50" s="3" t="s">
        <v>164</v>
      </c>
      <c r="E50" s="3" t="s">
        <v>169</v>
      </c>
      <c r="F50" t="str">
        <f t="shared" si="0"/>
        <v>200ml</v>
      </c>
      <c r="G50" t="str">
        <f t="shared" si="1"/>
        <v>Khác</v>
      </c>
      <c r="H50" t="str">
        <f t="shared" si="2"/>
        <v>Lốc</v>
      </c>
      <c r="I50" t="str">
        <f t="shared" si="3"/>
        <v>Meadow Fresh</v>
      </c>
      <c r="J50" s="3">
        <v>757407.40740000003</v>
      </c>
      <c r="K50" s="3">
        <v>757407.40740000003</v>
      </c>
      <c r="L50" s="3">
        <v>0</v>
      </c>
      <c r="M50">
        <v>0</v>
      </c>
      <c r="N50" s="3">
        <v>9</v>
      </c>
      <c r="O50" s="3">
        <v>20</v>
      </c>
      <c r="P50" s="5">
        <v>3</v>
      </c>
      <c r="Q50" s="3">
        <v>9</v>
      </c>
      <c r="R50" s="12">
        <v>12000</v>
      </c>
      <c r="S50" s="3">
        <v>9</v>
      </c>
    </row>
    <row r="51" spans="1:19">
      <c r="A51" s="3" t="s">
        <v>170</v>
      </c>
      <c r="B51" s="3" t="s">
        <v>171</v>
      </c>
      <c r="C51" s="3" t="s">
        <v>172</v>
      </c>
      <c r="D51" s="3" t="s">
        <v>170</v>
      </c>
      <c r="E51" s="3" t="s">
        <v>173</v>
      </c>
      <c r="F51" t="str">
        <f t="shared" si="0"/>
        <v>180ml</v>
      </c>
      <c r="G51" t="str">
        <f t="shared" si="1"/>
        <v>Có đường</v>
      </c>
      <c r="H51" t="str">
        <f t="shared" si="2"/>
        <v>Lốc</v>
      </c>
      <c r="I51" t="str">
        <f t="shared" si="3"/>
        <v>Dutch Lady</v>
      </c>
      <c r="J51" s="3">
        <v>152332.29639999999</v>
      </c>
      <c r="K51" s="3">
        <v>152332.29639999999</v>
      </c>
      <c r="L51" s="3">
        <v>0</v>
      </c>
      <c r="M51">
        <v>0</v>
      </c>
      <c r="N51" s="3">
        <v>5</v>
      </c>
      <c r="O51" s="3">
        <v>5</v>
      </c>
      <c r="P51" s="5">
        <v>5</v>
      </c>
      <c r="Q51" s="3">
        <v>5</v>
      </c>
      <c r="R51" s="12">
        <v>3600</v>
      </c>
      <c r="S51" s="3">
        <v>5</v>
      </c>
    </row>
    <row r="52" spans="1:19">
      <c r="A52" s="3" t="s">
        <v>170</v>
      </c>
      <c r="B52" s="3" t="s">
        <v>174</v>
      </c>
      <c r="C52" s="3" t="s">
        <v>172</v>
      </c>
      <c r="D52" s="3" t="s">
        <v>175</v>
      </c>
      <c r="E52" s="3" t="s">
        <v>176</v>
      </c>
      <c r="F52" t="str">
        <f t="shared" si="0"/>
        <v>180ml</v>
      </c>
      <c r="G52" t="str">
        <f t="shared" si="1"/>
        <v>Có đường</v>
      </c>
      <c r="H52" t="str">
        <f t="shared" si="2"/>
        <v>Thùng</v>
      </c>
      <c r="I52" t="str">
        <f t="shared" si="3"/>
        <v>Dutch Lady</v>
      </c>
      <c r="J52" s="3">
        <v>2766666.6666999999</v>
      </c>
      <c r="K52" s="3">
        <v>2766666.6666999999</v>
      </c>
      <c r="L52" s="3">
        <v>0</v>
      </c>
      <c r="M52">
        <v>0</v>
      </c>
      <c r="N52" s="3">
        <v>4</v>
      </c>
      <c r="O52" s="3">
        <v>9</v>
      </c>
      <c r="P52" s="5">
        <v>3</v>
      </c>
      <c r="Q52" s="3">
        <v>3</v>
      </c>
      <c r="R52" s="12">
        <v>77760</v>
      </c>
      <c r="S52" s="3">
        <v>3</v>
      </c>
    </row>
    <row r="53" spans="1:19">
      <c r="A53" s="3" t="s">
        <v>177</v>
      </c>
      <c r="B53" s="3" t="s">
        <v>178</v>
      </c>
      <c r="C53" s="3" t="s">
        <v>179</v>
      </c>
      <c r="D53" s="3" t="s">
        <v>178</v>
      </c>
      <c r="E53" s="3" t="s">
        <v>180</v>
      </c>
      <c r="F53" t="str">
        <f t="shared" si="0"/>
        <v>180ml</v>
      </c>
      <c r="G53" t="str">
        <f t="shared" si="1"/>
        <v>Có đường</v>
      </c>
      <c r="H53" t="str">
        <f t="shared" si="2"/>
        <v>Lốc</v>
      </c>
      <c r="I53" t="str">
        <f t="shared" si="3"/>
        <v>Khác</v>
      </c>
      <c r="J53" s="3">
        <v>1060797.7038</v>
      </c>
      <c r="K53" s="3">
        <v>1060797.7038</v>
      </c>
      <c r="L53" s="3">
        <v>0</v>
      </c>
      <c r="M53">
        <v>0</v>
      </c>
      <c r="N53" s="3">
        <v>30</v>
      </c>
      <c r="O53" s="3">
        <v>46</v>
      </c>
      <c r="P53" s="5">
        <v>14</v>
      </c>
      <c r="Q53" s="3">
        <v>30</v>
      </c>
      <c r="R53" s="12">
        <v>33120</v>
      </c>
      <c r="S53" s="3">
        <v>30</v>
      </c>
    </row>
    <row r="54" spans="1:19">
      <c r="A54" s="3" t="s">
        <v>177</v>
      </c>
      <c r="B54" s="3" t="s">
        <v>181</v>
      </c>
      <c r="C54" s="3" t="s">
        <v>179</v>
      </c>
      <c r="D54" s="3" t="s">
        <v>181</v>
      </c>
      <c r="E54" s="3" t="s">
        <v>182</v>
      </c>
      <c r="F54" t="str">
        <f t="shared" si="0"/>
        <v>180ml</v>
      </c>
      <c r="G54" t="str">
        <f t="shared" si="1"/>
        <v>Có đường</v>
      </c>
      <c r="H54" t="str">
        <f t="shared" si="2"/>
        <v>Thùng</v>
      </c>
      <c r="I54" t="str">
        <f t="shared" si="3"/>
        <v>Khác</v>
      </c>
      <c r="J54" s="3">
        <v>535361.40740000003</v>
      </c>
      <c r="K54" s="3">
        <v>535361.40740000003</v>
      </c>
      <c r="L54" s="3">
        <v>0</v>
      </c>
      <c r="M54">
        <v>0</v>
      </c>
      <c r="N54" s="3">
        <v>2</v>
      </c>
      <c r="O54" s="3">
        <v>2</v>
      </c>
      <c r="P54" s="5">
        <v>1</v>
      </c>
      <c r="Q54" s="3">
        <v>2</v>
      </c>
      <c r="R54" s="12">
        <v>17280</v>
      </c>
      <c r="S54" s="3">
        <v>2</v>
      </c>
    </row>
    <row r="55" spans="1:19">
      <c r="A55" s="3" t="s">
        <v>183</v>
      </c>
      <c r="B55" s="3" t="s">
        <v>184</v>
      </c>
      <c r="C55" s="3" t="s">
        <v>185</v>
      </c>
      <c r="D55" s="3" t="s">
        <v>186</v>
      </c>
      <c r="E55" s="3" t="s">
        <v>187</v>
      </c>
      <c r="F55" t="str">
        <f t="shared" si="0"/>
        <v>1L</v>
      </c>
      <c r="G55" t="str">
        <f t="shared" si="1"/>
        <v>Khác</v>
      </c>
      <c r="H55" t="str">
        <f t="shared" si="2"/>
        <v>Combo</v>
      </c>
      <c r="I55" t="str">
        <f t="shared" si="3"/>
        <v>Meadow Fresh</v>
      </c>
      <c r="J55" s="3">
        <v>3765245.4076</v>
      </c>
      <c r="K55" s="3">
        <v>3765245.4076</v>
      </c>
      <c r="L55" s="3">
        <v>0</v>
      </c>
      <c r="M55">
        <v>0</v>
      </c>
      <c r="N55" s="3">
        <v>35</v>
      </c>
      <c r="O55" s="3">
        <v>118</v>
      </c>
      <c r="P55" s="5">
        <v>10</v>
      </c>
      <c r="Q55" s="3">
        <v>35</v>
      </c>
      <c r="R55" s="12">
        <v>118000</v>
      </c>
      <c r="S55" s="3">
        <v>35</v>
      </c>
    </row>
    <row r="56" spans="1:19">
      <c r="A56" s="3" t="s">
        <v>183</v>
      </c>
      <c r="B56" s="3" t="s">
        <v>184</v>
      </c>
      <c r="C56" s="3" t="s">
        <v>185</v>
      </c>
      <c r="D56" s="3" t="s">
        <v>184</v>
      </c>
      <c r="E56" s="3" t="s">
        <v>185</v>
      </c>
      <c r="F56" t="str">
        <f t="shared" si="0"/>
        <v>1L</v>
      </c>
      <c r="G56" t="str">
        <f t="shared" si="1"/>
        <v>Khác</v>
      </c>
      <c r="H56" t="str">
        <f t="shared" si="2"/>
        <v>Gói lẻ</v>
      </c>
      <c r="I56" t="str">
        <f t="shared" si="3"/>
        <v>Meadow Fresh</v>
      </c>
      <c r="J56" s="3">
        <v>2912432.7403000002</v>
      </c>
      <c r="K56" s="3">
        <v>2912432.7403000002</v>
      </c>
      <c r="L56" s="3">
        <v>0</v>
      </c>
      <c r="M56">
        <v>0</v>
      </c>
      <c r="N56" s="3">
        <v>46</v>
      </c>
      <c r="O56" s="3">
        <v>86</v>
      </c>
      <c r="P56" s="5">
        <v>17</v>
      </c>
      <c r="Q56" s="3">
        <v>42</v>
      </c>
      <c r="R56" s="12">
        <v>86000</v>
      </c>
      <c r="S56" s="3">
        <v>42</v>
      </c>
    </row>
    <row r="57" spans="1:19">
      <c r="A57" s="3" t="s">
        <v>188</v>
      </c>
      <c r="B57" s="3" t="s">
        <v>189</v>
      </c>
      <c r="C57" s="3" t="s">
        <v>190</v>
      </c>
      <c r="D57" s="3" t="s">
        <v>191</v>
      </c>
      <c r="E57" s="3" t="s">
        <v>192</v>
      </c>
      <c r="F57" t="str">
        <f t="shared" si="0"/>
        <v>200ml</v>
      </c>
      <c r="G57" t="str">
        <f t="shared" si="1"/>
        <v>Khác</v>
      </c>
      <c r="H57" t="s">
        <v>414</v>
      </c>
      <c r="I57" t="str">
        <f t="shared" si="3"/>
        <v>Meadow Fresh</v>
      </c>
      <c r="J57" s="3">
        <v>191760.7408</v>
      </c>
      <c r="K57" s="3">
        <v>191760.7408</v>
      </c>
      <c r="L57" s="3">
        <v>0</v>
      </c>
      <c r="M57">
        <v>0</v>
      </c>
      <c r="N57" s="3">
        <v>3</v>
      </c>
      <c r="O57" s="3">
        <v>6</v>
      </c>
      <c r="P57" s="5">
        <v>2</v>
      </c>
      <c r="Q57" s="3">
        <v>3</v>
      </c>
      <c r="R57" s="12">
        <v>3600</v>
      </c>
      <c r="S57" s="3">
        <v>3</v>
      </c>
    </row>
    <row r="58" spans="1:19">
      <c r="A58" s="3" t="s">
        <v>188</v>
      </c>
      <c r="B58" s="3" t="s">
        <v>189</v>
      </c>
      <c r="C58" s="3" t="s">
        <v>190</v>
      </c>
      <c r="D58" s="3" t="s">
        <v>189</v>
      </c>
      <c r="E58" s="3" t="s">
        <v>193</v>
      </c>
      <c r="F58" t="s">
        <v>390</v>
      </c>
      <c r="G58" t="str">
        <f t="shared" si="1"/>
        <v>Khác</v>
      </c>
      <c r="H58" t="str">
        <f t="shared" si="2"/>
        <v>Lốc</v>
      </c>
      <c r="I58" t="str">
        <f t="shared" si="3"/>
        <v>Meadow Fresh</v>
      </c>
      <c r="J58" s="3">
        <v>227444.44450000001</v>
      </c>
      <c r="K58" s="3">
        <v>227444.44450000001</v>
      </c>
      <c r="L58" s="3">
        <v>0</v>
      </c>
      <c r="M58">
        <v>0</v>
      </c>
      <c r="N58" s="3">
        <v>4</v>
      </c>
      <c r="O58" s="3">
        <v>6</v>
      </c>
      <c r="P58" s="5">
        <v>4</v>
      </c>
      <c r="Q58" s="3">
        <v>4</v>
      </c>
      <c r="R58" s="12">
        <v>3600</v>
      </c>
      <c r="S58" s="3">
        <v>4</v>
      </c>
    </row>
    <row r="59" spans="1:19">
      <c r="A59" s="3" t="s">
        <v>194</v>
      </c>
      <c r="B59" s="3" t="s">
        <v>195</v>
      </c>
      <c r="C59" s="3" t="s">
        <v>196</v>
      </c>
      <c r="D59" s="3" t="s">
        <v>195</v>
      </c>
      <c r="E59" s="3" t="s">
        <v>197</v>
      </c>
      <c r="F59" t="str">
        <f t="shared" si="0"/>
        <v>180ml</v>
      </c>
      <c r="G59" t="str">
        <f t="shared" si="1"/>
        <v>Khác</v>
      </c>
      <c r="H59" t="str">
        <f t="shared" si="2"/>
        <v>Lốc</v>
      </c>
      <c r="I59" t="str">
        <f t="shared" si="3"/>
        <v>TH True Milk</v>
      </c>
      <c r="J59" s="3">
        <v>3097053.2593</v>
      </c>
      <c r="K59" s="3">
        <v>3097053.2593</v>
      </c>
      <c r="L59" s="3">
        <v>0</v>
      </c>
      <c r="M59">
        <v>0</v>
      </c>
      <c r="N59" s="3">
        <v>44</v>
      </c>
      <c r="O59" s="3">
        <v>88</v>
      </c>
      <c r="P59" s="5">
        <v>13</v>
      </c>
      <c r="Q59" s="3">
        <v>42</v>
      </c>
      <c r="R59" s="12">
        <v>63360</v>
      </c>
      <c r="S59" s="3">
        <v>42</v>
      </c>
    </row>
    <row r="60" spans="1:19">
      <c r="A60" s="3" t="s">
        <v>194</v>
      </c>
      <c r="B60" s="3" t="s">
        <v>198</v>
      </c>
      <c r="C60" s="3" t="s">
        <v>196</v>
      </c>
      <c r="D60" s="3" t="s">
        <v>198</v>
      </c>
      <c r="E60" s="3" t="s">
        <v>199</v>
      </c>
      <c r="F60" t="str">
        <f t="shared" si="0"/>
        <v>180ml</v>
      </c>
      <c r="G60" t="str">
        <f t="shared" si="1"/>
        <v>Khác</v>
      </c>
      <c r="H60" t="str">
        <f t="shared" si="2"/>
        <v>Thùng</v>
      </c>
      <c r="I60" t="str">
        <f t="shared" si="3"/>
        <v>TH True Milk</v>
      </c>
      <c r="J60" s="3">
        <v>2111111.111</v>
      </c>
      <c r="K60" s="3">
        <v>2111111.111</v>
      </c>
      <c r="L60" s="3">
        <v>0</v>
      </c>
      <c r="M60">
        <v>0</v>
      </c>
      <c r="N60" s="3">
        <v>5</v>
      </c>
      <c r="O60" s="3">
        <v>5</v>
      </c>
      <c r="P60" s="5">
        <v>4</v>
      </c>
      <c r="Q60" s="3">
        <v>5</v>
      </c>
      <c r="R60" s="12">
        <v>43200</v>
      </c>
      <c r="S60" s="3">
        <v>5</v>
      </c>
    </row>
    <row r="61" spans="1:19">
      <c r="A61" s="3" t="s">
        <v>200</v>
      </c>
      <c r="B61" s="3" t="s">
        <v>201</v>
      </c>
      <c r="C61" s="3" t="s">
        <v>202</v>
      </c>
      <c r="D61" s="3" t="s">
        <v>203</v>
      </c>
      <c r="E61" s="3" t="s">
        <v>204</v>
      </c>
      <c r="F61" t="str">
        <f t="shared" si="0"/>
        <v>220ml</v>
      </c>
      <c r="G61" t="str">
        <f t="shared" si="1"/>
        <v>Có đường</v>
      </c>
      <c r="H61" t="str">
        <f t="shared" si="2"/>
        <v>Combo</v>
      </c>
      <c r="I61" t="str">
        <f t="shared" si="3"/>
        <v>Vinamilk</v>
      </c>
      <c r="J61" s="3">
        <v>3779505.9997999999</v>
      </c>
      <c r="K61" s="3">
        <v>3779505.9997999999</v>
      </c>
      <c r="L61" s="3">
        <v>0</v>
      </c>
      <c r="M61">
        <v>0</v>
      </c>
      <c r="N61" s="3">
        <v>86</v>
      </c>
      <c r="O61" s="3">
        <v>680</v>
      </c>
      <c r="P61" s="5">
        <v>13</v>
      </c>
      <c r="Q61" s="3">
        <v>86</v>
      </c>
      <c r="R61" s="12">
        <v>149600</v>
      </c>
      <c r="S61" s="3">
        <v>86</v>
      </c>
    </row>
    <row r="62" spans="1:19">
      <c r="A62" s="3" t="s">
        <v>200</v>
      </c>
      <c r="B62" s="3" t="s">
        <v>201</v>
      </c>
      <c r="C62" s="3" t="s">
        <v>202</v>
      </c>
      <c r="D62" s="3" t="s">
        <v>201</v>
      </c>
      <c r="E62" s="3" t="s">
        <v>205</v>
      </c>
      <c r="F62" t="str">
        <f t="shared" si="0"/>
        <v>220ml</v>
      </c>
      <c r="G62" t="str">
        <f t="shared" si="1"/>
        <v>Có đường</v>
      </c>
      <c r="H62" t="str">
        <f t="shared" si="2"/>
        <v>Gói lẻ</v>
      </c>
      <c r="I62" t="s">
        <v>404</v>
      </c>
      <c r="J62" s="3">
        <v>1316340.4443999999</v>
      </c>
      <c r="K62" s="3">
        <v>1316340.4443999999</v>
      </c>
      <c r="L62" s="3">
        <v>0</v>
      </c>
      <c r="M62">
        <v>0</v>
      </c>
      <c r="N62" s="3">
        <v>15</v>
      </c>
      <c r="O62" s="3">
        <v>206</v>
      </c>
      <c r="P62" s="5">
        <v>10</v>
      </c>
      <c r="Q62" s="3">
        <v>15</v>
      </c>
      <c r="R62" s="12">
        <v>45320</v>
      </c>
      <c r="S62" s="3">
        <v>15</v>
      </c>
    </row>
    <row r="63" spans="1:19">
      <c r="A63" s="3" t="s">
        <v>200</v>
      </c>
      <c r="B63" s="3" t="s">
        <v>206</v>
      </c>
      <c r="C63" s="3" t="s">
        <v>202</v>
      </c>
      <c r="D63" s="3" t="s">
        <v>206</v>
      </c>
      <c r="E63" s="3" t="s">
        <v>207</v>
      </c>
      <c r="F63" t="str">
        <f t="shared" si="0"/>
        <v>220ml</v>
      </c>
      <c r="G63" t="str">
        <f t="shared" si="1"/>
        <v>Có đường</v>
      </c>
      <c r="H63" t="str">
        <f t="shared" si="2"/>
        <v>Combo</v>
      </c>
      <c r="I63" t="str">
        <f t="shared" si="3"/>
        <v>Vinamilk</v>
      </c>
      <c r="J63" s="3">
        <v>1207593.7777</v>
      </c>
      <c r="K63" s="3">
        <v>1207593.7777</v>
      </c>
      <c r="L63" s="3">
        <v>0</v>
      </c>
      <c r="M63">
        <v>0</v>
      </c>
      <c r="N63" s="3">
        <v>34</v>
      </c>
      <c r="O63" s="3">
        <v>69</v>
      </c>
      <c r="P63" s="5">
        <v>12</v>
      </c>
      <c r="Q63" s="3">
        <v>34</v>
      </c>
      <c r="R63" s="12">
        <v>45540</v>
      </c>
      <c r="S63" s="3">
        <v>34</v>
      </c>
    </row>
    <row r="64" spans="1:19">
      <c r="A64" s="3" t="s">
        <v>208</v>
      </c>
      <c r="B64" s="3" t="s">
        <v>209</v>
      </c>
      <c r="C64" s="3" t="s">
        <v>210</v>
      </c>
      <c r="D64" s="3" t="s">
        <v>209</v>
      </c>
      <c r="E64" s="3" t="s">
        <v>210</v>
      </c>
      <c r="F64" t="str">
        <f t="shared" si="0"/>
        <v>1L</v>
      </c>
      <c r="G64" t="str">
        <f t="shared" si="1"/>
        <v>Khác</v>
      </c>
      <c r="H64" t="str">
        <f t="shared" si="2"/>
        <v>Gói lẻ</v>
      </c>
      <c r="I64" t="str">
        <f t="shared" si="3"/>
        <v>Khác</v>
      </c>
      <c r="J64" s="3">
        <v>32319398.740800001</v>
      </c>
      <c r="K64" s="3">
        <v>32319398.740800001</v>
      </c>
      <c r="L64" s="3">
        <v>0</v>
      </c>
      <c r="M64">
        <v>0</v>
      </c>
      <c r="N64" s="3">
        <v>593</v>
      </c>
      <c r="O64" s="3">
        <v>1259</v>
      </c>
      <c r="P64" s="5">
        <v>17</v>
      </c>
      <c r="Q64" s="3">
        <v>584</v>
      </c>
      <c r="R64" s="12">
        <v>1259000</v>
      </c>
      <c r="S64" s="3">
        <v>584</v>
      </c>
    </row>
    <row r="65" spans="1:19">
      <c r="A65" s="3" t="s">
        <v>211</v>
      </c>
      <c r="B65" s="3" t="s">
        <v>212</v>
      </c>
      <c r="C65" s="3" t="s">
        <v>213</v>
      </c>
      <c r="D65" s="3" t="s">
        <v>214</v>
      </c>
      <c r="E65" s="3" t="s">
        <v>215</v>
      </c>
      <c r="F65" t="str">
        <f t="shared" si="0"/>
        <v>180ml</v>
      </c>
      <c r="G65" t="str">
        <f t="shared" si="1"/>
        <v>Có đường</v>
      </c>
      <c r="H65" t="str">
        <f t="shared" si="2"/>
        <v>Combo</v>
      </c>
      <c r="I65" t="str">
        <f t="shared" si="3"/>
        <v>Dutch Lady</v>
      </c>
      <c r="J65" s="3">
        <v>3534549.7777</v>
      </c>
      <c r="K65" s="3">
        <v>3534549.7777</v>
      </c>
      <c r="L65" s="3">
        <v>0</v>
      </c>
      <c r="M65">
        <v>0</v>
      </c>
      <c r="N65" s="3">
        <v>82</v>
      </c>
      <c r="O65" s="3">
        <v>720</v>
      </c>
      <c r="P65" s="5">
        <v>16</v>
      </c>
      <c r="Q65" s="3">
        <v>79</v>
      </c>
      <c r="R65" s="12">
        <v>129600</v>
      </c>
      <c r="S65" s="3">
        <v>79</v>
      </c>
    </row>
    <row r="66" spans="1:19">
      <c r="A66" s="3" t="s">
        <v>211</v>
      </c>
      <c r="B66" s="3" t="s">
        <v>212</v>
      </c>
      <c r="C66" s="3" t="s">
        <v>213</v>
      </c>
      <c r="D66" s="3" t="s">
        <v>216</v>
      </c>
      <c r="E66" s="3" t="s">
        <v>217</v>
      </c>
      <c r="F66" t="str">
        <f t="shared" si="0"/>
        <v>180ml</v>
      </c>
      <c r="G66" t="str">
        <f t="shared" si="1"/>
        <v>Có đường</v>
      </c>
      <c r="H66" t="str">
        <f t="shared" si="2"/>
        <v>Combo</v>
      </c>
      <c r="I66" t="str">
        <f t="shared" si="3"/>
        <v>Dutch Lady</v>
      </c>
      <c r="J66" s="3">
        <v>300160.74060000002</v>
      </c>
      <c r="K66" s="3">
        <v>300160.74060000002</v>
      </c>
      <c r="L66" s="3">
        <v>0</v>
      </c>
      <c r="M66">
        <v>0</v>
      </c>
      <c r="N66" s="3">
        <v>14</v>
      </c>
      <c r="O66" s="3">
        <v>54</v>
      </c>
      <c r="P66" s="5">
        <v>11</v>
      </c>
      <c r="Q66" s="3">
        <v>14</v>
      </c>
      <c r="R66" s="12">
        <v>9720</v>
      </c>
      <c r="S66" s="3">
        <v>14</v>
      </c>
    </row>
    <row r="67" spans="1:19">
      <c r="A67" s="3" t="s">
        <v>211</v>
      </c>
      <c r="B67" s="3" t="s">
        <v>212</v>
      </c>
      <c r="C67" s="3" t="s">
        <v>213</v>
      </c>
      <c r="D67" s="3" t="s">
        <v>212</v>
      </c>
      <c r="E67" s="3" t="s">
        <v>213</v>
      </c>
      <c r="F67" t="str">
        <f t="shared" si="0"/>
        <v>180ml</v>
      </c>
      <c r="G67" t="str">
        <f t="shared" si="1"/>
        <v>Có đường</v>
      </c>
      <c r="H67" t="str">
        <f t="shared" si="2"/>
        <v>Gói lẻ</v>
      </c>
      <c r="I67" t="str">
        <f t="shared" si="3"/>
        <v>Dutch Lady</v>
      </c>
      <c r="J67" s="3">
        <v>5420013.5557000004</v>
      </c>
      <c r="K67" s="3">
        <v>5420013.5557000004</v>
      </c>
      <c r="L67" s="3">
        <v>0</v>
      </c>
      <c r="M67">
        <v>-786000</v>
      </c>
      <c r="N67" s="3">
        <v>791</v>
      </c>
      <c r="O67" s="3">
        <v>965</v>
      </c>
      <c r="P67" s="5">
        <v>16</v>
      </c>
      <c r="Q67" s="3">
        <v>789</v>
      </c>
      <c r="R67" s="12">
        <v>173700</v>
      </c>
      <c r="S67" s="3">
        <v>789</v>
      </c>
    </row>
    <row r="68" spans="1:19">
      <c r="A68" s="3" t="s">
        <v>211</v>
      </c>
      <c r="B68" s="3" t="s">
        <v>218</v>
      </c>
      <c r="C68" s="3" t="s">
        <v>213</v>
      </c>
      <c r="D68" s="3" t="s">
        <v>218</v>
      </c>
      <c r="E68" s="3" t="s">
        <v>219</v>
      </c>
      <c r="F68" t="str">
        <f t="shared" si="0"/>
        <v>180ml</v>
      </c>
      <c r="G68" t="str">
        <f t="shared" si="1"/>
        <v>Có đường</v>
      </c>
      <c r="H68" t="str">
        <f t="shared" si="2"/>
        <v>Thùng</v>
      </c>
      <c r="I68" t="str">
        <f t="shared" si="3"/>
        <v>Dutch Lady</v>
      </c>
      <c r="J68" s="3">
        <v>774999.99990000005</v>
      </c>
      <c r="K68" s="3">
        <v>774999.99990000005</v>
      </c>
      <c r="L68" s="3">
        <v>0</v>
      </c>
      <c r="M68">
        <v>0</v>
      </c>
      <c r="N68" s="3">
        <v>3</v>
      </c>
      <c r="O68" s="3">
        <v>3</v>
      </c>
      <c r="P68" s="5">
        <v>3</v>
      </c>
      <c r="Q68" s="3">
        <v>3</v>
      </c>
      <c r="R68" s="12">
        <v>25920</v>
      </c>
      <c r="S68" s="3">
        <v>3</v>
      </c>
    </row>
    <row r="69" spans="1:19">
      <c r="A69" s="3" t="s">
        <v>220</v>
      </c>
      <c r="B69" s="3" t="s">
        <v>221</v>
      </c>
      <c r="C69" s="3" t="s">
        <v>222</v>
      </c>
      <c r="D69" s="3" t="s">
        <v>221</v>
      </c>
      <c r="E69" s="3" t="s">
        <v>223</v>
      </c>
      <c r="F69" t="str">
        <f t="shared" si="0"/>
        <v>180ml</v>
      </c>
      <c r="G69" t="str">
        <f t="shared" si="1"/>
        <v>Có đường</v>
      </c>
      <c r="H69" t="str">
        <f t="shared" si="2"/>
        <v>Lốc</v>
      </c>
      <c r="I69" t="str">
        <f t="shared" si="3"/>
        <v>Vinamilk</v>
      </c>
      <c r="J69" s="3">
        <v>375925.92609999998</v>
      </c>
      <c r="K69" s="3">
        <v>375925.92609999998</v>
      </c>
      <c r="L69" s="3">
        <v>0</v>
      </c>
      <c r="M69">
        <v>0</v>
      </c>
      <c r="N69" s="3">
        <v>7</v>
      </c>
      <c r="O69" s="3">
        <v>14</v>
      </c>
      <c r="P69" s="5">
        <v>6</v>
      </c>
      <c r="Q69" s="3">
        <v>7</v>
      </c>
      <c r="R69" s="12">
        <v>10080</v>
      </c>
      <c r="S69" s="3">
        <v>7</v>
      </c>
    </row>
    <row r="70" spans="1:19">
      <c r="A70" s="3" t="s">
        <v>224</v>
      </c>
      <c r="B70" s="3" t="s">
        <v>225</v>
      </c>
      <c r="C70" s="3" t="s">
        <v>226</v>
      </c>
      <c r="D70" s="3" t="s">
        <v>227</v>
      </c>
      <c r="E70" s="3" t="s">
        <v>228</v>
      </c>
      <c r="F70" t="str">
        <f t="shared" si="0"/>
        <v>1L</v>
      </c>
      <c r="G70" t="str">
        <f t="shared" si="1"/>
        <v>Khác</v>
      </c>
      <c r="H70" t="str">
        <f t="shared" si="2"/>
        <v>Combo</v>
      </c>
      <c r="I70" t="str">
        <f t="shared" si="3"/>
        <v>Meadow Fresh</v>
      </c>
      <c r="J70" s="3">
        <v>73055.555600000007</v>
      </c>
      <c r="K70" s="3">
        <v>73055.555600000007</v>
      </c>
      <c r="L70" s="3">
        <v>0</v>
      </c>
      <c r="M70">
        <v>0</v>
      </c>
      <c r="N70" s="3">
        <v>1</v>
      </c>
      <c r="O70" s="3">
        <v>2</v>
      </c>
      <c r="P70" s="5">
        <v>1</v>
      </c>
      <c r="Q70" s="3">
        <v>1</v>
      </c>
      <c r="R70" s="12">
        <v>2000</v>
      </c>
      <c r="S70" s="3">
        <v>1</v>
      </c>
    </row>
    <row r="71" spans="1:19">
      <c r="A71" s="3" t="s">
        <v>224</v>
      </c>
      <c r="B71" s="3" t="s">
        <v>225</v>
      </c>
      <c r="C71" s="3" t="s">
        <v>226</v>
      </c>
      <c r="D71" s="3" t="s">
        <v>225</v>
      </c>
      <c r="E71" s="3" t="s">
        <v>226</v>
      </c>
      <c r="F71" t="str">
        <f t="shared" ref="F71:F119" si="4">TRIM(RIGHT(SUBSTITUTE(TRIM(E71)," ",REPT(" ",LEN(E71))),LEN(E71)))</f>
        <v>1L</v>
      </c>
      <c r="G71" t="str">
        <f t="shared" ref="G71:G119" si="5">IF(ISNUMBER(SEARCH("Có đường",E71)),"Có đường",IF(ISNUMBER(SEARCH("Không đường",E71)),"Không đường",IF(ISNUMBER(SEARCH("Ít đường",E71)),"Ít đường","Khác")))</f>
        <v>Khác</v>
      </c>
      <c r="H71" t="str">
        <f t="shared" ref="H71:H119" si="6">IF(ISNUMBER(SEARCH("Thùng",E71)),"Thùng",IF(ISNUMBER(SEARCH("Lốc",E71)),"Lốc",IF(ISNUMBER(SEARCH("Combo",E71)),"Combo","Gói lẻ")))</f>
        <v>Gói lẻ</v>
      </c>
      <c r="I71" t="str">
        <f t="shared" ref="I71:I119" si="7">IF(ISNUMBER(SEARCH("Vinamilk",E71)),"Vinamilk",IF(ISNUMBER(SEARCH("TH true milk",E71)),"TH True Milk",IF(ISNUMBER(SEARCH("Lothamilk",E71)),"Lothamilk",IF(ISNUMBER(SEARCH("Nutimilk",E71)),"Nutimilk",IF(ISNUMBER(SEARCH("Dutch Lady",E71)),"Dutch Lady",IF(ISNUMBER(SEARCH("Meadow Fresh",E71)),"Meadow Fresh","Khác"))))))</f>
        <v>Meadow Fresh</v>
      </c>
      <c r="J71" s="3">
        <v>1294973.2592</v>
      </c>
      <c r="K71" s="3">
        <v>1294973.2592</v>
      </c>
      <c r="L71" s="3">
        <v>0</v>
      </c>
      <c r="M71">
        <v>-35000</v>
      </c>
      <c r="N71" s="3">
        <v>21</v>
      </c>
      <c r="O71" s="3">
        <v>35</v>
      </c>
      <c r="P71" s="5">
        <v>8</v>
      </c>
      <c r="Q71" s="3">
        <v>21</v>
      </c>
      <c r="R71" s="12">
        <v>35000</v>
      </c>
      <c r="S71" s="3">
        <v>21</v>
      </c>
    </row>
    <row r="72" spans="1:19">
      <c r="A72" s="3" t="s">
        <v>229</v>
      </c>
      <c r="B72" s="3" t="s">
        <v>230</v>
      </c>
      <c r="C72" s="3" t="s">
        <v>231</v>
      </c>
      <c r="D72" s="3" t="s">
        <v>230</v>
      </c>
      <c r="E72" s="3" t="s">
        <v>232</v>
      </c>
      <c r="F72" t="str">
        <f t="shared" si="4"/>
        <v>180ml</v>
      </c>
      <c r="G72" t="str">
        <f t="shared" si="5"/>
        <v>Khác</v>
      </c>
      <c r="H72" t="str">
        <f t="shared" si="6"/>
        <v>Lốc</v>
      </c>
      <c r="I72" t="str">
        <f t="shared" si="7"/>
        <v>Vinamilk</v>
      </c>
      <c r="J72" s="3">
        <v>1352148.5183000001</v>
      </c>
      <c r="K72" s="3">
        <v>1352148.5183000001</v>
      </c>
      <c r="L72" s="3">
        <v>0</v>
      </c>
      <c r="M72">
        <v>-54600</v>
      </c>
      <c r="N72" s="3">
        <v>27</v>
      </c>
      <c r="O72" s="3">
        <v>49</v>
      </c>
      <c r="P72" s="5">
        <v>14</v>
      </c>
      <c r="Q72" s="3">
        <v>27</v>
      </c>
      <c r="R72" s="12">
        <v>35280</v>
      </c>
      <c r="S72" s="3">
        <v>27</v>
      </c>
    </row>
    <row r="73" spans="1:19">
      <c r="A73" s="3" t="s">
        <v>229</v>
      </c>
      <c r="B73" s="3" t="s">
        <v>233</v>
      </c>
      <c r="C73" s="3" t="s">
        <v>231</v>
      </c>
      <c r="D73" s="3" t="s">
        <v>233</v>
      </c>
      <c r="E73" s="3" t="s">
        <v>234</v>
      </c>
      <c r="F73" t="str">
        <f t="shared" si="4"/>
        <v>180ml</v>
      </c>
      <c r="G73" t="str">
        <f t="shared" si="5"/>
        <v>Khác</v>
      </c>
      <c r="H73" t="str">
        <f t="shared" si="6"/>
        <v>Thùng</v>
      </c>
      <c r="I73" t="str">
        <f t="shared" si="7"/>
        <v>Vinamilk</v>
      </c>
      <c r="J73" s="3">
        <v>329537.03700000001</v>
      </c>
      <c r="K73" s="3">
        <v>329537.03700000001</v>
      </c>
      <c r="L73" s="3">
        <v>0</v>
      </c>
      <c r="M73">
        <v>0</v>
      </c>
      <c r="N73" s="3">
        <v>1</v>
      </c>
      <c r="O73" s="3">
        <v>1</v>
      </c>
      <c r="P73" s="5">
        <v>1</v>
      </c>
      <c r="Q73" s="3">
        <v>1</v>
      </c>
      <c r="R73" s="12">
        <v>8640</v>
      </c>
      <c r="S73" s="3">
        <v>1</v>
      </c>
    </row>
    <row r="74" spans="1:19">
      <c r="A74" s="3" t="s">
        <v>235</v>
      </c>
      <c r="B74" s="3" t="s">
        <v>236</v>
      </c>
      <c r="C74" s="3" t="s">
        <v>237</v>
      </c>
      <c r="D74" s="3" t="s">
        <v>236</v>
      </c>
      <c r="E74" s="3" t="s">
        <v>238</v>
      </c>
      <c r="F74" t="str">
        <f t="shared" si="4"/>
        <v>180ml</v>
      </c>
      <c r="G74" t="str">
        <f t="shared" si="5"/>
        <v>Khác</v>
      </c>
      <c r="H74" t="str">
        <f t="shared" si="6"/>
        <v>Lốc</v>
      </c>
      <c r="I74" t="str">
        <f t="shared" si="7"/>
        <v>Vinamilk</v>
      </c>
      <c r="J74" s="3">
        <v>1616132.5183999999</v>
      </c>
      <c r="K74" s="3">
        <v>1616132.5183999999</v>
      </c>
      <c r="L74" s="3">
        <v>0</v>
      </c>
      <c r="M74">
        <v>0</v>
      </c>
      <c r="N74" s="3">
        <v>39</v>
      </c>
      <c r="O74" s="3">
        <v>59</v>
      </c>
      <c r="P74" s="5">
        <v>15</v>
      </c>
      <c r="Q74" s="3">
        <v>39</v>
      </c>
      <c r="R74" s="12">
        <v>42480</v>
      </c>
      <c r="S74" s="3">
        <v>39</v>
      </c>
    </row>
    <row r="75" spans="1:19">
      <c r="A75" s="3" t="s">
        <v>235</v>
      </c>
      <c r="B75" s="3" t="s">
        <v>239</v>
      </c>
      <c r="C75" s="3" t="s">
        <v>237</v>
      </c>
      <c r="D75" s="3" t="s">
        <v>239</v>
      </c>
      <c r="E75" s="3" t="s">
        <v>240</v>
      </c>
      <c r="F75" t="str">
        <f t="shared" si="4"/>
        <v>180ml</v>
      </c>
      <c r="G75" t="str">
        <f t="shared" si="5"/>
        <v>Khác</v>
      </c>
      <c r="H75" t="str">
        <f t="shared" si="6"/>
        <v>Thùng</v>
      </c>
      <c r="I75" t="str">
        <f t="shared" si="7"/>
        <v>Vinamilk</v>
      </c>
      <c r="J75" s="3">
        <v>988796.29619999998</v>
      </c>
      <c r="K75" s="3">
        <v>988796.29619999998</v>
      </c>
      <c r="L75" s="3">
        <v>0</v>
      </c>
      <c r="M75">
        <v>0</v>
      </c>
      <c r="N75" s="3">
        <v>3</v>
      </c>
      <c r="O75" s="3">
        <v>3</v>
      </c>
      <c r="P75" s="5">
        <v>3</v>
      </c>
      <c r="Q75" s="3">
        <v>3</v>
      </c>
      <c r="R75" s="12">
        <v>25920</v>
      </c>
      <c r="S75" s="3">
        <v>3</v>
      </c>
    </row>
    <row r="76" spans="1:19">
      <c r="A76" s="3" t="s">
        <v>241</v>
      </c>
      <c r="B76" s="3" t="s">
        <v>242</v>
      </c>
      <c r="C76" s="3" t="s">
        <v>243</v>
      </c>
      <c r="D76" s="3" t="s">
        <v>242</v>
      </c>
      <c r="E76" s="3" t="s">
        <v>244</v>
      </c>
      <c r="F76" t="str">
        <f t="shared" si="4"/>
        <v>110ml</v>
      </c>
      <c r="G76" t="str">
        <f t="shared" si="5"/>
        <v>Khác</v>
      </c>
      <c r="H76" t="str">
        <f t="shared" si="6"/>
        <v>Thùng</v>
      </c>
      <c r="I76" t="str">
        <f t="shared" si="7"/>
        <v>Vinamilk</v>
      </c>
      <c r="J76" s="3">
        <v>212711.11110000001</v>
      </c>
      <c r="K76" s="3">
        <v>212711.11110000001</v>
      </c>
      <c r="L76" s="3">
        <v>0</v>
      </c>
      <c r="M76">
        <v>-9100</v>
      </c>
      <c r="N76" s="3">
        <v>1</v>
      </c>
      <c r="O76" s="3">
        <v>1</v>
      </c>
      <c r="P76" s="5">
        <v>1</v>
      </c>
      <c r="Q76" s="3">
        <v>1</v>
      </c>
      <c r="R76" s="12">
        <v>5280</v>
      </c>
      <c r="S76" s="3">
        <v>1</v>
      </c>
    </row>
    <row r="77" spans="1:19">
      <c r="A77" s="3" t="s">
        <v>245</v>
      </c>
      <c r="B77" s="3" t="s">
        <v>246</v>
      </c>
      <c r="C77" s="3" t="s">
        <v>247</v>
      </c>
      <c r="D77" s="3" t="s">
        <v>246</v>
      </c>
      <c r="E77" s="3" t="s">
        <v>248</v>
      </c>
      <c r="F77" t="s">
        <v>386</v>
      </c>
      <c r="G77" t="str">
        <f t="shared" si="5"/>
        <v>Khác</v>
      </c>
      <c r="H77" t="str">
        <f t="shared" si="6"/>
        <v>Lốc</v>
      </c>
      <c r="I77" t="str">
        <f t="shared" si="7"/>
        <v>TH True Milk</v>
      </c>
      <c r="J77" s="3">
        <v>2430969.9999000002</v>
      </c>
      <c r="K77" s="3">
        <v>2430969.9999000002</v>
      </c>
      <c r="L77" s="3">
        <v>0</v>
      </c>
      <c r="M77">
        <v>0</v>
      </c>
      <c r="N77" s="3">
        <v>38</v>
      </c>
      <c r="O77" s="3">
        <v>75</v>
      </c>
      <c r="P77" s="5">
        <v>13</v>
      </c>
      <c r="Q77" s="3">
        <v>38</v>
      </c>
      <c r="R77" s="12">
        <v>54000</v>
      </c>
      <c r="S77" s="3">
        <v>38</v>
      </c>
    </row>
    <row r="78" spans="1:19">
      <c r="A78" s="3" t="s">
        <v>245</v>
      </c>
      <c r="B78" s="3" t="s">
        <v>249</v>
      </c>
      <c r="C78" s="3" t="s">
        <v>247</v>
      </c>
      <c r="D78" s="3" t="s">
        <v>249</v>
      </c>
      <c r="E78" s="3" t="s">
        <v>250</v>
      </c>
      <c r="F78" t="s">
        <v>386</v>
      </c>
      <c r="G78" t="str">
        <f t="shared" si="5"/>
        <v>Khác</v>
      </c>
      <c r="H78" t="str">
        <f t="shared" si="6"/>
        <v>Thùng</v>
      </c>
      <c r="I78" t="str">
        <f t="shared" si="7"/>
        <v>TH True Milk</v>
      </c>
      <c r="J78" s="3">
        <v>385092.59259999997</v>
      </c>
      <c r="K78" s="3">
        <v>385092.59259999997</v>
      </c>
      <c r="L78" s="3">
        <v>0</v>
      </c>
      <c r="M78">
        <v>0</v>
      </c>
      <c r="N78" s="3">
        <v>1</v>
      </c>
      <c r="O78" s="3">
        <v>1</v>
      </c>
      <c r="P78" s="5">
        <v>1</v>
      </c>
      <c r="Q78" s="3">
        <v>1</v>
      </c>
      <c r="R78" s="12">
        <v>8640</v>
      </c>
      <c r="S78" s="3">
        <v>1</v>
      </c>
    </row>
    <row r="79" spans="1:19">
      <c r="A79" s="3" t="s">
        <v>251</v>
      </c>
      <c r="B79" s="3" t="s">
        <v>252</v>
      </c>
      <c r="C79" s="3" t="s">
        <v>253</v>
      </c>
      <c r="D79" s="3" t="s">
        <v>252</v>
      </c>
      <c r="E79" s="3" t="s">
        <v>254</v>
      </c>
      <c r="F79" t="str">
        <f t="shared" si="4"/>
        <v>110ml</v>
      </c>
      <c r="G79" t="str">
        <f t="shared" si="5"/>
        <v>Ít đường</v>
      </c>
      <c r="H79" t="str">
        <f t="shared" si="6"/>
        <v>Lốc</v>
      </c>
      <c r="I79" t="str">
        <f t="shared" si="7"/>
        <v>Lothamilk</v>
      </c>
      <c r="J79" s="3">
        <v>737068</v>
      </c>
      <c r="K79" s="3">
        <v>737068</v>
      </c>
      <c r="L79" s="3">
        <v>0</v>
      </c>
      <c r="M79">
        <v>0</v>
      </c>
      <c r="N79" s="3">
        <v>15</v>
      </c>
      <c r="O79" s="3">
        <v>40</v>
      </c>
      <c r="P79" s="5">
        <v>2</v>
      </c>
      <c r="Q79" s="3">
        <v>15</v>
      </c>
      <c r="R79" s="12">
        <v>17600</v>
      </c>
      <c r="S79" s="3">
        <v>15</v>
      </c>
    </row>
    <row r="80" spans="1:19">
      <c r="A80" s="3" t="s">
        <v>255</v>
      </c>
      <c r="B80" s="3" t="s">
        <v>256</v>
      </c>
      <c r="C80" s="3" t="s">
        <v>257</v>
      </c>
      <c r="D80" s="3" t="s">
        <v>256</v>
      </c>
      <c r="E80" s="3" t="s">
        <v>258</v>
      </c>
      <c r="F80" t="str">
        <f t="shared" si="4"/>
        <v>110ml</v>
      </c>
      <c r="G80" t="str">
        <f t="shared" si="5"/>
        <v>Có đường</v>
      </c>
      <c r="H80" t="str">
        <f t="shared" si="6"/>
        <v>Lốc</v>
      </c>
      <c r="I80" t="str">
        <f t="shared" si="7"/>
        <v>Lothamilk</v>
      </c>
      <c r="J80" s="3">
        <v>663417.18530000001</v>
      </c>
      <c r="K80" s="3">
        <v>663417.18530000001</v>
      </c>
      <c r="L80" s="3">
        <v>0</v>
      </c>
      <c r="M80">
        <v>0</v>
      </c>
      <c r="N80" s="3">
        <v>24</v>
      </c>
      <c r="O80" s="3">
        <v>36</v>
      </c>
      <c r="P80" s="5">
        <v>10</v>
      </c>
      <c r="Q80" s="3">
        <v>22</v>
      </c>
      <c r="R80" s="12">
        <v>15840</v>
      </c>
      <c r="S80" s="3">
        <v>22</v>
      </c>
    </row>
    <row r="81" spans="1:19">
      <c r="A81" s="3" t="s">
        <v>255</v>
      </c>
      <c r="B81" s="3" t="s">
        <v>259</v>
      </c>
      <c r="C81" s="3" t="s">
        <v>257</v>
      </c>
      <c r="D81" s="3" t="s">
        <v>259</v>
      </c>
      <c r="E81" s="3" t="s">
        <v>260</v>
      </c>
      <c r="F81" t="str">
        <f t="shared" si="4"/>
        <v>110ml</v>
      </c>
      <c r="G81" t="str">
        <f t="shared" si="5"/>
        <v>Có đường</v>
      </c>
      <c r="H81" t="str">
        <f t="shared" si="6"/>
        <v>Thùng</v>
      </c>
      <c r="I81" t="str">
        <f t="shared" si="7"/>
        <v>Lothamilk</v>
      </c>
      <c r="J81" s="3">
        <v>435185.18520000001</v>
      </c>
      <c r="K81" s="3">
        <v>435185.18520000001</v>
      </c>
      <c r="L81" s="3">
        <v>0</v>
      </c>
      <c r="M81">
        <v>0</v>
      </c>
      <c r="N81" s="3">
        <v>2</v>
      </c>
      <c r="O81" s="3">
        <v>2</v>
      </c>
      <c r="P81" s="5">
        <v>2</v>
      </c>
      <c r="Q81" s="3">
        <v>2</v>
      </c>
      <c r="R81" s="12">
        <v>10560</v>
      </c>
      <c r="S81" s="3">
        <v>2</v>
      </c>
    </row>
    <row r="82" spans="1:19">
      <c r="A82" s="3" t="s">
        <v>261</v>
      </c>
      <c r="B82" s="3" t="s">
        <v>262</v>
      </c>
      <c r="C82" s="3" t="s">
        <v>263</v>
      </c>
      <c r="D82" s="3" t="s">
        <v>262</v>
      </c>
      <c r="E82" s="3" t="s">
        <v>264</v>
      </c>
      <c r="F82" t="str">
        <f t="shared" si="4"/>
        <v>180ml</v>
      </c>
      <c r="G82" t="str">
        <f t="shared" si="5"/>
        <v>Có đường</v>
      </c>
      <c r="H82" t="str">
        <f t="shared" si="6"/>
        <v>Lốc</v>
      </c>
      <c r="I82" t="str">
        <f t="shared" si="7"/>
        <v>Lothamilk</v>
      </c>
      <c r="J82" s="3">
        <v>1135414.1484999999</v>
      </c>
      <c r="K82" s="3">
        <v>1135414.1484999999</v>
      </c>
      <c r="L82" s="3">
        <v>0</v>
      </c>
      <c r="M82">
        <v>0</v>
      </c>
      <c r="N82" s="3">
        <v>26</v>
      </c>
      <c r="O82" s="3">
        <v>41</v>
      </c>
      <c r="P82" s="5">
        <v>12</v>
      </c>
      <c r="Q82" s="3">
        <v>26</v>
      </c>
      <c r="R82" s="12">
        <v>29520</v>
      </c>
      <c r="S82" s="3">
        <v>26</v>
      </c>
    </row>
    <row r="83" spans="1:19">
      <c r="A83" s="3" t="s">
        <v>261</v>
      </c>
      <c r="B83" s="3" t="s">
        <v>265</v>
      </c>
      <c r="C83" s="3" t="s">
        <v>263</v>
      </c>
      <c r="D83" s="3" t="s">
        <v>265</v>
      </c>
      <c r="E83" s="3" t="s">
        <v>266</v>
      </c>
      <c r="F83" t="str">
        <f t="shared" si="4"/>
        <v>180ml</v>
      </c>
      <c r="G83" t="str">
        <f t="shared" si="5"/>
        <v>Có đường</v>
      </c>
      <c r="H83" t="str">
        <f t="shared" si="6"/>
        <v>Thùng</v>
      </c>
      <c r="I83" t="str">
        <f t="shared" si="7"/>
        <v>Lothamilk</v>
      </c>
      <c r="J83" s="3">
        <v>3979556.5183999999</v>
      </c>
      <c r="K83" s="3">
        <v>3979556.5183999999</v>
      </c>
      <c r="L83" s="3">
        <v>0</v>
      </c>
      <c r="M83">
        <v>0</v>
      </c>
      <c r="N83" s="3">
        <v>13</v>
      </c>
      <c r="O83" s="3">
        <v>13</v>
      </c>
      <c r="P83" s="5">
        <v>7</v>
      </c>
      <c r="Q83" s="3">
        <v>13</v>
      </c>
      <c r="R83" s="12">
        <v>112320</v>
      </c>
      <c r="S83" s="3">
        <v>13</v>
      </c>
    </row>
    <row r="84" spans="1:19">
      <c r="A84" s="3" t="s">
        <v>267</v>
      </c>
      <c r="B84" s="3" t="s">
        <v>268</v>
      </c>
      <c r="C84" s="3" t="s">
        <v>269</v>
      </c>
      <c r="D84" s="3" t="s">
        <v>268</v>
      </c>
      <c r="E84" s="3" t="s">
        <v>270</v>
      </c>
      <c r="F84" t="str">
        <f t="shared" si="4"/>
        <v>180ml</v>
      </c>
      <c r="G84" t="str">
        <f t="shared" si="5"/>
        <v>Ít đường</v>
      </c>
      <c r="H84" t="str">
        <f t="shared" si="6"/>
        <v>Lốc</v>
      </c>
      <c r="I84" t="str">
        <f t="shared" si="7"/>
        <v>Lothamilk</v>
      </c>
      <c r="J84" s="3">
        <v>28731838.740699999</v>
      </c>
      <c r="K84" s="3">
        <v>28731838.740699999</v>
      </c>
      <c r="L84" s="3">
        <v>0</v>
      </c>
      <c r="M84">
        <v>-4739000</v>
      </c>
      <c r="N84" s="3">
        <v>911</v>
      </c>
      <c r="O84" s="3">
        <v>1025</v>
      </c>
      <c r="P84" s="5">
        <v>17</v>
      </c>
      <c r="Q84" s="3">
        <v>909</v>
      </c>
      <c r="R84" s="12">
        <v>738000</v>
      </c>
      <c r="S84" s="3">
        <v>909</v>
      </c>
    </row>
    <row r="85" spans="1:19">
      <c r="A85" s="3" t="s">
        <v>267</v>
      </c>
      <c r="B85" s="3" t="s">
        <v>271</v>
      </c>
      <c r="C85" s="3" t="s">
        <v>269</v>
      </c>
      <c r="D85" s="3" t="s">
        <v>271</v>
      </c>
      <c r="E85" s="3" t="s">
        <v>272</v>
      </c>
      <c r="F85" t="str">
        <f t="shared" si="4"/>
        <v>180ml</v>
      </c>
      <c r="G85" t="str">
        <f t="shared" si="5"/>
        <v>Ít đường</v>
      </c>
      <c r="H85" t="str">
        <f t="shared" si="6"/>
        <v>Thùng</v>
      </c>
      <c r="I85" t="str">
        <f t="shared" si="7"/>
        <v>Lothamilk</v>
      </c>
      <c r="J85" s="3">
        <v>5503464.1481999997</v>
      </c>
      <c r="K85" s="3">
        <v>5503464.1481999997</v>
      </c>
      <c r="L85" s="3">
        <v>0</v>
      </c>
      <c r="M85">
        <v>0</v>
      </c>
      <c r="N85" s="3">
        <v>18</v>
      </c>
      <c r="O85" s="3">
        <v>18</v>
      </c>
      <c r="P85" s="5">
        <v>10</v>
      </c>
      <c r="Q85" s="3">
        <v>18</v>
      </c>
      <c r="R85" s="12">
        <v>155520</v>
      </c>
      <c r="S85" s="3">
        <v>18</v>
      </c>
    </row>
    <row r="86" spans="1:19">
      <c r="A86" s="3" t="s">
        <v>273</v>
      </c>
      <c r="B86" s="3" t="s">
        <v>274</v>
      </c>
      <c r="C86" s="3" t="s">
        <v>275</v>
      </c>
      <c r="D86" s="3" t="s">
        <v>274</v>
      </c>
      <c r="E86" s="3" t="s">
        <v>276</v>
      </c>
      <c r="F86" t="str">
        <f t="shared" si="4"/>
        <v>110ml</v>
      </c>
      <c r="G86" t="str">
        <f t="shared" si="5"/>
        <v>Khác</v>
      </c>
      <c r="H86" t="str">
        <f t="shared" si="6"/>
        <v>Lốc</v>
      </c>
      <c r="I86" t="str">
        <f t="shared" si="7"/>
        <v>Khác</v>
      </c>
      <c r="J86" s="3">
        <v>713735.8517</v>
      </c>
      <c r="K86" s="3">
        <v>713735.8517</v>
      </c>
      <c r="L86" s="3">
        <v>0</v>
      </c>
      <c r="M86">
        <v>0</v>
      </c>
      <c r="N86" s="3">
        <v>14</v>
      </c>
      <c r="O86" s="3">
        <v>23</v>
      </c>
      <c r="P86" s="5">
        <v>11</v>
      </c>
      <c r="Q86" s="3">
        <v>14</v>
      </c>
      <c r="R86" s="12">
        <v>10120</v>
      </c>
      <c r="S86" s="3">
        <v>14</v>
      </c>
    </row>
    <row r="87" spans="1:19">
      <c r="A87" s="3" t="s">
        <v>277</v>
      </c>
      <c r="B87" s="3" t="s">
        <v>278</v>
      </c>
      <c r="C87" s="3" t="s">
        <v>279</v>
      </c>
      <c r="D87" s="3" t="s">
        <v>278</v>
      </c>
      <c r="E87" s="3" t="s">
        <v>280</v>
      </c>
      <c r="F87" t="str">
        <f t="shared" si="4"/>
        <v>110ml</v>
      </c>
      <c r="G87" t="str">
        <f t="shared" si="5"/>
        <v>Khác</v>
      </c>
      <c r="H87" t="str">
        <f t="shared" si="6"/>
        <v>Lốc</v>
      </c>
      <c r="I87" t="str">
        <f t="shared" si="7"/>
        <v>TH True Milk</v>
      </c>
      <c r="J87" s="3">
        <v>2269851.8516000002</v>
      </c>
      <c r="K87" s="3">
        <v>2269851.8516000002</v>
      </c>
      <c r="L87" s="3">
        <v>0</v>
      </c>
      <c r="M87">
        <v>0</v>
      </c>
      <c r="N87" s="3">
        <v>50</v>
      </c>
      <c r="O87" s="3">
        <v>107</v>
      </c>
      <c r="P87" s="5">
        <v>15</v>
      </c>
      <c r="Q87" s="3">
        <v>50</v>
      </c>
      <c r="R87" s="12">
        <v>47080</v>
      </c>
      <c r="S87" s="3">
        <v>50</v>
      </c>
    </row>
    <row r="88" spans="1:19">
      <c r="A88" s="3" t="s">
        <v>277</v>
      </c>
      <c r="B88" s="3" t="s">
        <v>281</v>
      </c>
      <c r="C88" s="3" t="s">
        <v>279</v>
      </c>
      <c r="D88" s="3" t="s">
        <v>281</v>
      </c>
      <c r="E88" s="3" t="s">
        <v>282</v>
      </c>
      <c r="F88" t="str">
        <f t="shared" si="4"/>
        <v>110ml</v>
      </c>
      <c r="G88" t="str">
        <f t="shared" si="5"/>
        <v>Khác</v>
      </c>
      <c r="H88" t="str">
        <f t="shared" si="6"/>
        <v>Thùng</v>
      </c>
      <c r="I88" t="str">
        <f t="shared" si="7"/>
        <v>TH True Milk</v>
      </c>
      <c r="J88" s="3">
        <v>10280447.4815</v>
      </c>
      <c r="K88" s="3">
        <v>10280447.4815</v>
      </c>
      <c r="L88" s="3">
        <v>0</v>
      </c>
      <c r="M88">
        <v>0</v>
      </c>
      <c r="N88" s="3">
        <v>38</v>
      </c>
      <c r="O88" s="3">
        <v>42</v>
      </c>
      <c r="P88" s="5">
        <v>16</v>
      </c>
      <c r="Q88" s="3">
        <v>38</v>
      </c>
      <c r="R88" s="12">
        <v>221760</v>
      </c>
      <c r="S88" s="3">
        <v>38</v>
      </c>
    </row>
    <row r="89" spans="1:19">
      <c r="A89" s="3" t="s">
        <v>283</v>
      </c>
      <c r="B89" s="3" t="s">
        <v>284</v>
      </c>
      <c r="C89" s="3" t="s">
        <v>285</v>
      </c>
      <c r="D89" s="3" t="s">
        <v>284</v>
      </c>
      <c r="E89" s="3" t="s">
        <v>286</v>
      </c>
      <c r="F89" t="s">
        <v>384</v>
      </c>
      <c r="G89" t="str">
        <f t="shared" si="5"/>
        <v>Khác</v>
      </c>
      <c r="H89" t="str">
        <f t="shared" si="6"/>
        <v>Gói lẻ</v>
      </c>
      <c r="I89" t="str">
        <f t="shared" si="7"/>
        <v>Nutimilk</v>
      </c>
      <c r="J89" s="3">
        <v>99722.222200000004</v>
      </c>
      <c r="K89" s="3">
        <v>99722.222200000004</v>
      </c>
      <c r="L89" s="3">
        <v>0</v>
      </c>
      <c r="M89">
        <v>0</v>
      </c>
      <c r="N89" s="3">
        <v>2</v>
      </c>
      <c r="O89" s="3">
        <v>3</v>
      </c>
      <c r="P89" s="5">
        <v>1</v>
      </c>
      <c r="Q89" s="3">
        <v>2</v>
      </c>
      <c r="R89" s="12">
        <v>3000</v>
      </c>
      <c r="S89" s="3">
        <v>2</v>
      </c>
    </row>
    <row r="90" spans="1:19">
      <c r="A90" s="3" t="s">
        <v>287</v>
      </c>
      <c r="B90" s="3" t="s">
        <v>288</v>
      </c>
      <c r="C90" s="3" t="s">
        <v>289</v>
      </c>
      <c r="D90" s="3" t="s">
        <v>288</v>
      </c>
      <c r="E90" s="3" t="s">
        <v>290</v>
      </c>
      <c r="F90" t="str">
        <f t="shared" si="4"/>
        <v>110ml</v>
      </c>
      <c r="G90" t="str">
        <f t="shared" si="5"/>
        <v>Ít đường</v>
      </c>
      <c r="H90" t="str">
        <f t="shared" si="6"/>
        <v>Lốc</v>
      </c>
      <c r="I90" t="str">
        <f t="shared" si="7"/>
        <v>Nutimilk</v>
      </c>
      <c r="J90" s="3">
        <v>1104461.037</v>
      </c>
      <c r="K90" s="3">
        <v>1104461.037</v>
      </c>
      <c r="L90" s="3">
        <v>0</v>
      </c>
      <c r="M90">
        <v>0</v>
      </c>
      <c r="N90" s="3">
        <v>37</v>
      </c>
      <c r="O90" s="3">
        <v>61</v>
      </c>
      <c r="P90" s="5">
        <v>15</v>
      </c>
      <c r="Q90" s="3">
        <v>37</v>
      </c>
      <c r="R90" s="12">
        <v>26840</v>
      </c>
      <c r="S90" s="3">
        <v>37</v>
      </c>
    </row>
    <row r="91" spans="1:19">
      <c r="A91" s="3" t="s">
        <v>287</v>
      </c>
      <c r="B91" s="3" t="s">
        <v>291</v>
      </c>
      <c r="C91" s="3" t="s">
        <v>289</v>
      </c>
      <c r="D91" s="3" t="s">
        <v>291</v>
      </c>
      <c r="E91" s="3" t="s">
        <v>292</v>
      </c>
      <c r="F91" t="str">
        <f t="shared" si="4"/>
        <v>110ml</v>
      </c>
      <c r="G91" t="str">
        <f t="shared" si="5"/>
        <v>Ít đường</v>
      </c>
      <c r="H91" t="str">
        <f t="shared" si="6"/>
        <v>Thùng</v>
      </c>
      <c r="I91" t="str">
        <f t="shared" si="7"/>
        <v>Nutimilk</v>
      </c>
      <c r="J91" s="3">
        <v>1926666.6666999999</v>
      </c>
      <c r="K91" s="3">
        <v>1926666.6666999999</v>
      </c>
      <c r="L91" s="3">
        <v>0</v>
      </c>
      <c r="M91">
        <v>0</v>
      </c>
      <c r="N91" s="3">
        <v>9</v>
      </c>
      <c r="O91" s="3">
        <v>9</v>
      </c>
      <c r="P91" s="5">
        <v>6</v>
      </c>
      <c r="Q91" s="3">
        <v>9</v>
      </c>
      <c r="R91" s="12">
        <v>47520</v>
      </c>
      <c r="S91" s="3">
        <v>9</v>
      </c>
    </row>
    <row r="92" spans="1:19">
      <c r="A92" s="3" t="s">
        <v>293</v>
      </c>
      <c r="B92" s="3" t="s">
        <v>294</v>
      </c>
      <c r="C92" s="3" t="s">
        <v>295</v>
      </c>
      <c r="D92" s="3" t="s">
        <v>294</v>
      </c>
      <c r="E92" s="3" t="s">
        <v>295</v>
      </c>
      <c r="F92" t="s">
        <v>384</v>
      </c>
      <c r="G92" t="str">
        <f t="shared" si="5"/>
        <v>Khác</v>
      </c>
      <c r="H92" t="str">
        <f t="shared" si="6"/>
        <v>Gói lẻ</v>
      </c>
      <c r="I92" t="str">
        <f t="shared" si="7"/>
        <v>Khác</v>
      </c>
      <c r="J92" s="3">
        <v>12111411.8518</v>
      </c>
      <c r="K92" s="3">
        <v>12111411.8518</v>
      </c>
      <c r="L92" s="3">
        <v>0</v>
      </c>
      <c r="M92">
        <v>0</v>
      </c>
      <c r="N92" s="3">
        <v>303</v>
      </c>
      <c r="O92" s="3">
        <v>462</v>
      </c>
      <c r="P92" s="5">
        <v>17</v>
      </c>
      <c r="Q92" s="3">
        <v>300</v>
      </c>
      <c r="R92" s="12">
        <v>462000</v>
      </c>
      <c r="S92" s="3">
        <v>300</v>
      </c>
    </row>
    <row r="93" spans="1:19">
      <c r="A93" s="3" t="s">
        <v>296</v>
      </c>
      <c r="B93" s="3" t="s">
        <v>297</v>
      </c>
      <c r="C93" s="3" t="s">
        <v>298</v>
      </c>
      <c r="D93" s="3" t="s">
        <v>297</v>
      </c>
      <c r="E93" s="3" t="s">
        <v>299</v>
      </c>
      <c r="F93" t="s">
        <v>387</v>
      </c>
      <c r="G93" t="str">
        <f t="shared" si="5"/>
        <v>Khác</v>
      </c>
      <c r="H93" t="str">
        <f t="shared" si="6"/>
        <v>Lốc</v>
      </c>
      <c r="I93" t="str">
        <f t="shared" si="7"/>
        <v>Khác</v>
      </c>
      <c r="J93" s="3">
        <v>376741.77789999999</v>
      </c>
      <c r="K93" s="3">
        <v>376741.77789999999</v>
      </c>
      <c r="L93" s="3">
        <v>0</v>
      </c>
      <c r="M93">
        <v>0</v>
      </c>
      <c r="N93" s="3">
        <v>8</v>
      </c>
      <c r="O93" s="3">
        <v>12</v>
      </c>
      <c r="P93" s="5">
        <v>6</v>
      </c>
      <c r="Q93" s="3">
        <v>8</v>
      </c>
      <c r="R93" s="12">
        <v>5280</v>
      </c>
      <c r="S93" s="3">
        <v>8</v>
      </c>
    </row>
    <row r="94" spans="1:19">
      <c r="A94" s="3" t="s">
        <v>300</v>
      </c>
      <c r="B94" s="3" t="s">
        <v>301</v>
      </c>
      <c r="C94" s="3" t="s">
        <v>302</v>
      </c>
      <c r="D94" s="3" t="s">
        <v>301</v>
      </c>
      <c r="E94" s="3" t="s">
        <v>303</v>
      </c>
      <c r="F94" t="str">
        <f t="shared" si="4"/>
        <v>200ml</v>
      </c>
      <c r="G94" t="str">
        <f t="shared" si="5"/>
        <v>Ít đường</v>
      </c>
      <c r="H94" t="str">
        <f t="shared" si="6"/>
        <v>Gói lẻ</v>
      </c>
      <c r="I94" t="str">
        <f t="shared" si="7"/>
        <v>Khác</v>
      </c>
      <c r="J94" s="3">
        <v>115811.11109999999</v>
      </c>
      <c r="K94" s="3">
        <v>115811.11109999999</v>
      </c>
      <c r="L94" s="3">
        <v>0</v>
      </c>
      <c r="M94">
        <v>-32200</v>
      </c>
      <c r="N94" s="3">
        <v>2</v>
      </c>
      <c r="O94" s="3">
        <v>7</v>
      </c>
      <c r="P94" s="5">
        <v>1</v>
      </c>
      <c r="Q94" s="3">
        <v>2</v>
      </c>
      <c r="R94" s="12">
        <v>1400</v>
      </c>
      <c r="S94" s="3">
        <v>2</v>
      </c>
    </row>
    <row r="95" spans="1:19">
      <c r="A95" s="3" t="s">
        <v>304</v>
      </c>
      <c r="B95" s="3" t="s">
        <v>305</v>
      </c>
      <c r="C95" s="3" t="s">
        <v>306</v>
      </c>
      <c r="D95" s="3" t="s">
        <v>305</v>
      </c>
      <c r="E95" s="3" t="s">
        <v>307</v>
      </c>
      <c r="F95" t="str">
        <f t="shared" si="4"/>
        <v>200ml</v>
      </c>
      <c r="G95" t="str">
        <f t="shared" si="5"/>
        <v>Ít đường</v>
      </c>
      <c r="H95" t="str">
        <f t="shared" si="6"/>
        <v>Gói lẻ</v>
      </c>
      <c r="I95" t="str">
        <f t="shared" si="7"/>
        <v>Khác</v>
      </c>
      <c r="J95" s="3">
        <v>1889850.074</v>
      </c>
      <c r="K95" s="3">
        <v>1889850.074</v>
      </c>
      <c r="L95" s="3">
        <v>0</v>
      </c>
      <c r="M95">
        <v>-570000</v>
      </c>
      <c r="N95" s="3">
        <v>41</v>
      </c>
      <c r="O95" s="3">
        <v>114</v>
      </c>
      <c r="P95" s="5">
        <v>6</v>
      </c>
      <c r="Q95" s="3">
        <v>41</v>
      </c>
      <c r="R95" s="12">
        <v>22800</v>
      </c>
      <c r="S95" s="3">
        <v>41</v>
      </c>
    </row>
    <row r="96" spans="1:19">
      <c r="A96" s="3" t="s">
        <v>308</v>
      </c>
      <c r="B96" s="3" t="s">
        <v>309</v>
      </c>
      <c r="C96" s="3" t="s">
        <v>310</v>
      </c>
      <c r="D96" s="3" t="s">
        <v>309</v>
      </c>
      <c r="E96" s="3" t="s">
        <v>311</v>
      </c>
      <c r="F96" t="str">
        <f t="shared" si="4"/>
        <v>200ml</v>
      </c>
      <c r="G96" t="str">
        <f t="shared" si="5"/>
        <v>Khác</v>
      </c>
      <c r="H96" t="str">
        <f t="shared" si="6"/>
        <v>Gói lẻ</v>
      </c>
      <c r="I96" t="str">
        <f t="shared" si="7"/>
        <v>Khác</v>
      </c>
      <c r="J96" s="3">
        <v>3173025.4075000002</v>
      </c>
      <c r="K96" s="3">
        <v>3173025.4075000002</v>
      </c>
      <c r="L96" s="3">
        <v>0</v>
      </c>
      <c r="M96">
        <v>-1268800</v>
      </c>
      <c r="N96" s="3">
        <v>101</v>
      </c>
      <c r="O96" s="3">
        <v>190</v>
      </c>
      <c r="P96" s="5">
        <v>10</v>
      </c>
      <c r="Q96" s="3">
        <v>97</v>
      </c>
      <c r="R96" s="12">
        <v>38000</v>
      </c>
      <c r="S96" s="3">
        <v>97</v>
      </c>
    </row>
    <row r="97" spans="1:19">
      <c r="A97" s="3" t="s">
        <v>312</v>
      </c>
      <c r="B97" s="3" t="s">
        <v>313</v>
      </c>
      <c r="C97" s="3" t="s">
        <v>314</v>
      </c>
      <c r="D97" s="3" t="s">
        <v>313</v>
      </c>
      <c r="E97" s="3" t="s">
        <v>315</v>
      </c>
      <c r="F97" t="str">
        <f t="shared" si="4"/>
        <v>200ml</v>
      </c>
      <c r="G97" t="str">
        <f t="shared" si="5"/>
        <v>Khác</v>
      </c>
      <c r="H97" t="str">
        <f t="shared" si="6"/>
        <v>Gói lẻ</v>
      </c>
      <c r="I97" t="str">
        <f t="shared" si="7"/>
        <v>Khác</v>
      </c>
      <c r="J97" s="3">
        <v>1349408.5183999999</v>
      </c>
      <c r="K97" s="3">
        <v>1349408.5183999999</v>
      </c>
      <c r="L97" s="3">
        <v>0</v>
      </c>
      <c r="M97">
        <v>-496600</v>
      </c>
      <c r="N97" s="3">
        <v>43</v>
      </c>
      <c r="O97" s="3">
        <v>81</v>
      </c>
      <c r="P97" s="5">
        <v>10</v>
      </c>
      <c r="Q97" s="3">
        <v>42</v>
      </c>
      <c r="R97" s="12">
        <v>16200</v>
      </c>
      <c r="S97" s="3">
        <v>42</v>
      </c>
    </row>
    <row r="98" spans="1:19">
      <c r="A98" s="3" t="s">
        <v>316</v>
      </c>
      <c r="B98" s="3" t="s">
        <v>317</v>
      </c>
      <c r="C98" s="3" t="s">
        <v>318</v>
      </c>
      <c r="D98" s="3" t="s">
        <v>317</v>
      </c>
      <c r="E98" s="3" t="s">
        <v>318</v>
      </c>
      <c r="F98" t="s">
        <v>384</v>
      </c>
      <c r="G98" t="str">
        <f t="shared" si="5"/>
        <v>Khác</v>
      </c>
      <c r="H98" t="str">
        <f t="shared" si="6"/>
        <v>Gói lẻ</v>
      </c>
      <c r="I98" t="str">
        <f t="shared" si="7"/>
        <v>Khác</v>
      </c>
      <c r="J98" s="3">
        <v>166438.44450000001</v>
      </c>
      <c r="K98" s="3">
        <v>166438.44450000001</v>
      </c>
      <c r="L98" s="3">
        <v>0</v>
      </c>
      <c r="M98">
        <v>0</v>
      </c>
      <c r="N98" s="3">
        <v>3</v>
      </c>
      <c r="O98" s="3">
        <v>3</v>
      </c>
      <c r="P98" s="5">
        <v>3</v>
      </c>
      <c r="Q98" s="3">
        <v>3</v>
      </c>
      <c r="R98" s="12">
        <v>3000</v>
      </c>
      <c r="S98" s="3">
        <v>3</v>
      </c>
    </row>
    <row r="99" spans="1:19">
      <c r="A99" s="3" t="s">
        <v>319</v>
      </c>
      <c r="B99" s="3" t="s">
        <v>320</v>
      </c>
      <c r="C99" s="3" t="s">
        <v>321</v>
      </c>
      <c r="D99" s="3" t="s">
        <v>320</v>
      </c>
      <c r="E99" s="3" t="s">
        <v>321</v>
      </c>
      <c r="F99" t="s">
        <v>384</v>
      </c>
      <c r="G99" t="str">
        <f t="shared" si="5"/>
        <v>Khác</v>
      </c>
      <c r="H99" t="str">
        <f t="shared" si="6"/>
        <v>Gói lẻ</v>
      </c>
      <c r="I99" t="str">
        <f t="shared" si="7"/>
        <v>Khác</v>
      </c>
      <c r="J99" s="3">
        <v>336333.3333</v>
      </c>
      <c r="K99" s="3">
        <v>336333.3333</v>
      </c>
      <c r="L99" s="3">
        <v>0</v>
      </c>
      <c r="M99">
        <v>-48000</v>
      </c>
      <c r="N99" s="3">
        <v>6</v>
      </c>
      <c r="O99" s="3">
        <v>6</v>
      </c>
      <c r="P99" s="5">
        <v>4</v>
      </c>
      <c r="Q99" s="3">
        <v>6</v>
      </c>
      <c r="R99" s="12">
        <v>6000</v>
      </c>
      <c r="S99" s="3">
        <v>6</v>
      </c>
    </row>
    <row r="100" spans="1:19">
      <c r="A100" s="3" t="s">
        <v>322</v>
      </c>
      <c r="B100" s="3" t="s">
        <v>323</v>
      </c>
      <c r="C100" s="3" t="s">
        <v>324</v>
      </c>
      <c r="D100" s="3" t="s">
        <v>323</v>
      </c>
      <c r="E100" s="3" t="s">
        <v>325</v>
      </c>
      <c r="F100" t="str">
        <f t="shared" si="4"/>
        <v>110ml</v>
      </c>
      <c r="G100" t="str">
        <f t="shared" si="5"/>
        <v>Có đường</v>
      </c>
      <c r="H100" t="str">
        <f t="shared" si="6"/>
        <v>Lốc</v>
      </c>
      <c r="I100" t="str">
        <f t="shared" si="7"/>
        <v>Nutimilk</v>
      </c>
      <c r="J100" s="3">
        <v>1087291.6298</v>
      </c>
      <c r="K100" s="3">
        <v>1087291.6298</v>
      </c>
      <c r="L100" s="3">
        <v>0</v>
      </c>
      <c r="M100">
        <v>-20000</v>
      </c>
      <c r="N100" s="3">
        <v>40</v>
      </c>
      <c r="O100" s="3">
        <v>60</v>
      </c>
      <c r="P100" s="5">
        <v>13</v>
      </c>
      <c r="Q100" s="3">
        <v>39</v>
      </c>
      <c r="R100" s="12">
        <v>26400</v>
      </c>
      <c r="S100" s="3">
        <v>39</v>
      </c>
    </row>
    <row r="101" spans="1:19">
      <c r="A101" s="3" t="s">
        <v>322</v>
      </c>
      <c r="B101" s="3" t="s">
        <v>326</v>
      </c>
      <c r="C101" s="3" t="s">
        <v>324</v>
      </c>
      <c r="D101" s="3" t="s">
        <v>326</v>
      </c>
      <c r="E101" s="3" t="s">
        <v>327</v>
      </c>
      <c r="F101" t="str">
        <f t="shared" si="4"/>
        <v>110ml</v>
      </c>
      <c r="G101" t="str">
        <f t="shared" si="5"/>
        <v>Có đường</v>
      </c>
      <c r="H101" t="str">
        <f t="shared" si="6"/>
        <v>Thùng</v>
      </c>
      <c r="I101" t="str">
        <f t="shared" si="7"/>
        <v>Nutimilk</v>
      </c>
      <c r="J101" s="3">
        <v>4280370.3704000004</v>
      </c>
      <c r="K101" s="3">
        <v>4280370.3704000004</v>
      </c>
      <c r="L101" s="3">
        <v>0</v>
      </c>
      <c r="M101">
        <v>0</v>
      </c>
      <c r="N101" s="3">
        <v>20</v>
      </c>
      <c r="O101" s="3">
        <v>20</v>
      </c>
      <c r="P101" s="5">
        <v>14</v>
      </c>
      <c r="Q101" s="3">
        <v>20</v>
      </c>
      <c r="R101" s="12">
        <v>105600</v>
      </c>
      <c r="S101" s="3">
        <v>20</v>
      </c>
    </row>
    <row r="102" spans="1:19">
      <c r="A102" s="3" t="s">
        <v>328</v>
      </c>
      <c r="B102" s="3" t="s">
        <v>329</v>
      </c>
      <c r="C102" s="3" t="s">
        <v>330</v>
      </c>
      <c r="D102" s="3" t="s">
        <v>329</v>
      </c>
      <c r="E102" s="3" t="s">
        <v>331</v>
      </c>
      <c r="F102" t="str">
        <f t="shared" si="4"/>
        <v>180ml</v>
      </c>
      <c r="G102" t="str">
        <f t="shared" si="5"/>
        <v>Có đường</v>
      </c>
      <c r="H102" t="str">
        <f t="shared" si="6"/>
        <v>Lốc</v>
      </c>
      <c r="I102" t="str">
        <f t="shared" si="7"/>
        <v>Nutimilk</v>
      </c>
      <c r="J102" s="3">
        <v>1306377.7038</v>
      </c>
      <c r="K102" s="3">
        <v>1306377.7038</v>
      </c>
      <c r="L102" s="3">
        <v>0</v>
      </c>
      <c r="M102">
        <v>0</v>
      </c>
      <c r="N102" s="3">
        <v>26</v>
      </c>
      <c r="O102" s="3">
        <v>47</v>
      </c>
      <c r="P102" s="5">
        <v>12</v>
      </c>
      <c r="Q102" s="3">
        <v>25</v>
      </c>
      <c r="R102" s="12">
        <v>33840</v>
      </c>
      <c r="S102" s="3">
        <v>25</v>
      </c>
    </row>
    <row r="103" spans="1:19">
      <c r="A103" s="3" t="s">
        <v>328</v>
      </c>
      <c r="B103" s="3" t="s">
        <v>332</v>
      </c>
      <c r="C103" s="3" t="s">
        <v>330</v>
      </c>
      <c r="D103" s="3" t="s">
        <v>332</v>
      </c>
      <c r="E103" s="3" t="s">
        <v>333</v>
      </c>
      <c r="F103" t="str">
        <f t="shared" si="4"/>
        <v>180ml</v>
      </c>
      <c r="G103" t="str">
        <f t="shared" si="5"/>
        <v>Có đường</v>
      </c>
      <c r="H103" t="str">
        <f t="shared" si="6"/>
        <v>Thùng</v>
      </c>
      <c r="I103" t="str">
        <f t="shared" si="7"/>
        <v>Nutimilk</v>
      </c>
      <c r="J103" s="3">
        <v>966888.88879999996</v>
      </c>
      <c r="K103" s="3">
        <v>966888.88879999996</v>
      </c>
      <c r="L103" s="3">
        <v>0</v>
      </c>
      <c r="M103">
        <v>0</v>
      </c>
      <c r="N103" s="3">
        <v>3</v>
      </c>
      <c r="O103" s="3">
        <v>3</v>
      </c>
      <c r="P103" s="5">
        <v>3</v>
      </c>
      <c r="Q103" s="3">
        <v>3</v>
      </c>
      <c r="R103" s="12">
        <v>25920</v>
      </c>
      <c r="S103" s="3">
        <v>3</v>
      </c>
    </row>
    <row r="104" spans="1:19">
      <c r="A104" s="3" t="s">
        <v>334</v>
      </c>
      <c r="B104" s="3" t="s">
        <v>335</v>
      </c>
      <c r="C104" s="3" t="s">
        <v>336</v>
      </c>
      <c r="D104" s="3" t="s">
        <v>335</v>
      </c>
      <c r="E104" s="3" t="s">
        <v>337</v>
      </c>
      <c r="F104" t="str">
        <f t="shared" si="4"/>
        <v>180ml</v>
      </c>
      <c r="G104" t="str">
        <f t="shared" si="5"/>
        <v>Ít đường</v>
      </c>
      <c r="H104" t="str">
        <f t="shared" si="6"/>
        <v>Lốc</v>
      </c>
      <c r="I104" t="str">
        <f t="shared" si="7"/>
        <v>Nutimilk</v>
      </c>
      <c r="J104" s="3">
        <v>2089102.8887</v>
      </c>
      <c r="K104" s="3">
        <v>2089102.8887</v>
      </c>
      <c r="L104" s="3">
        <v>0</v>
      </c>
      <c r="M104">
        <v>0</v>
      </c>
      <c r="N104" s="3">
        <v>58</v>
      </c>
      <c r="O104" s="3">
        <v>75</v>
      </c>
      <c r="P104" s="5">
        <v>16</v>
      </c>
      <c r="Q104" s="3">
        <v>53</v>
      </c>
      <c r="R104" s="12">
        <v>54000</v>
      </c>
      <c r="S104" s="3">
        <v>53</v>
      </c>
    </row>
    <row r="105" spans="1:19">
      <c r="A105" s="3" t="s">
        <v>334</v>
      </c>
      <c r="B105" s="3" t="s">
        <v>338</v>
      </c>
      <c r="C105" s="3" t="s">
        <v>336</v>
      </c>
      <c r="D105" s="3" t="s">
        <v>338</v>
      </c>
      <c r="E105" s="3" t="s">
        <v>339</v>
      </c>
      <c r="F105" t="str">
        <f t="shared" si="4"/>
        <v>180ml</v>
      </c>
      <c r="G105" t="str">
        <f t="shared" si="5"/>
        <v>Ít đường</v>
      </c>
      <c r="H105" t="str">
        <f t="shared" si="6"/>
        <v>Thùng</v>
      </c>
      <c r="I105" t="str">
        <f t="shared" si="7"/>
        <v>Nutimilk</v>
      </c>
      <c r="J105" s="3">
        <v>3237037.0370999998</v>
      </c>
      <c r="K105" s="3">
        <v>3237037.0370999998</v>
      </c>
      <c r="L105" s="3">
        <v>0</v>
      </c>
      <c r="M105">
        <v>0</v>
      </c>
      <c r="N105" s="3">
        <v>10</v>
      </c>
      <c r="O105" s="3">
        <v>10</v>
      </c>
      <c r="P105" s="5">
        <v>7</v>
      </c>
      <c r="Q105" s="3">
        <v>10</v>
      </c>
      <c r="R105" s="12">
        <v>86400</v>
      </c>
      <c r="S105" s="3">
        <v>10</v>
      </c>
    </row>
    <row r="106" spans="1:19">
      <c r="A106" s="3" t="s">
        <v>340</v>
      </c>
      <c r="B106" s="3" t="s">
        <v>341</v>
      </c>
      <c r="C106" s="3" t="s">
        <v>342</v>
      </c>
      <c r="D106" s="3" t="s">
        <v>341</v>
      </c>
      <c r="E106" s="3" t="s">
        <v>343</v>
      </c>
      <c r="F106" t="str">
        <f t="shared" si="4"/>
        <v>180ml</v>
      </c>
      <c r="G106" t="str">
        <f t="shared" si="5"/>
        <v>Khác</v>
      </c>
      <c r="H106" t="str">
        <f t="shared" si="6"/>
        <v>Lốc</v>
      </c>
      <c r="I106" t="str">
        <f t="shared" si="7"/>
        <v>Nutimilk</v>
      </c>
      <c r="J106" s="3">
        <v>1114296.2962</v>
      </c>
      <c r="K106" s="3">
        <v>1114296.2962</v>
      </c>
      <c r="L106" s="3">
        <v>0</v>
      </c>
      <c r="M106">
        <v>0</v>
      </c>
      <c r="N106" s="3">
        <v>32</v>
      </c>
      <c r="O106" s="3">
        <v>40</v>
      </c>
      <c r="P106" s="5">
        <v>11</v>
      </c>
      <c r="Q106" s="3">
        <v>27</v>
      </c>
      <c r="R106" s="12">
        <v>28800</v>
      </c>
      <c r="S106" s="3">
        <v>27</v>
      </c>
    </row>
    <row r="107" spans="1:19">
      <c r="A107" s="3" t="s">
        <v>340</v>
      </c>
      <c r="B107" s="3" t="s">
        <v>344</v>
      </c>
      <c r="C107" s="3" t="s">
        <v>342</v>
      </c>
      <c r="D107" s="3" t="s">
        <v>344</v>
      </c>
      <c r="E107" s="3" t="s">
        <v>345</v>
      </c>
      <c r="F107" t="str">
        <f t="shared" si="4"/>
        <v>180ml</v>
      </c>
      <c r="G107" t="str">
        <f t="shared" si="5"/>
        <v>Khác</v>
      </c>
      <c r="H107" t="str">
        <f t="shared" si="6"/>
        <v>Thùng</v>
      </c>
      <c r="I107" t="str">
        <f t="shared" si="7"/>
        <v>Nutimilk</v>
      </c>
      <c r="J107" s="3">
        <v>651851.85179999995</v>
      </c>
      <c r="K107" s="3">
        <v>651851.85179999995</v>
      </c>
      <c r="L107" s="3">
        <v>0</v>
      </c>
      <c r="M107">
        <v>0</v>
      </c>
      <c r="N107" s="3">
        <v>2</v>
      </c>
      <c r="O107" s="3">
        <v>2</v>
      </c>
      <c r="P107" s="5">
        <v>2</v>
      </c>
      <c r="Q107" s="3">
        <v>2</v>
      </c>
      <c r="R107" s="12">
        <v>17280</v>
      </c>
      <c r="S107" s="3">
        <v>2</v>
      </c>
    </row>
    <row r="108" spans="1:19">
      <c r="A108" s="3" t="s">
        <v>346</v>
      </c>
      <c r="B108" s="3" t="s">
        <v>347</v>
      </c>
      <c r="C108" s="3" t="s">
        <v>348</v>
      </c>
      <c r="D108" s="3" t="s">
        <v>347</v>
      </c>
      <c r="E108" s="3" t="s">
        <v>348</v>
      </c>
      <c r="F108" t="str">
        <f t="shared" si="4"/>
        <v>1L</v>
      </c>
      <c r="G108" t="str">
        <f t="shared" si="5"/>
        <v>Có đường</v>
      </c>
      <c r="H108" t="str">
        <f t="shared" si="6"/>
        <v>Gói lẻ</v>
      </c>
      <c r="I108" t="str">
        <f t="shared" si="7"/>
        <v>Nutimilk</v>
      </c>
      <c r="J108" s="3">
        <v>265925.92570000002</v>
      </c>
      <c r="K108" s="3">
        <v>265925.92570000002</v>
      </c>
      <c r="L108" s="3">
        <v>0</v>
      </c>
      <c r="M108">
        <v>0</v>
      </c>
      <c r="N108" s="3">
        <v>7</v>
      </c>
      <c r="O108" s="3">
        <v>8</v>
      </c>
      <c r="P108" s="5">
        <v>6</v>
      </c>
      <c r="Q108" s="3">
        <v>7</v>
      </c>
      <c r="R108" s="12">
        <v>8000</v>
      </c>
      <c r="S108" s="3">
        <v>7</v>
      </c>
    </row>
    <row r="109" spans="1:19">
      <c r="A109" s="3" t="s">
        <v>349</v>
      </c>
      <c r="B109" s="3" t="s">
        <v>350</v>
      </c>
      <c r="C109" s="3" t="s">
        <v>351</v>
      </c>
      <c r="D109" s="3" t="s">
        <v>350</v>
      </c>
      <c r="E109" s="3" t="s">
        <v>351</v>
      </c>
      <c r="F109" t="str">
        <f t="shared" si="4"/>
        <v>220ml</v>
      </c>
      <c r="G109" t="str">
        <f t="shared" si="5"/>
        <v>Có đường</v>
      </c>
      <c r="H109" t="str">
        <f t="shared" si="6"/>
        <v>Gói lẻ</v>
      </c>
      <c r="I109" t="str">
        <f t="shared" si="7"/>
        <v>Nutimilk</v>
      </c>
      <c r="J109" s="3">
        <v>359944.44459999999</v>
      </c>
      <c r="K109" s="3">
        <v>359944.44459999999</v>
      </c>
      <c r="L109" s="3">
        <v>0</v>
      </c>
      <c r="M109">
        <v>-78000</v>
      </c>
      <c r="N109" s="3">
        <v>35</v>
      </c>
      <c r="O109" s="3">
        <v>45</v>
      </c>
      <c r="P109" s="5">
        <v>7</v>
      </c>
      <c r="Q109" s="3">
        <v>35</v>
      </c>
      <c r="R109" s="12">
        <v>9900</v>
      </c>
      <c r="S109" s="3">
        <v>35</v>
      </c>
    </row>
    <row r="110" spans="1:19">
      <c r="A110" s="3" t="s">
        <v>349</v>
      </c>
      <c r="B110" s="3" t="s">
        <v>352</v>
      </c>
      <c r="C110" s="3" t="s">
        <v>351</v>
      </c>
      <c r="D110" s="3" t="s">
        <v>352</v>
      </c>
      <c r="E110" s="3" t="s">
        <v>353</v>
      </c>
      <c r="F110" t="str">
        <f t="shared" si="4"/>
        <v>220ml</v>
      </c>
      <c r="G110" t="str">
        <f t="shared" si="5"/>
        <v>Có đường</v>
      </c>
      <c r="H110" t="str">
        <f t="shared" si="6"/>
        <v>Thùng</v>
      </c>
      <c r="I110" t="str">
        <f t="shared" si="7"/>
        <v>Nutimilk</v>
      </c>
      <c r="J110" s="3">
        <v>1391666.6666000001</v>
      </c>
      <c r="K110" s="3">
        <v>1391666.6666000001</v>
      </c>
      <c r="L110" s="3">
        <v>0</v>
      </c>
      <c r="M110">
        <v>-37500</v>
      </c>
      <c r="N110" s="3">
        <v>4</v>
      </c>
      <c r="O110" s="3">
        <v>4</v>
      </c>
      <c r="P110" s="5">
        <v>4</v>
      </c>
      <c r="Q110" s="3">
        <v>4</v>
      </c>
      <c r="R110" s="12">
        <v>42240</v>
      </c>
      <c r="S110" s="3">
        <v>4</v>
      </c>
    </row>
    <row r="111" spans="1:19">
      <c r="A111" s="3" t="s">
        <v>354</v>
      </c>
      <c r="B111" s="3" t="s">
        <v>355</v>
      </c>
      <c r="C111" s="3" t="s">
        <v>356</v>
      </c>
      <c r="D111" s="3" t="s">
        <v>355</v>
      </c>
      <c r="E111" s="3" t="s">
        <v>356</v>
      </c>
      <c r="F111" t="str">
        <f t="shared" si="4"/>
        <v>220ml</v>
      </c>
      <c r="G111" t="str">
        <f t="shared" si="5"/>
        <v>Khác</v>
      </c>
      <c r="H111" t="str">
        <f t="shared" si="6"/>
        <v>Gói lẻ</v>
      </c>
      <c r="I111" t="str">
        <f t="shared" si="7"/>
        <v>Nutimilk</v>
      </c>
      <c r="J111" s="3">
        <v>409370.88900000002</v>
      </c>
      <c r="K111" s="3">
        <v>409370.88900000002</v>
      </c>
      <c r="L111" s="3">
        <v>0</v>
      </c>
      <c r="M111">
        <v>0</v>
      </c>
      <c r="N111" s="3">
        <v>17</v>
      </c>
      <c r="O111" s="3">
        <v>52</v>
      </c>
      <c r="P111" s="5">
        <v>12</v>
      </c>
      <c r="Q111" s="3">
        <v>17</v>
      </c>
      <c r="R111" s="12">
        <v>11440</v>
      </c>
      <c r="S111" s="3">
        <v>17</v>
      </c>
    </row>
    <row r="112" spans="1:19">
      <c r="A112" s="3" t="s">
        <v>354</v>
      </c>
      <c r="B112" s="3" t="s">
        <v>357</v>
      </c>
      <c r="C112" s="3" t="s">
        <v>356</v>
      </c>
      <c r="D112" s="3" t="s">
        <v>357</v>
      </c>
      <c r="E112" s="3" t="s">
        <v>358</v>
      </c>
      <c r="F112" t="str">
        <f t="shared" si="4"/>
        <v>220ml</v>
      </c>
      <c r="G112" t="str">
        <f t="shared" si="5"/>
        <v>Khác</v>
      </c>
      <c r="H112" t="str">
        <f t="shared" si="6"/>
        <v>Thùng</v>
      </c>
      <c r="I112" t="str">
        <f t="shared" si="7"/>
        <v>Nutimilk</v>
      </c>
      <c r="J112" s="3">
        <v>347222.22220000002</v>
      </c>
      <c r="K112" s="3">
        <v>347222.22220000002</v>
      </c>
      <c r="L112" s="3">
        <v>0</v>
      </c>
      <c r="M112">
        <v>0</v>
      </c>
      <c r="N112" s="3">
        <v>1</v>
      </c>
      <c r="O112" s="3">
        <v>1</v>
      </c>
      <c r="P112" s="5">
        <v>1</v>
      </c>
      <c r="Q112" s="3">
        <v>1</v>
      </c>
      <c r="R112" s="12">
        <v>10560</v>
      </c>
      <c r="S112" s="3">
        <v>1</v>
      </c>
    </row>
    <row r="113" spans="1:19">
      <c r="A113" s="3" t="s">
        <v>359</v>
      </c>
      <c r="B113" s="3" t="s">
        <v>360</v>
      </c>
      <c r="C113" s="3" t="s">
        <v>361</v>
      </c>
      <c r="D113" s="3" t="s">
        <v>360</v>
      </c>
      <c r="E113" s="3" t="s">
        <v>361</v>
      </c>
      <c r="F113" t="str">
        <f t="shared" si="4"/>
        <v>220ml</v>
      </c>
      <c r="G113" t="str">
        <f t="shared" si="5"/>
        <v>Ít đường</v>
      </c>
      <c r="H113" t="str">
        <f t="shared" si="6"/>
        <v>Gói lẻ</v>
      </c>
      <c r="I113" t="str">
        <f t="shared" si="7"/>
        <v>Nutimilk</v>
      </c>
      <c r="J113" s="3">
        <v>236140.22229999999</v>
      </c>
      <c r="K113" s="3">
        <v>236140.22229999999</v>
      </c>
      <c r="L113" s="3">
        <v>0</v>
      </c>
      <c r="M113">
        <v>0</v>
      </c>
      <c r="N113" s="3">
        <v>13</v>
      </c>
      <c r="O113" s="3">
        <v>30</v>
      </c>
      <c r="P113" s="5">
        <v>10</v>
      </c>
      <c r="Q113" s="3">
        <v>13</v>
      </c>
      <c r="R113" s="12">
        <v>6600</v>
      </c>
      <c r="S113" s="3">
        <v>13</v>
      </c>
    </row>
    <row r="114" spans="1:19">
      <c r="A114" s="3" t="s">
        <v>359</v>
      </c>
      <c r="B114" s="3" t="s">
        <v>362</v>
      </c>
      <c r="C114" s="3" t="s">
        <v>361</v>
      </c>
      <c r="D114" s="3" t="s">
        <v>362</v>
      </c>
      <c r="E114" s="3" t="s">
        <v>363</v>
      </c>
      <c r="F114" t="str">
        <f t="shared" si="4"/>
        <v>220ml</v>
      </c>
      <c r="G114" t="str">
        <f t="shared" si="5"/>
        <v>Ít đường</v>
      </c>
      <c r="H114" t="str">
        <f t="shared" si="6"/>
        <v>Thùng</v>
      </c>
      <c r="I114" t="str">
        <f t="shared" si="7"/>
        <v>Nutimilk</v>
      </c>
      <c r="J114" s="3">
        <v>694444.44440000004</v>
      </c>
      <c r="K114" s="3">
        <v>694444.44440000004</v>
      </c>
      <c r="L114" s="3">
        <v>0</v>
      </c>
      <c r="M114">
        <v>0</v>
      </c>
      <c r="N114" s="3">
        <v>2</v>
      </c>
      <c r="O114" s="3">
        <v>2</v>
      </c>
      <c r="P114" s="5">
        <v>2</v>
      </c>
      <c r="Q114" s="3">
        <v>2</v>
      </c>
      <c r="R114" s="12">
        <v>21120</v>
      </c>
      <c r="S114" s="3">
        <v>2</v>
      </c>
    </row>
    <row r="115" spans="1:19">
      <c r="A115" s="3" t="s">
        <v>364</v>
      </c>
      <c r="B115" s="3" t="s">
        <v>365</v>
      </c>
      <c r="C115" s="3" t="s">
        <v>366</v>
      </c>
      <c r="D115" s="3" t="s">
        <v>367</v>
      </c>
      <c r="E115" s="3" t="s">
        <v>368</v>
      </c>
      <c r="F115" t="s">
        <v>384</v>
      </c>
      <c r="G115" t="str">
        <f t="shared" si="5"/>
        <v>Khác</v>
      </c>
      <c r="H115" t="s">
        <v>414</v>
      </c>
      <c r="I115" t="str">
        <f t="shared" si="7"/>
        <v>Khác</v>
      </c>
      <c r="J115" s="3">
        <v>10213114.370300001</v>
      </c>
      <c r="K115" s="3">
        <v>10213114.370300001</v>
      </c>
      <c r="L115" s="3">
        <v>0</v>
      </c>
      <c r="M115">
        <v>0</v>
      </c>
      <c r="N115" s="3">
        <v>89</v>
      </c>
      <c r="O115" s="3">
        <v>392</v>
      </c>
      <c r="P115" s="5">
        <v>12</v>
      </c>
      <c r="Q115" s="3">
        <v>89</v>
      </c>
      <c r="R115" s="12">
        <v>392000</v>
      </c>
      <c r="S115" s="3">
        <v>89</v>
      </c>
    </row>
    <row r="116" spans="1:19">
      <c r="A116" s="3" t="s">
        <v>364</v>
      </c>
      <c r="B116" s="3" t="s">
        <v>365</v>
      </c>
      <c r="C116" s="3" t="s">
        <v>366</v>
      </c>
      <c r="D116" s="3" t="s">
        <v>365</v>
      </c>
      <c r="E116" s="3" t="s">
        <v>369</v>
      </c>
      <c r="F116" t="s">
        <v>384</v>
      </c>
      <c r="G116" t="str">
        <f t="shared" si="5"/>
        <v>Khác</v>
      </c>
      <c r="H116" t="str">
        <f t="shared" si="6"/>
        <v>Gói lẻ</v>
      </c>
      <c r="I116" t="str">
        <f t="shared" si="7"/>
        <v>Khác</v>
      </c>
      <c r="J116" s="3">
        <v>1478168.4443999999</v>
      </c>
      <c r="K116" s="3">
        <v>1478168.4443999999</v>
      </c>
      <c r="L116" s="3">
        <v>0</v>
      </c>
      <c r="M116">
        <v>0</v>
      </c>
      <c r="N116" s="3">
        <v>26</v>
      </c>
      <c r="O116" s="3">
        <v>55</v>
      </c>
      <c r="P116" s="5">
        <v>9</v>
      </c>
      <c r="Q116" s="3">
        <v>26</v>
      </c>
      <c r="R116" s="12">
        <v>55000</v>
      </c>
      <c r="S116" s="3">
        <v>26</v>
      </c>
    </row>
    <row r="117" spans="1:19">
      <c r="A117" s="3" t="s">
        <v>370</v>
      </c>
      <c r="B117" s="3" t="s">
        <v>371</v>
      </c>
      <c r="C117" s="3" t="s">
        <v>372</v>
      </c>
      <c r="D117" s="3" t="s">
        <v>371</v>
      </c>
      <c r="E117" s="3" t="s">
        <v>373</v>
      </c>
      <c r="F117" t="str">
        <f t="shared" si="4"/>
        <v>180ml</v>
      </c>
      <c r="G117" t="str">
        <f t="shared" si="5"/>
        <v>Khác</v>
      </c>
      <c r="H117" t="str">
        <f t="shared" si="6"/>
        <v>Lốc</v>
      </c>
      <c r="I117" t="str">
        <f t="shared" si="7"/>
        <v>Lothamilk</v>
      </c>
      <c r="J117" s="3">
        <v>2852414.4446</v>
      </c>
      <c r="K117" s="3">
        <v>2852414.4446</v>
      </c>
      <c r="L117" s="3">
        <v>0</v>
      </c>
      <c r="M117">
        <v>-372000</v>
      </c>
      <c r="N117" s="3">
        <v>92</v>
      </c>
      <c r="O117" s="3">
        <v>102</v>
      </c>
      <c r="P117" s="5">
        <v>15</v>
      </c>
      <c r="Q117" s="3">
        <v>89</v>
      </c>
      <c r="R117" s="12">
        <v>73440</v>
      </c>
      <c r="S117" s="3">
        <v>89</v>
      </c>
    </row>
    <row r="118" spans="1:19">
      <c r="A118" s="3" t="s">
        <v>370</v>
      </c>
      <c r="B118" s="3" t="s">
        <v>374</v>
      </c>
      <c r="C118" s="3" t="s">
        <v>372</v>
      </c>
      <c r="D118" s="3" t="s">
        <v>374</v>
      </c>
      <c r="E118" s="3" t="s">
        <v>375</v>
      </c>
      <c r="F118" t="str">
        <f t="shared" si="4"/>
        <v>180ml</v>
      </c>
      <c r="G118" t="str">
        <f t="shared" si="5"/>
        <v>Khác</v>
      </c>
      <c r="H118" t="str">
        <f t="shared" si="6"/>
        <v>Thùng</v>
      </c>
      <c r="I118" t="str">
        <f t="shared" si="7"/>
        <v>Lothamilk</v>
      </c>
      <c r="J118" s="3">
        <v>647962.96299999999</v>
      </c>
      <c r="K118" s="3">
        <v>647962.96299999999</v>
      </c>
      <c r="L118" s="3">
        <v>0</v>
      </c>
      <c r="M118">
        <v>0</v>
      </c>
      <c r="N118" s="3">
        <v>2</v>
      </c>
      <c r="O118" s="3">
        <v>2</v>
      </c>
      <c r="P118" s="5">
        <v>2</v>
      </c>
      <c r="Q118" s="3">
        <v>2</v>
      </c>
      <c r="R118" s="12">
        <v>17280</v>
      </c>
      <c r="S118" s="3">
        <v>2</v>
      </c>
    </row>
    <row r="119" spans="1:19">
      <c r="A119" s="3" t="s">
        <v>376</v>
      </c>
      <c r="B119" s="3" t="s">
        <v>377</v>
      </c>
      <c r="C119" s="3" t="s">
        <v>378</v>
      </c>
      <c r="D119" s="3" t="s">
        <v>376</v>
      </c>
      <c r="E119" s="3" t="s">
        <v>379</v>
      </c>
      <c r="F119" t="str">
        <f t="shared" si="4"/>
        <v>1L</v>
      </c>
      <c r="G119" t="str">
        <f t="shared" si="5"/>
        <v>Có đường</v>
      </c>
      <c r="H119" t="str">
        <f t="shared" si="6"/>
        <v>Gói lẻ</v>
      </c>
      <c r="I119" t="str">
        <f t="shared" si="7"/>
        <v>TH True Milk</v>
      </c>
      <c r="J119" s="3">
        <v>3717245.6294</v>
      </c>
      <c r="K119" s="3">
        <v>3717245.6294</v>
      </c>
      <c r="L119" s="3">
        <v>0</v>
      </c>
      <c r="M119">
        <v>0</v>
      </c>
      <c r="N119" s="3">
        <v>67</v>
      </c>
      <c r="O119" s="3">
        <v>115</v>
      </c>
      <c r="P119" s="5">
        <v>17</v>
      </c>
      <c r="Q119" s="3">
        <v>64</v>
      </c>
      <c r="R119" s="12">
        <v>115000</v>
      </c>
      <c r="S119" s="3">
        <v>64</v>
      </c>
    </row>
    <row r="120" spans="1:19">
      <c r="R120" s="12"/>
    </row>
    <row r="121" spans="1:19" ht="17.149999999999999" customHeight="1"/>
    <row r="124" spans="1:19">
      <c r="A124" s="14"/>
      <c r="B124" s="14"/>
      <c r="C124" s="14"/>
      <c r="D124" s="14"/>
    </row>
    <row r="125" spans="1:19">
      <c r="A125" s="13"/>
      <c r="B125" s="13"/>
      <c r="C125" s="13"/>
      <c r="D125" s="11"/>
    </row>
    <row r="128" spans="1:19">
      <c r="A128" s="17"/>
      <c r="B128" s="17"/>
      <c r="C128" s="17"/>
      <c r="D128" s="17"/>
      <c r="E128" s="17"/>
      <c r="F128" s="17"/>
      <c r="G128" s="17"/>
      <c r="H128" s="17"/>
      <c r="I128" s="17"/>
      <c r="J128" s="17"/>
    </row>
    <row r="129" spans="1:10">
      <c r="A129" s="13"/>
      <c r="B129" s="13"/>
      <c r="C129" s="13"/>
      <c r="D129" s="13"/>
      <c r="E129" s="13"/>
      <c r="F129" s="13"/>
      <c r="G129" s="13"/>
      <c r="H129" s="13"/>
      <c r="I129" s="13"/>
      <c r="J129" s="11"/>
    </row>
    <row r="131" spans="1:10">
      <c r="E131" s="16"/>
    </row>
  </sheetData>
  <autoFilter ref="A5:S120" xr:uid="{00000000-0009-0000-0000-000001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1"/>
  <sheetViews>
    <sheetView topLeftCell="A58" zoomScale="87" zoomScaleNormal="59" workbookViewId="0">
      <selection activeCell="E51" sqref="E51"/>
    </sheetView>
  </sheetViews>
  <sheetFormatPr defaultRowHeight="14.5"/>
  <cols>
    <col min="1" max="1" width="86.6328125" bestFit="1" customWidth="1"/>
    <col min="2" max="2" width="19.54296875" bestFit="1" customWidth="1"/>
    <col min="3" max="3" width="11.90625" bestFit="1" customWidth="1"/>
    <col min="4" max="4" width="17.36328125" bestFit="1" customWidth="1"/>
    <col min="5" max="5" width="22.6328125" bestFit="1" customWidth="1"/>
    <col min="6" max="6" width="10.36328125" bestFit="1" customWidth="1"/>
    <col min="7" max="7" width="11.54296875" bestFit="1" customWidth="1"/>
    <col min="8" max="14" width="16.26953125" bestFit="1" customWidth="1"/>
    <col min="15" max="16" width="17.26953125" bestFit="1" customWidth="1"/>
  </cols>
  <sheetData>
    <row r="1" spans="1:3">
      <c r="A1" s="9" t="s">
        <v>389</v>
      </c>
      <c r="B1" t="s">
        <v>392</v>
      </c>
    </row>
    <row r="2" spans="1:3">
      <c r="A2" s="10" t="s">
        <v>408</v>
      </c>
      <c r="B2" s="11">
        <v>3863000</v>
      </c>
    </row>
    <row r="3" spans="1:3">
      <c r="A3" s="10" t="s">
        <v>393</v>
      </c>
      <c r="B3" s="11">
        <v>1445380</v>
      </c>
    </row>
    <row r="4" spans="1:3">
      <c r="A4" s="10" t="s">
        <v>415</v>
      </c>
      <c r="B4" s="11">
        <v>1230660</v>
      </c>
    </row>
    <row r="5" spans="1:3">
      <c r="A5" s="10" t="s">
        <v>400</v>
      </c>
      <c r="B5" s="11">
        <v>508600</v>
      </c>
    </row>
    <row r="6" spans="1:3">
      <c r="A6" s="10" t="s">
        <v>391</v>
      </c>
      <c r="B6" s="11">
        <v>7047640</v>
      </c>
    </row>
    <row r="8" spans="1:3">
      <c r="A8" s="9" t="s">
        <v>389</v>
      </c>
      <c r="B8" t="s">
        <v>419</v>
      </c>
      <c r="C8" t="s">
        <v>401</v>
      </c>
    </row>
    <row r="9" spans="1:3">
      <c r="A9" s="10" t="s">
        <v>414</v>
      </c>
      <c r="B9" s="24">
        <v>166</v>
      </c>
      <c r="C9" s="13">
        <v>10328437.9257</v>
      </c>
    </row>
    <row r="10" spans="1:3">
      <c r="A10" s="10" t="s">
        <v>412</v>
      </c>
      <c r="B10" s="24">
        <v>794</v>
      </c>
      <c r="C10" s="13">
        <v>40918840.888599992</v>
      </c>
    </row>
    <row r="11" spans="1:3">
      <c r="A11" s="10" t="s">
        <v>395</v>
      </c>
      <c r="B11" s="24">
        <v>561</v>
      </c>
      <c r="C11" s="13">
        <v>30997818.665999997</v>
      </c>
    </row>
    <row r="12" spans="1:3">
      <c r="A12" s="10" t="s">
        <v>394</v>
      </c>
      <c r="B12" s="24">
        <v>580</v>
      </c>
      <c r="C12" s="13">
        <v>212844814.14859998</v>
      </c>
    </row>
    <row r="13" spans="1:3">
      <c r="A13" s="10" t="s">
        <v>391</v>
      </c>
      <c r="B13" s="24">
        <v>2101</v>
      </c>
      <c r="C13" s="13">
        <v>295089911.62889999</v>
      </c>
    </row>
    <row r="15" spans="1:3">
      <c r="A15" s="9" t="s">
        <v>389</v>
      </c>
      <c r="B15" t="s">
        <v>392</v>
      </c>
    </row>
    <row r="16" spans="1:3">
      <c r="A16" s="10" t="s">
        <v>403</v>
      </c>
      <c r="B16" s="11">
        <v>7047640</v>
      </c>
    </row>
    <row r="17" spans="1:2">
      <c r="A17" s="10" t="s">
        <v>400</v>
      </c>
      <c r="B17" s="11">
        <v>2321200</v>
      </c>
    </row>
    <row r="18" spans="1:2">
      <c r="A18" s="10" t="s">
        <v>404</v>
      </c>
      <c r="B18" s="11">
        <v>2211700</v>
      </c>
    </row>
    <row r="19" spans="1:2">
      <c r="A19" s="10" t="s">
        <v>396</v>
      </c>
      <c r="B19" s="11">
        <v>1170080</v>
      </c>
    </row>
    <row r="20" spans="1:2">
      <c r="A20" s="10" t="s">
        <v>405</v>
      </c>
      <c r="B20" s="11">
        <v>565460</v>
      </c>
    </row>
    <row r="21" spans="1:2">
      <c r="A21" s="10" t="s">
        <v>411</v>
      </c>
      <c r="B21" s="11">
        <v>420300</v>
      </c>
    </row>
    <row r="22" spans="1:2">
      <c r="A22" s="10" t="s">
        <v>413</v>
      </c>
      <c r="B22" s="11">
        <v>269800</v>
      </c>
    </row>
    <row r="23" spans="1:2">
      <c r="A23" s="10" t="s">
        <v>391</v>
      </c>
      <c r="B23" s="11">
        <v>14006180</v>
      </c>
    </row>
    <row r="27" spans="1:2">
      <c r="A27" s="9" t="s">
        <v>389</v>
      </c>
      <c r="B27" t="s">
        <v>401</v>
      </c>
    </row>
    <row r="28" spans="1:2">
      <c r="A28" s="10" t="s">
        <v>130</v>
      </c>
      <c r="B28" s="11">
        <v>25700465.037099998</v>
      </c>
    </row>
    <row r="29" spans="1:2">
      <c r="A29" s="10" t="s">
        <v>142</v>
      </c>
      <c r="B29" s="11">
        <v>42856490.3706</v>
      </c>
    </row>
    <row r="30" spans="1:2">
      <c r="A30" s="10" t="s">
        <v>51</v>
      </c>
      <c r="B30" s="11">
        <v>99016471.777899995</v>
      </c>
    </row>
    <row r="31" spans="1:2">
      <c r="A31" s="10" t="s">
        <v>391</v>
      </c>
      <c r="B31" s="11">
        <v>167573427.18559998</v>
      </c>
    </row>
    <row r="34" spans="1:5">
      <c r="A34" s="9" t="s">
        <v>389</v>
      </c>
      <c r="B34" t="s">
        <v>401</v>
      </c>
    </row>
    <row r="35" spans="1:5">
      <c r="A35" s="10" t="s">
        <v>137</v>
      </c>
      <c r="B35" s="11">
        <v>1102660.2960999999</v>
      </c>
    </row>
    <row r="36" spans="1:5">
      <c r="A36" s="10" t="s">
        <v>250</v>
      </c>
      <c r="B36" s="11">
        <v>385092.59259999997</v>
      </c>
    </row>
    <row r="37" spans="1:5">
      <c r="A37" s="10" t="s">
        <v>85</v>
      </c>
      <c r="B37" s="11">
        <v>1221137.9258999999</v>
      </c>
    </row>
    <row r="38" spans="1:5">
      <c r="A38" s="10" t="s">
        <v>391</v>
      </c>
      <c r="B38" s="11">
        <v>2708890.8146000002</v>
      </c>
    </row>
    <row r="39" spans="1:5">
      <c r="A39" s="10"/>
      <c r="B39" s="11"/>
    </row>
    <row r="40" spans="1:5">
      <c r="A40" s="10"/>
      <c r="B40" s="11"/>
    </row>
    <row r="41" spans="1:5">
      <c r="A41" s="9" t="s">
        <v>399</v>
      </c>
      <c r="B41" t="s">
        <v>403</v>
      </c>
    </row>
    <row r="43" spans="1:5">
      <c r="A43" t="s">
        <v>401</v>
      </c>
      <c r="B43" t="s">
        <v>392</v>
      </c>
      <c r="C43" t="s">
        <v>406</v>
      </c>
      <c r="D43" t="s">
        <v>402</v>
      </c>
      <c r="E43" t="s">
        <v>407</v>
      </c>
    </row>
    <row r="44" spans="1:5">
      <c r="A44" s="11">
        <v>295089911.62890005</v>
      </c>
      <c r="B44" s="11">
        <v>7047640</v>
      </c>
      <c r="C44" s="11">
        <v>2040</v>
      </c>
      <c r="D44" s="11">
        <v>-1382500</v>
      </c>
      <c r="E44" s="11">
        <v>144651.9174651471</v>
      </c>
    </row>
    <row r="47" spans="1:5">
      <c r="A47" t="s">
        <v>409</v>
      </c>
      <c r="B47" s="22">
        <f>GETPIVOTDATA("Sum of Tổng doanh số",$A$43)/521481752</f>
        <v>0.56586814494881899</v>
      </c>
    </row>
    <row r="48" spans="1:5">
      <c r="A48" t="s">
        <v>410</v>
      </c>
      <c r="B48" s="23">
        <f>1-B47</f>
        <v>0.43413185505118101</v>
      </c>
    </row>
    <row r="52" spans="1:6">
      <c r="A52" s="9" t="s">
        <v>389</v>
      </c>
      <c r="B52" t="s">
        <v>417</v>
      </c>
      <c r="C52" t="s">
        <v>416</v>
      </c>
    </row>
    <row r="53" spans="1:6">
      <c r="A53" s="10" t="s">
        <v>411</v>
      </c>
      <c r="B53" s="11">
        <v>14500.249761478164</v>
      </c>
      <c r="C53" s="11">
        <v>-880.17917133258675</v>
      </c>
    </row>
    <row r="54" spans="1:6">
      <c r="A54" s="10" t="s">
        <v>400</v>
      </c>
      <c r="B54" s="11">
        <v>52925.721090755629</v>
      </c>
      <c r="C54" s="11">
        <v>-1941.8006430868168</v>
      </c>
    </row>
    <row r="55" spans="1:6">
      <c r="A55" s="10" t="s">
        <v>396</v>
      </c>
      <c r="B55" s="11">
        <v>40772.190998083941</v>
      </c>
      <c r="C55" s="11">
        <v>-4663.3211678832113</v>
      </c>
    </row>
    <row r="56" spans="1:6">
      <c r="A56" s="10" t="s">
        <v>413</v>
      </c>
      <c r="B56" s="11">
        <v>81112.531480833335</v>
      </c>
      <c r="C56" s="11">
        <v>-291.66666666666669</v>
      </c>
      <c r="E56" s="13"/>
      <c r="F56" s="13"/>
    </row>
    <row r="57" spans="1:6">
      <c r="A57" s="10" t="s">
        <v>405</v>
      </c>
      <c r="B57" s="11">
        <v>70486.213749346411</v>
      </c>
      <c r="C57" s="11">
        <v>-442.81045751633985</v>
      </c>
      <c r="E57" s="13"/>
      <c r="F57" s="13"/>
    </row>
    <row r="58" spans="1:6">
      <c r="A58" s="10" t="s">
        <v>403</v>
      </c>
      <c r="B58" s="11">
        <v>144651.91746514704</v>
      </c>
      <c r="C58" s="11">
        <v>-677.6960784313726</v>
      </c>
      <c r="E58" s="13"/>
      <c r="F58" s="13"/>
    </row>
    <row r="59" spans="1:6">
      <c r="A59" s="10" t="s">
        <v>404</v>
      </c>
      <c r="B59" s="11">
        <v>58990.867654942333</v>
      </c>
      <c r="C59" s="11">
        <v>-52.471169686985171</v>
      </c>
      <c r="E59" s="13"/>
      <c r="F59" s="13"/>
    </row>
    <row r="60" spans="1:6">
      <c r="A60" s="10" t="s">
        <v>391</v>
      </c>
      <c r="B60" s="11">
        <v>75434.94163963545</v>
      </c>
      <c r="C60" s="11">
        <v>-1436.3228699551569</v>
      </c>
      <c r="E60" s="13"/>
      <c r="F60" s="13"/>
    </row>
    <row r="63" spans="1:6">
      <c r="A63" s="9" t="s">
        <v>401</v>
      </c>
      <c r="B63" s="9" t="s">
        <v>418</v>
      </c>
    </row>
    <row r="64" spans="1:6">
      <c r="A64" s="9" t="s">
        <v>389</v>
      </c>
      <c r="B64" s="17" t="s">
        <v>387</v>
      </c>
      <c r="C64" s="17" t="s">
        <v>386</v>
      </c>
      <c r="D64" s="17" t="s">
        <v>384</v>
      </c>
      <c r="E64" s="17" t="s">
        <v>390</v>
      </c>
      <c r="F64" s="17" t="s">
        <v>385</v>
      </c>
    </row>
    <row r="65" spans="1:6">
      <c r="A65" s="10" t="s">
        <v>411</v>
      </c>
      <c r="B65" s="13"/>
      <c r="C65" s="13">
        <v>12948723.037</v>
      </c>
      <c r="D65" s="13"/>
      <c r="E65" s="13"/>
      <c r="F65" s="13"/>
    </row>
    <row r="66" spans="1:6">
      <c r="A66" s="10" t="s">
        <v>400</v>
      </c>
      <c r="B66" s="13">
        <v>1090477.6296000001</v>
      </c>
      <c r="C66" s="13">
        <v>1596159.1112000002</v>
      </c>
      <c r="D66" s="13">
        <v>56624865.185100004</v>
      </c>
      <c r="E66" s="13">
        <v>6528095.1109999996</v>
      </c>
      <c r="F66" s="13"/>
    </row>
    <row r="67" spans="1:6">
      <c r="A67" s="10" t="s">
        <v>396</v>
      </c>
      <c r="B67" s="13">
        <v>1835670.3705</v>
      </c>
      <c r="C67" s="13">
        <v>42850650.963399999</v>
      </c>
      <c r="D67" s="13"/>
      <c r="E67" s="13"/>
      <c r="F67" s="13"/>
    </row>
    <row r="68" spans="1:6">
      <c r="A68" s="10" t="s">
        <v>413</v>
      </c>
      <c r="B68" s="13"/>
      <c r="C68" s="13"/>
      <c r="D68" s="13">
        <v>8045706.9627</v>
      </c>
      <c r="E68" s="13">
        <v>1687796.8149999999</v>
      </c>
      <c r="F68" s="13"/>
    </row>
    <row r="69" spans="1:6">
      <c r="A69" s="10" t="s">
        <v>405</v>
      </c>
      <c r="B69" s="13">
        <v>8398789.7039000001</v>
      </c>
      <c r="C69" s="13">
        <v>9365554.6664000005</v>
      </c>
      <c r="D69" s="13">
        <v>365648.14790000004</v>
      </c>
      <c r="E69" s="13"/>
      <c r="F69" s="13">
        <v>3438788.8891000003</v>
      </c>
    </row>
    <row r="70" spans="1:6">
      <c r="A70" s="10" t="s">
        <v>403</v>
      </c>
      <c r="B70" s="13">
        <v>49928656.221999995</v>
      </c>
      <c r="C70" s="13">
        <v>179632728.51860002</v>
      </c>
      <c r="D70" s="13">
        <v>31933600.073899999</v>
      </c>
      <c r="E70" s="13"/>
      <c r="F70" s="13">
        <v>33594926.814400002</v>
      </c>
    </row>
    <row r="71" spans="1:6">
      <c r="A71" s="10" t="s">
        <v>404</v>
      </c>
      <c r="B71" s="13">
        <v>8593955.3333000001</v>
      </c>
      <c r="C71" s="13">
        <v>18793794.369400002</v>
      </c>
      <c r="D71" s="13">
        <v>22606311.778300002</v>
      </c>
      <c r="E71" s="13"/>
      <c r="F71" s="13">
        <v>21620851.8521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O43"/>
  <sheetViews>
    <sheetView showGridLines="0" tabSelected="1" zoomScale="45" zoomScaleNormal="45" workbookViewId="0">
      <selection activeCell="AE9" sqref="AE9"/>
    </sheetView>
  </sheetViews>
  <sheetFormatPr defaultColWidth="8.7265625" defaultRowHeight="14.5"/>
  <cols>
    <col min="1" max="4" width="8.7265625" style="19"/>
    <col min="5" max="26" width="8.7265625" style="20"/>
    <col min="27" max="27" width="10.26953125" style="20" customWidth="1"/>
    <col min="28" max="28" width="21.26953125" style="20" bestFit="1" customWidth="1"/>
    <col min="29" max="29" width="18.90625" style="20" customWidth="1"/>
    <col min="30" max="30" width="21" style="20" customWidth="1"/>
    <col min="31" max="31" width="20.08984375" style="20" customWidth="1"/>
    <col min="32" max="32" width="17.1796875" style="20" customWidth="1"/>
    <col min="33" max="33" width="17.7265625" style="20" customWidth="1"/>
    <col min="34" max="41" width="8.7265625" style="20"/>
    <col min="42" max="16384" width="8.7265625" style="15"/>
  </cols>
  <sheetData>
    <row r="2" spans="9:9">
      <c r="I2" s="21"/>
    </row>
    <row r="29" spans="27:34" ht="20">
      <c r="AA29" s="30" t="s">
        <v>420</v>
      </c>
      <c r="AB29" s="25"/>
      <c r="AC29" s="25"/>
      <c r="AD29" s="25"/>
      <c r="AE29" s="25"/>
      <c r="AF29" s="25"/>
      <c r="AG29" s="25"/>
      <c r="AH29" s="25"/>
    </row>
    <row r="30" spans="27:34">
      <c r="AA30" s="25"/>
      <c r="AB30" s="25"/>
      <c r="AC30" s="25"/>
      <c r="AD30" s="25"/>
      <c r="AE30" s="25"/>
      <c r="AF30" s="25"/>
      <c r="AG30" s="25"/>
      <c r="AH30" s="25"/>
    </row>
    <row r="31" spans="27:34">
      <c r="AA31" s="25"/>
      <c r="AB31" s="25"/>
      <c r="AC31" s="25"/>
      <c r="AD31" s="25"/>
      <c r="AE31" s="25"/>
      <c r="AF31" s="25"/>
      <c r="AG31" s="25"/>
      <c r="AH31" s="25"/>
    </row>
    <row r="32" spans="27:34" ht="23.5">
      <c r="AA32" s="25"/>
      <c r="AB32" s="26"/>
      <c r="AC32" s="27" t="s">
        <v>387</v>
      </c>
      <c r="AD32" s="27" t="s">
        <v>386</v>
      </c>
      <c r="AE32" s="27" t="s">
        <v>384</v>
      </c>
      <c r="AF32" s="27" t="s">
        <v>390</v>
      </c>
      <c r="AG32" s="27" t="s">
        <v>385</v>
      </c>
      <c r="AH32" s="25"/>
    </row>
    <row r="33" spans="27:36" ht="23.5">
      <c r="AA33" s="25"/>
      <c r="AB33" s="28" t="s">
        <v>411</v>
      </c>
      <c r="AC33" s="29"/>
      <c r="AD33" s="29">
        <v>12948723.037</v>
      </c>
      <c r="AE33" s="29"/>
      <c r="AF33" s="29"/>
      <c r="AG33" s="29"/>
      <c r="AH33" s="25"/>
    </row>
    <row r="34" spans="27:36" ht="23.5">
      <c r="AA34" s="25"/>
      <c r="AB34" s="28" t="s">
        <v>400</v>
      </c>
      <c r="AC34" s="29">
        <v>1090477.6296000001</v>
      </c>
      <c r="AD34" s="29">
        <v>1596159.1112000002</v>
      </c>
      <c r="AE34" s="29">
        <v>56624865.185100004</v>
      </c>
      <c r="AF34" s="29">
        <v>6528095.1109999996</v>
      </c>
      <c r="AG34" s="29"/>
      <c r="AH34" s="25"/>
    </row>
    <row r="35" spans="27:36" ht="23.5">
      <c r="AA35" s="25"/>
      <c r="AB35" s="28" t="s">
        <v>396</v>
      </c>
      <c r="AC35" s="29">
        <v>1835670.3705</v>
      </c>
      <c r="AD35" s="29">
        <v>42850650.963399999</v>
      </c>
      <c r="AE35" s="29"/>
      <c r="AF35" s="29"/>
      <c r="AG35" s="29"/>
      <c r="AH35" s="25"/>
      <c r="AJ35"/>
    </row>
    <row r="36" spans="27:36" ht="23.5">
      <c r="AA36" s="25"/>
      <c r="AB36" s="28" t="s">
        <v>413</v>
      </c>
      <c r="AC36" s="29"/>
      <c r="AD36" s="29"/>
      <c r="AE36" s="29">
        <v>8045706.9627</v>
      </c>
      <c r="AF36" s="29">
        <v>1687796.8149999999</v>
      </c>
      <c r="AG36" s="29"/>
      <c r="AH36" s="25"/>
    </row>
    <row r="37" spans="27:36" ht="23.5">
      <c r="AA37" s="25"/>
      <c r="AB37" s="28" t="s">
        <v>405</v>
      </c>
      <c r="AC37" s="29">
        <v>8398789.7039000001</v>
      </c>
      <c r="AD37" s="29">
        <v>9365554.6664000005</v>
      </c>
      <c r="AE37" s="29">
        <v>365648.14790000004</v>
      </c>
      <c r="AF37" s="29"/>
      <c r="AG37" s="29">
        <v>3438788.8891000003</v>
      </c>
      <c r="AH37" s="25"/>
    </row>
    <row r="38" spans="27:36" ht="23.5">
      <c r="AA38" s="25"/>
      <c r="AB38" s="28" t="s">
        <v>403</v>
      </c>
      <c r="AC38" s="29">
        <v>49928656.221999995</v>
      </c>
      <c r="AD38" s="29">
        <v>179632728.51860002</v>
      </c>
      <c r="AE38" s="29">
        <v>31933600.073899999</v>
      </c>
      <c r="AF38" s="29"/>
      <c r="AG38" s="29">
        <v>33594926.814400002</v>
      </c>
      <c r="AH38" s="25"/>
    </row>
    <row r="39" spans="27:36" ht="23.5">
      <c r="AA39" s="25"/>
      <c r="AB39" s="28" t="s">
        <v>404</v>
      </c>
      <c r="AC39" s="29">
        <v>8593955.3333000001</v>
      </c>
      <c r="AD39" s="29">
        <v>18793794.369400002</v>
      </c>
      <c r="AE39" s="29">
        <v>22606311.778300002</v>
      </c>
      <c r="AF39" s="29"/>
      <c r="AG39" s="29">
        <v>21620851.8521</v>
      </c>
      <c r="AH39" s="25"/>
    </row>
    <row r="40" spans="27:36">
      <c r="AA40" s="25"/>
      <c r="AB40" s="25"/>
      <c r="AC40" s="25"/>
      <c r="AD40" s="25"/>
      <c r="AE40" s="25"/>
      <c r="AF40" s="25"/>
      <c r="AG40" s="25"/>
      <c r="AH40" s="25"/>
    </row>
    <row r="41" spans="27:36">
      <c r="AA41" s="25"/>
      <c r="AB41" s="25"/>
      <c r="AC41" s="25"/>
      <c r="AD41" s="25"/>
      <c r="AE41" s="25"/>
      <c r="AF41" s="25"/>
      <c r="AG41" s="25"/>
      <c r="AH41" s="25"/>
    </row>
    <row r="42" spans="27:36">
      <c r="AA42" s="25"/>
      <c r="AB42" s="25"/>
      <c r="AC42" s="25"/>
      <c r="AD42" s="25"/>
      <c r="AE42" s="25"/>
      <c r="AF42" s="25"/>
      <c r="AG42" s="25"/>
      <c r="AH42" s="25"/>
    </row>
    <row r="43" spans="27:36">
      <c r="AA43" s="25"/>
      <c r="AB43" s="25"/>
      <c r="AC43" s="25"/>
      <c r="AD43" s="25"/>
      <c r="AE43" s="25"/>
      <c r="AF43" s="25"/>
      <c r="AG43" s="25"/>
      <c r="AH43" s="25"/>
    </row>
  </sheetData>
  <conditionalFormatting sqref="AC36:AG36">
    <cfRule type="colorScale" priority="4">
      <colorScale>
        <cfvo type="min"/>
        <cfvo type="max"/>
        <color theme="4" tint="0.79998168889431442"/>
        <color theme="4" tint="-0.249977111117893"/>
      </colorScale>
    </cfRule>
  </conditionalFormatting>
  <conditionalFormatting sqref="AC37:AG37">
    <cfRule type="colorScale" priority="3">
      <colorScale>
        <cfvo type="min"/>
        <cfvo type="max"/>
        <color theme="4" tint="0.79998168889431442"/>
        <color theme="4" tint="-0.249977111117893"/>
      </colorScale>
    </cfRule>
  </conditionalFormatting>
  <conditionalFormatting sqref="AC38:AG38">
    <cfRule type="colorScale" priority="2">
      <colorScale>
        <cfvo type="min"/>
        <cfvo type="max"/>
        <color theme="4" tint="0.79998168889431442"/>
        <color theme="4" tint="-0.249977111117893"/>
      </colorScale>
    </cfRule>
  </conditionalFormatting>
  <conditionalFormatting sqref="AC39:AG39">
    <cfRule type="colorScale" priority="1">
      <colorScale>
        <cfvo type="min"/>
        <cfvo type="max"/>
        <color theme="4" tint="0.79998168889431442"/>
        <color theme="4" tint="-0.249977111117893"/>
      </colorScale>
    </cfRule>
  </conditionalFormatting>
  <conditionalFormatting sqref="AC33:AG33">
    <cfRule type="colorScale" priority="7">
      <colorScale>
        <cfvo type="min"/>
        <cfvo type="max"/>
        <color theme="4" tint="0.79998168889431442"/>
        <color theme="4" tint="-0.249977111117893"/>
      </colorScale>
    </cfRule>
  </conditionalFormatting>
  <conditionalFormatting sqref="AC34:AG34">
    <cfRule type="colorScale" priority="6">
      <colorScale>
        <cfvo type="min"/>
        <cfvo type="max"/>
        <color theme="4" tint="0.79998168889431442"/>
        <color theme="4" tint="-0.249977111117893"/>
      </colorScale>
    </cfRule>
  </conditionalFormatting>
  <conditionalFormatting sqref="AC35:AG35">
    <cfRule type="colorScale" priority="5">
      <colorScale>
        <cfvo type="min"/>
        <cfvo type="max"/>
        <color theme="4" tint="0.79998168889431442"/>
        <color theme="4" tint="-0.249977111117893"/>
      </colorScale>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sheet_report</vt:lpstr>
      <vt:lpstr>sheet_report (2)</vt:lpstr>
      <vt:lpstr>report</vt:lpstr>
      <vt:lpstr>Dashboard</vt:lpstr>
      <vt:lpstr>reportdata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LongTK</dc:creator>
  <cp:lastModifiedBy>LENOVO</cp:lastModifiedBy>
  <dcterms:created xsi:type="dcterms:W3CDTF">2022-01-16T07:51:04Z</dcterms:created>
  <dcterms:modified xsi:type="dcterms:W3CDTF">2025-02-11T07:16:56Z</dcterms:modified>
</cp:coreProperties>
</file>