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arvis_Stark/Downloads/"/>
    </mc:Choice>
  </mc:AlternateContent>
  <xr:revisionPtr revIDLastSave="0" documentId="13_ncr:1_{2D0856D8-0C3E-5E4D-83A5-17FCC1BC12A4}" xr6:coauthVersionLast="47" xr6:coauthVersionMax="47" xr10:uidLastSave="{00000000-0000-0000-0000-000000000000}"/>
  <bookViews>
    <workbookView xWindow="0" yWindow="760" windowWidth="28800" windowHeight="17480" activeTab="4" xr2:uid="{00000000-000D-0000-FFFF-FFFF00000000}"/>
  </bookViews>
  <sheets>
    <sheet name="CRM ANALYSIS" sheetId="7" r:id="rId1"/>
    <sheet name="Raw data" sheetId="1" r:id="rId2"/>
    <sheet name="Data source" sheetId="25" r:id="rId3"/>
    <sheet name="QUESTION" sheetId="23" r:id="rId4"/>
    <sheet name="Total Sales" sheetId="24" r:id="rId5"/>
    <sheet name="Clients" sheetId="20" r:id="rId6"/>
    <sheet name="Transaction" sheetId="9" r:id="rId7"/>
    <sheet name="Items" sheetId="19" r:id="rId8"/>
    <sheet name="Invorce &gt; 2 items" sheetId="22" r:id="rId9"/>
  </sheets>
  <definedNames>
    <definedName name="_xlnm._FilterDatabase" localSheetId="8" hidden="1">'Invorce &gt; 2 items'!$D$9:$G$21</definedName>
    <definedName name="_xlnm._FilterDatabase" localSheetId="1" hidden="1">'Raw data'!$A$1:$H$1</definedName>
  </definedNames>
  <calcPr calcId="191028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7" l="1"/>
  <c r="H12" i="7"/>
  <c r="H10" i="7"/>
  <c r="H8" i="7"/>
  <c r="H6" i="7"/>
  <c r="H4" i="7"/>
  <c r="H3" i="7"/>
  <c r="G12" i="7"/>
  <c r="G10" i="7"/>
  <c r="G8" i="7"/>
  <c r="G6" i="7"/>
  <c r="G4" i="7"/>
  <c r="G3" i="7"/>
  <c r="F49" i="9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107" i="25"/>
  <c r="T108" i="25"/>
  <c r="T109" i="25"/>
  <c r="T110" i="25"/>
  <c r="T111" i="25"/>
  <c r="T112" i="25"/>
  <c r="T113" i="25"/>
  <c r="T114" i="25"/>
  <c r="T115" i="25"/>
  <c r="T116" i="25"/>
  <c r="T117" i="25"/>
  <c r="T118" i="25"/>
  <c r="T119" i="25"/>
  <c r="T120" i="25"/>
  <c r="T121" i="25"/>
  <c r="T122" i="25"/>
  <c r="T123" i="25"/>
  <c r="T124" i="25"/>
  <c r="T125" i="25"/>
  <c r="T126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1" i="25"/>
  <c r="T142" i="25"/>
  <c r="T143" i="25"/>
  <c r="T144" i="25"/>
  <c r="T145" i="25"/>
  <c r="T146" i="25"/>
  <c r="T147" i="25"/>
  <c r="T148" i="25"/>
  <c r="T149" i="25"/>
  <c r="T150" i="25"/>
  <c r="T151" i="25"/>
  <c r="T152" i="25"/>
  <c r="T153" i="25"/>
  <c r="T154" i="25"/>
  <c r="T155" i="25"/>
  <c r="T156" i="25"/>
  <c r="T157" i="25"/>
  <c r="T158" i="25"/>
  <c r="T159" i="25"/>
  <c r="T160" i="25"/>
  <c r="T161" i="25"/>
  <c r="T162" i="25"/>
  <c r="T163" i="25"/>
  <c r="T164" i="25"/>
  <c r="T165" i="25"/>
  <c r="T166" i="25"/>
  <c r="T167" i="25"/>
  <c r="T168" i="25"/>
  <c r="T169" i="25"/>
  <c r="T170" i="25"/>
  <c r="T171" i="25"/>
  <c r="T172" i="25"/>
  <c r="T173" i="25"/>
  <c r="T174" i="25"/>
  <c r="T175" i="25"/>
  <c r="T176" i="25"/>
  <c r="T177" i="25"/>
  <c r="T178" i="25"/>
  <c r="T179" i="25"/>
  <c r="T180" i="25"/>
  <c r="T181" i="25"/>
  <c r="T182" i="25"/>
  <c r="T183" i="25"/>
  <c r="T184" i="25"/>
  <c r="T185" i="25"/>
  <c r="T186" i="25"/>
  <c r="T187" i="25"/>
  <c r="T188" i="25"/>
  <c r="T189" i="25"/>
  <c r="T190" i="25"/>
  <c r="T191" i="25"/>
  <c r="T192" i="25"/>
  <c r="T193" i="25"/>
  <c r="T194" i="25"/>
  <c r="T195" i="25"/>
  <c r="T196" i="25"/>
  <c r="T197" i="25"/>
  <c r="T198" i="25"/>
  <c r="T199" i="25"/>
  <c r="T200" i="25"/>
  <c r="T201" i="25"/>
  <c r="T202" i="25"/>
  <c r="T203" i="25"/>
  <c r="T204" i="25"/>
  <c r="T205" i="25"/>
  <c r="T206" i="25"/>
  <c r="T207" i="25"/>
  <c r="T208" i="25"/>
  <c r="T209" i="25"/>
  <c r="T210" i="25"/>
  <c r="T211" i="25"/>
  <c r="T212" i="25"/>
  <c r="T213" i="25"/>
  <c r="T214" i="25"/>
  <c r="T215" i="25"/>
  <c r="T216" i="25"/>
  <c r="T217" i="25"/>
  <c r="T218" i="25"/>
  <c r="T219" i="25"/>
  <c r="T220" i="25"/>
  <c r="T221" i="25"/>
  <c r="T222" i="25"/>
  <c r="T223" i="25"/>
  <c r="T224" i="25"/>
  <c r="T225" i="25"/>
  <c r="T226" i="25"/>
  <c r="T227" i="25"/>
  <c r="T228" i="25"/>
  <c r="T229" i="25"/>
  <c r="T230" i="25"/>
  <c r="T231" i="25"/>
  <c r="T232" i="25"/>
  <c r="T233" i="25"/>
  <c r="T234" i="25"/>
  <c r="T235" i="25"/>
  <c r="T236" i="25"/>
  <c r="T237" i="25"/>
  <c r="T238" i="25"/>
  <c r="T239" i="25"/>
  <c r="T240" i="25"/>
  <c r="T241" i="25"/>
  <c r="T242" i="25"/>
  <c r="T243" i="25"/>
  <c r="T244" i="25"/>
  <c r="T245" i="25"/>
  <c r="T246" i="25"/>
  <c r="T247" i="25"/>
  <c r="T248" i="25"/>
  <c r="T249" i="25"/>
  <c r="T250" i="25"/>
  <c r="T251" i="25"/>
  <c r="T252" i="25"/>
  <c r="T253" i="25"/>
  <c r="T254" i="25"/>
  <c r="T255" i="25"/>
  <c r="T256" i="25"/>
  <c r="T257" i="25"/>
  <c r="T258" i="25"/>
  <c r="T259" i="25"/>
  <c r="T260" i="25"/>
  <c r="T261" i="25"/>
  <c r="T262" i="25"/>
  <c r="T263" i="25"/>
  <c r="T264" i="25"/>
  <c r="T265" i="25"/>
  <c r="T266" i="25"/>
  <c r="T267" i="25"/>
  <c r="T268" i="25"/>
  <c r="T269" i="25"/>
  <c r="T270" i="25"/>
  <c r="T271" i="25"/>
  <c r="T272" i="25"/>
  <c r="T273" i="25"/>
  <c r="T274" i="25"/>
  <c r="T275" i="25"/>
  <c r="T276" i="25"/>
  <c r="T277" i="25"/>
  <c r="T278" i="25"/>
  <c r="T279" i="25"/>
  <c r="T280" i="25"/>
  <c r="T281" i="25"/>
  <c r="T282" i="25"/>
  <c r="T283" i="25"/>
  <c r="T284" i="25"/>
  <c r="T285" i="25"/>
  <c r="T286" i="25"/>
  <c r="T287" i="25"/>
  <c r="T288" i="25"/>
  <c r="T289" i="25"/>
  <c r="T290" i="25"/>
  <c r="T291" i="25"/>
  <c r="T292" i="25"/>
  <c r="T293" i="25"/>
  <c r="T294" i="25"/>
  <c r="T295" i="25"/>
  <c r="T296" i="25"/>
  <c r="T297" i="25"/>
  <c r="T298" i="25"/>
  <c r="T299" i="25"/>
  <c r="T300" i="25"/>
  <c r="T301" i="25"/>
  <c r="T302" i="25"/>
  <c r="T303" i="25"/>
  <c r="T304" i="25"/>
  <c r="T305" i="25"/>
  <c r="T306" i="25"/>
  <c r="T307" i="25"/>
  <c r="T308" i="25"/>
  <c r="T309" i="25"/>
  <c r="T310" i="25"/>
  <c r="T311" i="25"/>
  <c r="T312" i="25"/>
  <c r="T313" i="25"/>
  <c r="T314" i="25"/>
  <c r="T315" i="25"/>
  <c r="T316" i="25"/>
  <c r="T317" i="25"/>
  <c r="T318" i="25"/>
  <c r="T319" i="25"/>
  <c r="T320" i="25"/>
  <c r="T321" i="25"/>
  <c r="T322" i="25"/>
  <c r="T323" i="25"/>
  <c r="T324" i="25"/>
  <c r="T325" i="25"/>
  <c r="T326" i="25"/>
  <c r="T327" i="25"/>
  <c r="T328" i="25"/>
  <c r="T329" i="25"/>
  <c r="T330" i="25"/>
  <c r="T331" i="25"/>
  <c r="T332" i="25"/>
  <c r="T333" i="25"/>
  <c r="T334" i="25"/>
  <c r="T335" i="25"/>
  <c r="T336" i="25"/>
  <c r="T337" i="25"/>
  <c r="T338" i="25"/>
  <c r="T339" i="25"/>
  <c r="T340" i="25"/>
  <c r="T341" i="25"/>
  <c r="T342" i="25"/>
  <c r="T343" i="25"/>
  <c r="T344" i="25"/>
  <c r="T345" i="25"/>
  <c r="T346" i="25"/>
  <c r="T347" i="25"/>
  <c r="T348" i="25"/>
  <c r="T349" i="25"/>
  <c r="T350" i="25"/>
  <c r="T351" i="25"/>
  <c r="T352" i="25"/>
  <c r="T353" i="25"/>
  <c r="T354" i="25"/>
  <c r="T355" i="25"/>
  <c r="T356" i="25"/>
  <c r="T357" i="25"/>
  <c r="T358" i="25"/>
  <c r="T359" i="25"/>
  <c r="T360" i="25"/>
  <c r="T361" i="25"/>
  <c r="T362" i="25"/>
  <c r="T363" i="25"/>
  <c r="T364" i="25"/>
  <c r="T365" i="25"/>
  <c r="T366" i="25"/>
  <c r="T367" i="25"/>
  <c r="T368" i="25"/>
  <c r="T369" i="25"/>
  <c r="T370" i="25"/>
  <c r="T371" i="25"/>
  <c r="T372" i="25"/>
  <c r="T373" i="25"/>
  <c r="T374" i="25"/>
  <c r="T375" i="25"/>
  <c r="T376" i="25"/>
  <c r="T377" i="25"/>
  <c r="T378" i="25"/>
  <c r="T379" i="25"/>
  <c r="T380" i="25"/>
  <c r="T381" i="25"/>
  <c r="T382" i="25"/>
  <c r="T383" i="25"/>
  <c r="T384" i="25"/>
  <c r="T385" i="25"/>
  <c r="T386" i="25"/>
  <c r="T387" i="25"/>
  <c r="T388" i="25"/>
  <c r="T389" i="25"/>
  <c r="T390" i="25"/>
  <c r="T391" i="25"/>
  <c r="T392" i="25"/>
  <c r="T393" i="25"/>
  <c r="T394" i="25"/>
  <c r="T395" i="25"/>
  <c r="T396" i="25"/>
  <c r="T397" i="25"/>
  <c r="T398" i="25"/>
  <c r="T399" i="25"/>
  <c r="T400" i="25"/>
  <c r="T401" i="25"/>
  <c r="T402" i="25"/>
  <c r="T403" i="25"/>
  <c r="T404" i="25"/>
  <c r="T405" i="25"/>
  <c r="T406" i="25"/>
  <c r="T407" i="25"/>
  <c r="T408" i="25"/>
  <c r="T409" i="25"/>
  <c r="T410" i="25"/>
  <c r="T411" i="25"/>
  <c r="T412" i="25"/>
  <c r="T413" i="25"/>
  <c r="T414" i="25"/>
  <c r="T415" i="25"/>
  <c r="T416" i="25"/>
  <c r="T417" i="25"/>
  <c r="T418" i="25"/>
  <c r="T419" i="25"/>
  <c r="T420" i="25"/>
  <c r="T421" i="25"/>
  <c r="T422" i="25"/>
  <c r="T423" i="25"/>
  <c r="T424" i="25"/>
  <c r="T425" i="25"/>
  <c r="T426" i="25"/>
  <c r="T427" i="25"/>
  <c r="T428" i="25"/>
  <c r="T429" i="25"/>
  <c r="T430" i="25"/>
  <c r="T431" i="25"/>
  <c r="T432" i="25"/>
  <c r="T433" i="25"/>
  <c r="T434" i="25"/>
  <c r="T435" i="25"/>
  <c r="T436" i="25"/>
  <c r="T437" i="25"/>
  <c r="T438" i="25"/>
  <c r="T439" i="25"/>
  <c r="T440" i="25"/>
  <c r="T441" i="25"/>
  <c r="T442" i="25"/>
  <c r="T443" i="25"/>
  <c r="T444" i="25"/>
  <c r="T445" i="25"/>
  <c r="T446" i="25"/>
  <c r="T447" i="25"/>
  <c r="T448" i="25"/>
  <c r="T449" i="25"/>
  <c r="T450" i="25"/>
  <c r="T451" i="25"/>
  <c r="T452" i="25"/>
  <c r="T453" i="25"/>
  <c r="T454" i="25"/>
  <c r="T455" i="25"/>
  <c r="T456" i="25"/>
  <c r="T457" i="25"/>
  <c r="T458" i="25"/>
  <c r="T459" i="25"/>
  <c r="T460" i="25"/>
  <c r="T461" i="25"/>
  <c r="T462" i="25"/>
  <c r="T463" i="25"/>
  <c r="T464" i="25"/>
  <c r="T465" i="25"/>
  <c r="T466" i="25"/>
  <c r="T467" i="25"/>
  <c r="T468" i="25"/>
  <c r="T469" i="25"/>
  <c r="T470" i="25"/>
  <c r="T471" i="25"/>
  <c r="T472" i="25"/>
  <c r="T473" i="25"/>
  <c r="T474" i="25"/>
  <c r="T475" i="25"/>
  <c r="T476" i="25"/>
  <c r="T477" i="25"/>
  <c r="T478" i="25"/>
  <c r="T479" i="25"/>
  <c r="T480" i="25"/>
  <c r="T481" i="25"/>
  <c r="T482" i="25"/>
  <c r="T483" i="25"/>
  <c r="T484" i="25"/>
  <c r="T485" i="25"/>
  <c r="T486" i="25"/>
  <c r="T487" i="25"/>
  <c r="T488" i="25"/>
  <c r="T489" i="25"/>
  <c r="T490" i="25"/>
  <c r="T491" i="25"/>
  <c r="T492" i="25"/>
  <c r="T493" i="25"/>
  <c r="T494" i="25"/>
  <c r="T495" i="25"/>
  <c r="T496" i="25"/>
  <c r="T2" i="25"/>
  <c r="E42" i="20"/>
  <c r="E17" i="20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81" i="25"/>
  <c r="I382" i="25"/>
  <c r="I383" i="25"/>
  <c r="I384" i="25"/>
  <c r="I385" i="25"/>
  <c r="I386" i="25"/>
  <c r="I387" i="25"/>
  <c r="I388" i="25"/>
  <c r="I389" i="25"/>
  <c r="I390" i="25"/>
  <c r="I391" i="25"/>
  <c r="I392" i="25"/>
  <c r="I393" i="25"/>
  <c r="I394" i="25"/>
  <c r="I395" i="25"/>
  <c r="I396" i="25"/>
  <c r="I397" i="25"/>
  <c r="I398" i="25"/>
  <c r="I399" i="25"/>
  <c r="I400" i="25"/>
  <c r="I401" i="25"/>
  <c r="I402" i="25"/>
  <c r="I403" i="25"/>
  <c r="I404" i="25"/>
  <c r="I405" i="25"/>
  <c r="I406" i="25"/>
  <c r="I407" i="25"/>
  <c r="I408" i="25"/>
  <c r="I409" i="25"/>
  <c r="I410" i="25"/>
  <c r="I411" i="25"/>
  <c r="I412" i="25"/>
  <c r="I413" i="25"/>
  <c r="I414" i="25"/>
  <c r="I415" i="25"/>
  <c r="I416" i="25"/>
  <c r="I417" i="25"/>
  <c r="I418" i="25"/>
  <c r="I419" i="25"/>
  <c r="I420" i="25"/>
  <c r="I421" i="25"/>
  <c r="I422" i="25"/>
  <c r="I423" i="25"/>
  <c r="I424" i="25"/>
  <c r="I425" i="25"/>
  <c r="I426" i="25"/>
  <c r="I427" i="25"/>
  <c r="I428" i="25"/>
  <c r="I429" i="25"/>
  <c r="I430" i="25"/>
  <c r="I431" i="25"/>
  <c r="I432" i="25"/>
  <c r="I433" i="25"/>
  <c r="I434" i="25"/>
  <c r="I435" i="25"/>
  <c r="I436" i="25"/>
  <c r="I437" i="25"/>
  <c r="I438" i="25"/>
  <c r="I439" i="25"/>
  <c r="I440" i="25"/>
  <c r="I441" i="25"/>
  <c r="I442" i="25"/>
  <c r="I443" i="25"/>
  <c r="I444" i="25"/>
  <c r="I445" i="25"/>
  <c r="I446" i="25"/>
  <c r="I447" i="25"/>
  <c r="I448" i="25"/>
  <c r="I449" i="25"/>
  <c r="I450" i="25"/>
  <c r="I451" i="25"/>
  <c r="I452" i="25"/>
  <c r="I453" i="25"/>
  <c r="I454" i="25"/>
  <c r="I455" i="25"/>
  <c r="I456" i="25"/>
  <c r="I457" i="25"/>
  <c r="I458" i="25"/>
  <c r="I459" i="25"/>
  <c r="I460" i="25"/>
  <c r="I461" i="25"/>
  <c r="I462" i="25"/>
  <c r="I463" i="25"/>
  <c r="I464" i="25"/>
  <c r="I465" i="25"/>
  <c r="I466" i="25"/>
  <c r="I467" i="25"/>
  <c r="I468" i="25"/>
  <c r="I469" i="25"/>
  <c r="I470" i="25"/>
  <c r="I471" i="25"/>
  <c r="I472" i="25"/>
  <c r="I473" i="25"/>
  <c r="I474" i="25"/>
  <c r="I475" i="25"/>
  <c r="I476" i="25"/>
  <c r="I477" i="25"/>
  <c r="I478" i="25"/>
  <c r="I479" i="25"/>
  <c r="I480" i="25"/>
  <c r="I481" i="25"/>
  <c r="I482" i="25"/>
  <c r="I483" i="25"/>
  <c r="I484" i="25"/>
  <c r="I485" i="25"/>
  <c r="I486" i="25"/>
  <c r="I487" i="25"/>
  <c r="I488" i="25"/>
  <c r="I489" i="25"/>
  <c r="I490" i="25"/>
  <c r="I491" i="25"/>
  <c r="I492" i="25"/>
  <c r="I493" i="25"/>
  <c r="I494" i="25"/>
  <c r="I495" i="25"/>
  <c r="I496" i="25"/>
  <c r="I2" i="25"/>
  <c r="G2" i="24"/>
  <c r="D18" i="24"/>
  <c r="D9" i="24"/>
  <c r="D2" i="24"/>
  <c r="F3" i="7"/>
  <c r="F12" i="7"/>
  <c r="E34" i="22"/>
  <c r="F8" i="7"/>
  <c r="E15" i="22"/>
  <c r="F6" i="7"/>
  <c r="E8" i="22"/>
  <c r="E2" i="22"/>
  <c r="E8" i="20"/>
  <c r="E2" i="20"/>
  <c r="J2" i="19"/>
  <c r="E25" i="19"/>
  <c r="E11" i="19"/>
  <c r="E2" i="19"/>
  <c r="F8" i="9"/>
  <c r="F4" i="7"/>
  <c r="C4" i="7"/>
  <c r="C3" i="7"/>
  <c r="C12" i="7"/>
  <c r="C10" i="7"/>
  <c r="C8" i="7"/>
  <c r="C6" i="7"/>
  <c r="E12" i="7"/>
  <c r="E10" i="7"/>
  <c r="E8" i="7"/>
  <c r="E6" i="7"/>
  <c r="E4" i="7"/>
  <c r="E3" i="7"/>
  <c r="D12" i="7"/>
  <c r="D10" i="7"/>
  <c r="D8" i="7"/>
  <c r="D6" i="7"/>
  <c r="D4" i="7"/>
  <c r="D3" i="7"/>
  <c r="B12" i="7"/>
  <c r="B10" i="7"/>
  <c r="B8" i="7"/>
  <c r="B6" i="7"/>
  <c r="B4" i="7"/>
  <c r="B3" i="7"/>
</calcChain>
</file>

<file path=xl/sharedStrings.xml><?xml version="1.0" encoding="utf-8"?>
<sst xmlns="http://schemas.openxmlformats.org/spreadsheetml/2006/main" count="13323" uniqueCount="1120">
  <si>
    <t>Segmentation</t>
  </si>
  <si>
    <t>Total no. of clients</t>
  </si>
  <si>
    <t>Total Sales</t>
  </si>
  <si>
    <t>Total No. of Transactions</t>
  </si>
  <si>
    <t>Total Items Sold</t>
  </si>
  <si>
    <t xml:space="preserve">Transactions with &gt;2 items </t>
  </si>
  <si>
    <t>ATV (Average transaction value)</t>
  </si>
  <si>
    <t>UPT (Unit per transaction)</t>
  </si>
  <si>
    <t>Create Chart for presentation</t>
  </si>
  <si>
    <t>1 receipt/ transaction có từ 2 items trở lên</t>
  </si>
  <si>
    <t>= Total Sales / Total No. of Transactions
(C/D)</t>
  </si>
  <si>
    <t>=Total items/ transaction (E/D)</t>
  </si>
  <si>
    <t xml:space="preserve">Total </t>
  </si>
  <si>
    <t>PLATINUM</t>
  </si>
  <si>
    <t>(&gt;$50K)</t>
  </si>
  <si>
    <t>GOLD</t>
  </si>
  <si>
    <t>($25K - &lt;$50K)</t>
  </si>
  <si>
    <t>SILVER</t>
  </si>
  <si>
    <t>($10K – &lt;$25K)</t>
  </si>
  <si>
    <t>CLIENTELING or CT</t>
  </si>
  <si>
    <t>($3K - &lt;$10K)</t>
  </si>
  <si>
    <t>OTHERS</t>
  </si>
  <si>
    <t>(Spend threshold &lt; $3K)</t>
  </si>
  <si>
    <t>Questions:</t>
  </si>
  <si>
    <t>Top 10 Member Account Code:</t>
  </si>
  <si>
    <t>1. By Sales Quantity</t>
  </si>
  <si>
    <t>2. By Sales Amount</t>
  </si>
  <si>
    <t>Analyze by Scheme Name</t>
  </si>
  <si>
    <t>Top 10 Items sold</t>
  </si>
  <si>
    <t>Date</t>
  </si>
  <si>
    <t>Scheme Name</t>
  </si>
  <si>
    <t>Store Name</t>
  </si>
  <si>
    <t>Item Name</t>
  </si>
  <si>
    <t>Member Account Code</t>
  </si>
  <si>
    <t>Invoice</t>
  </si>
  <si>
    <t>Sales Qty</t>
  </si>
  <si>
    <t>Sales Amt</t>
  </si>
  <si>
    <t>TIFFANY - TTP</t>
  </si>
  <si>
    <t>SS RED RTTMN2HRTPDT1618IN-63520594</t>
  </si>
  <si>
    <t>60080458</t>
  </si>
  <si>
    <t>000000P105000000002</t>
  </si>
  <si>
    <t>18R DI XMN HRT PDT-61101195</t>
  </si>
  <si>
    <t>60082960</t>
  </si>
  <si>
    <t>000000P105000000003</t>
  </si>
  <si>
    <t>SS MN RTT HRT4MM BD BLTSM-27631886</t>
  </si>
  <si>
    <t>18R DI LVGHRT WIRE BLT SM-60963673</t>
  </si>
  <si>
    <t>27001049</t>
  </si>
  <si>
    <t>000000P105000000004</t>
  </si>
  <si>
    <t>MEMBER</t>
  </si>
  <si>
    <t>18R T TRUE NRW RG 5 5-63065226</t>
  </si>
  <si>
    <t>60083471</t>
  </si>
  <si>
    <t>000000P105000000005</t>
  </si>
  <si>
    <t>18R T TRUE NRW RG 7-63065285</t>
  </si>
  <si>
    <t>18W DI T WIRE BLT MD-33263473</t>
  </si>
  <si>
    <t>60073222</t>
  </si>
  <si>
    <t>000000P105000000006</t>
  </si>
  <si>
    <t>SS BL MNRTTHRT 4MMBDBLTMD-26659604</t>
  </si>
  <si>
    <t>60084724</t>
  </si>
  <si>
    <t>000000P105000000008</t>
  </si>
  <si>
    <t>SS PK MNRTTHRT4MMBDBLTMD-30978811</t>
  </si>
  <si>
    <t>SS PK MNRT HRT 4MMBDBLTSM-30978838</t>
  </si>
  <si>
    <t>MA002707</t>
  </si>
  <si>
    <t>000000P105000000010</t>
  </si>
  <si>
    <t>SS RD RTTMNHRT 4MMBDBLTMD-61941797</t>
  </si>
  <si>
    <t>60084728</t>
  </si>
  <si>
    <t>000000P105000000011</t>
  </si>
  <si>
    <t>000000P105000000012</t>
  </si>
  <si>
    <t>000000P105000000014</t>
  </si>
  <si>
    <t>60084727</t>
  </si>
  <si>
    <t>000000P105000000016</t>
  </si>
  <si>
    <t>18R DI T WIRE RG 6 5-35007857</t>
  </si>
  <si>
    <t>27001451</t>
  </si>
  <si>
    <t>000000P105000000017</t>
  </si>
  <si>
    <t>18RDI SMRD PRCD ATL PDT16-30480554</t>
  </si>
  <si>
    <t>18W DI TURQ T WIRE RG 5-64028103</t>
  </si>
  <si>
    <t>000000P105000000018</t>
  </si>
  <si>
    <t>000000P105000000019</t>
  </si>
  <si>
    <t>000000P105000000020</t>
  </si>
  <si>
    <t>18R T TWO CHN DBL BLT SM-62355417</t>
  </si>
  <si>
    <t>60080904</t>
  </si>
  <si>
    <t>000000P105000000021</t>
  </si>
  <si>
    <t>18R LG DI DAISY KEY-26887623</t>
  </si>
  <si>
    <t>60074161</t>
  </si>
  <si>
    <t>000000P105000000022</t>
  </si>
  <si>
    <t>18R PENDANT CHAIN 16IN-25508327</t>
  </si>
  <si>
    <t>CLRBLK PIGGYBANK ERTHNWRE-60559961</t>
  </si>
  <si>
    <t>60084725</t>
  </si>
  <si>
    <t>000000P105000000023</t>
  </si>
  <si>
    <t>SS MD PDT CHAIN 18IN-33484038</t>
  </si>
  <si>
    <t>60084726</t>
  </si>
  <si>
    <t>000000P105000000024</t>
  </si>
  <si>
    <t>18WDI T SMILE MN PDT1618-62617802</t>
  </si>
  <si>
    <t>60089588</t>
  </si>
  <si>
    <t>000000P105000000025</t>
  </si>
  <si>
    <t>18R HLFDI T1 NRWRG6 5-67795377</t>
  </si>
  <si>
    <t>60073961</t>
  </si>
  <si>
    <t>000000P105000000026</t>
  </si>
  <si>
    <t>18R DI TCO 3MM RG 6-27897908</t>
  </si>
  <si>
    <t>60084729</t>
  </si>
  <si>
    <t>000000P105000000027</t>
  </si>
  <si>
    <t>18R TCO 3MM RG 7-33026617</t>
  </si>
  <si>
    <t>SS BL MN RTT 2HRT PDT 18-30210417</t>
  </si>
  <si>
    <t>23000843</t>
  </si>
  <si>
    <t>000000P105000000029</t>
  </si>
  <si>
    <t>18R DI SM HEART KEY-62859954</t>
  </si>
  <si>
    <t>05002597</t>
  </si>
  <si>
    <t>000000P105000000030</t>
  </si>
  <si>
    <t>SS HW MD 19MM WRAP NL36IN-62611928</t>
  </si>
  <si>
    <t>TTN BLK 1837 NRW RG 7 5-25923677</t>
  </si>
  <si>
    <t>TTN BLK 1837 NRW RG 7-25923669</t>
  </si>
  <si>
    <t>SS 1837 NRW BASC RG 5 5-22993763</t>
  </si>
  <si>
    <t>99000488</t>
  </si>
  <si>
    <t>000000P105000000031</t>
  </si>
  <si>
    <t>SS 1837 NRRW CUFF MD-22992422</t>
  </si>
  <si>
    <t>60084730</t>
  </si>
  <si>
    <t>000000P105000000032</t>
  </si>
  <si>
    <t>SS 1837 INTLK SM PDT 16IN-22992139</t>
  </si>
  <si>
    <t>60084731</t>
  </si>
  <si>
    <t>000000P105000000033</t>
  </si>
  <si>
    <t>SS HPKMNRTTHRT4MMBDBLTXS-63686115</t>
  </si>
  <si>
    <t>60084732</t>
  </si>
  <si>
    <t>000000P105000000034</t>
  </si>
  <si>
    <t>18RSSRTTLADYBUGPDTADJ1618-67070526</t>
  </si>
  <si>
    <t>60084734</t>
  </si>
  <si>
    <t>000000P105000000037</t>
  </si>
  <si>
    <t>18R T SMILE PDT LG 1618IN-33637152</t>
  </si>
  <si>
    <t>60084737</t>
  </si>
  <si>
    <t>000000P105000000038</t>
  </si>
  <si>
    <t>18R DI MOP T WIRE RG 6-64027921</t>
  </si>
  <si>
    <t>60084738</t>
  </si>
  <si>
    <t>000000P105000000039</t>
  </si>
  <si>
    <t>18R T SMILE SM BLT MD-36667281</t>
  </si>
  <si>
    <t>60084736</t>
  </si>
  <si>
    <t>000000P105000000040</t>
  </si>
  <si>
    <t>18R MOP T TWO CL ER-66886042</t>
  </si>
  <si>
    <t>22000031</t>
  </si>
  <si>
    <t>000000P105000000041</t>
  </si>
  <si>
    <t>18R T1 NRW HNG BGL MD-67794346</t>
  </si>
  <si>
    <t>SS PINK MN RTT 2HRT PDT16-28751249</t>
  </si>
  <si>
    <t>60084740</t>
  </si>
  <si>
    <t>000000P105000000042</t>
  </si>
  <si>
    <t>18R DI 13 CROWN KEY-25460979</t>
  </si>
  <si>
    <t>20002141</t>
  </si>
  <si>
    <t>000000P105000000043</t>
  </si>
  <si>
    <t>18R PENDANT CHAIN 18IN-25508335</t>
  </si>
  <si>
    <t>18RDI RD MN SGLRW SLST ER-60987491</t>
  </si>
  <si>
    <t>60084741</t>
  </si>
  <si>
    <t>000000P105000000044</t>
  </si>
  <si>
    <t>18R TCO 4MM RG 9-35249907</t>
  </si>
  <si>
    <t>18W DI MD ATLPRCDRG 7-35102272</t>
  </si>
  <si>
    <t>60084742</t>
  </si>
  <si>
    <t>000000P105000000045</t>
  </si>
  <si>
    <t>18W DI MD ATLPRCDRG 8-35102256</t>
  </si>
  <si>
    <t>SS RTT HRT TAG BLT 7 5IN-18967529</t>
  </si>
  <si>
    <t>60084743</t>
  </si>
  <si>
    <t>000000P105000000046</t>
  </si>
  <si>
    <t>18Y GRAFFITI X MN ER-60962316</t>
  </si>
  <si>
    <t>09000030</t>
  </si>
  <si>
    <t>000000P105000000047</t>
  </si>
  <si>
    <t>18R T SMILE ER-36667249</t>
  </si>
  <si>
    <t>22000398</t>
  </si>
  <si>
    <t>000000P105000000048</t>
  </si>
  <si>
    <t>18R SM 1837INTLK PDT16IN-35672087</t>
  </si>
  <si>
    <t>000000P105000000049</t>
  </si>
  <si>
    <t>MD SQ JWLRY CASE LEA TFBL-60883300</t>
  </si>
  <si>
    <t>60084744</t>
  </si>
  <si>
    <t>000000P105000000050</t>
  </si>
  <si>
    <t>18R SM LVG HEART PDT16IN-34614598</t>
  </si>
  <si>
    <t>60084747</t>
  </si>
  <si>
    <t>000000P105000000051</t>
  </si>
  <si>
    <t>18Y SM LVG HEART PDT16IN-34595828</t>
  </si>
  <si>
    <t>000000P105000000052</t>
  </si>
  <si>
    <t>60084746</t>
  </si>
  <si>
    <t>000000P105000000053</t>
  </si>
  <si>
    <t>18R HW BALL 10MM HOOK ER-38172816</t>
  </si>
  <si>
    <t>24001530</t>
  </si>
  <si>
    <t>000000P105000000054</t>
  </si>
  <si>
    <t>18R HWBALL12 75MMPDT18 20-38096818</t>
  </si>
  <si>
    <t>18RDIACNT MDFLEURDELISKEY-60764379</t>
  </si>
  <si>
    <t>TEMP</t>
  </si>
  <si>
    <t>SS 1837 INTLK SM PDT 18IN-30319575</t>
  </si>
  <si>
    <t>PV000303</t>
  </si>
  <si>
    <t>000000P105000000055</t>
  </si>
  <si>
    <t>18R DI T SMILE LG PDT1618-63104981</t>
  </si>
  <si>
    <t>60067686</t>
  </si>
  <si>
    <t>000000P105000000056</t>
  </si>
  <si>
    <t>18R T WIRE BAR ER-62271884</t>
  </si>
  <si>
    <t>18R MN LVG HEART PDT16IN-34614555</t>
  </si>
  <si>
    <t>60084745</t>
  </si>
  <si>
    <t>000000P105000000057</t>
  </si>
  <si>
    <t>18R HW MEDIUM LINK BLT SM-39991586</t>
  </si>
  <si>
    <t>39000072</t>
  </si>
  <si>
    <t>000000P105000000058</t>
  </si>
  <si>
    <t>ST BLK T SQR BLT LG-36618159</t>
  </si>
  <si>
    <t>BOD</t>
  </si>
  <si>
    <t>18R T SMILE SM BLT SM-36819553</t>
  </si>
  <si>
    <t>99001191</t>
  </si>
  <si>
    <t>000000P105000000059</t>
  </si>
  <si>
    <t>18R T SMILE XLPDT1618-67513436</t>
  </si>
  <si>
    <t>PT CU DI 1 12 G VVS1-68800889</t>
  </si>
  <si>
    <t>60084749</t>
  </si>
  <si>
    <t>000000P105000000060</t>
  </si>
  <si>
    <t>13000241</t>
  </si>
  <si>
    <t>000000P105000000061</t>
  </si>
  <si>
    <t>18RDI MD ORNFLEURDLISKEY-60660069</t>
  </si>
  <si>
    <t>18R HLFDI T1 NRWRG6-67795350</t>
  </si>
  <si>
    <t>09001886</t>
  </si>
  <si>
    <t>000000P105000000062</t>
  </si>
  <si>
    <t>18RHLFDIT1NRWHNGBGLMD-68315786</t>
  </si>
  <si>
    <t>000000P105000000063</t>
  </si>
  <si>
    <t>18RDI MOP TTWOSMCLPDT1618-67467582</t>
  </si>
  <si>
    <t>000000P105000000064</t>
  </si>
  <si>
    <t>PT DI XMN HRT ER-61101268</t>
  </si>
  <si>
    <t>13000482</t>
  </si>
  <si>
    <t>000000P105000000066</t>
  </si>
  <si>
    <t>PT18Y CUDI 69FI-63729191</t>
  </si>
  <si>
    <t>05000604</t>
  </si>
  <si>
    <t>000000P105000000067</t>
  </si>
  <si>
    <t>18R MN HEART KEY-24464733</t>
  </si>
  <si>
    <t>60084750</t>
  </si>
  <si>
    <t>000000P105000000068</t>
  </si>
  <si>
    <t>SS OLVLF NRW CUFF MD-31862949</t>
  </si>
  <si>
    <t>18W T SMILE SM PDT16 18-35189424</t>
  </si>
  <si>
    <t>60081983</t>
  </si>
  <si>
    <t>000000P105000000069</t>
  </si>
  <si>
    <t>18R ONYX T WIRE BLT SM-64028669</t>
  </si>
  <si>
    <t>60079623</t>
  </si>
  <si>
    <t>000000P105000000070</t>
  </si>
  <si>
    <t>18R ONYX T WIRE RG 4 5-64027425</t>
  </si>
  <si>
    <t>18RDIONYX T TWO CLPDT1618-64026992</t>
  </si>
  <si>
    <t>SS EXEC TCLIP TB BRS BPEN-37361399</t>
  </si>
  <si>
    <t>60084752</t>
  </si>
  <si>
    <t>000000P105000000071</t>
  </si>
  <si>
    <t>TFTRAVEL LTH PSPT CVR BLK-62205245</t>
  </si>
  <si>
    <t>60084753</t>
  </si>
  <si>
    <t>000000P105000000072</t>
  </si>
  <si>
    <t>TFTRAVL LTH PSPT CVR TFBL-62271531</t>
  </si>
  <si>
    <t>60084754</t>
  </si>
  <si>
    <t>000000P105000000073</t>
  </si>
  <si>
    <t>18R DI BG T SQR PDT 16 18-62996021</t>
  </si>
  <si>
    <t>20000751</t>
  </si>
  <si>
    <t>000000P105000000074</t>
  </si>
  <si>
    <t>NEW</t>
  </si>
  <si>
    <t>18Y DI OPEN RD MN KEY-62230126</t>
  </si>
  <si>
    <t>60084755</t>
  </si>
  <si>
    <t>000000P105000000075</t>
  </si>
  <si>
    <t>18Y PENDANT CHAIN 16IN-21921394</t>
  </si>
  <si>
    <t>18R DI MOP T WIRE BLT SM-64028596</t>
  </si>
  <si>
    <t>60081814</t>
  </si>
  <si>
    <t>000000P105000000076</t>
  </si>
  <si>
    <t>18W DI SM ATL PRCD KEY-35252975</t>
  </si>
  <si>
    <t>60084756</t>
  </si>
  <si>
    <t>000000P105000000077</t>
  </si>
  <si>
    <t>PT 16IN CHAIN-21803642</t>
  </si>
  <si>
    <t>SS18RRTTLADYBUGCHNBLTXSSM-67071492</t>
  </si>
  <si>
    <t>09001516</t>
  </si>
  <si>
    <t>000000P105000000078</t>
  </si>
  <si>
    <t>SS BL MNRTT 2HRT PDT 16IN-27125107</t>
  </si>
  <si>
    <t>60084757</t>
  </si>
  <si>
    <t>000000P105000000079</t>
  </si>
  <si>
    <t>18Y DI SM ATL PRCD KEY-35252991</t>
  </si>
  <si>
    <t>60084758</t>
  </si>
  <si>
    <t>000000P105000000080</t>
  </si>
  <si>
    <t>18R OLVLF EAR CLIMBER ER-60702586</t>
  </si>
  <si>
    <t>99000328</t>
  </si>
  <si>
    <t>000000P105000000081</t>
  </si>
  <si>
    <t>SS RTT LV HRT KEY BLT SM-36812591</t>
  </si>
  <si>
    <t>000000P105000000082</t>
  </si>
  <si>
    <t>SS BL MNRTTHRT 4MMBDBLTSM-27630146</t>
  </si>
  <si>
    <t>60084759</t>
  </si>
  <si>
    <t>000000P105000000083</t>
  </si>
  <si>
    <t>60084760</t>
  </si>
  <si>
    <t>000000P105000000084</t>
  </si>
  <si>
    <t>18W TURQ T WIRE BLT MD-64028952</t>
  </si>
  <si>
    <t>60084761</t>
  </si>
  <si>
    <t>000000P105000000085</t>
  </si>
  <si>
    <t>60084762</t>
  </si>
  <si>
    <t>000000P105000000086</t>
  </si>
  <si>
    <t>60084763</t>
  </si>
  <si>
    <t>000000P105000000087</t>
  </si>
  <si>
    <t>PT DI 61TW TIF SLST ER-28646453</t>
  </si>
  <si>
    <t>60081037</t>
  </si>
  <si>
    <t>000000P105000000089</t>
  </si>
  <si>
    <t>60084764</t>
  </si>
  <si>
    <t>000000P105000000090</t>
  </si>
  <si>
    <t>60084765</t>
  </si>
  <si>
    <t>000000P105000000091</t>
  </si>
  <si>
    <t>60084766</t>
  </si>
  <si>
    <t>000000P105000000092</t>
  </si>
  <si>
    <t>18R MD T WIRE BANGLE LG-33419767</t>
  </si>
  <si>
    <t>60084767</t>
  </si>
  <si>
    <t>000000P105000000093</t>
  </si>
  <si>
    <t>22000014</t>
  </si>
  <si>
    <t>000000P105000000094</t>
  </si>
  <si>
    <t>60084768</t>
  </si>
  <si>
    <t>000000P105000000095</t>
  </si>
  <si>
    <t>PT DI MDRBORNFLEURDLISKEY-60660026</t>
  </si>
  <si>
    <t>18R DI MN VICTORIA KEY-62867019</t>
  </si>
  <si>
    <t>60084769</t>
  </si>
  <si>
    <t>000000P105000000096</t>
  </si>
  <si>
    <t>PTDI TIFESN DBMG 4MM 6-27897711</t>
  </si>
  <si>
    <t>60065619</t>
  </si>
  <si>
    <t>000000P105000000097</t>
  </si>
  <si>
    <t>PTDI TIFESN DBMG 4MM 7 5-27897754</t>
  </si>
  <si>
    <t>SS MINI RTT HEART STUD ER-23900564</t>
  </si>
  <si>
    <t>20000178</t>
  </si>
  <si>
    <t>000000P105000000098</t>
  </si>
  <si>
    <t>18R T WIRE BLT MD-33263465</t>
  </si>
  <si>
    <t>59000063</t>
  </si>
  <si>
    <t>000000P105000000099</t>
  </si>
  <si>
    <t>SS SM RTT HRTTG BD BLT XS-67127625</t>
  </si>
  <si>
    <t>60084770</t>
  </si>
  <si>
    <t>000000P105000000100</t>
  </si>
  <si>
    <t>60084771</t>
  </si>
  <si>
    <t>000000P105000000101</t>
  </si>
  <si>
    <t>18W T TWO DI NRW RG 5-36815884</t>
  </si>
  <si>
    <t>60084772</t>
  </si>
  <si>
    <t>000000P105000000102</t>
  </si>
  <si>
    <t>18W T TWO NRW RG 7 5-36815264</t>
  </si>
  <si>
    <t>SS BLMNRTTHRT4MMBD BLT XS-63686085</t>
  </si>
  <si>
    <t>60085056</t>
  </si>
  <si>
    <t>000000P105000000103</t>
  </si>
  <si>
    <t>60085057</t>
  </si>
  <si>
    <t>000000P105000000104</t>
  </si>
  <si>
    <t>18W DI T SMILE SM BLT MD-36667192</t>
  </si>
  <si>
    <t>05001498</t>
  </si>
  <si>
    <t>000000P105000000105</t>
  </si>
  <si>
    <t>000000P105000000106</t>
  </si>
  <si>
    <t>SS MN 1837 INTLK BLT ADJ-35505903</t>
  </si>
  <si>
    <t>60076597</t>
  </si>
  <si>
    <t>000000P105000000107</t>
  </si>
  <si>
    <t>18R DI T WIRE FC RING 6 5-34901538</t>
  </si>
  <si>
    <t>60085058</t>
  </si>
  <si>
    <t>000000P105000000108</t>
  </si>
  <si>
    <t>PT VICT SM DI ER-11833187</t>
  </si>
  <si>
    <t>18R DI .03TW T SMILE MN PDT-63843385</t>
  </si>
  <si>
    <t>60085059</t>
  </si>
  <si>
    <t>000000P105000000109</t>
  </si>
  <si>
    <t>18Y DI 13 CROWN KEY-25524942</t>
  </si>
  <si>
    <t>000000P105000000110</t>
  </si>
  <si>
    <t>60085060</t>
  </si>
  <si>
    <t>000000P105000000111</t>
  </si>
  <si>
    <t>SS RTT MN HRT DGLRG 4 5-35243593</t>
  </si>
  <si>
    <t>60085061</t>
  </si>
  <si>
    <t>000000P105000000112</t>
  </si>
  <si>
    <t>SS RTT MINI 2 HRT PDT16IN-22309307</t>
  </si>
  <si>
    <t>60085062</t>
  </si>
  <si>
    <t>000000P105000000113</t>
  </si>
  <si>
    <t>18W T TWO DI NRW RG 4 5-36815906</t>
  </si>
  <si>
    <t>60085063</t>
  </si>
  <si>
    <t>000000P105000000114</t>
  </si>
  <si>
    <t>18W T TWO DI NRW RG 7 5-36815876</t>
  </si>
  <si>
    <t>18R OLVLF NRW BD RG 6-32080553</t>
  </si>
  <si>
    <t>60085064</t>
  </si>
  <si>
    <t>000000P105000000115</t>
  </si>
  <si>
    <t>SS MN RTTL BLHRTBD BLT SM-61002421</t>
  </si>
  <si>
    <t>60085065</t>
  </si>
  <si>
    <t>000000P105000000116</t>
  </si>
  <si>
    <t>60085066</t>
  </si>
  <si>
    <t>000000P105000000117</t>
  </si>
  <si>
    <t>60085067</t>
  </si>
  <si>
    <t>000000P105000000118</t>
  </si>
  <si>
    <t>18R GRAFFITI X MN ER-60962332</t>
  </si>
  <si>
    <t>000000P105000000119</t>
  </si>
  <si>
    <t>PT RDDI 40TW F VVS2 VVS2-69142087</t>
  </si>
  <si>
    <t>ST BLK T SQR BLT MD-36537973</t>
  </si>
  <si>
    <t>000000P105000000120</t>
  </si>
  <si>
    <t>000000P105000000121</t>
  </si>
  <si>
    <t>CLRBLK LUGGAGE TAG-60927626</t>
  </si>
  <si>
    <t>60085068</t>
  </si>
  <si>
    <t>000000P105000000122</t>
  </si>
  <si>
    <t>PT DI LG VIC PDT-14743715</t>
  </si>
  <si>
    <t>08001224</t>
  </si>
  <si>
    <t>000000P105000000123</t>
  </si>
  <si>
    <t>PT VICT MD DI ER-25169328</t>
  </si>
  <si>
    <t>18R NRW T WIRE RG 5 5-33418868</t>
  </si>
  <si>
    <t>60080377</t>
  </si>
  <si>
    <t>000000P105000000124</t>
  </si>
  <si>
    <t>60085069</t>
  </si>
  <si>
    <t>000000P105000000125</t>
  </si>
  <si>
    <t>PV000171</t>
  </si>
  <si>
    <t>000000P105000000126</t>
  </si>
  <si>
    <t>18R T SMILE SM PDT16 18-35189432</t>
  </si>
  <si>
    <t>60085071</t>
  </si>
  <si>
    <t>000000P105000000130</t>
  </si>
  <si>
    <t>PT18Y CUDI 42FY DB RG-34686769</t>
  </si>
  <si>
    <t>60067418</t>
  </si>
  <si>
    <t>000000P105000000132</t>
  </si>
  <si>
    <t>18Y DI T SMILE SM PDT-63058785</t>
  </si>
  <si>
    <t>60085072</t>
  </si>
  <si>
    <t>000000P105000000133</t>
  </si>
  <si>
    <t>18Y T SMILE PDT LG 1618IN-33637179</t>
  </si>
  <si>
    <t>CLRBLK ZIP MULTFN WLT LEA-60939764</t>
  </si>
  <si>
    <t>60079850</t>
  </si>
  <si>
    <t>000000P105000000134</t>
  </si>
  <si>
    <t>SS EXEC TCLIP BLK BRS BP-37361348</t>
  </si>
  <si>
    <t>SS MDRTT HRT TGKEY PDT16-26909686</t>
  </si>
  <si>
    <t>60085073</t>
  </si>
  <si>
    <t>000000P105000000135</t>
  </si>
  <si>
    <t>27000390</t>
  </si>
  <si>
    <t>000000P105000000136</t>
  </si>
  <si>
    <t>18R T TWO DI NRW RG 4 5-36821469</t>
  </si>
  <si>
    <t>60085074</t>
  </si>
  <si>
    <t>000000P105000000137</t>
  </si>
  <si>
    <t>18R T TWO NRW RG 9-36820632</t>
  </si>
  <si>
    <t>SS 1837 NRW BASC RG 6-22993771</t>
  </si>
  <si>
    <t>60085075</t>
  </si>
  <si>
    <t>000000P105000000138</t>
  </si>
  <si>
    <t>PT RD DI 1 31 F VS1-69029906</t>
  </si>
  <si>
    <t>60064032</t>
  </si>
  <si>
    <t>000000P105000000139</t>
  </si>
  <si>
    <t>18R DI T WIRE RG 5 5-35007903</t>
  </si>
  <si>
    <t>60085076</t>
  </si>
  <si>
    <t>000000P105000000140</t>
  </si>
  <si>
    <t>60085077</t>
  </si>
  <si>
    <t>000000P105000000141</t>
  </si>
  <si>
    <t>18RDI TCO 4MM RG 8 5-33133111</t>
  </si>
  <si>
    <t>20001130</t>
  </si>
  <si>
    <t>000000P105000000142</t>
  </si>
  <si>
    <t>BEAR &amp; BLOCK 3PC CHINASET-60559880</t>
  </si>
  <si>
    <t>PT DI TCO 4MM RG 9 5-33130775</t>
  </si>
  <si>
    <t>18R GRAFFITI X SM ER-61912606</t>
  </si>
  <si>
    <t>60079969</t>
  </si>
  <si>
    <t>000000P105000000143</t>
  </si>
  <si>
    <t>18Y TURQ T WIRE BLT SM-64028855</t>
  </si>
  <si>
    <t>000000P105000000144</t>
  </si>
  <si>
    <t>18Y TURQ T WIRE RG 4 5-64027654</t>
  </si>
  <si>
    <t>18Y HW MEDIUM LINK NL18IN-38086758</t>
  </si>
  <si>
    <t>60083449</t>
  </si>
  <si>
    <t>000000P105000000145</t>
  </si>
  <si>
    <t>PT DI TIF EMB 3 HC RG6 5-16026301</t>
  </si>
  <si>
    <t>24002905</t>
  </si>
  <si>
    <t>000000P105000000146</t>
  </si>
  <si>
    <t>60085078</t>
  </si>
  <si>
    <t>000000P105000000147</t>
  </si>
  <si>
    <t>PT DI MINI TF CIRCLET ER-23954141</t>
  </si>
  <si>
    <t>60085079</t>
  </si>
  <si>
    <t>000000P105000000148</t>
  </si>
  <si>
    <t>SS MAKERS CUFF SM-63449121</t>
  </si>
  <si>
    <t>000000P105000000149</t>
  </si>
  <si>
    <t>60085080</t>
  </si>
  <si>
    <t>000000P105000000151</t>
  </si>
  <si>
    <t>18W DI T SMILE ER-36667168</t>
  </si>
  <si>
    <t>60085081</t>
  </si>
  <si>
    <t>000000P105000000152</t>
  </si>
  <si>
    <t>25000030</t>
  </si>
  <si>
    <t>000000P105000000153</t>
  </si>
  <si>
    <t>18Y T SMILE SM PDT16 18-35189459</t>
  </si>
  <si>
    <t>60085082</t>
  </si>
  <si>
    <t>000000P105000000155</t>
  </si>
  <si>
    <t>18Y DI MN VICTORIA KEY-62866950</t>
  </si>
  <si>
    <t>60065272</t>
  </si>
  <si>
    <t>000000P105000000156</t>
  </si>
  <si>
    <t>18Y DI T WIRE RG 5 5-35008187</t>
  </si>
  <si>
    <t>18Y PENDANT CHAIN 18IN-21921386</t>
  </si>
  <si>
    <t>60085083</t>
  </si>
  <si>
    <t>000000P105000000157</t>
  </si>
  <si>
    <t>18Y MN LVG HEART PDT16IN-34595771</t>
  </si>
  <si>
    <t>60077793</t>
  </si>
  <si>
    <t>000000P105000000158</t>
  </si>
  <si>
    <t>18R T1 NRW RG6-67797396</t>
  </si>
  <si>
    <t>60085084</t>
  </si>
  <si>
    <t>000000P105000000159</t>
  </si>
  <si>
    <t>SS MN RTTL BLUE HRT ER-60994862</t>
  </si>
  <si>
    <t>60085085</t>
  </si>
  <si>
    <t>000000P105000000160</t>
  </si>
  <si>
    <t>CLR BLK PSSPRT CVR GRNLEA-60927596</t>
  </si>
  <si>
    <t>60073377</t>
  </si>
  <si>
    <t>000000P105000000161</t>
  </si>
  <si>
    <t>18W DI TURQ T WIRE RG 5 5-64028138</t>
  </si>
  <si>
    <t>24003554</t>
  </si>
  <si>
    <t>000000P105000000162</t>
  </si>
  <si>
    <t>60085086</t>
  </si>
  <si>
    <t>000000P105000000163</t>
  </si>
  <si>
    <t>60085087</t>
  </si>
  <si>
    <t>000000P105000000164</t>
  </si>
  <si>
    <t>18R TFHARMONY 3MM RG4 5-33419252</t>
  </si>
  <si>
    <t>60085088</t>
  </si>
  <si>
    <t>000000P105000000165</t>
  </si>
  <si>
    <t>18R TFHARMONY 3MM RG6-33419139</t>
  </si>
  <si>
    <t>60085089</t>
  </si>
  <si>
    <t>000000P105000000166</t>
  </si>
  <si>
    <t>60085090</t>
  </si>
  <si>
    <t>000000P105000000167</t>
  </si>
  <si>
    <t>SS HW GRAD LINK NL 18IN-38086898</t>
  </si>
  <si>
    <t>60063583</t>
  </si>
  <si>
    <t>000000P105000000168</t>
  </si>
  <si>
    <t>SS HW LINK ER-38087959</t>
  </si>
  <si>
    <t>SS HW MD 19MM WRAP BRACELET-61699309</t>
  </si>
  <si>
    <t>60085091</t>
  </si>
  <si>
    <t>000000P105000000169</t>
  </si>
  <si>
    <t>18RHLFDIT1NRWHNGBGLSM-68315751</t>
  </si>
  <si>
    <t>60085092</t>
  </si>
  <si>
    <t>000000P105000000170</t>
  </si>
  <si>
    <t>SS OLVLF EAR CLIMBER ER-60702527</t>
  </si>
  <si>
    <t>60085093</t>
  </si>
  <si>
    <t>000000P105000000171</t>
  </si>
  <si>
    <t>60085105</t>
  </si>
  <si>
    <t>000000P105000000172</t>
  </si>
  <si>
    <t>SS RD RTTMNHRT 4MMBDBLTSM-61941770</t>
  </si>
  <si>
    <t>60085104</t>
  </si>
  <si>
    <t>000000P105000000173</t>
  </si>
  <si>
    <t>SS SM RTT HRT BLT SM-29668086</t>
  </si>
  <si>
    <t>60085103</t>
  </si>
  <si>
    <t>000000P105000000174</t>
  </si>
  <si>
    <t>18RDI TCO 4MM RG 7 5-33133162</t>
  </si>
  <si>
    <t>60081050</t>
  </si>
  <si>
    <t>000000P105000000175</t>
  </si>
  <si>
    <t>18RDI TCO 4MM RG 8-33133014</t>
  </si>
  <si>
    <t>18R T TWO DI PAVE NRW 6 5-36822325</t>
  </si>
  <si>
    <t>24002596</t>
  </si>
  <si>
    <t>000000P105000000176</t>
  </si>
  <si>
    <t>18Y DI T WIRE BLT MD-35065717</t>
  </si>
  <si>
    <t>60085102</t>
  </si>
  <si>
    <t>000000P105000000177</t>
  </si>
  <si>
    <t>18R DI DBL LVG HRT ER-63062529</t>
  </si>
  <si>
    <t>60085101</t>
  </si>
  <si>
    <t>000000P105000000178</t>
  </si>
  <si>
    <t>18R DI TCO 3MM RG 5-27897886</t>
  </si>
  <si>
    <t>60085100</t>
  </si>
  <si>
    <t>000000P105000000180</t>
  </si>
  <si>
    <t>18RDI TCO 4MM RG 6 5-33132999</t>
  </si>
  <si>
    <t>60085099</t>
  </si>
  <si>
    <t>000000P105000000181</t>
  </si>
  <si>
    <t>PT DI RD SGLRW SLST PDT-60572852</t>
  </si>
  <si>
    <t>60085098</t>
  </si>
  <si>
    <t>000000P105000000182</t>
  </si>
  <si>
    <t>SS 1837 NRW CUFF SM-31417767</t>
  </si>
  <si>
    <t>MC0000000022</t>
  </si>
  <si>
    <t>000000P105000000183</t>
  </si>
  <si>
    <t>SS MAKERS CUFF MD-63526894</t>
  </si>
  <si>
    <t>CLRBK FLAPCNT WLT GRNLEA-60883416</t>
  </si>
  <si>
    <t>MA001928</t>
  </si>
  <si>
    <t>000000P105000000184</t>
  </si>
  <si>
    <t>SS MN RTT HRT 4MMBD BLTLG-24711781</t>
  </si>
  <si>
    <t>MC0000000028</t>
  </si>
  <si>
    <t>000000P105000000185</t>
  </si>
  <si>
    <t>PT DI PS TNZ 10X7SLST PDT-29137102</t>
  </si>
  <si>
    <t>60085097</t>
  </si>
  <si>
    <t>000000P105000000186</t>
  </si>
  <si>
    <t>PTDI RD BLSA 5MM SLST ER-31176409</t>
  </si>
  <si>
    <t>60085096</t>
  </si>
  <si>
    <t>000000P105000000187</t>
  </si>
  <si>
    <t>SS RTT HRT KEY PDTADJ1618-36812613</t>
  </si>
  <si>
    <t>60085094</t>
  </si>
  <si>
    <t>000000P105000000188</t>
  </si>
  <si>
    <t>18R HLFDI T1 NRWRG5-67795318</t>
  </si>
  <si>
    <t>60085095</t>
  </si>
  <si>
    <t>000000P105000000189</t>
  </si>
  <si>
    <t>18R T TWO NRW RG 6 5-36820608</t>
  </si>
  <si>
    <t>18R NRW T WIRE RG 6-33418876</t>
  </si>
  <si>
    <t>60066101</t>
  </si>
  <si>
    <t>000000P105000000190</t>
  </si>
  <si>
    <t>18R T TWO MD RG 6 5-36509228</t>
  </si>
  <si>
    <t>18Y MN LVG HEART BLT SM-34614563</t>
  </si>
  <si>
    <t>MC0000000035</t>
  </si>
  <si>
    <t>000000P105000000193</t>
  </si>
  <si>
    <t>CLRBLK MN VIDEPOCHE PORS4-60570108</t>
  </si>
  <si>
    <t>53000048</t>
  </si>
  <si>
    <t>000000P105000000194</t>
  </si>
  <si>
    <t>MC0000000038</t>
  </si>
  <si>
    <t>000000P105000000195</t>
  </si>
  <si>
    <t>SS PKMNRTTHRT 4MMBD BLTXS-63520543</t>
  </si>
  <si>
    <t>MC0000000039</t>
  </si>
  <si>
    <t>000000P105000000196</t>
  </si>
  <si>
    <t>MC0000000040</t>
  </si>
  <si>
    <t>000000P105000000197</t>
  </si>
  <si>
    <t>SSMNRTTHRT4MMBDBLTXS-63686131</t>
  </si>
  <si>
    <t>60078527</t>
  </si>
  <si>
    <t>000000P105000000198</t>
  </si>
  <si>
    <t>MC0000000048</t>
  </si>
  <si>
    <t>000000P105000000199</t>
  </si>
  <si>
    <t>SS HW MEDIUM LINK BLT SM-39991608</t>
  </si>
  <si>
    <t>MC0000000059</t>
  </si>
  <si>
    <t>000000P105000000200</t>
  </si>
  <si>
    <t>18R DI T SMILE SM BLT SM-36819588</t>
  </si>
  <si>
    <t>000000P105000000201</t>
  </si>
  <si>
    <t>18W DI T SMILE SM BLT SM-36819634</t>
  </si>
  <si>
    <t>60090833</t>
  </si>
  <si>
    <t>000000P105000000202</t>
  </si>
  <si>
    <t>18W DI T WIRE BLT SM-33450915</t>
  </si>
  <si>
    <t>03001727</t>
  </si>
  <si>
    <t>000000P105000000204</t>
  </si>
  <si>
    <t>20000526</t>
  </si>
  <si>
    <t>000000P105000000205</t>
  </si>
  <si>
    <t>18R ATLS X CLSD INTRLCKPDT161-67789237</t>
  </si>
  <si>
    <t>13000508</t>
  </si>
  <si>
    <t>000000P105000000206</t>
  </si>
  <si>
    <t>18R DI SM OPN CRCL PDT 16-60573204</t>
  </si>
  <si>
    <t>SS18Y MAKERS WDCHN BLT LG-63448966</t>
  </si>
  <si>
    <t>000000P105000000207</t>
  </si>
  <si>
    <t>MC0000000080</t>
  </si>
  <si>
    <t>000000P105000000208</t>
  </si>
  <si>
    <t>09000224</t>
  </si>
  <si>
    <t>000000P105000000209</t>
  </si>
  <si>
    <t>18R DI T WIRE RG 4 5-35008071</t>
  </si>
  <si>
    <t>60078468</t>
  </si>
  <si>
    <t>000000P105000000210</t>
  </si>
  <si>
    <t>18WDIPV T TRUE NW RG 5-67456866</t>
  </si>
  <si>
    <t>18Y MOP T WIRE BLT SM-63958476</t>
  </si>
  <si>
    <t>000000P105000000211</t>
  </si>
  <si>
    <t>SS HW MEDIUM LINK BLT LG-39991594</t>
  </si>
  <si>
    <t>SS18Y MAKERS CHAIN BLT MD-63526738</t>
  </si>
  <si>
    <t>19000025</t>
  </si>
  <si>
    <t>000000P105000000212</t>
  </si>
  <si>
    <t>SS18Y MAKERS WDCHN BLT MD-66875466</t>
  </si>
  <si>
    <t>MC0000000092</t>
  </si>
  <si>
    <t>000000P105000000213</t>
  </si>
  <si>
    <t>18R HW MEDIUM LINK BLT MD-38086847</t>
  </si>
  <si>
    <t>000000P105000000214</t>
  </si>
  <si>
    <t>SS RTT HEART BLT 7 5IN-21149799</t>
  </si>
  <si>
    <t>MC0000000100</t>
  </si>
  <si>
    <t>000000P105000000215</t>
  </si>
  <si>
    <t>18R DI T SQR WRAP RG 4 5-35606793</t>
  </si>
  <si>
    <t>60062549</t>
  </si>
  <si>
    <t>000000P105000000216</t>
  </si>
  <si>
    <t>18R T1 WD RG7 -67796527</t>
  </si>
  <si>
    <t>27000944</t>
  </si>
  <si>
    <t>000000P105000000217</t>
  </si>
  <si>
    <t>18R DI T WIRE BLT MD-33263538</t>
  </si>
  <si>
    <t>60089865</t>
  </si>
  <si>
    <t>000000P105000000218</t>
  </si>
  <si>
    <t>18R DI T WIRE RG 7-35007873</t>
  </si>
  <si>
    <t>18R T TRUE WD RG 7-63064351</t>
  </si>
  <si>
    <t>MC0000000115</t>
  </si>
  <si>
    <t>000000P105000000219</t>
  </si>
  <si>
    <t>18R ONYX T WIRE RG 6-64027492</t>
  </si>
  <si>
    <t>MC0000000122</t>
  </si>
  <si>
    <t>000000P105000000221</t>
  </si>
  <si>
    <t>MC0000000134</t>
  </si>
  <si>
    <t>000000P105000000224</t>
  </si>
  <si>
    <t>MC0000000138</t>
  </si>
  <si>
    <t>000000P105000000225</t>
  </si>
  <si>
    <t>MC0000000105</t>
  </si>
  <si>
    <t>000000P105000000226</t>
  </si>
  <si>
    <t>18R DI WOVEN KEY MD-35725504</t>
  </si>
  <si>
    <t>24002686</t>
  </si>
  <si>
    <t>000000P105000000227</t>
  </si>
  <si>
    <t>18R DI MOP T WIRE BLT MD-64028626</t>
  </si>
  <si>
    <t>60065296</t>
  </si>
  <si>
    <t>000000P105000000229</t>
  </si>
  <si>
    <t>SS MDRTT HRT TGKEYPDT18IN-30210492</t>
  </si>
  <si>
    <t>MC0000000150</t>
  </si>
  <si>
    <t>000000P105000000230</t>
  </si>
  <si>
    <t>MC0000000154</t>
  </si>
  <si>
    <t>000000P105000000231</t>
  </si>
  <si>
    <t>08001361</t>
  </si>
  <si>
    <t>000000P105000000232</t>
  </si>
  <si>
    <t>18R DI MD ROUND VIC KEY-37688304</t>
  </si>
  <si>
    <t>MA001920</t>
  </si>
  <si>
    <t>000000P105000000233</t>
  </si>
  <si>
    <t>27000538</t>
  </si>
  <si>
    <t>000000P105000000234</t>
  </si>
  <si>
    <t>18WDITURQ TTWOSMCLPDT1618-67467787</t>
  </si>
  <si>
    <t>18R T SQR BLT SMALL-33282354</t>
  </si>
  <si>
    <t>22000426</t>
  </si>
  <si>
    <t>000000P105000000235</t>
  </si>
  <si>
    <t>18RHALFDIT1WDHNGBGLMD-67792858</t>
  </si>
  <si>
    <t>PT DI LG HEART PDT 16IN-13006598</t>
  </si>
  <si>
    <t>MC0000000166</t>
  </si>
  <si>
    <t>000000P105000000236</t>
  </si>
  <si>
    <t>PT DI MINI HRT PDT-23511827</t>
  </si>
  <si>
    <t>000000P105000000237</t>
  </si>
  <si>
    <t>PT RD DI 50 F VS1-69132944</t>
  </si>
  <si>
    <t>MC0000000171</t>
  </si>
  <si>
    <t>000000P105000000238</t>
  </si>
  <si>
    <t>20000519</t>
  </si>
  <si>
    <t>000000P105000000239</t>
  </si>
  <si>
    <t>SSREDRTTMNHRT4MMBDBLTXS-63686174</t>
  </si>
  <si>
    <t>MC0000000175</t>
  </si>
  <si>
    <t>000000P105000000240</t>
  </si>
  <si>
    <t>18R MOP T WIRE BLT SM-63958328</t>
  </si>
  <si>
    <t>60077796</t>
  </si>
  <si>
    <t>000000P105000000241</t>
  </si>
  <si>
    <t>18Y LVG HRT STUD ER MN-34595798</t>
  </si>
  <si>
    <t>MC0000000185</t>
  </si>
  <si>
    <t>000000P105000000242</t>
  </si>
  <si>
    <t>MC0000000186</t>
  </si>
  <si>
    <t>000000P105000000243</t>
  </si>
  <si>
    <t>SS HW MEDIUM LINK BLT MD-38086855</t>
  </si>
  <si>
    <t>18010607</t>
  </si>
  <si>
    <t>000000P105000000244</t>
  </si>
  <si>
    <t>60081914</t>
  </si>
  <si>
    <t>000000P105000000245</t>
  </si>
  <si>
    <t>18R OLVLF NRW BD RG 5-32080588</t>
  </si>
  <si>
    <t>27001314</t>
  </si>
  <si>
    <t>000000P105000000246</t>
  </si>
  <si>
    <t>MC0000000199</t>
  </si>
  <si>
    <t>000000P105000000247</t>
  </si>
  <si>
    <t>18Y HW MD 19MM WRAP BLTMD-37932825</t>
  </si>
  <si>
    <t>000000P105000000248</t>
  </si>
  <si>
    <t>SS HPKMNRTTHRT4MMBDBLTMD-63527564</t>
  </si>
  <si>
    <t>MC0000000209</t>
  </si>
  <si>
    <t>000000P105000000249</t>
  </si>
  <si>
    <t>24003667</t>
  </si>
  <si>
    <t>000000P105000000250</t>
  </si>
  <si>
    <t>18R T1 NRW HNGBGL SM-67794362</t>
  </si>
  <si>
    <t>MC0000000207</t>
  </si>
  <si>
    <t>000000P105000000251</t>
  </si>
  <si>
    <t>PT DI MINI TF CIRCLET PDT-23954133</t>
  </si>
  <si>
    <t>MC0000000212</t>
  </si>
  <si>
    <t>000000P105000000252</t>
  </si>
  <si>
    <t>MC0000000217</t>
  </si>
  <si>
    <t>000000P105000000253</t>
  </si>
  <si>
    <t>MC0000000224</t>
  </si>
  <si>
    <t>000000P105000000254</t>
  </si>
  <si>
    <t>SS RTT HEART BLT SM-37360201</t>
  </si>
  <si>
    <t>60081187</t>
  </si>
  <si>
    <t>000000P105000000255</t>
  </si>
  <si>
    <t>SS RTT MN HRT DGLRG 5 5-35243682</t>
  </si>
  <si>
    <t>18W DI T SMILE SM PDT-63058807</t>
  </si>
  <si>
    <t>MA002648</t>
  </si>
  <si>
    <t>000000P105000000256</t>
  </si>
  <si>
    <t>MC0000000237</t>
  </si>
  <si>
    <t>000000P105000000257</t>
  </si>
  <si>
    <t>MC0000000240</t>
  </si>
  <si>
    <t>000000P105000000258</t>
  </si>
  <si>
    <t>SS MN RTT HRT 4MMBD BLTMD-23984024</t>
  </si>
  <si>
    <t>000000P105000000259</t>
  </si>
  <si>
    <t>18R DI T WIRE RG 5-35008144</t>
  </si>
  <si>
    <t>60084239</t>
  </si>
  <si>
    <t>000000P105000000260</t>
  </si>
  <si>
    <t>SSBLSMRTTDBLHRTTAGPDT1618-37094692</t>
  </si>
  <si>
    <t>05001353</t>
  </si>
  <si>
    <t>000000P105000000261</t>
  </si>
  <si>
    <t>PT RD DI 1 09 F VS1-69031420</t>
  </si>
  <si>
    <t>16000039</t>
  </si>
  <si>
    <t>000000P105000000262</t>
  </si>
  <si>
    <t>PT DI RD MN SGLRW SLST ER-60987459</t>
  </si>
  <si>
    <t>21000564</t>
  </si>
  <si>
    <t>000000P105000000263</t>
  </si>
  <si>
    <t>23000267</t>
  </si>
  <si>
    <t>000000P105000000264</t>
  </si>
  <si>
    <t>MC0000000265</t>
  </si>
  <si>
    <t>000000P105000000269</t>
  </si>
  <si>
    <t>SS MD RTT HRT TAGTGLBLTSM-32080251</t>
  </si>
  <si>
    <t>MC0000000268</t>
  </si>
  <si>
    <t>000000P105000000270</t>
  </si>
  <si>
    <t>18WDIPV T TRUE WD RG 5 5-67459962</t>
  </si>
  <si>
    <t>19000068</t>
  </si>
  <si>
    <t>000000P105000000272</t>
  </si>
  <si>
    <t>PT DI MD VIC PDT-25168224</t>
  </si>
  <si>
    <t>60077685</t>
  </si>
  <si>
    <t>000000P105000000273</t>
  </si>
  <si>
    <t>PT MN VIC DI ER-23954168</t>
  </si>
  <si>
    <t>MC0000000281</t>
  </si>
  <si>
    <t>000000P105000000274</t>
  </si>
  <si>
    <t>60091037</t>
  </si>
  <si>
    <t>000000P105000000275</t>
  </si>
  <si>
    <t>18R DI MN TFCRCLT PDT-61691774</t>
  </si>
  <si>
    <t>09000109</t>
  </si>
  <si>
    <t>000000P105000000276</t>
  </si>
  <si>
    <t>SS BL RTT HRT TAG BLT MD-28751192</t>
  </si>
  <si>
    <t>MC0000000300</t>
  </si>
  <si>
    <t>000000P105000000278</t>
  </si>
  <si>
    <t>MC0000000306</t>
  </si>
  <si>
    <t>000000P105000000279</t>
  </si>
  <si>
    <t>PT RD DI 95 F VS1-69085105</t>
  </si>
  <si>
    <t>60067426</t>
  </si>
  <si>
    <t>000000P105000000280</t>
  </si>
  <si>
    <t>000000P105000000281</t>
  </si>
  <si>
    <t>MC0000000315</t>
  </si>
  <si>
    <t>000000P105000000282</t>
  </si>
  <si>
    <t>18R T TWO MD RG 10-36509171</t>
  </si>
  <si>
    <t>MC0000000319</t>
  </si>
  <si>
    <t>000000P105000000283</t>
  </si>
  <si>
    <t>PT TRU DI 79 F VVS2-68522021</t>
  </si>
  <si>
    <t>60067370</t>
  </si>
  <si>
    <t>000000P105000000284</t>
  </si>
  <si>
    <t>18W DI TURQ T WIRE RG 6 5-64028170</t>
  </si>
  <si>
    <t>24001936</t>
  </si>
  <si>
    <t>000000P105000000285</t>
  </si>
  <si>
    <t>PT DI TCO 3MM RG 5 5-23776316</t>
  </si>
  <si>
    <t>MC0000000343</t>
  </si>
  <si>
    <t>000000P105000000286</t>
  </si>
  <si>
    <t>PT DI TCO 3MM RG 7-23776359</t>
  </si>
  <si>
    <t>18W DI T WIRE RG 6 5-33279302</t>
  </si>
  <si>
    <t>000000P105000000287</t>
  </si>
  <si>
    <t>000000P105000000289</t>
  </si>
  <si>
    <t>24001124</t>
  </si>
  <si>
    <t>000000P105000000290</t>
  </si>
  <si>
    <t>18W DI TURQ T WIRE BLT MD-64029037</t>
  </si>
  <si>
    <t>60079105</t>
  </si>
  <si>
    <t>000000P105000000291</t>
  </si>
  <si>
    <t>18R T TWO MD RG 8-36509368</t>
  </si>
  <si>
    <t>08001406</t>
  </si>
  <si>
    <t>000000P105000000292</t>
  </si>
  <si>
    <t>18R T TWO NRW RG 6-36820551</t>
  </si>
  <si>
    <t>SS 1837 NRRW CUFF LG-22992449</t>
  </si>
  <si>
    <t>MA003074</t>
  </si>
  <si>
    <t>000000P105000000293</t>
  </si>
  <si>
    <t>18R DI DBL LVGHRT MN PDT-63058262</t>
  </si>
  <si>
    <t>MC0000000365</t>
  </si>
  <si>
    <t>000000P105000000294</t>
  </si>
  <si>
    <t>18WDIPV T TRUE WD RG 4 5-67459911</t>
  </si>
  <si>
    <t>MC0000000369</t>
  </si>
  <si>
    <t>000000P105000000295</t>
  </si>
  <si>
    <t>18RDIPKOP T TWO CLPDT1618-64027115</t>
  </si>
  <si>
    <t>60081038</t>
  </si>
  <si>
    <t>000000P105000000296</t>
  </si>
  <si>
    <t>06000114</t>
  </si>
  <si>
    <t>000000P105000000297</t>
  </si>
  <si>
    <t>18R DI MOP T WIRE RG 6 5-64027956</t>
  </si>
  <si>
    <t>SS MAKERS SQR PDT24IN-63448532</t>
  </si>
  <si>
    <t>60081958</t>
  </si>
  <si>
    <t>000000P105000000298</t>
  </si>
  <si>
    <t>18R FULL DI T1 WD 6 5-68169836</t>
  </si>
  <si>
    <t>20001306</t>
  </si>
  <si>
    <t>000000P105000000299</t>
  </si>
  <si>
    <t>18R T1 NRW RG5 5-67797361</t>
  </si>
  <si>
    <t>SS RTT MD HRT TAG PDT18IN-30971655</t>
  </si>
  <si>
    <t>MC0000000396</t>
  </si>
  <si>
    <t>000000P105000000300</t>
  </si>
  <si>
    <t>60078232</t>
  </si>
  <si>
    <t>000000P105000000301</t>
  </si>
  <si>
    <t>MC0000000412</t>
  </si>
  <si>
    <t>000000P105000000302</t>
  </si>
  <si>
    <t>18R DI MOP T WIRE RG 5 5-64027905</t>
  </si>
  <si>
    <t>60077273</t>
  </si>
  <si>
    <t>000000P105000000303</t>
  </si>
  <si>
    <t>SS 1837 NRW BASC RG 5-22993755</t>
  </si>
  <si>
    <t>MC0000000421</t>
  </si>
  <si>
    <t>000000P105000000304</t>
  </si>
  <si>
    <t>18R DI MOP T WIRE RG 4 5-64027867</t>
  </si>
  <si>
    <t>60082027</t>
  </si>
  <si>
    <t>000000P105000000307</t>
  </si>
  <si>
    <t>18W DI T WIRE RG 5-33279337</t>
  </si>
  <si>
    <t>MC0000000461</t>
  </si>
  <si>
    <t>000000P105000000308</t>
  </si>
  <si>
    <t>18W T SQR RG 7-33264216</t>
  </si>
  <si>
    <t>18R DI PV T TRUE .23TW NW RG 6.5-63961817</t>
  </si>
  <si>
    <t>60073128</t>
  </si>
  <si>
    <t>000000P105000000309</t>
  </si>
  <si>
    <t>18R T TRUE WD RG 7 5-63064386</t>
  </si>
  <si>
    <t>SS MAKERS MD SLICE RG9-63450421</t>
  </si>
  <si>
    <t>MC0000000477</t>
  </si>
  <si>
    <t>000000P105000000310</t>
  </si>
  <si>
    <t>60062750</t>
  </si>
  <si>
    <t>000000P105000000311</t>
  </si>
  <si>
    <t>18R T TRUE NRW RG 7 5-63065307</t>
  </si>
  <si>
    <t>18Y CUDI2 24FV VVS2-63727164</t>
  </si>
  <si>
    <t>99000004</t>
  </si>
  <si>
    <t>000000P105000000312</t>
  </si>
  <si>
    <t>MC0000000532</t>
  </si>
  <si>
    <t>000000P105000000313</t>
  </si>
  <si>
    <t>60064281</t>
  </si>
  <si>
    <t>000000P105000000314</t>
  </si>
  <si>
    <t>23000103</t>
  </si>
  <si>
    <t>000000P105000000315</t>
  </si>
  <si>
    <t>MC0000000547</t>
  </si>
  <si>
    <t>000000P105000000316</t>
  </si>
  <si>
    <t>18R DI LVGHRT WIRE BLT MD-60963703</t>
  </si>
  <si>
    <t>40000256</t>
  </si>
  <si>
    <t>000000P105000000317</t>
  </si>
  <si>
    <t>MC0000000574</t>
  </si>
  <si>
    <t>000000P105000000318</t>
  </si>
  <si>
    <t>000000P105000000321</t>
  </si>
  <si>
    <t>000000P105000000322</t>
  </si>
  <si>
    <t>18R DI MOP T WIRE RG 7-64027972</t>
  </si>
  <si>
    <t>MC0000000577</t>
  </si>
  <si>
    <t>000000P105000000323</t>
  </si>
  <si>
    <t>18R ATLAS X CLOSED LG HOOP ER-67786130</t>
  </si>
  <si>
    <t>000000P105000000324</t>
  </si>
  <si>
    <t>MC0000000597</t>
  </si>
  <si>
    <t>000000P105000000325</t>
  </si>
  <si>
    <t>18R T TWO DI NRW RG 6-36821329</t>
  </si>
  <si>
    <t>MC0000000603</t>
  </si>
  <si>
    <t>000000P105000000326</t>
  </si>
  <si>
    <t>18RDIPV T TRUE NW RG 4 5-67456386</t>
  </si>
  <si>
    <t>MC0000000602</t>
  </si>
  <si>
    <t>000000P105000000327</t>
  </si>
  <si>
    <t>18R DI T WIRE BLT SM-35093338</t>
  </si>
  <si>
    <t>38000041</t>
  </si>
  <si>
    <t>000000P105000000328</t>
  </si>
  <si>
    <t>SS18Y MAKERS CHAIN BLT SM-63448877</t>
  </si>
  <si>
    <t>MC0000000637</t>
  </si>
  <si>
    <t>000000P105000000329</t>
  </si>
  <si>
    <t>18RDI T TRUE LINK RG 5-63064734</t>
  </si>
  <si>
    <t>MC0000000643</t>
  </si>
  <si>
    <t>000000P105000000330</t>
  </si>
  <si>
    <t>18RDI T TRUE LINK RG 7-63064815</t>
  </si>
  <si>
    <t>PT DI RD AQ 6MM SLST PDT-32814867</t>
  </si>
  <si>
    <t>MC0000000654</t>
  </si>
  <si>
    <t>000000P105000000331</t>
  </si>
  <si>
    <t>60063589</t>
  </si>
  <si>
    <t>000000P105000000332</t>
  </si>
  <si>
    <t>18Y DI MN FLEURDELIS KEY-62866934</t>
  </si>
  <si>
    <t>PT DI WOVEN KEY LG-35725636</t>
  </si>
  <si>
    <t>60075010</t>
  </si>
  <si>
    <t>000000P105000000333</t>
  </si>
  <si>
    <t>PT18Y LYNN DI 28TW ER STD-10907152</t>
  </si>
  <si>
    <t>000000P105000000334</t>
  </si>
  <si>
    <t>000000P105000000336</t>
  </si>
  <si>
    <t>MC0000000740</t>
  </si>
  <si>
    <t>000000P105000000339</t>
  </si>
  <si>
    <t>MC0000000745</t>
  </si>
  <si>
    <t>000000P105000000340</t>
  </si>
  <si>
    <t>18R DI T SMILE SM PDT-63058823</t>
  </si>
  <si>
    <t>MC0000000751</t>
  </si>
  <si>
    <t>000000P105000000341</t>
  </si>
  <si>
    <t>MC0000000771</t>
  </si>
  <si>
    <t>000000P105000000342</t>
  </si>
  <si>
    <t>18Y TURQ T WIRE BLT MD-64028871</t>
  </si>
  <si>
    <t>18R MOP T WIRE RG 7-64027298</t>
  </si>
  <si>
    <t>MC0000000782</t>
  </si>
  <si>
    <t>000000P105000000343</t>
  </si>
  <si>
    <t>000000P105000000344</t>
  </si>
  <si>
    <t>12001422</t>
  </si>
  <si>
    <t>000000P105000000345</t>
  </si>
  <si>
    <t>18R DI MOP T WIRE RG 7 5-64027999</t>
  </si>
  <si>
    <t>MC0000000820</t>
  </si>
  <si>
    <t>000000P105000000346</t>
  </si>
  <si>
    <t>18RDI MOP T TWO CLPDT1618-64026828</t>
  </si>
  <si>
    <t>MC0000000839</t>
  </si>
  <si>
    <t>000000P105000000347</t>
  </si>
  <si>
    <t>18R SM DI DAISY KEY-26887771</t>
  </si>
  <si>
    <t>MC0000000843</t>
  </si>
  <si>
    <t>000000P105000000348</t>
  </si>
  <si>
    <t>18R DI MN FLEURDELIS KEY-62866993</t>
  </si>
  <si>
    <t>MC0000000850</t>
  </si>
  <si>
    <t>000000P105000000349</t>
  </si>
  <si>
    <t>MC0000000851</t>
  </si>
  <si>
    <t>000000P105000000350</t>
  </si>
  <si>
    <t>PT RDDI 91 G VS1-66866815</t>
  </si>
  <si>
    <t>MC0000000858</t>
  </si>
  <si>
    <t>000000P105000000351</t>
  </si>
  <si>
    <t>18R MOP T WIRE RG 5-64027204</t>
  </si>
  <si>
    <t>60065597</t>
  </si>
  <si>
    <t>000000P105000000352</t>
  </si>
  <si>
    <t>18R ONYX T WIRE RG 5-64027441</t>
  </si>
  <si>
    <t>BRS RTHNM TCLP BP-25391209</t>
  </si>
  <si>
    <t>20000850</t>
  </si>
  <si>
    <t>000000P105000000353</t>
  </si>
  <si>
    <t>18R DI MN PETALS KEY-60660190</t>
  </si>
  <si>
    <t>000000P105000000356</t>
  </si>
  <si>
    <t>18R HLFDI T1 NRWRG4 5-67795288</t>
  </si>
  <si>
    <t>60083454</t>
  </si>
  <si>
    <t>000000P105000000357</t>
  </si>
  <si>
    <t>18R DI T WIRE FC RING 4 5-34901473</t>
  </si>
  <si>
    <t>000000P105000000358</t>
  </si>
  <si>
    <t>MC0000000945</t>
  </si>
  <si>
    <t>000000P105000000359</t>
  </si>
  <si>
    <t>18R MOP T WIRE BLT LG-63958360</t>
  </si>
  <si>
    <t>MC0000000950</t>
  </si>
  <si>
    <t>000000P105000000360</t>
  </si>
  <si>
    <t>MC0000000969</t>
  </si>
  <si>
    <t>000000P105000000361</t>
  </si>
  <si>
    <t>04002116</t>
  </si>
  <si>
    <t>000000P105000000362</t>
  </si>
  <si>
    <t>PT DI TFHARMONY RG 4 5-30620097</t>
  </si>
  <si>
    <t>60073303</t>
  </si>
  <si>
    <t>000000P105000000363</t>
  </si>
  <si>
    <t>18R HLFDI T1 NRWRG5 5-67795334</t>
  </si>
  <si>
    <t>MC0000001022</t>
  </si>
  <si>
    <t>000000P105000000364</t>
  </si>
  <si>
    <t>SS MAKERS ID CHAIN BLT SM-63526576</t>
  </si>
  <si>
    <t>MC0000001035</t>
  </si>
  <si>
    <t>000000P105000000365</t>
  </si>
  <si>
    <t>PT INSIDE OUT DI1 10 HP-11857035</t>
  </si>
  <si>
    <t>MC0000001079</t>
  </si>
  <si>
    <t>000000P105000000366</t>
  </si>
  <si>
    <t>27001425</t>
  </si>
  <si>
    <t>000000P105000000368</t>
  </si>
  <si>
    <t>STAFF</t>
  </si>
  <si>
    <t>SS MAKERS MD SLICE RG8-63450405</t>
  </si>
  <si>
    <t>60088498</t>
  </si>
  <si>
    <t>000000P105000000369</t>
  </si>
  <si>
    <t>18R DI T SQR WRAP RG 6-35606696</t>
  </si>
  <si>
    <t>MC0000001147</t>
  </si>
  <si>
    <t>000000P105000000370</t>
  </si>
  <si>
    <t>18R DI TCO 3MM RG 6 5-27897916</t>
  </si>
  <si>
    <t>MC0000001150</t>
  </si>
  <si>
    <t>000000P105000000371</t>
  </si>
  <si>
    <t>MC0000001157</t>
  </si>
  <si>
    <t>000000P105000000372</t>
  </si>
  <si>
    <t>MC0000001159</t>
  </si>
  <si>
    <t>000000P105000000373</t>
  </si>
  <si>
    <t>000000P105000000374</t>
  </si>
  <si>
    <t>PT HC RD DI 2 0MM RG 4 5-18408937</t>
  </si>
  <si>
    <t>MC0000001165</t>
  </si>
  <si>
    <t>000000P105000000375</t>
  </si>
  <si>
    <t>PTDI TIFESN DBMG 4MM 6 5-27897738</t>
  </si>
  <si>
    <t>PT RD DI 64 E VS1-67364856</t>
  </si>
  <si>
    <t>MC0000001176</t>
  </si>
  <si>
    <t>000000P105000000376</t>
  </si>
  <si>
    <t>SS MAKERS ID CHAIN BLT LG-63526614</t>
  </si>
  <si>
    <t>13000017</t>
  </si>
  <si>
    <t>000000P105000000377</t>
  </si>
  <si>
    <t>18R ONYX T WIRE RG 6 5-64027514</t>
  </si>
  <si>
    <t>60063975</t>
  </si>
  <si>
    <t>000000P105000000378</t>
  </si>
  <si>
    <t>PT RD DI 1 21 E VS2-69029752</t>
  </si>
  <si>
    <t>MC0000001188</t>
  </si>
  <si>
    <t>000000P105000000379</t>
  </si>
  <si>
    <t>MC0000000127</t>
  </si>
  <si>
    <t>000000P105000000382</t>
  </si>
  <si>
    <t>60062780</t>
  </si>
  <si>
    <t>000000P105000000383</t>
  </si>
  <si>
    <t>SS BL RTTSPL HRTTAGBLT SM-61523022</t>
  </si>
  <si>
    <t>MC0000001244</t>
  </si>
  <si>
    <t>000000P105000000384</t>
  </si>
  <si>
    <t>000000P105000000385</t>
  </si>
  <si>
    <t>PT RD DI 34 E VVS2-67934423</t>
  </si>
  <si>
    <t>05002520</t>
  </si>
  <si>
    <t>000000P105000000386</t>
  </si>
  <si>
    <t>18R DI RD SGLRW SLST PDT-60879346</t>
  </si>
  <si>
    <t>MC0000001261</t>
  </si>
  <si>
    <t>000000P105000000387</t>
  </si>
  <si>
    <t>SS RD RTTMNHRT 4MMBDBLTLG-61941819</t>
  </si>
  <si>
    <t>60073476</t>
  </si>
  <si>
    <t>000000P105000000388</t>
  </si>
  <si>
    <t>18WDIACNT MDFLEURDELISKEY-60660123</t>
  </si>
  <si>
    <t>000000P105000000390</t>
  </si>
  <si>
    <t>18W PENDANT CHAIN 18IN-33430531</t>
  </si>
  <si>
    <t>000000P105000000391</t>
  </si>
  <si>
    <t>PT DI TIF EMB 3 HC RG4 5-16026174</t>
  </si>
  <si>
    <t>000000P105000000395</t>
  </si>
  <si>
    <t>PT18 CUDI 72TW FI DBLRWER-68789532</t>
  </si>
  <si>
    <t>000000P105000000396</t>
  </si>
  <si>
    <t>PT DI TFHARMONY RG 5 5-30620046</t>
  </si>
  <si>
    <t>60064055</t>
  </si>
  <si>
    <t>000000P105000000397</t>
  </si>
  <si>
    <t>PT RD DI 2 03 F VVS1-69252907</t>
  </si>
  <si>
    <t>MC0000001137</t>
  </si>
  <si>
    <t>000000P105000000398</t>
  </si>
  <si>
    <t>SS BLU BDR RTT MD HRT PDT-63477966</t>
  </si>
  <si>
    <t>MC0000001337</t>
  </si>
  <si>
    <t>000000P105000000399</t>
  </si>
  <si>
    <t>18Y DI MN TREFOIL KEY-62866918</t>
  </si>
  <si>
    <t>MC0000001345</t>
  </si>
  <si>
    <t>000000P105000000400</t>
  </si>
  <si>
    <t>MC0000001364</t>
  </si>
  <si>
    <t>000000P105000000401</t>
  </si>
  <si>
    <t>MC0000001370</t>
  </si>
  <si>
    <t>000000P105000000402</t>
  </si>
  <si>
    <t>SS BLUE BAND T CLIP BP-25391276</t>
  </si>
  <si>
    <t>000000P105000000403</t>
  </si>
  <si>
    <t>18R T1 NRW RG5-67797345</t>
  </si>
  <si>
    <t>MC0000001388</t>
  </si>
  <si>
    <t>000000P105000000404</t>
  </si>
  <si>
    <t>PT RD DI 41 F VVS1-37952184</t>
  </si>
  <si>
    <t>MC0000001390</t>
  </si>
  <si>
    <t>000000P105000000405</t>
  </si>
  <si>
    <t>18R DI T WIRE RG 6-35007733</t>
  </si>
  <si>
    <t>000000P105000000406</t>
  </si>
  <si>
    <t>PT DI TFHARMONY RG 6-30620038</t>
  </si>
  <si>
    <t>MC0000001400</t>
  </si>
  <si>
    <t>000000P105000000407</t>
  </si>
  <si>
    <t>METALLIC MN VDPOCHE PORS4-60570434</t>
  </si>
  <si>
    <t>60090971</t>
  </si>
  <si>
    <t>000000P105000000408</t>
  </si>
  <si>
    <t>18Y DI DBL LVG HRT BLT MD-63062413</t>
  </si>
  <si>
    <t>MC0000001403</t>
  </si>
  <si>
    <t>000000P105000000409</t>
  </si>
  <si>
    <t>000000P105000000410</t>
  </si>
  <si>
    <t>000000P105000000411</t>
  </si>
  <si>
    <t>SS BL RTTSPL HRTTAGBLT MD-61523049</t>
  </si>
  <si>
    <t>MC0000001433</t>
  </si>
  <si>
    <t>000000P105000000412</t>
  </si>
  <si>
    <t>MC0000001436</t>
  </si>
  <si>
    <t>000000P105000000413</t>
  </si>
  <si>
    <t>18Y DI OLVLF STUD ER-30144368</t>
  </si>
  <si>
    <t>05001228</t>
  </si>
  <si>
    <t>000000P105000000414</t>
  </si>
  <si>
    <t>18R MD OPEN KNOT KEY-28686269</t>
  </si>
  <si>
    <t>MC0000001441</t>
  </si>
  <si>
    <t>000000P105000000415</t>
  </si>
  <si>
    <t>MC0000001443</t>
  </si>
  <si>
    <t>000000P105000000416</t>
  </si>
  <si>
    <t>18R DI MOP T WIRE RG 8-64028014</t>
  </si>
  <si>
    <t>MC0000001445</t>
  </si>
  <si>
    <t>000000P105000000417</t>
  </si>
  <si>
    <t>MC0000001450</t>
  </si>
  <si>
    <t>000000P105000000418</t>
  </si>
  <si>
    <t>MC0000001455</t>
  </si>
  <si>
    <t>000000P105000000419</t>
  </si>
  <si>
    <t>000000P105000000422</t>
  </si>
  <si>
    <t>13000850</t>
  </si>
  <si>
    <t>000000P105000000423</t>
  </si>
  <si>
    <t>000000P105000000424</t>
  </si>
  <si>
    <t>07002811</t>
  </si>
  <si>
    <t>000000P105000000425</t>
  </si>
  <si>
    <t>MC0000001486</t>
  </si>
  <si>
    <t>000000P105000000426</t>
  </si>
  <si>
    <t>18Y DI T WIRE RG 6 5-35007997</t>
  </si>
  <si>
    <t>60091157</t>
  </si>
  <si>
    <t>000000P105000000427</t>
  </si>
  <si>
    <t>18R ONYX T WIRE BLT MD-64028685</t>
  </si>
  <si>
    <t>MC0000001501</t>
  </si>
  <si>
    <t>000000P105000000428</t>
  </si>
  <si>
    <t>60091158</t>
  </si>
  <si>
    <t>000000P105000000429</t>
  </si>
  <si>
    <t>MC0000001522</t>
  </si>
  <si>
    <t>000000P105000000431</t>
  </si>
  <si>
    <t>SS OLVLF NRW BD RG 7-30210611</t>
  </si>
  <si>
    <t>MC0000001536</t>
  </si>
  <si>
    <t>000000P105000000432</t>
  </si>
  <si>
    <t>18Y MN LVG HEART BLT MD-34506361</t>
  </si>
  <si>
    <t>MC0000001558</t>
  </si>
  <si>
    <t>000000P105000000433</t>
  </si>
  <si>
    <t>MC0000001568</t>
  </si>
  <si>
    <t>000000P105000000434</t>
  </si>
  <si>
    <t>PT RD DI 2 65 D VVS1-70168111</t>
  </si>
  <si>
    <t>23000715</t>
  </si>
  <si>
    <t>000000P105000000435</t>
  </si>
  <si>
    <t>MC0000001591</t>
  </si>
  <si>
    <t>000000P105000000436</t>
  </si>
  <si>
    <t>VND 34.870.966.800</t>
  </si>
  <si>
    <t>Count Distinct</t>
  </si>
  <si>
    <t>TRANSACTION</t>
  </si>
  <si>
    <t>ITEMS SOLD</t>
  </si>
  <si>
    <t>Row Labels</t>
  </si>
  <si>
    <t>Sum of Sales Qty</t>
  </si>
  <si>
    <t>Sum of Sales Amt</t>
  </si>
  <si>
    <t>Grand Total</t>
  </si>
  <si>
    <t>CLIENTELING</t>
  </si>
  <si>
    <t>Sum of Count Distinct</t>
  </si>
  <si>
    <t>(blank)</t>
  </si>
  <si>
    <t>Count of Invoice</t>
  </si>
  <si>
    <t>Count of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</si>
</sst>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[$VND]\ #,##0"/>
  </numFmts>
  <fonts count="11" x14ac:knownFonts="1">
    <font>
      <sz val="11"/>
      <name val="Calibri"/>
    </font>
    <font>
      <b/>
      <sz val="11"/>
      <color rgb="FFFFFFFF"/>
      <name val="Cambria"/>
      <family val="1"/>
    </font>
    <font>
      <sz val="11"/>
      <name val="Cambria"/>
      <family val="1"/>
    </font>
    <font>
      <b/>
      <sz val="10"/>
      <color rgb="FF000000"/>
      <name val="Cambria"/>
      <family val="1"/>
    </font>
    <font>
      <b/>
      <sz val="10.5"/>
      <color rgb="FF000000"/>
      <name val="Cambria"/>
      <family val="1"/>
    </font>
    <font>
      <b/>
      <sz val="11"/>
      <name val="Cambria"/>
      <family val="1"/>
    </font>
    <font>
      <b/>
      <sz val="11"/>
      <color rgb="FFFF0000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1"/>
      <name val="Calibri"/>
      <family val="2"/>
    </font>
    <font>
      <b/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3" borderId="0" xfId="0" applyFont="1" applyFill="1" applyAlignment="1">
      <alignment horizontal="center" vertical="center" wrapText="1" readingOrder="1"/>
    </xf>
    <xf numFmtId="0" fontId="2" fillId="2" borderId="0" xfId="0" applyFont="1" applyFill="1"/>
    <xf numFmtId="165" fontId="2" fillId="2" borderId="0" xfId="0" applyNumberFormat="1" applyFont="1" applyFill="1"/>
    <xf numFmtId="0" fontId="5" fillId="2" borderId="0" xfId="0" applyFont="1" applyFill="1"/>
    <xf numFmtId="0" fontId="1" fillId="3" borderId="4" xfId="0" applyFont="1" applyFill="1" applyBorder="1" applyAlignment="1">
      <alignment horizontal="center" vertical="center" wrapText="1" readingOrder="1"/>
    </xf>
    <xf numFmtId="0" fontId="1" fillId="3" borderId="5" xfId="0" quotePrefix="1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165" fontId="4" fillId="2" borderId="7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/>
    <xf numFmtId="0" fontId="6" fillId="2" borderId="0" xfId="0" applyFont="1" applyFill="1"/>
    <xf numFmtId="0" fontId="5" fillId="0" borderId="1" xfId="0" applyFont="1" applyBorder="1"/>
    <xf numFmtId="0" fontId="5" fillId="0" borderId="0" xfId="0" applyFont="1"/>
    <xf numFmtId="1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3" borderId="11" xfId="0" applyFont="1" applyFill="1" applyBorder="1" applyAlignment="1">
      <alignment horizontal="center" vertical="center" wrapText="1" readingOrder="1"/>
    </xf>
    <xf numFmtId="0" fontId="1" fillId="3" borderId="12" xfId="0" applyFont="1" applyFill="1" applyBorder="1" applyAlignment="1">
      <alignment horizontal="center" vertical="center" wrapText="1" readingOrder="1"/>
    </xf>
    <xf numFmtId="0" fontId="1" fillId="3" borderId="13" xfId="0" applyFont="1" applyFill="1" applyBorder="1" applyAlignment="1">
      <alignment horizontal="center" vertical="center" wrapText="1" readingOrder="1"/>
    </xf>
    <xf numFmtId="0" fontId="1" fillId="3" borderId="15" xfId="0" quotePrefix="1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center" vertical="center" wrapText="1" readingOrder="1"/>
    </xf>
    <xf numFmtId="2" fontId="4" fillId="2" borderId="17" xfId="0" applyNumberFormat="1" applyFont="1" applyFill="1" applyBorder="1" applyAlignment="1">
      <alignment horizontal="center" vertical="center" wrapText="1" readingOrder="1"/>
    </xf>
    <xf numFmtId="0" fontId="3" fillId="4" borderId="9" xfId="0" applyFont="1" applyFill="1" applyBorder="1" applyAlignment="1">
      <alignment horizontal="center" vertical="center" wrapText="1" readingOrder="1"/>
    </xf>
    <xf numFmtId="0" fontId="3" fillId="4" borderId="19" xfId="0" applyFont="1" applyFill="1" applyBorder="1" applyAlignment="1">
      <alignment horizontal="center" vertical="center" wrapText="1" readingOrder="1"/>
    </xf>
    <xf numFmtId="0" fontId="3" fillId="2" borderId="21" xfId="0" applyFont="1" applyFill="1" applyBorder="1" applyAlignment="1">
      <alignment horizontal="center" vertical="center" wrapText="1" readingOrder="1"/>
    </xf>
    <xf numFmtId="0" fontId="3" fillId="2" borderId="19" xfId="0" applyFont="1" applyFill="1" applyBorder="1" applyAlignment="1">
      <alignment horizontal="center" vertical="center" wrapText="1" readingOrder="1"/>
    </xf>
    <xf numFmtId="0" fontId="3" fillId="4" borderId="21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2" fontId="5" fillId="0" borderId="1" xfId="0" applyNumberFormat="1" applyFont="1" applyBorder="1"/>
    <xf numFmtId="2" fontId="2" fillId="0" borderId="0" xfId="0" applyNumberFormat="1" applyFont="1"/>
    <xf numFmtId="166" fontId="2" fillId="0" borderId="0" xfId="0" applyNumberFormat="1" applyFont="1"/>
    <xf numFmtId="166" fontId="10" fillId="0" borderId="29" xfId="0" applyNumberFormat="1" applyFont="1" applyBorder="1"/>
    <xf numFmtId="0" fontId="9" fillId="0" borderId="0" xfId="0" applyFont="1"/>
    <xf numFmtId="0" fontId="7" fillId="5" borderId="23" xfId="0" applyFont="1" applyFill="1" applyBorder="1"/>
    <xf numFmtId="0" fontId="7" fillId="5" borderId="24" xfId="0" applyFont="1" applyFill="1" applyBorder="1"/>
    <xf numFmtId="2" fontId="7" fillId="5" borderId="27" xfId="0" applyNumberFormat="1" applyFont="1" applyFill="1" applyBorder="1"/>
    <xf numFmtId="14" fontId="8" fillId="6" borderId="25" xfId="0" applyNumberFormat="1" applyFont="1" applyFill="1" applyBorder="1"/>
    <xf numFmtId="0" fontId="8" fillId="6" borderId="26" xfId="0" applyFont="1" applyFill="1" applyBorder="1"/>
    <xf numFmtId="3" fontId="8" fillId="6" borderId="26" xfId="0" applyNumberFormat="1" applyFont="1" applyFill="1" applyBorder="1"/>
    <xf numFmtId="2" fontId="8" fillId="6" borderId="28" xfId="0" applyNumberFormat="1" applyFont="1" applyFill="1" applyBorder="1"/>
    <xf numFmtId="14" fontId="8" fillId="0" borderId="25" xfId="0" applyNumberFormat="1" applyFont="1" applyBorder="1"/>
    <xf numFmtId="0" fontId="8" fillId="0" borderId="26" xfId="0" applyFont="1" applyBorder="1"/>
    <xf numFmtId="3" fontId="8" fillId="0" borderId="26" xfId="0" applyNumberFormat="1" applyFont="1" applyBorder="1"/>
    <xf numFmtId="2" fontId="8" fillId="0" borderId="28" xfId="0" applyNumberFormat="1" applyFont="1" applyBorder="1"/>
    <xf numFmtId="3" fontId="4" fillId="2" borderId="7" xfId="0" applyNumberFormat="1" applyFont="1" applyFill="1" applyBorder="1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0" xfId="0" applyNumberFormat="1" applyFont="1" applyFill="1"/>
    <xf numFmtId="166" fontId="2" fillId="2" borderId="0" xfId="0" applyNumberFormat="1" applyFont="1" applyFill="1"/>
    <xf numFmtId="0" fontId="7" fillId="5" borderId="0" xfId="0" applyFont="1" applyFill="1"/>
    <xf numFmtId="2" fontId="4" fillId="2" borderId="18" xfId="0" applyNumberFormat="1" applyFont="1" applyFill="1" applyBorder="1" applyAlignment="1">
      <alignment horizontal="center" vertical="center" wrapText="1" readingOrder="1"/>
    </xf>
    <xf numFmtId="2" fontId="4" fillId="2" borderId="20" xfId="0" applyNumberFormat="1" applyFont="1" applyFill="1" applyBorder="1" applyAlignment="1">
      <alignment horizontal="center" vertical="center" wrapText="1" readingOrder="1"/>
    </xf>
    <xf numFmtId="0" fontId="4" fillId="4" borderId="0" xfId="0" applyFont="1" applyFill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166" fontId="4" fillId="4" borderId="0" xfId="0" applyNumberFormat="1" applyFont="1" applyFill="1" applyAlignment="1">
      <alignment horizontal="center" vertical="center" wrapText="1" readingOrder="1"/>
    </xf>
    <xf numFmtId="166" fontId="4" fillId="4" borderId="1" xfId="0" applyNumberFormat="1" applyFont="1" applyFill="1" applyBorder="1" applyAlignment="1">
      <alignment horizontal="center" vertical="center" wrapText="1" readingOrder="1"/>
    </xf>
    <xf numFmtId="164" fontId="4" fillId="4" borderId="8" xfId="0" applyNumberFormat="1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2" fontId="4" fillId="4" borderId="18" xfId="0" applyNumberFormat="1" applyFont="1" applyFill="1" applyBorder="1" applyAlignment="1">
      <alignment horizontal="center" vertical="center" wrapText="1" readingOrder="1"/>
    </xf>
    <xf numFmtId="2" fontId="4" fillId="4" borderId="20" xfId="0" applyNumberFormat="1" applyFont="1" applyFill="1" applyBorder="1" applyAlignment="1">
      <alignment horizontal="center" vertical="center" wrapText="1" readingOrder="1"/>
    </xf>
    <xf numFmtId="0" fontId="4" fillId="2" borderId="0" xfId="0" applyFont="1" applyFill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66" fontId="4" fillId="2" borderId="0" xfId="0" applyNumberFormat="1" applyFont="1" applyFill="1" applyAlignment="1">
      <alignment horizontal="center" vertical="center" wrapText="1" readingOrder="1"/>
    </xf>
    <xf numFmtId="166" fontId="4" fillId="2" borderId="1" xfId="0" applyNumberFormat="1" applyFont="1" applyFill="1" applyBorder="1" applyAlignment="1">
      <alignment horizontal="center" vertical="center" wrapText="1" readingOrder="1"/>
    </xf>
    <xf numFmtId="2" fontId="4" fillId="2" borderId="22" xfId="0" applyNumberFormat="1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  <xf numFmtId="166" fontId="4" fillId="2" borderId="8" xfId="0" applyNumberFormat="1" applyFont="1" applyFill="1" applyBorder="1" applyAlignment="1">
      <alignment horizontal="center" vertical="center" wrapText="1" readingOrder="1"/>
    </xf>
    <xf numFmtId="164" fontId="4" fillId="2" borderId="8" xfId="0" applyNumberFormat="1" applyFont="1" applyFill="1" applyBorder="1" applyAlignment="1">
      <alignment horizontal="center" vertical="center" wrapText="1" readingOrder="1"/>
    </xf>
    <xf numFmtId="164" fontId="4" fillId="2" borderId="1" xfId="0" applyNumberFormat="1" applyFont="1" applyFill="1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 readingOrder="1"/>
    </xf>
    <xf numFmtId="0" fontId="1" fillId="3" borderId="14" xfId="0" applyFont="1" applyFill="1" applyBorder="1" applyAlignment="1">
      <alignment horizontal="center" vertical="center" wrapText="1" readingOrder="1"/>
    </xf>
    <xf numFmtId="0" fontId="1" fillId="3" borderId="10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3" borderId="8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166" formatCode="[$VND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1.95851261574" createdVersion="8" refreshedVersion="8" minRefreshableVersion="3" recordCount="386" xr:uid="{EBDA795D-BFB6-7648-AE25-951AAC361EE1}">
  <cacheSource type="worksheet">
    <worksheetSource ref="A2:H388" sheet="Data source"/>
  </cacheSource>
  <cacheFields count="8">
    <cacheField name="Date" numFmtId="14">
      <sharedItems containsSemiMixedTypes="0" containsNonDate="0" containsDate="1" containsString="0" minDate="2021-05-12T00:00:00" maxDate="2021-12-16T00:00:00"/>
    </cacheField>
    <cacheField name="Scheme Name" numFmtId="0">
      <sharedItems/>
    </cacheField>
    <cacheField name="Store Name" numFmtId="0">
      <sharedItems/>
    </cacheField>
    <cacheField name="Item Name" numFmtId="0">
      <sharedItems count="272">
        <s v="SS RED RTTMN2HRTPDT1618IN-63520594"/>
        <s v="18R DI XMN HRT PDT-61101195"/>
        <s v="18R DI LVGHRT WIRE BLT SM-60963673"/>
        <s v="18R T TRUE NRW RG 5 5-63065226"/>
        <s v="18W DI T WIRE BLT MD-33263473"/>
        <s v="SS BL MNRTTHRT 4MMBDBLTMD-26659604"/>
        <s v="SS PK MNRT HRT 4MMBDBLTSM-30978838"/>
        <s v="SS RD RTTMNHRT 4MMBDBLTMD-61941797"/>
        <s v="18R DI T WIRE RG 6 5-35007857"/>
        <s v="18W DI TURQ T WIRE RG 5-64028103"/>
        <s v="18R T TWO CHN DBL BLT SM-62355417"/>
        <s v="18R LG DI DAISY KEY-26887623"/>
        <s v="SS MN RTT HRT4MM BD BLTSM-27631886"/>
        <s v="SS MD PDT CHAIN 18IN-33484038"/>
        <s v="18WDI T SMILE MN PDT1618-62617802"/>
        <s v="18R HLFDI T1 NRWRG6 5-67795377"/>
        <s v="18R DI TCO 3MM RG 6-27897908"/>
        <s v="SS BL MN RTT 2HRT PDT 18-30210417"/>
        <s v="18R DI SM HEART KEY-62859954"/>
        <s v="SS 1837 NRW BASC RG 5 5-22993763"/>
        <s v="SS 1837 NRRW CUFF MD-22992422"/>
        <s v="SS 1837 INTLK SM PDT 16IN-22992139"/>
        <s v="18RSSRTTLADYBUGPDTADJ1618-67070526"/>
        <s v="18R T SMILE PDT LG 1618IN-33637152"/>
        <s v="18R DI MOP T WIRE RG 6-64027921"/>
        <s v="18R T SMILE SM BLT MD-36667281"/>
        <s v="18R MOP T TWO CL ER-66886042"/>
        <s v="SS PINK MN RTT 2HRT PDT16-28751249"/>
        <s v="18R DI 13 CROWN KEY-25460979"/>
        <s v="18W DI MD ATLPRCDRG 7-35102272"/>
        <s v="SS RTT HRT TAG BLT 7 5IN-18967529"/>
        <s v="18Y GRAFFITI X MN ER-60962316"/>
        <s v="18R T SMILE ER-36667249"/>
        <s v="18R SM 1837INTLK PDT16IN-35672087"/>
        <s v="MD SQ JWLRY CASE LEA TFBL-60883300"/>
        <s v="18R SM LVG HEART PDT16IN-34614598"/>
        <s v="18Y SM LVG HEART PDT16IN-34595828"/>
        <s v="18R HW BALL 10MM HOOK ER-38172816"/>
        <s v="SS 1837 INTLK SM PDT 18IN-30319575"/>
        <s v="18R DI T SMILE LG PDT1618-63104981"/>
        <s v="18R MN LVG HEART PDT16IN-34614555"/>
        <s v="18R HW MEDIUM LINK BLT SM-39991586"/>
        <s v="18R T SMILE SM BLT SM-36819553"/>
        <s v="PT CU DI 1 12 G VVS1-68800889"/>
        <s v="18R PENDANT CHAIN 18IN-25508335"/>
        <s v="18R HLFDI T1 NRWRG6-67795350"/>
        <s v="18RHLFDIT1NRWHNGBGLMD-68315786"/>
        <s v="18RDI MOP TTWOSMCLPDT1618-67467582"/>
        <s v="PT DI XMN HRT ER-61101268"/>
        <s v="PT18Y CUDI 69FI-63729191"/>
        <s v="18R MN HEART KEY-24464733"/>
        <s v="18W T SMILE SM PDT16 18-35189424"/>
        <s v="18R ONYX T WIRE BLT SM-64028669"/>
        <s v="SS EXEC TCLIP TB BRS BPEN-37361399"/>
        <s v="TFTRAVEL LTH PSPT CVR BLK-62205245"/>
        <s v="18R DI BG T SQR PDT 16 18-62996021"/>
        <s v="18Y DI OPEN RD MN KEY-62230126"/>
        <s v="18R DI MOP T WIRE BLT SM-64028596"/>
        <s v="18W DI SM ATL PRCD KEY-35252975"/>
        <s v="SS18RRTTLADYBUGCHNBLTXSSM-67071492"/>
        <s v="SS BL MNRTT 2HRT PDT 16IN-27125107"/>
        <s v="18Y DI SM ATL PRCD KEY-35252991"/>
        <s v="18R OLVLF EAR CLIMBER ER-60702586"/>
        <s v="SS RTT LV HRT KEY BLT SM-36812591"/>
        <s v="SS BL MNRTTHRT 4MMBDBLTSM-27630146"/>
        <s v="18W TURQ T WIRE BLT MD-64028952"/>
        <s v="PT DI 61TW TIF SLST ER-28646453"/>
        <s v="SS HPKMNRTTHRT4MMBDBLTXS-63686115"/>
        <s v="18R MD T WIRE BANGLE LG-33419767"/>
        <s v="PT 16IN CHAIN-21803642"/>
        <s v="18R DI MN VICTORIA KEY-62867019"/>
        <s v="PTDI TIFESN DBMG 4MM 6-27897711"/>
        <s v="SS MINI RTT HEART STUD ER-23900564"/>
        <s v="18R T WIRE BLT MD-33263465"/>
        <s v="SS SM RTT HRTTG BD BLT XS-67127625"/>
        <s v="18W T TWO DI NRW RG 5-36815884"/>
        <s v="SS BLMNRTTHRT4MMBD BLT XS-63686085"/>
        <s v="18W DI T SMILE SM BLT MD-36667192"/>
        <s v="SS MN 1837 INTLK BLT ADJ-35505903"/>
        <s v="18R DI T WIRE FC RING 6 5-34901538"/>
        <s v="18R DI .03TW T SMILE MN PDT-63843385"/>
        <s v="18Y DI 13 CROWN KEY-25524942"/>
        <s v="SS RTT MN HRT DGLRG 4 5-35243593"/>
        <s v="SS RTT MINI 2 HRT PDT16IN-22309307"/>
        <s v="18W T TWO DI NRW RG 4 5-36815906"/>
        <s v="18R OLVLF NRW BD RG 6-32080553"/>
        <s v="SS MN RTTL BLHRTBD BLT SM-61002421"/>
        <s v="18R GRAFFITI X MN ER-60962332"/>
        <s v="ST BLK T SQR BLT MD-36537973"/>
        <s v="CLRBLK PIGGYBANK ERTHNWRE-60559961"/>
        <s v="CLRBLK LUGGAGE TAG-60927626"/>
        <s v="PT DI LG VIC PDT-14743715"/>
        <s v="18R NRW T WIRE RG 5 5-33418868"/>
        <s v="18R T SMILE SM PDT16 18-35189432"/>
        <s v="PT18Y CUDI 42FY DB RG-34686769"/>
        <s v="18Y DI T SMILE SM PDT-63058785"/>
        <s v="CLRBLK ZIP MULTFN WLT LEA-60939764"/>
        <s v="SS MDRTT HRT TGKEY PDT16-26909686"/>
        <s v="18R T WIRE BAR ER-62271884"/>
        <s v="18R T TWO DI NRW RG 4 5-36821469"/>
        <s v="SS 1837 NRW BASC RG 6-22993771"/>
        <s v="PT RD DI 1 31 F VS1-69029906"/>
        <s v="18R DI T WIRE RG 5 5-35007903"/>
        <s v="18RDI TCO 4MM RG 8 5-33133111"/>
        <s v="18R GRAFFITI X SM ER-61912606"/>
        <s v="18Y TURQ T WIRE BLT SM-64028855"/>
        <s v="18Y HW MEDIUM LINK NL18IN-38086758"/>
        <s v="PT DI TIF EMB 3 HC RG6 5-16026301"/>
        <s v="PT DI MINI TF CIRCLET ER-23954141"/>
        <s v="SS MAKERS CUFF SM-63449121"/>
        <s v="18W DI T SMILE ER-36667168"/>
        <s v="18Y T SMILE SM PDT16 18-35189459"/>
        <s v="18Y DI MN VICTORIA KEY-62866950"/>
        <s v="18Y MN LVG HEART PDT16IN-34595771"/>
        <s v="18R T1 NRW RG6-67797396"/>
        <s v="SS MN RTTL BLUE HRT ER-60994862"/>
        <s v="CLR BLK PSSPRT CVR GRNLEA-60927596"/>
        <s v="18W DI TURQ T WIRE RG 5 5-64028138"/>
        <s v="18R TFHARMONY 3MM RG4 5-33419252"/>
        <s v="SS HW GRAD LINK NL 18IN-38086898"/>
        <s v="18RHLFDIT1NRWHNGBGLSM-68315751"/>
        <s v="SS OLVLF EAR CLIMBER ER-60702527"/>
        <s v="SS RD RTTMNHRT 4MMBDBLTSM-61941770"/>
        <s v="SS SM RTT HRT BLT SM-29668086"/>
        <s v="18RDI TCO 4MM RG 7 5-33133162"/>
        <s v="18R T TWO DI PAVE NRW 6 5-36822325"/>
        <s v="18Y DI T WIRE BLT MD-35065717"/>
        <s v="18R DI DBL LVG HRT ER-63062529"/>
        <s v="18R DI TCO 3MM RG 5-27897886"/>
        <s v="PT DI RD SGLRW SLST PDT-60572852"/>
        <s v="SS 1837 NRW CUFF SM-31417767"/>
        <s v="CLRBK FLAPCNT WLT GRNLEA-60883416"/>
        <s v="SS MN RTT HRT 4MMBD BLTLG-24711781"/>
        <s v="PT DI PS TNZ 10X7SLST PDT-29137102"/>
        <s v="SS RTT HRT KEY PDTADJ1618-36812613"/>
        <s v="18R HLFDI T1 NRWRG5-67795318"/>
        <s v="18R NRW T WIRE RG 6-33418876"/>
        <s v="18Y MN LVG HEART BLT SM-34614563"/>
        <s v="CLRBLK MN VIDEPOCHE PORS4-60570108"/>
        <s v="SS PKMNRTTHRT 4MMBD BLTXS-63520543"/>
        <s v="SS HW MEDIUM LINK BLT SM-39991608"/>
        <s v="18R DI T SMILE SM BLT SM-36819588"/>
        <s v="18W DI T SMILE SM BLT SM-36819634"/>
        <s v="18R ATLS X CLSD INTRLCKPDT161-67789237"/>
        <s v="SS18Y MAKERS WDCHN BLT LG-63448966"/>
        <s v="18R DI T WIRE RG 4 5-35008071"/>
        <s v="18Y MOP T WIRE BLT SM-63958476"/>
        <s v="SS18Y MAKERS CHAIN BLT MD-63526738"/>
        <s v="18R HW MEDIUM LINK BLT MD-38086847"/>
        <s v="SS RTT HEART BLT 7 5IN-21149799"/>
        <s v="18R DI T SQR WRAP RG 4 5-35606793"/>
        <s v="18R DI T WIRE BLT MD-33263538"/>
        <s v="18R T TRUE WD RG 7-63064351"/>
        <s v="18R ONYX T WIRE RG 6-64027492"/>
        <s v="18Y T SMILE PDT LG 1618IN-33637179"/>
        <s v="18R DI WOVEN KEY MD-35725504"/>
        <s v="18R DI MOP T WIRE BLT MD-64028626"/>
        <s v="SS MDRTT HRT TGKEYPDT18IN-30210492"/>
        <s v="18R DI MD ROUND VIC KEY-37688304"/>
        <s v="18RDIONYX T TWO CLPDT1618-64026992"/>
        <s v="18R T SQR BLT SMALL-33282354"/>
        <s v="PT DI LG HEART PDT 16IN-13006598"/>
        <s v="PT DI MINI HRT PDT-23511827"/>
        <s v="PT RD DI 50 F VS1-69132944"/>
        <s v="SSREDRTTMNHRT4MMBDBLTXS-63686174"/>
        <s v="18R MOP T WIRE BLT SM-63958328"/>
        <s v="18Y LVG HRT STUD ER MN-34595798"/>
        <s v="18W DI T WIRE BLT SM-33450915"/>
        <s v="18R OLVLF NRW BD RG 5-32080588"/>
        <s v="18Y HW MD 19MM WRAP BLTMD-37932825"/>
        <s v="SS HPKMNRTTHRT4MMBDBLTMD-63527564"/>
        <s v="18R T1 NRW HNGBGL SM-67794362"/>
        <s v="PT DI MINI TF CIRCLET PDT-23954133"/>
        <s v="18WDITURQ TTWOSMCLPDT1618-67467787"/>
        <s v="SS RTT HEART BLT SM-37360201"/>
        <s v="18W DI T SMILE SM PDT-63058807"/>
        <s v="SS MN RTT HRT 4MMBD BLTMD-23984024"/>
        <s v="18R DI T WIRE RG 5-35008144"/>
        <s v="SSBLSMRTTDBLHRTTAGPDT1618-37094692"/>
        <s v="PT RD DI 1 09 F VS1-69031420"/>
        <s v="PT DI RD MN SGLRW SLST ER-60987459"/>
        <s v="SS MD RTT HRT TAGTGLBLTSM-32080251"/>
        <s v="18WDIPV T TRUE WD RG 5 5-67459962"/>
        <s v="PT DI MD VIC PDT-25168224"/>
        <s v="18R DI MN TFCRCLT PDT-61691774"/>
        <s v="SS BL RTT HRT TAG BLT MD-28751192"/>
        <s v="PT RD DI 95 F VS1-69085105"/>
        <s v="18R T TWO MD RG 10-36509171"/>
        <s v="PT TRU DI 79 F VVS2-68522021"/>
        <s v="18W DI TURQ T WIRE RG 6 5-64028170"/>
        <s v="PT DI TCO 3MM RG 5 5-23776316"/>
        <s v="18W DI T WIRE RG 6 5-33279302"/>
        <s v="18W DI TURQ T WIRE BLT MD-64029037"/>
        <s v="18R T TWO MD RG 8-36509368"/>
        <s v="SS 1837 NRRW CUFF LG-22992449"/>
        <s v="18R DI DBL LVGHRT MN PDT-63058262"/>
        <s v="18WDIPV T TRUE WD RG 4 5-67459911"/>
        <s v="18RDIPKOP T TWO CLPDT1618-64027115"/>
        <s v="SS MAKERS SQR PDT24IN-63448532"/>
        <s v="18R FULL DI T1 WD 6 5-68169836"/>
        <s v="SS RTT MD HRT TAG PDT18IN-30971655"/>
        <s v="18Y PENDANT CHAIN 18IN-21921386"/>
        <s v="18R DI MOP T WIRE RG 5 5-64027905"/>
        <s v="SS 1837 NRW BASC RG 5-22993755"/>
        <s v="18R DI MOP T WIRE RG 4 5-64027867"/>
        <s v="18W DI T WIRE RG 5-33279337"/>
        <s v="18R DI PV T TRUE .23TW NW RG 6.5-63961817"/>
        <s v="SS MAKERS MD SLICE RG9-63450421"/>
        <s v="18Y CUDI2 24FV VVS2-63727164"/>
        <s v="18R DI LVGHRT WIRE BLT MD-60963703"/>
        <s v="18R DI MOP T WIRE RG 7-64027972"/>
        <s v="18R ATLAS X CLOSED LG HOOP ER-67786130"/>
        <s v="18R T TWO DI NRW RG 6-36821329"/>
        <s v="18R DI T WIRE BLT SM-35093338"/>
        <s v="SS18Y MAKERS CHAIN BLT SM-63448877"/>
        <s v="18RDI T TRUE LINK RG 5-63064734"/>
        <s v="PT DI RD AQ 6MM SLST PDT-32814867"/>
        <s v="PT18Y LYNN DI 28TW ER STD-10907152"/>
        <s v="18R DI T SMILE SM PDT-63058823"/>
        <s v="18R MOP T WIRE RG 7-64027298"/>
        <s v="18R DI MOP T WIRE RG 7 5-64027999"/>
        <s v="18R DI MN FLEURDELIS KEY-62866993"/>
        <s v="PT RDDI 91 G VS1-66866815"/>
        <s v="18R MOP T WIRE RG 5-64027204"/>
        <s v="BRS RTHNM TCLP BP-25391209"/>
        <s v="18R DI MN PETALS KEY-60660190"/>
        <s v="18R HLFDI T1 NRWRG4 5-67795288"/>
        <s v="18R DI T WIRE FC RING 4 5-34901473"/>
        <s v="18R MOP T WIRE BLT LG-63958360"/>
        <s v="PT DI TFHARMONY RG 4 5-30620097"/>
        <s v="18R HLFDI T1 NRWRG5 5-67795334"/>
        <s v="SS MAKERS ID CHAIN BLT SM-63526576"/>
        <s v="PT INSIDE OUT DI1 10 HP-11857035"/>
        <s v="SS MAKERS MD SLICE RG8-63450405"/>
        <s v="18R DI T SQR WRAP RG 6-35606696"/>
        <s v="18R DI TCO 3MM RG 6 5-27897916"/>
        <s v="PT HC RD DI 2 0MM RG 4 5-18408937"/>
        <s v="PT RD DI 64 E VS1-67364856"/>
        <s v="SS MAKERS ID CHAIN BLT LG-63526614"/>
        <s v="18R ONYX T WIRE RG 6 5-64027514"/>
        <s v="PT RD DI 1 21 E VS2-69029752"/>
        <s v="ST BLK T SQR BLT LG-36618159"/>
        <s v="18R DI T WIRE RG 7-35007873"/>
        <s v="SS BL RTTSPL HRTTAGBLT SM-61523022"/>
        <s v="18RDIACNT MDFLEURDELISKEY-60764379"/>
        <s v="PT RD DI 34 E VVS2-67934423"/>
        <s v="18R DI RD SGLRW SLST PDT-60879346"/>
        <s v="SS RD RTTMNHRT 4MMBDBLTLG-61941819"/>
        <s v="18WDIACNT MDFLEURDELISKEY-60660123"/>
        <s v="18W PENDANT CHAIN 18IN-33430531"/>
        <s v="PT DI TIF EMB 3 HC RG4 5-16026174"/>
        <s v="PT18 CUDI 72TW FI DBLRWER-68789532"/>
        <s v="PT DI TFHARMONY RG 5 5-30620046"/>
        <s v="18R T1 NRW HNG BGL MD-67794346"/>
        <s v="SS BLU BDR RTT MD HRT PDT-63477966"/>
        <s v="18Y DI MN TREFOIL KEY-62866918"/>
        <s v="SS BLUE BAND T CLIP BP-25391276"/>
        <s v="18R T1 NRW RG5-67797345"/>
        <s v="PT RD DI 41 F VVS1-37952184"/>
        <s v="18R DI T WIRE RG 6-35007733"/>
        <s v="PT DI TFHARMONY RG 6-30620038"/>
        <s v="METALLIC MN VDPOCHE PORS4-60570434"/>
        <s v="18Y DI DBL LVG HRT BLT MD-63062413"/>
        <s v="SS BL RTTSPL HRTTAGBLT MD-61523049"/>
        <s v="18Y DI OLVLF STUD ER-30144368"/>
        <s v="18R MD OPEN KNOT KEY-28686269"/>
        <s v="18R DI MOP T WIRE RG 8-64028014"/>
        <s v="18Y DI T WIRE RG 6 5-35007997"/>
        <s v="18R ONYX T WIRE BLT MD-64028685"/>
        <s v="SS OLVLF NRW BD RG 7-30210611"/>
        <s v="18Y MN LVG HEART BLT MD-34506361"/>
        <s v="PT RD DI 2 65 D VVS1-70168111"/>
      </sharedItems>
    </cacheField>
    <cacheField name="Member Account Code" numFmtId="0">
      <sharedItems count="339">
        <s v="60080458"/>
        <s v="60082960"/>
        <s v="27001049"/>
        <s v="60083471"/>
        <s v="60073222"/>
        <s v="60084724"/>
        <s v="MA002707"/>
        <s v="60084728"/>
        <s v="60084727"/>
        <s v="27001451"/>
        <s v="60080904"/>
        <s v="60074161"/>
        <s v="60084725"/>
        <s v="60084726"/>
        <s v="60089588"/>
        <s v="60073961"/>
        <s v="60084729"/>
        <s v="23000843"/>
        <s v="05002597"/>
        <s v="99000488"/>
        <s v="60084730"/>
        <s v="60084731"/>
        <s v="60084732"/>
        <s v="60084734"/>
        <s v="60084737"/>
        <s v="60084738"/>
        <s v="60084736"/>
        <s v="22000031"/>
        <s v="60084740"/>
        <s v="20002141"/>
        <s v="60084741"/>
        <s v="60084742"/>
        <s v="60084743"/>
        <s v="09000030"/>
        <s v="22000398"/>
        <s v="60084744"/>
        <s v="60084747"/>
        <s v="60084746"/>
        <s v="24001530"/>
        <s v="PV000303"/>
        <s v="60067686"/>
        <s v="60084745"/>
        <s v="39000072"/>
        <s v="99001191"/>
        <s v="60084749"/>
        <s v="13000241"/>
        <s v="09001886"/>
        <s v="13000482"/>
        <s v="05000604"/>
        <s v="60084750"/>
        <s v="60081983"/>
        <s v="60079623"/>
        <s v="60084752"/>
        <s v="60084753"/>
        <s v="60084754"/>
        <s v="20000751"/>
        <s v="60084755"/>
        <s v="60081814"/>
        <s v="60084756"/>
        <s v="09001516"/>
        <s v="60084757"/>
        <s v="60084758"/>
        <s v="99000328"/>
        <s v="60084759"/>
        <s v="60084760"/>
        <s v="60084761"/>
        <s v="60084762"/>
        <s v="60084763"/>
        <s v="60081037"/>
        <s v="60084764"/>
        <s v="60084765"/>
        <s v="60084766"/>
        <s v="60084767"/>
        <s v="22000014"/>
        <s v="60084768"/>
        <s v="60084769"/>
        <s v="60065619"/>
        <s v="20000178"/>
        <s v="59000063"/>
        <s v="60084770"/>
        <s v="60084771"/>
        <s v="60084772"/>
        <s v="60085056"/>
        <s v="60085057"/>
        <s v="05001498"/>
        <s v="60076597"/>
        <s v="60085058"/>
        <s v="60085059"/>
        <s v="60085060"/>
        <s v="60085061"/>
        <s v="60085062"/>
        <s v="60085063"/>
        <s v="60085064"/>
        <s v="60085065"/>
        <s v="60085066"/>
        <s v="60085067"/>
        <s v="60085068"/>
        <s v="08001224"/>
        <s v="60080377"/>
        <s v="60085069"/>
        <s v="PV000171"/>
        <s v="60085071"/>
        <s v="60067418"/>
        <s v="60085072"/>
        <s v="60079850"/>
        <s v="60085073"/>
        <s v="27000390"/>
        <s v="60085074"/>
        <s v="60085075"/>
        <s v="60064032"/>
        <s v="60085076"/>
        <s v="60085077"/>
        <s v="20001130"/>
        <s v="60079969"/>
        <s v="60083449"/>
        <s v="24002905"/>
        <s v="60085078"/>
        <s v="60085079"/>
        <s v="60085080"/>
        <s v="60085081"/>
        <s v="25000030"/>
        <s v="60085082"/>
        <s v="60065272"/>
        <s v="60085083"/>
        <s v="60077793"/>
        <s v="60085084"/>
        <s v="60085085"/>
        <s v="60073377"/>
        <s v="24003554"/>
        <s v="60085086"/>
        <s v="60085087"/>
        <s v="60085088"/>
        <s v="60085089"/>
        <s v="60085090"/>
        <s v="60063583"/>
        <s v="60085091"/>
        <s v="60085092"/>
        <s v="60085093"/>
        <s v="60085105"/>
        <s v="60085104"/>
        <s v="60085103"/>
        <s v="60081050"/>
        <s v="24002596"/>
        <s v="60085102"/>
        <s v="60085101"/>
        <s v="60085100"/>
        <s v="60085099"/>
        <s v="60085098"/>
        <s v="MC0000000022"/>
        <s v="MA001928"/>
        <s v="MC0000000028"/>
        <s v="60085097"/>
        <s v="60085096"/>
        <s v="60085094"/>
        <s v="60085095"/>
        <s v="60066101"/>
        <s v="MC0000000035"/>
        <s v="53000048"/>
        <s v="MC0000000038"/>
        <s v="MC0000000039"/>
        <s v="MC0000000040"/>
        <s v="60078527"/>
        <s v="MC0000000048"/>
        <s v="MC0000000059"/>
        <s v="60090833"/>
        <s v="03001727"/>
        <s v="20000526"/>
        <s v="13000508"/>
        <s v="MC0000000080"/>
        <s v="09000224"/>
        <s v="60078468"/>
        <s v="19000025"/>
        <s v="MC0000000092"/>
        <s v="MC0000000100"/>
        <s v="60062549"/>
        <s v="27000944"/>
        <s v="60089865"/>
        <s v="MC0000000115"/>
        <s v="MC0000000122"/>
        <s v="MC0000000134"/>
        <s v="MC0000000138"/>
        <s v="MC0000000105"/>
        <s v="24002686"/>
        <s v="60065296"/>
        <s v="MC0000000150"/>
        <s v="MC0000000154"/>
        <s v="08001361"/>
        <s v="MA001920"/>
        <s v="27000538"/>
        <s v="22000426"/>
        <s v="MC0000000166"/>
        <s v="MC0000000171"/>
        <s v="20000519"/>
        <s v="MC0000000175"/>
        <s v="60077796"/>
        <s v="MC0000000185"/>
        <s v="MC0000000186"/>
        <s v="18010607"/>
        <s v="60081914"/>
        <s v="27001314"/>
        <s v="MC0000000199"/>
        <s v="MC0000000209"/>
        <s v="24003667"/>
        <s v="MC0000000207"/>
        <s v="MC0000000212"/>
        <s v="MC0000000217"/>
        <s v="MC0000000224"/>
        <s v="60081187"/>
        <s v="MA002648"/>
        <s v="MC0000000237"/>
        <s v="MC0000000240"/>
        <s v="60084239"/>
        <s v="05001353"/>
        <s v="16000039"/>
        <s v="21000564"/>
        <s v="23000267"/>
        <s v="MC0000000265"/>
        <s v="MC0000000268"/>
        <s v="19000068"/>
        <s v="60077685"/>
        <s v="MC0000000281"/>
        <s v="60091037"/>
        <s v="09000109"/>
        <s v="MC0000000300"/>
        <s v="MC0000000306"/>
        <s v="60067426"/>
        <s v="MC0000000315"/>
        <s v="MC0000000319"/>
        <s v="60067370"/>
        <s v="24001936"/>
        <s v="MC0000000343"/>
        <s v="24001124"/>
        <s v="60079105"/>
        <s v="08001406"/>
        <s v="MA003074"/>
        <s v="MC0000000365"/>
        <s v="MC0000000369"/>
        <s v="60081038"/>
        <s v="06000114"/>
        <s v="60081958"/>
        <s v="20001306"/>
        <s v="MC0000000396"/>
        <s v="60078232"/>
        <s v="MC0000000412"/>
        <s v="60077273"/>
        <s v="MC0000000421"/>
        <s v="60082027"/>
        <s v="MC0000000461"/>
        <s v="60073128"/>
        <s v="MC0000000477"/>
        <s v="60062750"/>
        <s v="99000004"/>
        <s v="MC0000000532"/>
        <s v="60064281"/>
        <s v="23000103"/>
        <s v="MC0000000547"/>
        <s v="40000256"/>
        <s v="MC0000000574"/>
        <s v="MC0000000577"/>
        <s v="MC0000000597"/>
        <s v="MC0000000603"/>
        <s v="MC0000000602"/>
        <s v="38000041"/>
        <s v="MC0000000637"/>
        <s v="MC0000000643"/>
        <s v="MC0000000654"/>
        <s v="60063589"/>
        <s v="60075010"/>
        <s v="MC0000000740"/>
        <s v="MC0000000745"/>
        <s v="MC0000000751"/>
        <s v="MC0000000771"/>
        <s v="MC0000000782"/>
        <s v="12001422"/>
        <s v="MC0000000820"/>
        <s v="MC0000000839"/>
        <s v="MC0000000843"/>
        <s v="MC0000000850"/>
        <s v="MC0000000851"/>
        <s v="MC0000000858"/>
        <s v="60065597"/>
        <s v="20000850"/>
        <s v="60083454"/>
        <s v="MC0000000945"/>
        <s v="MC0000000950"/>
        <s v="MC0000000969"/>
        <s v="04002116"/>
        <s v="60073303"/>
        <s v="MC0000001022"/>
        <s v="MC0000001035"/>
        <s v="MC0000001079"/>
        <s v="27001425"/>
        <s v="60088498"/>
        <s v="MC0000001147"/>
        <s v="MC0000001150"/>
        <s v="MC0000001157"/>
        <s v="MC0000001159"/>
        <s v="MC0000001165"/>
        <s v="MC0000001176"/>
        <s v="13000017"/>
        <s v="60063975"/>
        <s v="MC0000001188"/>
        <s v="MC0000000127"/>
        <s v="60062780"/>
        <s v="MC0000001244"/>
        <s v="05002520"/>
        <s v="MC0000001261"/>
        <s v="60073476"/>
        <s v="60064055"/>
        <s v="MC0000001137"/>
        <s v="MC0000001337"/>
        <s v="MC0000001345"/>
        <s v="MC0000001364"/>
        <s v="MC0000001370"/>
        <s v="MC0000001388"/>
        <s v="MC0000001390"/>
        <s v="MC0000001400"/>
        <s v="60090971"/>
        <s v="MC0000001403"/>
        <s v="MC0000001433"/>
        <s v="MC0000001436"/>
        <s v="05001228"/>
        <s v="MC0000001441"/>
        <s v="MC0000001443"/>
        <s v="MC0000001445"/>
        <s v="MC0000001450"/>
        <s v="MC0000001455"/>
        <s v="13000850"/>
        <s v="07002811"/>
        <s v="MC0000001486"/>
        <s v="60091157"/>
        <s v="MC0000001501"/>
        <s v="60091158"/>
        <s v="MC0000001522"/>
        <s v="MC0000001536"/>
        <s v="MC0000001558"/>
        <s v="MC0000001568"/>
        <s v="23000715"/>
        <s v="MC0000001591"/>
      </sharedItems>
    </cacheField>
    <cacheField name="Invoice" numFmtId="0">
      <sharedItems count="386">
        <s v="000000P105000000002"/>
        <s v="000000P105000000003"/>
        <s v="000000P105000000004"/>
        <s v="000000P105000000005"/>
        <s v="000000P105000000006"/>
        <s v="000000P105000000008"/>
        <s v="000000P105000000010"/>
        <s v="000000P105000000011"/>
        <s v="000000P105000000012"/>
        <s v="000000P105000000014"/>
        <s v="000000P105000000016"/>
        <s v="000000P105000000017"/>
        <s v="000000P105000000018"/>
        <s v="000000P105000000019"/>
        <s v="000000P105000000020"/>
        <s v="000000P105000000021"/>
        <s v="000000P105000000022"/>
        <s v="000000P105000000023"/>
        <s v="000000P105000000024"/>
        <s v="000000P105000000025"/>
        <s v="000000P105000000026"/>
        <s v="000000P105000000027"/>
        <s v="000000P105000000029"/>
        <s v="000000P105000000030"/>
        <s v="000000P105000000031"/>
        <s v="000000P105000000032"/>
        <s v="000000P105000000033"/>
        <s v="000000P105000000034"/>
        <s v="000000P105000000037"/>
        <s v="000000P105000000038"/>
        <s v="000000P105000000039"/>
        <s v="000000P105000000040"/>
        <s v="000000P105000000041"/>
        <s v="000000P105000000042"/>
        <s v="000000P105000000043"/>
        <s v="000000P105000000044"/>
        <s v="000000P105000000045"/>
        <s v="000000P105000000046"/>
        <s v="000000P105000000047"/>
        <s v="000000P105000000048"/>
        <s v="000000P105000000049"/>
        <s v="000000P105000000050"/>
        <s v="000000P105000000051"/>
        <s v="000000P105000000052"/>
        <s v="000000P105000000053"/>
        <s v="000000P105000000054"/>
        <s v="000000P105000000055"/>
        <s v="000000P105000000056"/>
        <s v="000000P105000000057"/>
        <s v="000000P105000000058"/>
        <s v="000000P105000000059"/>
        <s v="000000P105000000060"/>
        <s v="000000P105000000061"/>
        <s v="000000P105000000062"/>
        <s v="000000P105000000063"/>
        <s v="000000P105000000064"/>
        <s v="000000P105000000066"/>
        <s v="000000P105000000067"/>
        <s v="000000P105000000068"/>
        <s v="000000P105000000069"/>
        <s v="000000P105000000070"/>
        <s v="000000P105000000071"/>
        <s v="000000P105000000072"/>
        <s v="000000P105000000073"/>
        <s v="000000P105000000074"/>
        <s v="000000P105000000075"/>
        <s v="000000P105000000076"/>
        <s v="000000P105000000077"/>
        <s v="000000P105000000078"/>
        <s v="000000P105000000079"/>
        <s v="000000P105000000080"/>
        <s v="000000P105000000081"/>
        <s v="000000P105000000082"/>
        <s v="000000P105000000083"/>
        <s v="000000P105000000084"/>
        <s v="000000P105000000085"/>
        <s v="000000P105000000086"/>
        <s v="000000P105000000087"/>
        <s v="000000P105000000089"/>
        <s v="000000P105000000090"/>
        <s v="000000P105000000091"/>
        <s v="000000P105000000092"/>
        <s v="000000P105000000093"/>
        <s v="000000P105000000094"/>
        <s v="000000P105000000095"/>
        <s v="000000P105000000096"/>
        <s v="000000P105000000097"/>
        <s v="000000P105000000098"/>
        <s v="000000P105000000099"/>
        <s v="000000P105000000100"/>
        <s v="000000P105000000101"/>
        <s v="000000P105000000102"/>
        <s v="000000P105000000103"/>
        <s v="000000P105000000104"/>
        <s v="000000P105000000105"/>
        <s v="000000P105000000106"/>
        <s v="000000P105000000107"/>
        <s v="000000P105000000108"/>
        <s v="000000P105000000109"/>
        <s v="000000P105000000110"/>
        <s v="000000P105000000111"/>
        <s v="000000P105000000112"/>
        <s v="000000P105000000113"/>
        <s v="000000P105000000114"/>
        <s v="000000P105000000115"/>
        <s v="000000P105000000116"/>
        <s v="000000P105000000117"/>
        <s v="000000P105000000118"/>
        <s v="000000P105000000119"/>
        <s v="000000P105000000120"/>
        <s v="000000P105000000121"/>
        <s v="000000P105000000122"/>
        <s v="000000P105000000123"/>
        <s v="000000P105000000124"/>
        <s v="000000P105000000125"/>
        <s v="000000P105000000126"/>
        <s v="000000P105000000130"/>
        <s v="000000P105000000132"/>
        <s v="000000P105000000133"/>
        <s v="000000P105000000134"/>
        <s v="000000P105000000135"/>
        <s v="000000P105000000136"/>
        <s v="000000P105000000137"/>
        <s v="000000P105000000138"/>
        <s v="000000P105000000139"/>
        <s v="000000P105000000140"/>
        <s v="000000P105000000141"/>
        <s v="000000P105000000142"/>
        <s v="000000P105000000143"/>
        <s v="000000P105000000144"/>
        <s v="000000P105000000145"/>
        <s v="000000P105000000146"/>
        <s v="000000P105000000147"/>
        <s v="000000P105000000148"/>
        <s v="000000P105000000149"/>
        <s v="000000P105000000151"/>
        <s v="000000P105000000152"/>
        <s v="000000P105000000153"/>
        <s v="000000P105000000155"/>
        <s v="000000P105000000156"/>
        <s v="000000P105000000157"/>
        <s v="000000P105000000158"/>
        <s v="000000P105000000159"/>
        <s v="000000P105000000160"/>
        <s v="000000P105000000161"/>
        <s v="000000P105000000162"/>
        <s v="000000P105000000163"/>
        <s v="000000P105000000164"/>
        <s v="000000P105000000165"/>
        <s v="000000P105000000166"/>
        <s v="000000P105000000167"/>
        <s v="000000P105000000168"/>
        <s v="000000P105000000169"/>
        <s v="000000P105000000170"/>
        <s v="000000P105000000171"/>
        <s v="000000P105000000172"/>
        <s v="000000P105000000173"/>
        <s v="000000P105000000174"/>
        <s v="000000P105000000175"/>
        <s v="000000P105000000176"/>
        <s v="000000P105000000177"/>
        <s v="000000P105000000178"/>
        <s v="000000P105000000180"/>
        <s v="000000P105000000181"/>
        <s v="000000P105000000182"/>
        <s v="000000P105000000183"/>
        <s v="000000P105000000184"/>
        <s v="000000P105000000185"/>
        <s v="000000P105000000186"/>
        <s v="000000P105000000187"/>
        <s v="000000P105000000188"/>
        <s v="000000P105000000189"/>
        <s v="000000P105000000190"/>
        <s v="000000P105000000193"/>
        <s v="000000P105000000194"/>
        <s v="000000P105000000195"/>
        <s v="000000P105000000196"/>
        <s v="000000P105000000197"/>
        <s v="000000P105000000198"/>
        <s v="000000P105000000199"/>
        <s v="000000P105000000200"/>
        <s v="000000P105000000201"/>
        <s v="000000P105000000202"/>
        <s v="000000P105000000204"/>
        <s v="000000P105000000205"/>
        <s v="000000P105000000206"/>
        <s v="000000P105000000207"/>
        <s v="000000P105000000208"/>
        <s v="000000P105000000209"/>
        <s v="000000P105000000210"/>
        <s v="000000P105000000211"/>
        <s v="000000P105000000212"/>
        <s v="000000P105000000213"/>
        <s v="000000P105000000214"/>
        <s v="000000P105000000215"/>
        <s v="000000P105000000216"/>
        <s v="000000P105000000217"/>
        <s v="000000P105000000218"/>
        <s v="000000P105000000219"/>
        <s v="000000P105000000221"/>
        <s v="000000P105000000224"/>
        <s v="000000P105000000225"/>
        <s v="000000P105000000226"/>
        <s v="000000P105000000227"/>
        <s v="000000P105000000229"/>
        <s v="000000P105000000230"/>
        <s v="000000P105000000231"/>
        <s v="000000P105000000232"/>
        <s v="000000P105000000233"/>
        <s v="000000P105000000234"/>
        <s v="000000P105000000235"/>
        <s v="000000P105000000236"/>
        <s v="000000P105000000237"/>
        <s v="000000P105000000238"/>
        <s v="000000P105000000239"/>
        <s v="000000P105000000240"/>
        <s v="000000P105000000241"/>
        <s v="000000P105000000242"/>
        <s v="000000P105000000243"/>
        <s v="000000P105000000244"/>
        <s v="000000P105000000245"/>
        <s v="000000P105000000246"/>
        <s v="000000P105000000247"/>
        <s v="000000P105000000248"/>
        <s v="000000P105000000249"/>
        <s v="000000P105000000250"/>
        <s v="000000P105000000251"/>
        <s v="000000P105000000252"/>
        <s v="000000P105000000253"/>
        <s v="000000P105000000254"/>
        <s v="000000P105000000255"/>
        <s v="000000P105000000256"/>
        <s v="000000P105000000257"/>
        <s v="000000P105000000258"/>
        <s v="000000P105000000259"/>
        <s v="000000P105000000260"/>
        <s v="000000P105000000261"/>
        <s v="000000P105000000262"/>
        <s v="000000P105000000263"/>
        <s v="000000P105000000264"/>
        <s v="000000P105000000269"/>
        <s v="000000P105000000270"/>
        <s v="000000P105000000272"/>
        <s v="000000P105000000273"/>
        <s v="000000P105000000274"/>
        <s v="000000P105000000275"/>
        <s v="000000P105000000276"/>
        <s v="000000P105000000278"/>
        <s v="000000P105000000279"/>
        <s v="000000P105000000280"/>
        <s v="000000P105000000281"/>
        <s v="000000P105000000282"/>
        <s v="000000P105000000283"/>
        <s v="000000P105000000284"/>
        <s v="000000P105000000285"/>
        <s v="000000P105000000286"/>
        <s v="000000P105000000287"/>
        <s v="000000P105000000289"/>
        <s v="000000P105000000290"/>
        <s v="000000P105000000291"/>
        <s v="000000P105000000292"/>
        <s v="000000P105000000293"/>
        <s v="000000P105000000294"/>
        <s v="000000P105000000295"/>
        <s v="000000P105000000296"/>
        <s v="000000P105000000297"/>
        <s v="000000P105000000298"/>
        <s v="000000P105000000299"/>
        <s v="000000P105000000300"/>
        <s v="000000P105000000301"/>
        <s v="000000P105000000302"/>
        <s v="000000P105000000303"/>
        <s v="000000P105000000304"/>
        <s v="000000P105000000307"/>
        <s v="000000P105000000308"/>
        <s v="000000P105000000309"/>
        <s v="000000P105000000310"/>
        <s v="000000P105000000311"/>
        <s v="000000P105000000312"/>
        <s v="000000P105000000313"/>
        <s v="000000P105000000314"/>
        <s v="000000P105000000315"/>
        <s v="000000P105000000316"/>
        <s v="000000P105000000317"/>
        <s v="000000P105000000318"/>
        <s v="000000P105000000321"/>
        <s v="000000P105000000322"/>
        <s v="000000P105000000323"/>
        <s v="000000P105000000324"/>
        <s v="000000P105000000325"/>
        <s v="000000P105000000326"/>
        <s v="000000P105000000327"/>
        <s v="000000P105000000328"/>
        <s v="000000P105000000329"/>
        <s v="000000P105000000330"/>
        <s v="000000P105000000331"/>
        <s v="000000P105000000332"/>
        <s v="000000P105000000333"/>
        <s v="000000P105000000334"/>
        <s v="000000P105000000336"/>
        <s v="000000P105000000339"/>
        <s v="000000P105000000340"/>
        <s v="000000P105000000341"/>
        <s v="000000P105000000342"/>
        <s v="000000P105000000343"/>
        <s v="000000P105000000344"/>
        <s v="000000P105000000345"/>
        <s v="000000P105000000346"/>
        <s v="000000P105000000347"/>
        <s v="000000P105000000348"/>
        <s v="000000P105000000349"/>
        <s v="000000P105000000350"/>
        <s v="000000P105000000351"/>
        <s v="000000P105000000352"/>
        <s v="000000P105000000353"/>
        <s v="000000P105000000356"/>
        <s v="000000P105000000357"/>
        <s v="000000P105000000358"/>
        <s v="000000P105000000359"/>
        <s v="000000P105000000360"/>
        <s v="000000P105000000361"/>
        <s v="000000P105000000362"/>
        <s v="000000P105000000363"/>
        <s v="000000P105000000364"/>
        <s v="000000P105000000365"/>
        <s v="000000P105000000366"/>
        <s v="000000P105000000368"/>
        <s v="000000P105000000369"/>
        <s v="000000P105000000370"/>
        <s v="000000P105000000371"/>
        <s v="000000P105000000372"/>
        <s v="000000P105000000373"/>
        <s v="000000P105000000374"/>
        <s v="000000P105000000375"/>
        <s v="000000P105000000376"/>
        <s v="000000P105000000377"/>
        <s v="000000P105000000378"/>
        <s v="000000P105000000379"/>
        <s v="000000P105000000382"/>
        <s v="000000P105000000383"/>
        <s v="000000P105000000384"/>
        <s v="000000P105000000385"/>
        <s v="000000P105000000386"/>
        <s v="000000P105000000387"/>
        <s v="000000P105000000388"/>
        <s v="000000P105000000390"/>
        <s v="000000P105000000391"/>
        <s v="000000P105000000395"/>
        <s v="000000P105000000396"/>
        <s v="000000P105000000397"/>
        <s v="000000P105000000398"/>
        <s v="000000P105000000399"/>
        <s v="000000P105000000400"/>
        <s v="000000P105000000401"/>
        <s v="000000P105000000402"/>
        <s v="000000P105000000403"/>
        <s v="000000P105000000404"/>
        <s v="000000P105000000405"/>
        <s v="000000P105000000406"/>
        <s v="000000P105000000407"/>
        <s v="000000P105000000408"/>
        <s v="000000P105000000409"/>
        <s v="000000P105000000410"/>
        <s v="000000P105000000411"/>
        <s v="000000P105000000412"/>
        <s v="000000P105000000413"/>
        <s v="000000P105000000414"/>
        <s v="000000P105000000415"/>
        <s v="000000P105000000416"/>
        <s v="000000P105000000417"/>
        <s v="000000P105000000418"/>
        <s v="000000P105000000419"/>
        <s v="000000P105000000422"/>
        <s v="000000P105000000423"/>
        <s v="000000P105000000424"/>
        <s v="000000P105000000425"/>
        <s v="000000P105000000426"/>
        <s v="000000P105000000427"/>
        <s v="000000P105000000428"/>
        <s v="000000P105000000429"/>
        <s v="000000P105000000431"/>
        <s v="000000P105000000432"/>
        <s v="000000P105000000433"/>
        <s v="000000P105000000434"/>
        <s v="000000P105000000435"/>
        <s v="000000P105000000436"/>
      </sharedItems>
    </cacheField>
    <cacheField name="Sales Qty" numFmtId="3">
      <sharedItems containsSemiMixedTypes="0" containsString="0" containsNumber="1" containsInteger="1" minValue="-1" maxValue="1"/>
    </cacheField>
    <cacheField name="Sales Amt" numFmtId="2">
      <sharedItems containsSemiMixedTypes="0" containsString="0" containsNumber="1" containsInteger="1" minValue="-63184000" maxValue="40978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1.994047916669" createdVersion="8" refreshedVersion="8" minRefreshableVersion="3" recordCount="495" xr:uid="{6CFAEB8E-FD11-E147-A016-3468E127738F}">
  <cacheSource type="worksheet">
    <worksheetSource ref="AD2:AK497" sheet="Data source"/>
  </cacheSource>
  <cacheFields count="8">
    <cacheField name="Date" numFmtId="14">
      <sharedItems containsSemiMixedTypes="0" containsNonDate="0" containsDate="1" containsString="0" minDate="2021-05-12T00:00:00" maxDate="2021-12-16T00:00:00"/>
    </cacheField>
    <cacheField name="Scheme Name" numFmtId="0">
      <sharedItems/>
    </cacheField>
    <cacheField name="Store Name" numFmtId="0">
      <sharedItems/>
    </cacheField>
    <cacheField name="Item Name" numFmtId="0">
      <sharedItems count="339">
        <s v="SS RED RTTMN2HRTPDT1618IN-63520594"/>
        <s v="18R DI XMN HRT PDT-61101195"/>
        <s v="SS MN RTT HRT4MM BD BLTSM-27631886"/>
        <s v="18R DI LVGHRT WIRE BLT SM-60963673"/>
        <s v="18R T TRUE NRW RG 5 5-63065226"/>
        <s v="18R T TRUE NRW RG 7-63065285"/>
        <s v="18W DI T WIRE BLT MD-33263473"/>
        <s v="SS BL MNRTTHRT 4MMBDBLTMD-26659604"/>
        <s v="SS PK MNRTTHRT4MMBDBLTMD-30978811"/>
        <s v="SS PK MNRT HRT 4MMBDBLTSM-30978838"/>
        <s v="SS RD RTTMNHRT 4MMBDBLTMD-61941797"/>
        <s v="18R DI T WIRE RG 6 5-35007857"/>
        <s v="18RDI SMRD PRCD ATL PDT16-30480554"/>
        <s v="18W DI TURQ T WIRE RG 5-64028103"/>
        <s v="18R T TWO CHN DBL BLT SM-62355417"/>
        <s v="18R LG DI DAISY KEY-26887623"/>
        <s v="18R PENDANT CHAIN 16IN-25508327"/>
        <s v="CLRBLK PIGGYBANK ERTHNWRE-60559961"/>
        <s v="SS MD PDT CHAIN 18IN-33484038"/>
        <s v="18WDI T SMILE MN PDT1618-62617802"/>
        <s v="18R HLFDI T1 NRWRG6 5-67795377"/>
        <s v="18R DI TCO 3MM RG 6-27897908"/>
        <s v="18R TCO 3MM RG 7-33026617"/>
        <s v="SS BL MN RTT 2HRT PDT 18-30210417"/>
        <s v="18R DI SM HEART KEY-62859954"/>
        <s v="SS HW MD 19MM WRAP NL36IN-62611928"/>
        <s v="TTN BLK 1837 NRW RG 7 5-25923677"/>
        <s v="TTN BLK 1837 NRW RG 7-25923669"/>
        <s v="SS 1837 NRW BASC RG 5 5-22993763"/>
        <s v="SS 1837 NRRW CUFF MD-22992422"/>
        <s v="SS 1837 INTLK SM PDT 16IN-22992139"/>
        <s v="SS HPKMNRTTHRT4MMBDBLTXS-63686115"/>
        <s v="18RSSRTTLADYBUGPDTADJ1618-67070526"/>
        <s v="18R T SMILE PDT LG 1618IN-33637152"/>
        <s v="18R DI MOP T WIRE RG 6-64027921"/>
        <s v="18R T SMILE SM BLT MD-36667281"/>
        <s v="18R MOP T TWO CL ER-66886042"/>
        <s v="18R T1 NRW HNG BGL MD-67794346"/>
        <s v="SS PINK MN RTT 2HRT PDT16-28751249"/>
        <s v="18R DI 13 CROWN KEY-25460979"/>
        <s v="18R PENDANT CHAIN 18IN-25508335"/>
        <s v="18RDI RD MN SGLRW SLST ER-60987491"/>
        <s v="18R TCO 4MM RG 9-35249907"/>
        <s v="18W DI MD ATLPRCDRG 7-35102272"/>
        <s v="18W DI MD ATLPRCDRG 8-35102256"/>
        <s v="SS RTT HRT TAG BLT 7 5IN-18967529"/>
        <s v="18Y GRAFFITI X MN ER-60962316"/>
        <s v="18R T SMILE ER-36667249"/>
        <s v="18R SM 1837INTLK PDT16IN-35672087"/>
        <s v="MD SQ JWLRY CASE LEA TFBL-60883300"/>
        <s v="18R SM LVG HEART PDT16IN-34614598"/>
        <s v="18Y SM LVG HEART PDT16IN-34595828"/>
        <s v="18R HW BALL 10MM HOOK ER-38172816"/>
        <s v="18R HWBALL12 75MMPDT18 20-38096818"/>
        <s v="18RDIACNT MDFLEURDELISKEY-60764379"/>
        <s v="SS 1837 INTLK SM PDT 18IN-30319575"/>
        <s v="18R DI T SMILE LG PDT1618-63104981"/>
        <s v="18R T WIRE BAR ER-62271884"/>
        <s v="18R MN LVG HEART PDT16IN-34614555"/>
        <s v="18R HW MEDIUM LINK BLT SM-39991586"/>
        <s v="ST BLK T SQR BLT LG-36618159"/>
        <s v="18R T SMILE SM BLT SM-36819553"/>
        <s v="18R T SMILE XLPDT1618-67513436"/>
        <s v="PT CU DI 1 12 G VVS1-68800889"/>
        <s v="18RDI MD ORNFLEURDLISKEY-60660069"/>
        <s v="18R HLFDI T1 NRWRG6-67795350"/>
        <s v="18RHLFDIT1NRWHNGBGLMD-68315786"/>
        <s v="18RDI MOP TTWOSMCLPDT1618-67467582"/>
        <s v="PT DI XMN HRT ER-61101268"/>
        <s v="PT18Y CUDI 69FI-63729191"/>
        <s v="18R MN HEART KEY-24464733"/>
        <s v="SS OLVLF NRW CUFF MD-31862949"/>
        <s v="18W T SMILE SM PDT16 18-35189424"/>
        <s v="18R ONYX T WIRE BLT SM-64028669"/>
        <s v="18R ONYX T WIRE RG 4 5-64027425"/>
        <s v="18RDIONYX T TWO CLPDT1618-64026992"/>
        <s v="SS EXEC TCLIP TB BRS BPEN-37361399"/>
        <s v="TFTRAVEL LTH PSPT CVR BLK-62205245"/>
        <s v="TFTRAVL LTH PSPT CVR TFBL-62271531"/>
        <s v="18R DI BG T SQR PDT 16 18-62996021"/>
        <s v="18Y DI OPEN RD MN KEY-62230126"/>
        <s v="18Y PENDANT CHAIN 16IN-21921394"/>
        <s v="18R DI MOP T WIRE BLT SM-64028596"/>
        <s v="18W DI SM ATL PRCD KEY-35252975"/>
        <s v="PT 16IN CHAIN-21803642"/>
        <s v="SS18RRTTLADYBUGCHNBLTXSSM-67071492"/>
        <s v="SS BL MNRTT 2HRT PDT 16IN-27125107"/>
        <s v="18Y DI SM ATL PRCD KEY-35252991"/>
        <s v="18R OLVLF EAR CLIMBER ER-60702586"/>
        <s v="SS RTT LV HRT KEY BLT SM-36812591"/>
        <s v="SS BL MNRTTHRT 4MMBDBLTSM-27630146"/>
        <s v="18W TURQ T WIRE BLT MD-64028952"/>
        <s v="PT DI 61TW TIF SLST ER-28646453"/>
        <s v="18R MD T WIRE BANGLE LG-33419767"/>
        <s v="PT DI MDRBORNFLEURDLISKEY-60660026"/>
        <s v="18R DI MN VICTORIA KEY-62867019"/>
        <s v="PTDI TIFESN DBMG 4MM 6-27897711"/>
        <s v="PTDI TIFESN DBMG 4MM 7 5-27897754"/>
        <s v="SS MINI RTT HEART STUD ER-23900564"/>
        <s v="18R T WIRE BLT MD-33263465"/>
        <s v="SS SM RTT HRTTG BD BLT XS-67127625"/>
        <s v="18W T TWO DI NRW RG 5-36815884"/>
        <s v="18W T TWO NRW RG 7 5-36815264"/>
        <s v="SS BLMNRTTHRT4MMBD BLT XS-63686085"/>
        <s v="18W DI T SMILE SM BLT MD-36667192"/>
        <s v="SS MN 1837 INTLK BLT ADJ-35505903"/>
        <s v="18R DI T WIRE FC RING 6 5-34901538"/>
        <s v="PT VICT SM DI ER-11833187"/>
        <s v="18R DI .03TW T SMILE MN PDT-63843385"/>
        <s v="18Y DI 13 CROWN KEY-25524942"/>
        <s v="SS RTT MN HRT DGLRG 4 5-35243593"/>
        <s v="SS RTT MINI 2 HRT PDT16IN-22309307"/>
        <s v="18W T TWO DI NRW RG 4 5-36815906"/>
        <s v="18W T TWO DI NRW RG 7 5-36815876"/>
        <s v="18R OLVLF NRW BD RG 6-32080553"/>
        <s v="SS MN RTTL BLHRTBD BLT SM-61002421"/>
        <s v="18R GRAFFITI X MN ER-60962332"/>
        <s v="PT RDDI 40TW F VVS2 VVS2-69142087"/>
        <s v="ST BLK T SQR BLT MD-36537973"/>
        <s v="CLRBLK LUGGAGE TAG-60927626"/>
        <s v="PT DI LG VIC PDT-14743715"/>
        <s v="PT VICT MD DI ER-25169328"/>
        <s v="18R NRW T WIRE RG 5 5-33418868"/>
        <s v="18R T SMILE SM PDT16 18-35189432"/>
        <s v="PT18Y CUDI 42FY DB RG-34686769"/>
        <s v="18Y DI T SMILE SM PDT-63058785"/>
        <s v="18Y T SMILE PDT LG 1618IN-33637179"/>
        <s v="CLRBLK ZIP MULTFN WLT LEA-60939764"/>
        <s v="SS EXEC TCLIP BLK BRS BP-37361348"/>
        <s v="SS MDRTT HRT TGKEY PDT16-26909686"/>
        <s v="18R T TWO DI NRW RG 4 5-36821469"/>
        <s v="18R T TWO NRW RG 9-36820632"/>
        <s v="SS 1837 NRW BASC RG 6-22993771"/>
        <s v="PT RD DI 1 31 F VS1-69029906"/>
        <s v="18R DI T WIRE RG 5 5-35007903"/>
        <s v="18RDI TCO 4MM RG 8 5-33133111"/>
        <s v="BEAR &amp; BLOCK 3PC CHINASET-60559880"/>
        <s v="PT DI TCO 4MM RG 9 5-33130775"/>
        <s v="18R GRAFFITI X SM ER-61912606"/>
        <s v="18Y TURQ T WIRE BLT SM-64028855"/>
        <s v="18Y TURQ T WIRE RG 4 5-64027654"/>
        <s v="18Y HW MEDIUM LINK NL18IN-38086758"/>
        <s v="PT DI TIF EMB 3 HC RG6 5-16026301"/>
        <s v="PT DI MINI TF CIRCLET ER-23954141"/>
        <s v="SS MAKERS CUFF SM-63449121"/>
        <s v="18W DI T SMILE ER-36667168"/>
        <s v="18Y T SMILE SM PDT16 18-35189459"/>
        <s v="18Y DI MN VICTORIA KEY-62866950"/>
        <s v="18Y DI T WIRE RG 5 5-35008187"/>
        <s v="18Y PENDANT CHAIN 18IN-21921386"/>
        <s v="18Y MN LVG HEART PDT16IN-34595771"/>
        <s v="18R T1 NRW RG6-67797396"/>
        <s v="SS MN RTTL BLUE HRT ER-60994862"/>
        <s v="CLR BLK PSSPRT CVR GRNLEA-60927596"/>
        <s v="18W DI TURQ T WIRE RG 5 5-64028138"/>
        <s v="18R TFHARMONY 3MM RG4 5-33419252"/>
        <s v="18R TFHARMONY 3MM RG6-33419139"/>
        <s v="SS HW GRAD LINK NL 18IN-38086898"/>
        <s v="SS HW LINK ER-38087959"/>
        <s v="SS HW MD 19MM WRAP BRACELET-61699309"/>
        <s v="18RHLFDIT1NRWHNGBGLSM-68315751"/>
        <s v="SS OLVLF EAR CLIMBER ER-60702527"/>
        <s v="SS RD RTTMNHRT 4MMBDBLTSM-61941770"/>
        <s v="SS SM RTT HRT BLT SM-29668086"/>
        <s v="18RDI TCO 4MM RG 7 5-33133162"/>
        <s v="18RDI TCO 4MM RG 8-33133014"/>
        <s v="18R T TWO DI PAVE NRW 6 5-36822325"/>
        <s v="18Y DI T WIRE BLT MD-35065717"/>
        <s v="18R DI DBL LVG HRT ER-63062529"/>
        <s v="18R DI TCO 3MM RG 5-27897886"/>
        <s v="18RDI TCO 4MM RG 6 5-33132999"/>
        <s v="PT DI RD SGLRW SLST PDT-60572852"/>
        <s v="SS 1837 NRW CUFF SM-31417767"/>
        <s v="SS MAKERS CUFF MD-63526894"/>
        <s v="CLRBK FLAPCNT WLT GRNLEA-60883416"/>
        <s v="SS MN RTT HRT 4MMBD BLTLG-24711781"/>
        <s v="PT DI PS TNZ 10X7SLST PDT-29137102"/>
        <s v="PTDI RD BLSA 5MM SLST ER-31176409"/>
        <s v="SS RTT HRT KEY PDTADJ1618-36812613"/>
        <s v="18R HLFDI T1 NRWRG5-67795318"/>
        <s v="18R T TWO NRW RG 6 5-36820608"/>
        <s v="18R NRW T WIRE RG 6-33418876"/>
        <s v="18R T TWO MD RG 6 5-36509228"/>
        <s v="18Y MN LVG HEART BLT SM-34614563"/>
        <s v="CLRBLK MN VIDEPOCHE PORS4-60570108"/>
        <s v="SS PKMNRTTHRT 4MMBD BLTXS-63520543"/>
        <s v="SSMNRTTHRT4MMBDBLTXS-63686131"/>
        <s v="SS HW MEDIUM LINK BLT SM-39991608"/>
        <s v="18R DI T SMILE SM BLT SM-36819588"/>
        <s v="18W DI T SMILE SM BLT SM-36819634"/>
        <s v="18W DI T WIRE BLT SM-33450915"/>
        <s v="18R ATLS X CLSD INTRLCKPDT161-67789237"/>
        <s v="18R DI SM OPN CRCL PDT 16-60573204"/>
        <s v="SS18Y MAKERS WDCHN BLT LG-63448966"/>
        <s v="18R DI T WIRE RG 4 5-35008071"/>
        <s v="18WDIPV T TRUE NW RG 5-67456866"/>
        <s v="18Y MOP T WIRE BLT SM-63958476"/>
        <s v="SS HW MEDIUM LINK BLT LG-39991594"/>
        <s v="SS18Y MAKERS CHAIN BLT MD-63526738"/>
        <s v="SS18Y MAKERS WDCHN BLT MD-66875466"/>
        <s v="18R HW MEDIUM LINK BLT MD-38086847"/>
        <s v="SS RTT HEART BLT 7 5IN-21149799"/>
        <s v="18R DI T SQR WRAP RG 4 5-35606793"/>
        <s v="18R T1 WD RG7 -67796527"/>
        <s v="18R DI T WIRE BLT MD-33263538"/>
        <s v="18R DI T WIRE RG 7-35007873"/>
        <s v="18R T TRUE WD RG 7-63064351"/>
        <s v="18R ONYX T WIRE RG 6-64027492"/>
        <s v="18R DI WOVEN KEY MD-35725504"/>
        <s v="18R DI MOP T WIRE BLT MD-64028626"/>
        <s v="SS MDRTT HRT TGKEYPDT18IN-30210492"/>
        <s v="18R DI MD ROUND VIC KEY-37688304"/>
        <s v="18WDITURQ TTWOSMCLPDT1618-67467787"/>
        <s v="18R T SQR BLT SMALL-33282354"/>
        <s v="18RHALFDIT1WDHNGBGLMD-67792858"/>
        <s v="PT DI LG HEART PDT 16IN-13006598"/>
        <s v="PT DI MINI HRT PDT-23511827"/>
        <s v="PT RD DI 50 F VS1-69132944"/>
        <s v="SSREDRTTMNHRT4MMBDBLTXS-63686174"/>
        <s v="18R MOP T WIRE BLT SM-63958328"/>
        <s v="18Y LVG HRT STUD ER MN-34595798"/>
        <s v="SS HW MEDIUM LINK BLT MD-38086855"/>
        <s v="18R OLVLF NRW BD RG 5-32080588"/>
        <s v="18Y HW MD 19MM WRAP BLTMD-37932825"/>
        <s v="SS HPKMNRTTHRT4MMBDBLTMD-63527564"/>
        <s v="18R T1 NRW HNGBGL SM-67794362"/>
        <s v="PT DI MINI TF CIRCLET PDT-23954133"/>
        <s v="SS RTT HEART BLT SM-37360201"/>
        <s v="SS RTT MN HRT DGLRG 5 5-35243682"/>
        <s v="18W DI T SMILE SM PDT-63058807"/>
        <s v="SS MN RTT HRT 4MMBD BLTMD-23984024"/>
        <s v="18R DI T WIRE RG 5-35008144"/>
        <s v="SSBLSMRTTDBLHRTTAGPDT1618-37094692"/>
        <s v="PT RD DI 1 09 F VS1-69031420"/>
        <s v="PT DI RD MN SGLRW SLST ER-60987459"/>
        <s v="SS MD RTT HRT TAGTGLBLTSM-32080251"/>
        <s v="18WDIPV T TRUE WD RG 5 5-67459962"/>
        <s v="PT DI MD VIC PDT-25168224"/>
        <s v="PT MN VIC DI ER-23954168"/>
        <s v="18R DI MN TFCRCLT PDT-61691774"/>
        <s v="SS BL RTT HRT TAG BLT MD-28751192"/>
        <s v="PT RD DI 95 F VS1-69085105"/>
        <s v="18R T TWO MD RG 10-36509171"/>
        <s v="PT TRU DI 79 F VVS2-68522021"/>
        <s v="18W DI TURQ T WIRE RG 6 5-64028170"/>
        <s v="PT DI TCO 3MM RG 5 5-23776316"/>
        <s v="PT DI TCO 3MM RG 7-23776359"/>
        <s v="18W DI T WIRE RG 6 5-33279302"/>
        <s v="18W DI TURQ T WIRE BLT MD-64029037"/>
        <s v="18R T TWO MD RG 8-36509368"/>
        <s v="18R T TWO NRW RG 6-36820551"/>
        <s v="SS 1837 NRRW CUFF LG-22992449"/>
        <s v="18R DI DBL LVGHRT MN PDT-63058262"/>
        <s v="18WDIPV T TRUE WD RG 4 5-67459911"/>
        <s v="18RDIPKOP T TWO CLPDT1618-64027115"/>
        <s v="18R DI MOP T WIRE RG 6 5-64027956"/>
        <s v="SS MAKERS SQR PDT24IN-63448532"/>
        <s v="18R FULL DI T1 WD 6 5-68169836"/>
        <s v="18R T1 NRW RG5 5-67797361"/>
        <s v="SS RTT MD HRT TAG PDT18IN-30971655"/>
        <s v="18R DI MOP T WIRE RG 5 5-64027905"/>
        <s v="SS 1837 NRW BASC RG 5-22993755"/>
        <s v="18R DI MOP T WIRE RG 4 5-64027867"/>
        <s v="18W DI T WIRE RG 5-33279337"/>
        <s v="18W T SQR RG 7-33264216"/>
        <s v="18R DI PV T TRUE .23TW NW RG 6.5-63961817"/>
        <s v="18R T TRUE WD RG 7 5-63064386"/>
        <s v="SS MAKERS MD SLICE RG9-63450421"/>
        <s v="18R T TRUE NRW RG 7 5-63065307"/>
        <s v="18Y CUDI2 24FV VVS2-63727164"/>
        <s v="18R DI LVGHRT WIRE BLT MD-60963703"/>
        <s v="18R DI MOP T WIRE RG 7-64027972"/>
        <s v="18R ATLAS X CLOSED LG HOOP ER-67786130"/>
        <s v="18R T TWO DI NRW RG 6-36821329"/>
        <s v="18RDIPV T TRUE NW RG 4 5-67456386"/>
        <s v="18R DI T WIRE BLT SM-35093338"/>
        <s v="SS18Y MAKERS CHAIN BLT SM-63448877"/>
        <s v="18RDI T TRUE LINK RG 5-63064734"/>
        <s v="18RDI T TRUE LINK RG 7-63064815"/>
        <s v="PT DI RD AQ 6MM SLST PDT-32814867"/>
        <s v="18Y DI MN FLEURDELIS KEY-62866934"/>
        <s v="PT DI WOVEN KEY LG-35725636"/>
        <s v="PT18Y LYNN DI 28TW ER STD-10907152"/>
        <s v="18R DI T SMILE SM PDT-63058823"/>
        <s v="18Y TURQ T WIRE BLT MD-64028871"/>
        <s v="18R MOP T WIRE RG 7-64027298"/>
        <s v="18R DI MOP T WIRE RG 7 5-64027999"/>
        <s v="18RDI MOP T TWO CLPDT1618-64026828"/>
        <s v="18R SM DI DAISY KEY-26887771"/>
        <s v="18R DI MN FLEURDELIS KEY-62866993"/>
        <s v="PT RDDI 91 G VS1-66866815"/>
        <s v="18R MOP T WIRE RG 5-64027204"/>
        <s v="18R ONYX T WIRE RG 5-64027441"/>
        <s v="BRS RTHNM TCLP BP-25391209"/>
        <s v="18R DI MN PETALS KEY-60660190"/>
        <s v="18R HLFDI T1 NRWRG4 5-67795288"/>
        <s v="18R DI T WIRE FC RING 4 5-34901473"/>
        <s v="18R MOP T WIRE BLT LG-63958360"/>
        <s v="PT DI TFHARMONY RG 4 5-30620097"/>
        <s v="18R HLFDI T1 NRWRG5 5-67795334"/>
        <s v="SS MAKERS ID CHAIN BLT SM-63526576"/>
        <s v="PT INSIDE OUT DI1 10 HP-11857035"/>
        <s v="SS MAKERS MD SLICE RG8-63450405"/>
        <s v="18R DI T SQR WRAP RG 6-35606696"/>
        <s v="18R DI TCO 3MM RG 6 5-27897916"/>
        <s v="PT HC RD DI 2 0MM RG 4 5-18408937"/>
        <s v="PTDI TIFESN DBMG 4MM 6 5-27897738"/>
        <s v="PT RD DI 64 E VS1-67364856"/>
        <s v="SS MAKERS ID CHAIN BLT LG-63526614"/>
        <s v="18R ONYX T WIRE RG 6 5-64027514"/>
        <s v="PT RD DI 1 21 E VS2-69029752"/>
        <s v="SS BL RTTSPL HRTTAGBLT SM-61523022"/>
        <s v="PT RD DI 34 E VVS2-67934423"/>
        <s v="18R DI RD SGLRW SLST PDT-60879346"/>
        <s v="SS RD RTTMNHRT 4MMBDBLTLG-61941819"/>
        <s v="18WDIACNT MDFLEURDELISKEY-60660123"/>
        <s v="18W PENDANT CHAIN 18IN-33430531"/>
        <s v="PT DI TIF EMB 3 HC RG4 5-16026174"/>
        <s v="PT18 CUDI 72TW FI DBLRWER-68789532"/>
        <s v="PT DI TFHARMONY RG 5 5-30620046"/>
        <s v="PT RD DI 2 03 F VVS1-69252907"/>
        <s v="SS BLU BDR RTT MD HRT PDT-63477966"/>
        <s v="18Y DI MN TREFOIL KEY-62866918"/>
        <s v="SS BLUE BAND T CLIP BP-25391276"/>
        <s v="18R T1 NRW RG5-67797345"/>
        <s v="PT RD DI 41 F VVS1-37952184"/>
        <s v="18R DI T WIRE RG 6-35007733"/>
        <s v="PT DI TFHARMONY RG 6-30620038"/>
        <s v="METALLIC MN VDPOCHE PORS4-60570434"/>
        <s v="18Y DI DBL LVG HRT BLT MD-63062413"/>
        <s v="SS BL RTTSPL HRTTAGBLT MD-61523049"/>
        <s v="18Y DI OLVLF STUD ER-30144368"/>
        <s v="18R MD OPEN KNOT KEY-28686269"/>
        <s v="18R DI MOP T WIRE RG 8-64028014"/>
        <s v="18Y DI T WIRE RG 6 5-35007997"/>
        <s v="18R ONYX T WIRE BLT MD-64028685"/>
        <s v="SS OLVLF NRW BD RG 7-30210611"/>
        <s v="18Y MN LVG HEART BLT MD-34506361"/>
        <s v="PT RD DI 2 65 D VVS1-70168111"/>
      </sharedItems>
    </cacheField>
    <cacheField name="Member Account Code" numFmtId="0">
      <sharedItems count="339">
        <s v="60080458"/>
        <s v="60082960"/>
        <s v="27001049"/>
        <s v="60083471"/>
        <s v="60073222"/>
        <s v="60084724"/>
        <s v="MA002707"/>
        <s v="60084728"/>
        <s v="60084727"/>
        <s v="27001451"/>
        <s v="60080904"/>
        <s v="60074161"/>
        <s v="60084725"/>
        <s v="60084726"/>
        <s v="60089588"/>
        <s v="60073961"/>
        <s v="60084729"/>
        <s v="23000843"/>
        <s v="05002597"/>
        <s v="99000488"/>
        <s v="60084730"/>
        <s v="60084731"/>
        <s v="60084732"/>
        <s v="60084734"/>
        <s v="60084737"/>
        <s v="60084738"/>
        <s v="60084736"/>
        <s v="22000031"/>
        <s v="60084740"/>
        <s v="20002141"/>
        <s v="60084741"/>
        <s v="60084742"/>
        <s v="60084743"/>
        <s v="09000030"/>
        <s v="22000398"/>
        <s v="60084744"/>
        <s v="60084747"/>
        <s v="60084746"/>
        <s v="24001530"/>
        <s v="PV000303"/>
        <s v="60067686"/>
        <s v="60084745"/>
        <s v="39000072"/>
        <s v="99001191"/>
        <s v="60084749"/>
        <s v="13000241"/>
        <s v="09001886"/>
        <s v="13000482"/>
        <s v="05000604"/>
        <s v="60084750"/>
        <s v="60081983"/>
        <s v="60079623"/>
        <s v="60084752"/>
        <s v="60084753"/>
        <s v="60084754"/>
        <s v="20000751"/>
        <s v="60084755"/>
        <s v="60081814"/>
        <s v="60084756"/>
        <s v="09001516"/>
        <s v="60084757"/>
        <s v="60084758"/>
        <s v="99000328"/>
        <s v="60084759"/>
        <s v="60084760"/>
        <s v="60084761"/>
        <s v="60084762"/>
        <s v="60084763"/>
        <s v="60081037"/>
        <s v="60084764"/>
        <s v="60084765"/>
        <s v="60084766"/>
        <s v="60084767"/>
        <s v="22000014"/>
        <s v="60084768"/>
        <s v="60084769"/>
        <s v="60065619"/>
        <s v="20000178"/>
        <s v="59000063"/>
        <s v="60084770"/>
        <s v="60084771"/>
        <s v="60084772"/>
        <s v="60085056"/>
        <s v="60085057"/>
        <s v="05001498"/>
        <s v="60076597"/>
        <s v="60085058"/>
        <s v="60085059"/>
        <s v="60085060"/>
        <s v="60085061"/>
        <s v="60085062"/>
        <s v="60085063"/>
        <s v="60085064"/>
        <s v="60085065"/>
        <s v="60085066"/>
        <s v="60085067"/>
        <s v="60085068"/>
        <s v="08001224"/>
        <s v="60080377"/>
        <s v="60085069"/>
        <s v="PV000171"/>
        <s v="60085071"/>
        <s v="60067418"/>
        <s v="60085072"/>
        <s v="60079850"/>
        <s v="60085073"/>
        <s v="27000390"/>
        <s v="60085074"/>
        <s v="60085075"/>
        <s v="60064032"/>
        <s v="60085076"/>
        <s v="60085077"/>
        <s v="20001130"/>
        <s v="60079969"/>
        <s v="60083449"/>
        <s v="24002905"/>
        <s v="60085078"/>
        <s v="60085079"/>
        <s v="60085080"/>
        <s v="60085081"/>
        <s v="25000030"/>
        <s v="60085082"/>
        <s v="60065272"/>
        <s v="60085083"/>
        <s v="60077793"/>
        <s v="60085084"/>
        <s v="60085085"/>
        <s v="60073377"/>
        <s v="24003554"/>
        <s v="60085086"/>
        <s v="60085087"/>
        <s v="60085088"/>
        <s v="60085089"/>
        <s v="60085090"/>
        <s v="60063583"/>
        <s v="60085091"/>
        <s v="60085092"/>
        <s v="60085093"/>
        <s v="60085105"/>
        <s v="60085104"/>
        <s v="60085103"/>
        <s v="60081050"/>
        <s v="24002596"/>
        <s v="60085102"/>
        <s v="60085101"/>
        <s v="60085100"/>
        <s v="60085099"/>
        <s v="60085098"/>
        <s v="MC0000000022"/>
        <s v="MA001928"/>
        <s v="MC0000000028"/>
        <s v="60085097"/>
        <s v="60085096"/>
        <s v="60085094"/>
        <s v="60085095"/>
        <s v="60066101"/>
        <s v="MC0000000035"/>
        <s v="53000048"/>
        <s v="MC0000000038"/>
        <s v="MC0000000039"/>
        <s v="MC0000000040"/>
        <s v="60078527"/>
        <s v="MC0000000048"/>
        <s v="MC0000000059"/>
        <s v="60090833"/>
        <s v="03001727"/>
        <s v="20000526"/>
        <s v="13000508"/>
        <s v="MC0000000080"/>
        <s v="09000224"/>
        <s v="60078468"/>
        <s v="19000025"/>
        <s v="MC0000000092"/>
        <s v="MC0000000100"/>
        <s v="60062549"/>
        <s v="27000944"/>
        <s v="60089865"/>
        <s v="MC0000000115"/>
        <s v="MC0000000122"/>
        <s v="MC0000000134"/>
        <s v="MC0000000138"/>
        <s v="MC0000000105"/>
        <s v="24002686"/>
        <s v="60065296"/>
        <s v="MC0000000150"/>
        <s v="MC0000000154"/>
        <s v="08001361"/>
        <s v="MA001920"/>
        <s v="27000538"/>
        <s v="22000426"/>
        <s v="MC0000000166"/>
        <s v="MC0000000171"/>
        <s v="20000519"/>
        <s v="MC0000000175"/>
        <s v="60077796"/>
        <s v="MC0000000185"/>
        <s v="MC0000000186"/>
        <s v="18010607"/>
        <s v="60081914"/>
        <s v="27001314"/>
        <s v="MC0000000199"/>
        <s v="MC0000000209"/>
        <s v="24003667"/>
        <s v="MC0000000207"/>
        <s v="MC0000000212"/>
        <s v="MC0000000217"/>
        <s v="MC0000000224"/>
        <s v="60081187"/>
        <s v="MA002648"/>
        <s v="MC0000000237"/>
        <s v="MC0000000240"/>
        <s v="60084239"/>
        <s v="05001353"/>
        <s v="16000039"/>
        <s v="21000564"/>
        <s v="23000267"/>
        <s v="MC0000000265"/>
        <s v="MC0000000268"/>
        <s v="19000068"/>
        <s v="60077685"/>
        <s v="MC0000000281"/>
        <s v="60091037"/>
        <s v="09000109"/>
        <s v="MC0000000300"/>
        <s v="MC0000000306"/>
        <s v="60067426"/>
        <s v="MC0000000315"/>
        <s v="MC0000000319"/>
        <s v="60067370"/>
        <s v="24001936"/>
        <s v="MC0000000343"/>
        <s v="24001124"/>
        <s v="60079105"/>
        <s v="08001406"/>
        <s v="MA003074"/>
        <s v="MC0000000365"/>
        <s v="MC0000000369"/>
        <s v="60081038"/>
        <s v="06000114"/>
        <s v="60081958"/>
        <s v="20001306"/>
        <s v="MC0000000396"/>
        <s v="60078232"/>
        <s v="MC0000000412"/>
        <s v="60077273"/>
        <s v="MC0000000421"/>
        <s v="60082027"/>
        <s v="MC0000000461"/>
        <s v="60073128"/>
        <s v="MC0000000477"/>
        <s v="60062750"/>
        <s v="99000004"/>
        <s v="MC0000000532"/>
        <s v="60064281"/>
        <s v="23000103"/>
        <s v="MC0000000547"/>
        <s v="40000256"/>
        <s v="MC0000000574"/>
        <s v="MC0000000577"/>
        <s v="MC0000000597"/>
        <s v="MC0000000603"/>
        <s v="MC0000000602"/>
        <s v="38000041"/>
        <s v="MC0000000637"/>
        <s v="MC0000000643"/>
        <s v="MC0000000654"/>
        <s v="60063589"/>
        <s v="60075010"/>
        <s v="MC0000000740"/>
        <s v="MC0000000745"/>
        <s v="MC0000000751"/>
        <s v="MC0000000771"/>
        <s v="MC0000000782"/>
        <s v="12001422"/>
        <s v="MC0000000820"/>
        <s v="MC0000000839"/>
        <s v="MC0000000843"/>
        <s v="MC0000000850"/>
        <s v="MC0000000851"/>
        <s v="MC0000000858"/>
        <s v="60065597"/>
        <s v="20000850"/>
        <s v="60083454"/>
        <s v="MC0000000945"/>
        <s v="MC0000000950"/>
        <s v="MC0000000969"/>
        <s v="04002116"/>
        <s v="60073303"/>
        <s v="MC0000001022"/>
        <s v="MC0000001035"/>
        <s v="MC0000001079"/>
        <s v="27001425"/>
        <s v="60088498"/>
        <s v="MC0000001147"/>
        <s v="MC0000001150"/>
        <s v="MC0000001157"/>
        <s v="MC0000001159"/>
        <s v="MC0000001165"/>
        <s v="MC0000001176"/>
        <s v="13000017"/>
        <s v="60063975"/>
        <s v="MC0000001188"/>
        <s v="MC0000000127"/>
        <s v="60062780"/>
        <s v="MC0000001244"/>
        <s v="05002520"/>
        <s v="MC0000001261"/>
        <s v="60073476"/>
        <s v="60064055"/>
        <s v="MC0000001137"/>
        <s v="MC0000001337"/>
        <s v="MC0000001345"/>
        <s v="MC0000001364"/>
        <s v="MC0000001370"/>
        <s v="MC0000001388"/>
        <s v="MC0000001390"/>
        <s v="MC0000001400"/>
        <s v="60090971"/>
        <s v="MC0000001403"/>
        <s v="MC0000001433"/>
        <s v="MC0000001436"/>
        <s v="05001228"/>
        <s v="MC0000001441"/>
        <s v="MC0000001443"/>
        <s v="MC0000001445"/>
        <s v="MC0000001450"/>
        <s v="MC0000001455"/>
        <s v="13000850"/>
        <s v="07002811"/>
        <s v="MC0000001486"/>
        <s v="60091157"/>
        <s v="MC0000001501"/>
        <s v="60091158"/>
        <s v="MC0000001522"/>
        <s v="MC0000001536"/>
        <s v="MC0000001558"/>
        <s v="MC0000001568"/>
        <s v="23000715"/>
        <s v="MC0000001591"/>
      </sharedItems>
    </cacheField>
    <cacheField name="Invoice" numFmtId="0">
      <sharedItems count="386">
        <s v="000000P105000000002"/>
        <s v="000000P105000000003"/>
        <s v="000000P105000000004"/>
        <s v="000000P105000000005"/>
        <s v="000000P105000000006"/>
        <s v="000000P105000000008"/>
        <s v="000000P105000000010"/>
        <s v="000000P105000000011"/>
        <s v="000000P105000000012"/>
        <s v="000000P105000000014"/>
        <s v="000000P105000000016"/>
        <s v="000000P105000000017"/>
        <s v="000000P105000000018"/>
        <s v="000000P105000000019"/>
        <s v="000000P105000000020"/>
        <s v="000000P105000000021"/>
        <s v="000000P105000000022"/>
        <s v="000000P105000000023"/>
        <s v="000000P105000000024"/>
        <s v="000000P105000000025"/>
        <s v="000000P105000000026"/>
        <s v="000000P105000000027"/>
        <s v="000000P105000000029"/>
        <s v="000000P105000000030"/>
        <s v="000000P105000000031"/>
        <s v="000000P105000000032"/>
        <s v="000000P105000000033"/>
        <s v="000000P105000000034"/>
        <s v="000000P105000000037"/>
        <s v="000000P105000000038"/>
        <s v="000000P105000000039"/>
        <s v="000000P105000000040"/>
        <s v="000000P105000000041"/>
        <s v="000000P105000000042"/>
        <s v="000000P105000000043"/>
        <s v="000000P105000000044"/>
        <s v="000000P105000000045"/>
        <s v="000000P105000000046"/>
        <s v="000000P105000000047"/>
        <s v="000000P105000000048"/>
        <s v="000000P105000000049"/>
        <s v="000000P105000000050"/>
        <s v="000000P105000000051"/>
        <s v="000000P105000000052"/>
        <s v="000000P105000000053"/>
        <s v="000000P105000000054"/>
        <s v="000000P105000000055"/>
        <s v="000000P105000000056"/>
        <s v="000000P105000000057"/>
        <s v="000000P105000000058"/>
        <s v="000000P105000000059"/>
        <s v="000000P105000000060"/>
        <s v="000000P105000000061"/>
        <s v="000000P105000000062"/>
        <s v="000000P105000000063"/>
        <s v="000000P105000000064"/>
        <s v="000000P105000000066"/>
        <s v="000000P105000000067"/>
        <s v="000000P105000000068"/>
        <s v="000000P105000000069"/>
        <s v="000000P105000000070"/>
        <s v="000000P105000000071"/>
        <s v="000000P105000000072"/>
        <s v="000000P105000000073"/>
        <s v="000000P105000000074"/>
        <s v="000000P105000000075"/>
        <s v="000000P105000000076"/>
        <s v="000000P105000000077"/>
        <s v="000000P105000000078"/>
        <s v="000000P105000000079"/>
        <s v="000000P105000000080"/>
        <s v="000000P105000000081"/>
        <s v="000000P105000000082"/>
        <s v="000000P105000000083"/>
        <s v="000000P105000000084"/>
        <s v="000000P105000000085"/>
        <s v="000000P105000000086"/>
        <s v="000000P105000000087"/>
        <s v="000000P105000000089"/>
        <s v="000000P105000000090"/>
        <s v="000000P105000000091"/>
        <s v="000000P105000000092"/>
        <s v="000000P105000000093"/>
        <s v="000000P105000000094"/>
        <s v="000000P105000000095"/>
        <s v="000000P105000000096"/>
        <s v="000000P105000000097"/>
        <s v="000000P105000000098"/>
        <s v="000000P105000000099"/>
        <s v="000000P105000000100"/>
        <s v="000000P105000000101"/>
        <s v="000000P105000000102"/>
        <s v="000000P105000000103"/>
        <s v="000000P105000000104"/>
        <s v="000000P105000000105"/>
        <s v="000000P105000000106"/>
        <s v="000000P105000000107"/>
        <s v="000000P105000000108"/>
        <s v="000000P105000000109"/>
        <s v="000000P105000000110"/>
        <s v="000000P105000000111"/>
        <s v="000000P105000000112"/>
        <s v="000000P105000000113"/>
        <s v="000000P105000000114"/>
        <s v="000000P105000000115"/>
        <s v="000000P105000000116"/>
        <s v="000000P105000000117"/>
        <s v="000000P105000000118"/>
        <s v="000000P105000000119"/>
        <s v="000000P105000000120"/>
        <s v="000000P105000000121"/>
        <s v="000000P105000000122"/>
        <s v="000000P105000000123"/>
        <s v="000000P105000000124"/>
        <s v="000000P105000000125"/>
        <s v="000000P105000000126"/>
        <s v="000000P105000000130"/>
        <s v="000000P105000000132"/>
        <s v="000000P105000000133"/>
        <s v="000000P105000000134"/>
        <s v="000000P105000000135"/>
        <s v="000000P105000000136"/>
        <s v="000000P105000000137"/>
        <s v="000000P105000000138"/>
        <s v="000000P105000000139"/>
        <s v="000000P105000000140"/>
        <s v="000000P105000000141"/>
        <s v="000000P105000000142"/>
        <s v="000000P105000000143"/>
        <s v="000000P105000000144"/>
        <s v="000000P105000000145"/>
        <s v="000000P105000000146"/>
        <s v="000000P105000000147"/>
        <s v="000000P105000000148"/>
        <s v="000000P105000000149"/>
        <s v="000000P105000000151"/>
        <s v="000000P105000000152"/>
        <s v="000000P105000000153"/>
        <s v="000000P105000000155"/>
        <s v="000000P105000000156"/>
        <s v="000000P105000000157"/>
        <s v="000000P105000000158"/>
        <s v="000000P105000000159"/>
        <s v="000000P105000000160"/>
        <s v="000000P105000000161"/>
        <s v="000000P105000000162"/>
        <s v="000000P105000000163"/>
        <s v="000000P105000000164"/>
        <s v="000000P105000000165"/>
        <s v="000000P105000000166"/>
        <s v="000000P105000000167"/>
        <s v="000000P105000000168"/>
        <s v="000000P105000000169"/>
        <s v="000000P105000000170"/>
        <s v="000000P105000000171"/>
        <s v="000000P105000000172"/>
        <s v="000000P105000000173"/>
        <s v="000000P105000000174"/>
        <s v="000000P105000000175"/>
        <s v="000000P105000000176"/>
        <s v="000000P105000000177"/>
        <s v="000000P105000000178"/>
        <s v="000000P105000000180"/>
        <s v="000000P105000000181"/>
        <s v="000000P105000000182"/>
        <s v="000000P105000000183"/>
        <s v="000000P105000000184"/>
        <s v="000000P105000000185"/>
        <s v="000000P105000000186"/>
        <s v="000000P105000000187"/>
        <s v="000000P105000000188"/>
        <s v="000000P105000000189"/>
        <s v="000000P105000000190"/>
        <s v="000000P105000000193"/>
        <s v="000000P105000000194"/>
        <s v="000000P105000000195"/>
        <s v="000000P105000000196"/>
        <s v="000000P105000000197"/>
        <s v="000000P105000000198"/>
        <s v="000000P105000000199"/>
        <s v="000000P105000000200"/>
        <s v="000000P105000000201"/>
        <s v="000000P105000000202"/>
        <s v="000000P105000000204"/>
        <s v="000000P105000000205"/>
        <s v="000000P105000000206"/>
        <s v="000000P105000000207"/>
        <s v="000000P105000000208"/>
        <s v="000000P105000000209"/>
        <s v="000000P105000000210"/>
        <s v="000000P105000000211"/>
        <s v="000000P105000000212"/>
        <s v="000000P105000000213"/>
        <s v="000000P105000000214"/>
        <s v="000000P105000000215"/>
        <s v="000000P105000000216"/>
        <s v="000000P105000000217"/>
        <s v="000000P105000000218"/>
        <s v="000000P105000000219"/>
        <s v="000000P105000000221"/>
        <s v="000000P105000000224"/>
        <s v="000000P105000000225"/>
        <s v="000000P105000000226"/>
        <s v="000000P105000000227"/>
        <s v="000000P105000000229"/>
        <s v="000000P105000000230"/>
        <s v="000000P105000000231"/>
        <s v="000000P105000000232"/>
        <s v="000000P105000000233"/>
        <s v="000000P105000000234"/>
        <s v="000000P105000000235"/>
        <s v="000000P105000000236"/>
        <s v="000000P105000000237"/>
        <s v="000000P105000000238"/>
        <s v="000000P105000000239"/>
        <s v="000000P105000000240"/>
        <s v="000000P105000000241"/>
        <s v="000000P105000000242"/>
        <s v="000000P105000000243"/>
        <s v="000000P105000000244"/>
        <s v="000000P105000000245"/>
        <s v="000000P105000000246"/>
        <s v="000000P105000000247"/>
        <s v="000000P105000000248"/>
        <s v="000000P105000000249"/>
        <s v="000000P105000000250"/>
        <s v="000000P105000000251"/>
        <s v="000000P105000000252"/>
        <s v="000000P105000000253"/>
        <s v="000000P105000000254"/>
        <s v="000000P105000000255"/>
        <s v="000000P105000000256"/>
        <s v="000000P105000000257"/>
        <s v="000000P105000000258"/>
        <s v="000000P105000000259"/>
        <s v="000000P105000000260"/>
        <s v="000000P105000000261"/>
        <s v="000000P105000000262"/>
        <s v="000000P105000000263"/>
        <s v="000000P105000000264"/>
        <s v="000000P105000000269"/>
        <s v="000000P105000000270"/>
        <s v="000000P105000000272"/>
        <s v="000000P105000000273"/>
        <s v="000000P105000000274"/>
        <s v="000000P105000000275"/>
        <s v="000000P105000000276"/>
        <s v="000000P105000000278"/>
        <s v="000000P105000000279"/>
        <s v="000000P105000000280"/>
        <s v="000000P105000000281"/>
        <s v="000000P105000000282"/>
        <s v="000000P105000000283"/>
        <s v="000000P105000000284"/>
        <s v="000000P105000000285"/>
        <s v="000000P105000000286"/>
        <s v="000000P105000000287"/>
        <s v="000000P105000000289"/>
        <s v="000000P105000000290"/>
        <s v="000000P105000000291"/>
        <s v="000000P105000000292"/>
        <s v="000000P105000000293"/>
        <s v="000000P105000000294"/>
        <s v="000000P105000000295"/>
        <s v="000000P105000000296"/>
        <s v="000000P105000000297"/>
        <s v="000000P105000000298"/>
        <s v="000000P105000000299"/>
        <s v="000000P105000000300"/>
        <s v="000000P105000000301"/>
        <s v="000000P105000000302"/>
        <s v="000000P105000000303"/>
        <s v="000000P105000000304"/>
        <s v="000000P105000000307"/>
        <s v="000000P105000000308"/>
        <s v="000000P105000000309"/>
        <s v="000000P105000000310"/>
        <s v="000000P105000000311"/>
        <s v="000000P105000000312"/>
        <s v="000000P105000000313"/>
        <s v="000000P105000000314"/>
        <s v="000000P105000000315"/>
        <s v="000000P105000000316"/>
        <s v="000000P105000000317"/>
        <s v="000000P105000000318"/>
        <s v="000000P105000000321"/>
        <s v="000000P105000000322"/>
        <s v="000000P105000000323"/>
        <s v="000000P105000000324"/>
        <s v="000000P105000000325"/>
        <s v="000000P105000000326"/>
        <s v="000000P105000000327"/>
        <s v="000000P105000000328"/>
        <s v="000000P105000000329"/>
        <s v="000000P105000000330"/>
        <s v="000000P105000000331"/>
        <s v="000000P105000000332"/>
        <s v="000000P105000000333"/>
        <s v="000000P105000000334"/>
        <s v="000000P105000000336"/>
        <s v="000000P105000000339"/>
        <s v="000000P105000000340"/>
        <s v="000000P105000000341"/>
        <s v="000000P105000000342"/>
        <s v="000000P105000000343"/>
        <s v="000000P105000000344"/>
        <s v="000000P105000000345"/>
        <s v="000000P105000000346"/>
        <s v="000000P105000000347"/>
        <s v="000000P105000000348"/>
        <s v="000000P105000000349"/>
        <s v="000000P105000000350"/>
        <s v="000000P105000000351"/>
        <s v="000000P105000000352"/>
        <s v="000000P105000000353"/>
        <s v="000000P105000000356"/>
        <s v="000000P105000000357"/>
        <s v="000000P105000000358"/>
        <s v="000000P105000000359"/>
        <s v="000000P105000000360"/>
        <s v="000000P105000000361"/>
        <s v="000000P105000000362"/>
        <s v="000000P105000000363"/>
        <s v="000000P105000000364"/>
        <s v="000000P105000000365"/>
        <s v="000000P105000000366"/>
        <s v="000000P105000000368"/>
        <s v="000000P105000000369"/>
        <s v="000000P105000000370"/>
        <s v="000000P105000000371"/>
        <s v="000000P105000000372"/>
        <s v="000000P105000000373"/>
        <s v="000000P105000000374"/>
        <s v="000000P105000000375"/>
        <s v="000000P105000000376"/>
        <s v="000000P105000000377"/>
        <s v="000000P105000000378"/>
        <s v="000000P105000000379"/>
        <s v="000000P105000000382"/>
        <s v="000000P105000000383"/>
        <s v="000000P105000000384"/>
        <s v="000000P105000000385"/>
        <s v="000000P105000000386"/>
        <s v="000000P105000000387"/>
        <s v="000000P105000000388"/>
        <s v="000000P105000000390"/>
        <s v="000000P105000000391"/>
        <s v="000000P105000000395"/>
        <s v="000000P105000000396"/>
        <s v="000000P105000000397"/>
        <s v="000000P105000000398"/>
        <s v="000000P105000000399"/>
        <s v="000000P105000000400"/>
        <s v="000000P105000000401"/>
        <s v="000000P105000000402"/>
        <s v="000000P105000000403"/>
        <s v="000000P105000000404"/>
        <s v="000000P105000000405"/>
        <s v="000000P105000000406"/>
        <s v="000000P105000000407"/>
        <s v="000000P105000000408"/>
        <s v="000000P105000000409"/>
        <s v="000000P105000000410"/>
        <s v="000000P105000000411"/>
        <s v="000000P105000000412"/>
        <s v="000000P105000000413"/>
        <s v="000000P105000000414"/>
        <s v="000000P105000000415"/>
        <s v="000000P105000000416"/>
        <s v="000000P105000000417"/>
        <s v="000000P105000000418"/>
        <s v="000000P105000000419"/>
        <s v="000000P105000000422"/>
        <s v="000000P105000000423"/>
        <s v="000000P105000000424"/>
        <s v="000000P105000000425"/>
        <s v="000000P105000000426"/>
        <s v="000000P105000000427"/>
        <s v="000000P105000000428"/>
        <s v="000000P105000000429"/>
        <s v="000000P105000000431"/>
        <s v="000000P105000000432"/>
        <s v="000000P105000000433"/>
        <s v="000000P105000000434"/>
        <s v="000000P105000000435"/>
        <s v="000000P105000000436"/>
      </sharedItems>
    </cacheField>
    <cacheField name="Sales Qty" numFmtId="3">
      <sharedItems containsSemiMixedTypes="0" containsString="0" containsNumber="1" containsInteger="1" minValue="-1" maxValue="1"/>
    </cacheField>
    <cacheField name="Sales Amt" numFmtId="2">
      <sharedItems containsSemiMixedTypes="0" containsString="0" containsNumber="1" containsInteger="1" minValue="-63184000" maxValue="4097881000" count="130">
        <n v="5416000"/>
        <n v="38813000"/>
        <n v="6229000"/>
        <n v="46937000"/>
        <n v="28884000"/>
        <n v="114633000"/>
        <n v="-6229000"/>
        <n v="56865000"/>
        <n v="27982000"/>
        <n v="63184000"/>
        <n v="26176000"/>
        <n v="86652000"/>
        <n v="8666000"/>
        <n v="5958000"/>
        <n v="2618000"/>
        <n v="40618000"/>
        <n v="48742000"/>
        <n v="35203000"/>
        <n v="76723000"/>
        <n v="80333000"/>
        <n v="7402000"/>
        <n v="11554000"/>
        <n v="11464000"/>
        <n v="37008000"/>
        <n v="36105000"/>
        <n v="55060000"/>
        <n v="103801000"/>
        <n v="83041000"/>
        <n v="67697000"/>
        <n v="34300000"/>
        <n v="43326000"/>
        <n v="12366000"/>
        <n v="13630000"/>
        <n v="22566000"/>
        <n v="8124000"/>
        <n v="24371000"/>
        <n v="126367000"/>
        <n v="31592000"/>
        <n v="19858000"/>
        <n v="109217000"/>
        <n v="68599000"/>
        <n v="617390000"/>
        <n v="145322000"/>
        <n v="285227000"/>
        <n v="64989000"/>
        <n v="328553000"/>
        <n v="60476000"/>
        <n v="46034000"/>
        <n v="79431000"/>
        <n v="6680000"/>
        <n v="92067000"/>
        <n v="33397000"/>
        <n v="14081000"/>
        <n v="14713000"/>
        <n v="65892000"/>
        <n v="184134000"/>
        <n v="14803000"/>
        <n v="150738000"/>
        <n v="9388000"/>
        <n v="55963000"/>
        <n v="72210000"/>
        <n v="10832000"/>
        <n v="200381000"/>
        <n v="8485000"/>
        <n v="15074000"/>
        <n v="81236000"/>
        <n v="310501000"/>
        <n v="292448000"/>
        <n v="209408000"/>
        <n v="15526000"/>
        <n v="6951000"/>
        <n v="685989000"/>
        <n v="62281000"/>
        <n v="17240000"/>
        <n v="51450000"/>
        <n v="223849000"/>
        <n v="162472000"/>
        <n v="13179000"/>
        <n v="143517000"/>
        <n v="37910000"/>
        <n v="59573000"/>
        <n v="12096000"/>
        <n v="16970000"/>
        <n v="227460000"/>
        <n v="225655000"/>
        <n v="100191000"/>
        <n v="29787000"/>
        <n v="120951000"/>
        <n v="25274000"/>
        <n v="77626000"/>
        <n v="148030000"/>
        <n v="7763000"/>
        <n v="70405000"/>
        <n v="160666000"/>
        <n v="572260000"/>
        <n v="330358000"/>
        <n v="74015000"/>
        <n v="159764000"/>
        <n v="21663000"/>
        <n v="256344000"/>
        <n v="50547000"/>
        <n v="505466000"/>
        <n v="15435000"/>
        <n v="178719000"/>
        <n v="171498000"/>
        <n v="106509000"/>
        <n v="14262000"/>
        <n v="384515000"/>
        <n v="265370000"/>
        <n v="-63184000"/>
        <n v="97483000"/>
        <n v="82139000"/>
        <n v="164277000"/>
        <n v="1610268800"/>
        <n v="-26176000"/>
        <n v="250928000"/>
        <n v="388126000"/>
        <n v="71307000"/>
        <n v="27079000"/>
        <n v="213018000"/>
        <n v="234681000"/>
        <n v="602949000"/>
        <n v="102899000"/>
        <n v="267175000"/>
        <n v="2130176000"/>
        <n v="125464000"/>
        <n v="-22566000"/>
        <n v="-60476000"/>
        <n v="17963000"/>
        <n v="409788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3.021664467589" createdVersion="8" refreshedVersion="8" minRefreshableVersion="3" recordCount="495" xr:uid="{1D234CC2-20CA-314E-9B31-3FDB187F4918}">
  <cacheSource type="worksheet">
    <worksheetSource name="Table1"/>
  </cacheSource>
  <cacheFields count="8">
    <cacheField name="Date" numFmtId="14">
      <sharedItems containsSemiMixedTypes="0" containsNonDate="0" containsDate="1" containsString="0" minDate="2021-05-12T00:00:00" maxDate="2021-12-16T00:00:00"/>
    </cacheField>
    <cacheField name="Scheme Name" numFmtId="0">
      <sharedItems count="7">
        <s v="PLATINUM"/>
        <s v="MEMBER"/>
        <s v="GOLD"/>
        <s v="TEMP"/>
        <s v="BOD"/>
        <s v="NEW"/>
        <s v="STAFF"/>
      </sharedItems>
    </cacheField>
    <cacheField name="Store Name" numFmtId="0">
      <sharedItems/>
    </cacheField>
    <cacheField name="Item Name" numFmtId="0">
      <sharedItems count="339">
        <s v="SS RED RTTMN2HRTPDT1618IN-63520594"/>
        <s v="18R DI XMN HRT PDT-61101195"/>
        <s v="SS MN RTT HRT4MM BD BLTSM-27631886"/>
        <s v="18R DI LVGHRT WIRE BLT SM-60963673"/>
        <s v="18R T TRUE NRW RG 5 5-63065226"/>
        <s v="18R T TRUE NRW RG 7-63065285"/>
        <s v="18W DI T WIRE BLT MD-33263473"/>
        <s v="SS BL MNRTTHRT 4MMBDBLTMD-26659604"/>
        <s v="SS PK MNRTTHRT4MMBDBLTMD-30978811"/>
        <s v="SS PK MNRT HRT 4MMBDBLTSM-30978838"/>
        <s v="SS RD RTTMNHRT 4MMBDBLTMD-61941797"/>
        <s v="18R DI T WIRE RG 6 5-35007857"/>
        <s v="18RDI SMRD PRCD ATL PDT16-30480554"/>
        <s v="18W DI TURQ T WIRE RG 5-64028103"/>
        <s v="18R T TWO CHN DBL BLT SM-62355417"/>
        <s v="18R LG DI DAISY KEY-26887623"/>
        <s v="18R PENDANT CHAIN 16IN-25508327"/>
        <s v="CLRBLK PIGGYBANK ERTHNWRE-60559961"/>
        <s v="SS MD PDT CHAIN 18IN-33484038"/>
        <s v="18WDI T SMILE MN PDT1618-62617802"/>
        <s v="18R HLFDI T1 NRWRG6 5-67795377"/>
        <s v="18R DI TCO 3MM RG 6-27897908"/>
        <s v="18R TCO 3MM RG 7-33026617"/>
        <s v="SS BL MN RTT 2HRT PDT 18-30210417"/>
        <s v="18R DI SM HEART KEY-62859954"/>
        <s v="SS HW MD 19MM WRAP NL36IN-62611928"/>
        <s v="TTN BLK 1837 NRW RG 7 5-25923677"/>
        <s v="TTN BLK 1837 NRW RG 7-25923669"/>
        <s v="SS 1837 NRW BASC RG 5 5-22993763"/>
        <s v="SS 1837 NRRW CUFF MD-22992422"/>
        <s v="SS 1837 INTLK SM PDT 16IN-22992139"/>
        <s v="SS HPKMNRTTHRT4MMBDBLTXS-63686115"/>
        <s v="18RSSRTTLADYBUGPDTADJ1618-67070526"/>
        <s v="18R T SMILE PDT LG 1618IN-33637152"/>
        <s v="18R DI MOP T WIRE RG 6-64027921"/>
        <s v="18R T SMILE SM BLT MD-36667281"/>
        <s v="18R MOP T TWO CL ER-66886042"/>
        <s v="18R T1 NRW HNG BGL MD-67794346"/>
        <s v="SS PINK MN RTT 2HRT PDT16-28751249"/>
        <s v="18R DI 13 CROWN KEY-25460979"/>
        <s v="18R PENDANT CHAIN 18IN-25508335"/>
        <s v="18RDI RD MN SGLRW SLST ER-60987491"/>
        <s v="18R TCO 4MM RG 9-35249907"/>
        <s v="18W DI MD ATLPRCDRG 7-35102272"/>
        <s v="18W DI MD ATLPRCDRG 8-35102256"/>
        <s v="SS RTT HRT TAG BLT 7 5IN-18967529"/>
        <s v="18Y GRAFFITI X MN ER-60962316"/>
        <s v="18R T SMILE ER-36667249"/>
        <s v="18R SM 1837INTLK PDT16IN-35672087"/>
        <s v="MD SQ JWLRY CASE LEA TFBL-60883300"/>
        <s v="18R SM LVG HEART PDT16IN-34614598"/>
        <s v="18Y SM LVG HEART PDT16IN-34595828"/>
        <s v="18R HW BALL 10MM HOOK ER-38172816"/>
        <s v="18R HWBALL12 75MMPDT18 20-38096818"/>
        <s v="18RDIACNT MDFLEURDELISKEY-60764379"/>
        <s v="SS 1837 INTLK SM PDT 18IN-30319575"/>
        <s v="18R DI T SMILE LG PDT1618-63104981"/>
        <s v="18R T WIRE BAR ER-62271884"/>
        <s v="18R MN LVG HEART PDT16IN-34614555"/>
        <s v="18R HW MEDIUM LINK BLT SM-39991586"/>
        <s v="ST BLK T SQR BLT LG-36618159"/>
        <s v="18R T SMILE SM BLT SM-36819553"/>
        <s v="18R T SMILE XLPDT1618-67513436"/>
        <s v="PT CU DI 1 12 G VVS1-68800889"/>
        <s v="18RDI MD ORNFLEURDLISKEY-60660069"/>
        <s v="18R HLFDI T1 NRWRG6-67795350"/>
        <s v="18RHLFDIT1NRWHNGBGLMD-68315786"/>
        <s v="18RDI MOP TTWOSMCLPDT1618-67467582"/>
        <s v="PT DI XMN HRT ER-61101268"/>
        <s v="PT18Y CUDI 69FI-63729191"/>
        <s v="18R MN HEART KEY-24464733"/>
        <s v="SS OLVLF NRW CUFF MD-31862949"/>
        <s v="18W T SMILE SM PDT16 18-35189424"/>
        <s v="18R ONYX T WIRE BLT SM-64028669"/>
        <s v="18R ONYX T WIRE RG 4 5-64027425"/>
        <s v="18RDIONYX T TWO CLPDT1618-64026992"/>
        <s v="SS EXEC TCLIP TB BRS BPEN-37361399"/>
        <s v="TFTRAVEL LTH PSPT CVR BLK-62205245"/>
        <s v="TFTRAVL LTH PSPT CVR TFBL-62271531"/>
        <s v="18R DI BG T SQR PDT 16 18-62996021"/>
        <s v="18Y DI OPEN RD MN KEY-62230126"/>
        <s v="18Y PENDANT CHAIN 16IN-21921394"/>
        <s v="18R DI MOP T WIRE BLT SM-64028596"/>
        <s v="18W DI SM ATL PRCD KEY-35252975"/>
        <s v="PT 16IN CHAIN-21803642"/>
        <s v="SS18RRTTLADYBUGCHNBLTXSSM-67071492"/>
        <s v="SS BL MNRTT 2HRT PDT 16IN-27125107"/>
        <s v="18Y DI SM ATL PRCD KEY-35252991"/>
        <s v="18R OLVLF EAR CLIMBER ER-60702586"/>
        <s v="SS RTT LV HRT KEY BLT SM-36812591"/>
        <s v="SS BL MNRTTHRT 4MMBDBLTSM-27630146"/>
        <s v="18W TURQ T WIRE BLT MD-64028952"/>
        <s v="PT DI 61TW TIF SLST ER-28646453"/>
        <s v="18R MD T WIRE BANGLE LG-33419767"/>
        <s v="PT DI MDRBORNFLEURDLISKEY-60660026"/>
        <s v="18R DI MN VICTORIA KEY-62867019"/>
        <s v="PTDI TIFESN DBMG 4MM 6-27897711"/>
        <s v="PTDI TIFESN DBMG 4MM 7 5-27897754"/>
        <s v="SS MINI RTT HEART STUD ER-23900564"/>
        <s v="18R T WIRE BLT MD-33263465"/>
        <s v="SS SM RTT HRTTG BD BLT XS-67127625"/>
        <s v="18W T TWO DI NRW RG 5-36815884"/>
        <s v="18W T TWO NRW RG 7 5-36815264"/>
        <s v="SS BLMNRTTHRT4MMBD BLT XS-63686085"/>
        <s v="18W DI T SMILE SM BLT MD-36667192"/>
        <s v="SS MN 1837 INTLK BLT ADJ-35505903"/>
        <s v="18R DI T WIRE FC RING 6 5-34901538"/>
        <s v="PT VICT SM DI ER-11833187"/>
        <s v="18R DI .03TW T SMILE MN PDT-63843385"/>
        <s v="18Y DI 13 CROWN KEY-25524942"/>
        <s v="SS RTT MN HRT DGLRG 4 5-35243593"/>
        <s v="SS RTT MINI 2 HRT PDT16IN-22309307"/>
        <s v="18W T TWO DI NRW RG 4 5-36815906"/>
        <s v="18W T TWO DI NRW RG 7 5-36815876"/>
        <s v="18R OLVLF NRW BD RG 6-32080553"/>
        <s v="SS MN RTTL BLHRTBD BLT SM-61002421"/>
        <s v="18R GRAFFITI X MN ER-60962332"/>
        <s v="PT RDDI 40TW F VVS2 VVS2-69142087"/>
        <s v="ST BLK T SQR BLT MD-36537973"/>
        <s v="CLRBLK LUGGAGE TAG-60927626"/>
        <s v="PT DI LG VIC PDT-14743715"/>
        <s v="PT VICT MD DI ER-25169328"/>
        <s v="18R NRW T WIRE RG 5 5-33418868"/>
        <s v="18R T SMILE SM PDT16 18-35189432"/>
        <s v="PT18Y CUDI 42FY DB RG-34686769"/>
        <s v="18Y DI T SMILE SM PDT-63058785"/>
        <s v="18Y T SMILE PDT LG 1618IN-33637179"/>
        <s v="CLRBLK ZIP MULTFN WLT LEA-60939764"/>
        <s v="SS EXEC TCLIP BLK BRS BP-37361348"/>
        <s v="SS MDRTT HRT TGKEY PDT16-26909686"/>
        <s v="18R T TWO DI NRW RG 4 5-36821469"/>
        <s v="18R T TWO NRW RG 9-36820632"/>
        <s v="SS 1837 NRW BASC RG 6-22993771"/>
        <s v="PT RD DI 1 31 F VS1-69029906"/>
        <s v="18R DI T WIRE RG 5 5-35007903"/>
        <s v="18RDI TCO 4MM RG 8 5-33133111"/>
        <s v="BEAR &amp; BLOCK 3PC CHINASET-60559880"/>
        <s v="PT DI TCO 4MM RG 9 5-33130775"/>
        <s v="18R GRAFFITI X SM ER-61912606"/>
        <s v="18Y TURQ T WIRE BLT SM-64028855"/>
        <s v="18Y TURQ T WIRE RG 4 5-64027654"/>
        <s v="18Y HW MEDIUM LINK NL18IN-38086758"/>
        <s v="PT DI TIF EMB 3 HC RG6 5-16026301"/>
        <s v="PT DI MINI TF CIRCLET ER-23954141"/>
        <s v="SS MAKERS CUFF SM-63449121"/>
        <s v="18W DI T SMILE ER-36667168"/>
        <s v="18Y T SMILE SM PDT16 18-35189459"/>
        <s v="18Y DI MN VICTORIA KEY-62866950"/>
        <s v="18Y DI T WIRE RG 5 5-35008187"/>
        <s v="18Y PENDANT CHAIN 18IN-21921386"/>
        <s v="18Y MN LVG HEART PDT16IN-34595771"/>
        <s v="18R T1 NRW RG6-67797396"/>
        <s v="SS MN RTTL BLUE HRT ER-60994862"/>
        <s v="CLR BLK PSSPRT CVR GRNLEA-60927596"/>
        <s v="18W DI TURQ T WIRE RG 5 5-64028138"/>
        <s v="18R TFHARMONY 3MM RG4 5-33419252"/>
        <s v="18R TFHARMONY 3MM RG6-33419139"/>
        <s v="SS HW GRAD LINK NL 18IN-38086898"/>
        <s v="SS HW LINK ER-38087959"/>
        <s v="SS HW MD 19MM WRAP BRACELET-61699309"/>
        <s v="18RHLFDIT1NRWHNGBGLSM-68315751"/>
        <s v="SS OLVLF EAR CLIMBER ER-60702527"/>
        <s v="SS RD RTTMNHRT 4MMBDBLTSM-61941770"/>
        <s v="SS SM RTT HRT BLT SM-29668086"/>
        <s v="18RDI TCO 4MM RG 7 5-33133162"/>
        <s v="18RDI TCO 4MM RG 8-33133014"/>
        <s v="18R T TWO DI PAVE NRW 6 5-36822325"/>
        <s v="18Y DI T WIRE BLT MD-35065717"/>
        <s v="18R DI DBL LVG HRT ER-63062529"/>
        <s v="18R DI TCO 3MM RG 5-27897886"/>
        <s v="18RDI TCO 4MM RG 6 5-33132999"/>
        <s v="PT DI RD SGLRW SLST PDT-60572852"/>
        <s v="SS 1837 NRW CUFF SM-31417767"/>
        <s v="SS MAKERS CUFF MD-63526894"/>
        <s v="CLRBK FLAPCNT WLT GRNLEA-60883416"/>
        <s v="SS MN RTT HRT 4MMBD BLTLG-24711781"/>
        <s v="PT DI PS TNZ 10X7SLST PDT-29137102"/>
        <s v="PTDI RD BLSA 5MM SLST ER-31176409"/>
        <s v="SS RTT HRT KEY PDTADJ1618-36812613"/>
        <s v="18R HLFDI T1 NRWRG5-67795318"/>
        <s v="18R T TWO NRW RG 6 5-36820608"/>
        <s v="18R NRW T WIRE RG 6-33418876"/>
        <s v="18R T TWO MD RG 6 5-36509228"/>
        <s v="18Y MN LVG HEART BLT SM-34614563"/>
        <s v="CLRBLK MN VIDEPOCHE PORS4-60570108"/>
        <s v="SS PKMNRTTHRT 4MMBD BLTXS-63520543"/>
        <s v="SSMNRTTHRT4MMBDBLTXS-63686131"/>
        <s v="SS HW MEDIUM LINK BLT SM-39991608"/>
        <s v="18R DI T SMILE SM BLT SM-36819588"/>
        <s v="18W DI T SMILE SM BLT SM-36819634"/>
        <s v="18W DI T WIRE BLT SM-33450915"/>
        <s v="18R ATLS X CLSD INTRLCKPDT161-67789237"/>
        <s v="18R DI SM OPN CRCL PDT 16-60573204"/>
        <s v="SS18Y MAKERS WDCHN BLT LG-63448966"/>
        <s v="18R DI T WIRE RG 4 5-35008071"/>
        <s v="18WDIPV T TRUE NW RG 5-67456866"/>
        <s v="18Y MOP T WIRE BLT SM-63958476"/>
        <s v="SS HW MEDIUM LINK BLT LG-39991594"/>
        <s v="SS18Y MAKERS CHAIN BLT MD-63526738"/>
        <s v="SS18Y MAKERS WDCHN BLT MD-66875466"/>
        <s v="18R HW MEDIUM LINK BLT MD-38086847"/>
        <s v="SS RTT HEART BLT 7 5IN-21149799"/>
        <s v="18R DI T SQR WRAP RG 4 5-35606793"/>
        <s v="18R T1 WD RG7 -67796527"/>
        <s v="18R DI T WIRE BLT MD-33263538"/>
        <s v="18R DI T WIRE RG 7-35007873"/>
        <s v="18R T TRUE WD RG 7-63064351"/>
        <s v="18R ONYX T WIRE RG 6-64027492"/>
        <s v="18R DI WOVEN KEY MD-35725504"/>
        <s v="18R DI MOP T WIRE BLT MD-64028626"/>
        <s v="SS MDRTT HRT TGKEYPDT18IN-30210492"/>
        <s v="18R DI MD ROUND VIC KEY-37688304"/>
        <s v="18WDITURQ TTWOSMCLPDT1618-67467787"/>
        <s v="18R T SQR BLT SMALL-33282354"/>
        <s v="18RHALFDIT1WDHNGBGLMD-67792858"/>
        <s v="PT DI LG HEART PDT 16IN-13006598"/>
        <s v="PT DI MINI HRT PDT-23511827"/>
        <s v="PT RD DI 50 F VS1-69132944"/>
        <s v="SSREDRTTMNHRT4MMBDBLTXS-63686174"/>
        <s v="18R MOP T WIRE BLT SM-63958328"/>
        <s v="18Y LVG HRT STUD ER MN-34595798"/>
        <s v="SS HW MEDIUM LINK BLT MD-38086855"/>
        <s v="18R OLVLF NRW BD RG 5-32080588"/>
        <s v="18Y HW MD 19MM WRAP BLTMD-37932825"/>
        <s v="SS HPKMNRTTHRT4MMBDBLTMD-63527564"/>
        <s v="18R T1 NRW HNGBGL SM-67794362"/>
        <s v="PT DI MINI TF CIRCLET PDT-23954133"/>
        <s v="SS RTT HEART BLT SM-37360201"/>
        <s v="SS RTT MN HRT DGLRG 5 5-35243682"/>
        <s v="18W DI T SMILE SM PDT-63058807"/>
        <s v="SS MN RTT HRT 4MMBD BLTMD-23984024"/>
        <s v="18R DI T WIRE RG 5-35008144"/>
        <s v="SSBLSMRTTDBLHRTTAGPDT1618-37094692"/>
        <s v="PT RD DI 1 09 F VS1-69031420"/>
        <s v="PT DI RD MN SGLRW SLST ER-60987459"/>
        <s v="SS MD RTT HRT TAGTGLBLTSM-32080251"/>
        <s v="18WDIPV T TRUE WD RG 5 5-67459962"/>
        <s v="PT DI MD VIC PDT-25168224"/>
        <s v="PT MN VIC DI ER-23954168"/>
        <s v="18R DI MN TFCRCLT PDT-61691774"/>
        <s v="SS BL RTT HRT TAG BLT MD-28751192"/>
        <s v="PT RD DI 95 F VS1-69085105"/>
        <s v="18R T TWO MD RG 10-36509171"/>
        <s v="PT TRU DI 79 F VVS2-68522021"/>
        <s v="18W DI TURQ T WIRE RG 6 5-64028170"/>
        <s v="PT DI TCO 3MM RG 5 5-23776316"/>
        <s v="PT DI TCO 3MM RG 7-23776359"/>
        <s v="18W DI T WIRE RG 6 5-33279302"/>
        <s v="18W DI TURQ T WIRE BLT MD-64029037"/>
        <s v="18R T TWO MD RG 8-36509368"/>
        <s v="18R T TWO NRW RG 6-36820551"/>
        <s v="SS 1837 NRRW CUFF LG-22992449"/>
        <s v="18R DI DBL LVGHRT MN PDT-63058262"/>
        <s v="18WDIPV T TRUE WD RG 4 5-67459911"/>
        <s v="18RDIPKOP T TWO CLPDT1618-64027115"/>
        <s v="18R DI MOP T WIRE RG 6 5-64027956"/>
        <s v="SS MAKERS SQR PDT24IN-63448532"/>
        <s v="18R FULL DI T1 WD 6 5-68169836"/>
        <s v="18R T1 NRW RG5 5-67797361"/>
        <s v="SS RTT MD HRT TAG PDT18IN-30971655"/>
        <s v="18R DI MOP T WIRE RG 5 5-64027905"/>
        <s v="SS 1837 NRW BASC RG 5-22993755"/>
        <s v="18R DI MOP T WIRE RG 4 5-64027867"/>
        <s v="18W DI T WIRE RG 5-33279337"/>
        <s v="18W T SQR RG 7-33264216"/>
        <s v="18R DI PV T TRUE .23TW NW RG 6.5-63961817"/>
        <s v="18R T TRUE WD RG 7 5-63064386"/>
        <s v="SS MAKERS MD SLICE RG9-63450421"/>
        <s v="18R T TRUE NRW RG 7 5-63065307"/>
        <s v="18Y CUDI2 24FV VVS2-63727164"/>
        <s v="18R DI LVGHRT WIRE BLT MD-60963703"/>
        <s v="18R DI MOP T WIRE RG 7-64027972"/>
        <s v="18R ATLAS X CLOSED LG HOOP ER-67786130"/>
        <s v="18R T TWO DI NRW RG 6-36821329"/>
        <s v="18RDIPV T TRUE NW RG 4 5-67456386"/>
        <s v="18R DI T WIRE BLT SM-35093338"/>
        <s v="SS18Y MAKERS CHAIN BLT SM-63448877"/>
        <s v="18RDI T TRUE LINK RG 5-63064734"/>
        <s v="18RDI T TRUE LINK RG 7-63064815"/>
        <s v="PT DI RD AQ 6MM SLST PDT-32814867"/>
        <s v="18Y DI MN FLEURDELIS KEY-62866934"/>
        <s v="PT DI WOVEN KEY LG-35725636"/>
        <s v="PT18Y LYNN DI 28TW ER STD-10907152"/>
        <s v="18R DI T SMILE SM PDT-63058823"/>
        <s v="18Y TURQ T WIRE BLT MD-64028871"/>
        <s v="18R MOP T WIRE RG 7-64027298"/>
        <s v="18R DI MOP T WIRE RG 7 5-64027999"/>
        <s v="18RDI MOP T TWO CLPDT1618-64026828"/>
        <s v="18R SM DI DAISY KEY-26887771"/>
        <s v="18R DI MN FLEURDELIS KEY-62866993"/>
        <s v="PT RDDI 91 G VS1-66866815"/>
        <s v="18R MOP T WIRE RG 5-64027204"/>
        <s v="18R ONYX T WIRE RG 5-64027441"/>
        <s v="BRS RTHNM TCLP BP-25391209"/>
        <s v="18R DI MN PETALS KEY-60660190"/>
        <s v="18R HLFDI T1 NRWRG4 5-67795288"/>
        <s v="18R DI T WIRE FC RING 4 5-34901473"/>
        <s v="18R MOP T WIRE BLT LG-63958360"/>
        <s v="PT DI TFHARMONY RG 4 5-30620097"/>
        <s v="18R HLFDI T1 NRWRG5 5-67795334"/>
        <s v="SS MAKERS ID CHAIN BLT SM-63526576"/>
        <s v="PT INSIDE OUT DI1 10 HP-11857035"/>
        <s v="SS MAKERS MD SLICE RG8-63450405"/>
        <s v="18R DI T SQR WRAP RG 6-35606696"/>
        <s v="18R DI TCO 3MM RG 6 5-27897916"/>
        <s v="PT HC RD DI 2 0MM RG 4 5-18408937"/>
        <s v="PTDI TIFESN DBMG 4MM 6 5-27897738"/>
        <s v="PT RD DI 64 E VS1-67364856"/>
        <s v="SS MAKERS ID CHAIN BLT LG-63526614"/>
        <s v="18R ONYX T WIRE RG 6 5-64027514"/>
        <s v="PT RD DI 1 21 E VS2-69029752"/>
        <s v="SS BL RTTSPL HRTTAGBLT SM-61523022"/>
        <s v="PT RD DI 34 E VVS2-67934423"/>
        <s v="18R DI RD SGLRW SLST PDT-60879346"/>
        <s v="SS RD RTTMNHRT 4MMBDBLTLG-61941819"/>
        <s v="18WDIACNT MDFLEURDELISKEY-60660123"/>
        <s v="18W PENDANT CHAIN 18IN-33430531"/>
        <s v="PT DI TIF EMB 3 HC RG4 5-16026174"/>
        <s v="PT18 CUDI 72TW FI DBLRWER-68789532"/>
        <s v="PT DI TFHARMONY RG 5 5-30620046"/>
        <s v="PT RD DI 2 03 F VVS1-69252907"/>
        <s v="SS BLU BDR RTT MD HRT PDT-63477966"/>
        <s v="18Y DI MN TREFOIL KEY-62866918"/>
        <s v="SS BLUE BAND T CLIP BP-25391276"/>
        <s v="18R T1 NRW RG5-67797345"/>
        <s v="PT RD DI 41 F VVS1-37952184"/>
        <s v="18R DI T WIRE RG 6-35007733"/>
        <s v="PT DI TFHARMONY RG 6-30620038"/>
        <s v="METALLIC MN VDPOCHE PORS4-60570434"/>
        <s v="18Y DI DBL LVG HRT BLT MD-63062413"/>
        <s v="SS BL RTTSPL HRTTAGBLT MD-61523049"/>
        <s v="18Y DI OLVLF STUD ER-30144368"/>
        <s v="18R MD OPEN KNOT KEY-28686269"/>
        <s v="18R DI MOP T WIRE RG 8-64028014"/>
        <s v="18Y DI T WIRE RG 6 5-35007997"/>
        <s v="18R ONYX T WIRE BLT MD-64028685"/>
        <s v="SS OLVLF NRW BD RG 7-30210611"/>
        <s v="18Y MN LVG HEART BLT MD-34506361"/>
        <s v="PT RD DI 2 65 D VVS1-70168111"/>
      </sharedItems>
    </cacheField>
    <cacheField name="Member Account Code" numFmtId="0">
      <sharedItems count="339">
        <s v="60080458"/>
        <s v="60082960"/>
        <s v="27001049"/>
        <s v="60083471"/>
        <s v="60073222"/>
        <s v="60084724"/>
        <s v="MA002707"/>
        <s v="60084728"/>
        <s v="60084727"/>
        <s v="27001451"/>
        <s v="60080904"/>
        <s v="60074161"/>
        <s v="60084725"/>
        <s v="60084726"/>
        <s v="60089588"/>
        <s v="60073961"/>
        <s v="60084729"/>
        <s v="23000843"/>
        <s v="05002597"/>
        <s v="99000488"/>
        <s v="60084730"/>
        <s v="60084731"/>
        <s v="60084732"/>
        <s v="60084734"/>
        <s v="60084737"/>
        <s v="60084738"/>
        <s v="60084736"/>
        <s v="22000031"/>
        <s v="60084740"/>
        <s v="20002141"/>
        <s v="60084741"/>
        <s v="60084742"/>
        <s v="60084743"/>
        <s v="09000030"/>
        <s v="22000398"/>
        <s v="60084744"/>
        <s v="60084747"/>
        <s v="60084746"/>
        <s v="24001530"/>
        <s v="PV000303"/>
        <s v="60067686"/>
        <s v="60084745"/>
        <s v="39000072"/>
        <s v="99001191"/>
        <s v="60084749"/>
        <s v="13000241"/>
        <s v="09001886"/>
        <s v="13000482"/>
        <s v="05000604"/>
        <s v="60084750"/>
        <s v="60081983"/>
        <s v="60079623"/>
        <s v="60084752"/>
        <s v="60084753"/>
        <s v="60084754"/>
        <s v="20000751"/>
        <s v="60084755"/>
        <s v="60081814"/>
        <s v="60084756"/>
        <s v="09001516"/>
        <s v="60084757"/>
        <s v="60084758"/>
        <s v="99000328"/>
        <s v="60084759"/>
        <s v="60084760"/>
        <s v="60084761"/>
        <s v="60084762"/>
        <s v="60084763"/>
        <s v="60081037"/>
        <s v="60084764"/>
        <s v="60084765"/>
        <s v="60084766"/>
        <s v="60084767"/>
        <s v="22000014"/>
        <s v="60084768"/>
        <s v="60084769"/>
        <s v="60065619"/>
        <s v="20000178"/>
        <s v="59000063"/>
        <s v="60084770"/>
        <s v="60084771"/>
        <s v="60084772"/>
        <s v="60085056"/>
        <s v="60085057"/>
        <s v="05001498"/>
        <s v="60076597"/>
        <s v="60085058"/>
        <s v="60085059"/>
        <s v="60085060"/>
        <s v="60085061"/>
        <s v="60085062"/>
        <s v="60085063"/>
        <s v="60085064"/>
        <s v="60085065"/>
        <s v="60085066"/>
        <s v="60085067"/>
        <s v="60085068"/>
        <s v="08001224"/>
        <s v="60080377"/>
        <s v="60085069"/>
        <s v="PV000171"/>
        <s v="60085071"/>
        <s v="60067418"/>
        <s v="60085072"/>
        <s v="60079850"/>
        <s v="60085073"/>
        <s v="27000390"/>
        <s v="60085074"/>
        <s v="60085075"/>
        <s v="60064032"/>
        <s v="60085076"/>
        <s v="60085077"/>
        <s v="20001130"/>
        <s v="60079969"/>
        <s v="60083449"/>
        <s v="24002905"/>
        <s v="60085078"/>
        <s v="60085079"/>
        <s v="60085080"/>
        <s v="60085081"/>
        <s v="25000030"/>
        <s v="60085082"/>
        <s v="60065272"/>
        <s v="60085083"/>
        <s v="60077793"/>
        <s v="60085084"/>
        <s v="60085085"/>
        <s v="60073377"/>
        <s v="24003554"/>
        <s v="60085086"/>
        <s v="60085087"/>
        <s v="60085088"/>
        <s v="60085089"/>
        <s v="60085090"/>
        <s v="60063583"/>
        <s v="60085091"/>
        <s v="60085092"/>
        <s v="60085093"/>
        <s v="60085105"/>
        <s v="60085104"/>
        <s v="60085103"/>
        <s v="60081050"/>
        <s v="24002596"/>
        <s v="60085102"/>
        <s v="60085101"/>
        <s v="60085100"/>
        <s v="60085099"/>
        <s v="60085098"/>
        <s v="MC0000000022"/>
        <s v="MA001928"/>
        <s v="MC0000000028"/>
        <s v="60085097"/>
        <s v="60085096"/>
        <s v="60085094"/>
        <s v="60085095"/>
        <s v="60066101"/>
        <s v="MC0000000035"/>
        <s v="53000048"/>
        <s v="MC0000000038"/>
        <s v="MC0000000039"/>
        <s v="MC0000000040"/>
        <s v="60078527"/>
        <s v="MC0000000048"/>
        <s v="MC0000000059"/>
        <s v="60090833"/>
        <s v="03001727"/>
        <s v="20000526"/>
        <s v="13000508"/>
        <s v="MC0000000080"/>
        <s v="09000224"/>
        <s v="60078468"/>
        <s v="19000025"/>
        <s v="MC0000000092"/>
        <s v="MC0000000100"/>
        <s v="60062549"/>
        <s v="27000944"/>
        <s v="60089865"/>
        <s v="MC0000000115"/>
        <s v="MC0000000122"/>
        <s v="MC0000000134"/>
        <s v="MC0000000138"/>
        <s v="MC0000000105"/>
        <s v="24002686"/>
        <s v="60065296"/>
        <s v="MC0000000150"/>
        <s v="MC0000000154"/>
        <s v="08001361"/>
        <s v="MA001920"/>
        <s v="27000538"/>
        <s v="22000426"/>
        <s v="MC0000000166"/>
        <s v="MC0000000171"/>
        <s v="20000519"/>
        <s v="MC0000000175"/>
        <s v="60077796"/>
        <s v="MC0000000185"/>
        <s v="MC0000000186"/>
        <s v="18010607"/>
        <s v="60081914"/>
        <s v="27001314"/>
        <s v="MC0000000199"/>
        <s v="MC0000000209"/>
        <s v="24003667"/>
        <s v="MC0000000207"/>
        <s v="MC0000000212"/>
        <s v="MC0000000217"/>
        <s v="MC0000000224"/>
        <s v="60081187"/>
        <s v="MA002648"/>
        <s v="MC0000000237"/>
        <s v="MC0000000240"/>
        <s v="60084239"/>
        <s v="05001353"/>
        <s v="16000039"/>
        <s v="21000564"/>
        <s v="23000267"/>
        <s v="MC0000000265"/>
        <s v="MC0000000268"/>
        <s v="19000068"/>
        <s v="60077685"/>
        <s v="MC0000000281"/>
        <s v="60091037"/>
        <s v="09000109"/>
        <s v="MC0000000300"/>
        <s v="MC0000000306"/>
        <s v="60067426"/>
        <s v="MC0000000315"/>
        <s v="MC0000000319"/>
        <s v="60067370"/>
        <s v="24001936"/>
        <s v="MC0000000343"/>
        <s v="24001124"/>
        <s v="60079105"/>
        <s v="08001406"/>
        <s v="MA003074"/>
        <s v="MC0000000365"/>
        <s v="MC0000000369"/>
        <s v="60081038"/>
        <s v="06000114"/>
        <s v="60081958"/>
        <s v="20001306"/>
        <s v="MC0000000396"/>
        <s v="60078232"/>
        <s v="MC0000000412"/>
        <s v="60077273"/>
        <s v="MC0000000421"/>
        <s v="60082027"/>
        <s v="MC0000000461"/>
        <s v="60073128"/>
        <s v="MC0000000477"/>
        <s v="60062750"/>
        <s v="99000004"/>
        <s v="MC0000000532"/>
        <s v="60064281"/>
        <s v="23000103"/>
        <s v="MC0000000547"/>
        <s v="40000256"/>
        <s v="MC0000000574"/>
        <s v="MC0000000577"/>
        <s v="MC0000000597"/>
        <s v="MC0000000603"/>
        <s v="MC0000000602"/>
        <s v="38000041"/>
        <s v="MC0000000637"/>
        <s v="MC0000000643"/>
        <s v="MC0000000654"/>
        <s v="60063589"/>
        <s v="60075010"/>
        <s v="MC0000000740"/>
        <s v="MC0000000745"/>
        <s v="MC0000000751"/>
        <s v="MC0000000771"/>
        <s v="MC0000000782"/>
        <s v="12001422"/>
        <s v="MC0000000820"/>
        <s v="MC0000000839"/>
        <s v="MC0000000843"/>
        <s v="MC0000000850"/>
        <s v="MC0000000851"/>
        <s v="MC0000000858"/>
        <s v="60065597"/>
        <s v="20000850"/>
        <s v="60083454"/>
        <s v="MC0000000945"/>
        <s v="MC0000000950"/>
        <s v="MC0000000969"/>
        <s v="04002116"/>
        <s v="60073303"/>
        <s v="MC0000001022"/>
        <s v="MC0000001035"/>
        <s v="MC0000001079"/>
        <s v="27001425"/>
        <s v="60088498"/>
        <s v="MC0000001147"/>
        <s v="MC0000001150"/>
        <s v="MC0000001157"/>
        <s v="MC0000001159"/>
        <s v="MC0000001165"/>
        <s v="MC0000001176"/>
        <s v="13000017"/>
        <s v="60063975"/>
        <s v="MC0000001188"/>
        <s v="MC0000000127"/>
        <s v="60062780"/>
        <s v="MC0000001244"/>
        <s v="05002520"/>
        <s v="MC0000001261"/>
        <s v="60073476"/>
        <s v="60064055"/>
        <s v="MC0000001137"/>
        <s v="MC0000001337"/>
        <s v="MC0000001345"/>
        <s v="MC0000001364"/>
        <s v="MC0000001370"/>
        <s v="MC0000001388"/>
        <s v="MC0000001390"/>
        <s v="MC0000001400"/>
        <s v="60090971"/>
        <s v="MC0000001403"/>
        <s v="MC0000001433"/>
        <s v="MC0000001436"/>
        <s v="05001228"/>
        <s v="MC0000001441"/>
        <s v="MC0000001443"/>
        <s v="MC0000001445"/>
        <s v="MC0000001450"/>
        <s v="MC0000001455"/>
        <s v="13000850"/>
        <s v="07002811"/>
        <s v="MC0000001486"/>
        <s v="60091157"/>
        <s v="MC0000001501"/>
        <s v="60091158"/>
        <s v="MC0000001522"/>
        <s v="MC0000001536"/>
        <s v="MC0000001558"/>
        <s v="MC0000001568"/>
        <s v="23000715"/>
        <s v="MC0000001591"/>
      </sharedItems>
    </cacheField>
    <cacheField name="Invoice" numFmtId="0">
      <sharedItems/>
    </cacheField>
    <cacheField name="Sales Qty" numFmtId="3">
      <sharedItems containsSemiMixedTypes="0" containsString="0" containsNumber="1" containsInteger="1" minValue="-1" maxValue="1" count="2">
        <n v="1"/>
        <n v="-1"/>
      </sharedItems>
    </cacheField>
    <cacheField name="Sales Amt" numFmtId="2">
      <sharedItems containsSemiMixedTypes="0" containsString="0" containsNumber="1" containsInteger="1" minValue="-63184000" maxValue="4097881000" count="130">
        <n v="5416000"/>
        <n v="38813000"/>
        <n v="6229000"/>
        <n v="46937000"/>
        <n v="28884000"/>
        <n v="114633000"/>
        <n v="-6229000"/>
        <n v="56865000"/>
        <n v="27982000"/>
        <n v="63184000"/>
        <n v="26176000"/>
        <n v="86652000"/>
        <n v="8666000"/>
        <n v="5958000"/>
        <n v="2618000"/>
        <n v="40618000"/>
        <n v="48742000"/>
        <n v="35203000"/>
        <n v="76723000"/>
        <n v="80333000"/>
        <n v="7402000"/>
        <n v="11554000"/>
        <n v="11464000"/>
        <n v="37008000"/>
        <n v="36105000"/>
        <n v="55060000"/>
        <n v="103801000"/>
        <n v="83041000"/>
        <n v="67697000"/>
        <n v="34300000"/>
        <n v="43326000"/>
        <n v="12366000"/>
        <n v="13630000"/>
        <n v="22566000"/>
        <n v="8124000"/>
        <n v="24371000"/>
        <n v="126367000"/>
        <n v="31592000"/>
        <n v="19858000"/>
        <n v="109217000"/>
        <n v="68599000"/>
        <n v="617390000"/>
        <n v="145322000"/>
        <n v="285227000"/>
        <n v="64989000"/>
        <n v="328553000"/>
        <n v="60476000"/>
        <n v="46034000"/>
        <n v="79431000"/>
        <n v="6680000"/>
        <n v="92067000"/>
        <n v="33397000"/>
        <n v="14081000"/>
        <n v="14713000"/>
        <n v="65892000"/>
        <n v="184134000"/>
        <n v="14803000"/>
        <n v="150738000"/>
        <n v="9388000"/>
        <n v="55963000"/>
        <n v="72210000"/>
        <n v="10832000"/>
        <n v="200381000"/>
        <n v="8485000"/>
        <n v="15074000"/>
        <n v="81236000"/>
        <n v="310501000"/>
        <n v="292448000"/>
        <n v="209408000"/>
        <n v="15526000"/>
        <n v="6951000"/>
        <n v="685989000"/>
        <n v="62281000"/>
        <n v="17240000"/>
        <n v="51450000"/>
        <n v="223849000"/>
        <n v="162472000"/>
        <n v="13179000"/>
        <n v="143517000"/>
        <n v="37910000"/>
        <n v="59573000"/>
        <n v="12096000"/>
        <n v="16970000"/>
        <n v="227460000"/>
        <n v="225655000"/>
        <n v="100191000"/>
        <n v="29787000"/>
        <n v="120951000"/>
        <n v="25274000"/>
        <n v="77626000"/>
        <n v="148030000"/>
        <n v="7763000"/>
        <n v="70405000"/>
        <n v="160666000"/>
        <n v="572260000"/>
        <n v="330358000"/>
        <n v="74015000"/>
        <n v="159764000"/>
        <n v="21663000"/>
        <n v="256344000"/>
        <n v="50547000"/>
        <n v="505466000"/>
        <n v="15435000"/>
        <n v="178719000"/>
        <n v="171498000"/>
        <n v="106509000"/>
        <n v="14262000"/>
        <n v="384515000"/>
        <n v="265370000"/>
        <n v="-63184000"/>
        <n v="97483000"/>
        <n v="82139000"/>
        <n v="164277000"/>
        <n v="1610268800"/>
        <n v="-26176000"/>
        <n v="250928000"/>
        <n v="388126000"/>
        <n v="71307000"/>
        <n v="27079000"/>
        <n v="213018000"/>
        <n v="234681000"/>
        <n v="602949000"/>
        <n v="102899000"/>
        <n v="267175000"/>
        <n v="2130176000"/>
        <n v="125464000"/>
        <n v="-22566000"/>
        <n v="-60476000"/>
        <n v="17963000"/>
        <n v="409788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3.63237673611" createdVersion="8" refreshedVersion="8" minRefreshableVersion="3" recordCount="495" xr:uid="{4FECD6C4-951F-4D4F-96FB-5D0DC05A7245}">
  <cacheSource type="worksheet">
    <worksheetSource ref="A1:I496" sheet="Data source"/>
  </cacheSource>
  <cacheFields count="9">
    <cacheField name="Date" numFmtId="14">
      <sharedItems containsSemiMixedTypes="0" containsNonDate="0" containsDate="1" containsString="0" minDate="2021-05-12T00:00:00" maxDate="2021-12-16T00:00:00"/>
    </cacheField>
    <cacheField name="Scheme Name" numFmtId="0">
      <sharedItems/>
    </cacheField>
    <cacheField name="Store Name" numFmtId="0">
      <sharedItems/>
    </cacheField>
    <cacheField name="Item Name" numFmtId="0">
      <sharedItems/>
    </cacheField>
    <cacheField name="Member Account Code" numFmtId="0">
      <sharedItems count="339">
        <s v="60080458"/>
        <s v="60082960"/>
        <s v="27001049"/>
        <s v="60083471"/>
        <s v="60073222"/>
        <s v="60084724"/>
        <s v="MA002707"/>
        <s v="60084728"/>
        <s v="60084727"/>
        <s v="27001451"/>
        <s v="60080904"/>
        <s v="60074161"/>
        <s v="60084725"/>
        <s v="60084726"/>
        <s v="60089588"/>
        <s v="60073961"/>
        <s v="60084729"/>
        <s v="23000843"/>
        <s v="05002597"/>
        <s v="99000488"/>
        <s v="60084730"/>
        <s v="60084731"/>
        <s v="60084732"/>
        <s v="60084734"/>
        <s v="60084737"/>
        <s v="60084738"/>
        <s v="60084736"/>
        <s v="22000031"/>
        <s v="60084740"/>
        <s v="20002141"/>
        <s v="60084741"/>
        <s v="60084742"/>
        <s v="60084743"/>
        <s v="09000030"/>
        <s v="22000398"/>
        <s v="60084744"/>
        <s v="60084747"/>
        <s v="60084746"/>
        <s v="24001530"/>
        <s v="PV000303"/>
        <s v="60067686"/>
        <s v="60084745"/>
        <s v="39000072"/>
        <s v="99001191"/>
        <s v="60084749"/>
        <s v="13000241"/>
        <s v="09001886"/>
        <s v="13000482"/>
        <s v="05000604"/>
        <s v="60084750"/>
        <s v="60081983"/>
        <s v="60079623"/>
        <s v="60084752"/>
        <s v="60084753"/>
        <s v="60084754"/>
        <s v="20000751"/>
        <s v="60084755"/>
        <s v="60081814"/>
        <s v="60084756"/>
        <s v="09001516"/>
        <s v="60084757"/>
        <s v="60084758"/>
        <s v="99000328"/>
        <s v="60084759"/>
        <s v="60084760"/>
        <s v="60084761"/>
        <s v="60084762"/>
        <s v="60084763"/>
        <s v="60081037"/>
        <s v="60084764"/>
        <s v="60084765"/>
        <s v="60084766"/>
        <s v="60084767"/>
        <s v="22000014"/>
        <s v="60084768"/>
        <s v="60084769"/>
        <s v="60065619"/>
        <s v="20000178"/>
        <s v="59000063"/>
        <s v="60084770"/>
        <s v="60084771"/>
        <s v="60084772"/>
        <s v="60085056"/>
        <s v="60085057"/>
        <s v="05001498"/>
        <s v="60076597"/>
        <s v="60085058"/>
        <s v="60085059"/>
        <s v="60085060"/>
        <s v="60085061"/>
        <s v="60085062"/>
        <s v="60085063"/>
        <s v="60085064"/>
        <s v="60085065"/>
        <s v="60085066"/>
        <s v="60085067"/>
        <s v="60085068"/>
        <s v="08001224"/>
        <s v="60080377"/>
        <s v="60085069"/>
        <s v="PV000171"/>
        <s v="60085071"/>
        <s v="60067418"/>
        <s v="60085072"/>
        <s v="60079850"/>
        <s v="60085073"/>
        <s v="27000390"/>
        <s v="60085074"/>
        <s v="60085075"/>
        <s v="60064032"/>
        <s v="60085076"/>
        <s v="60085077"/>
        <s v="20001130"/>
        <s v="60079969"/>
        <s v="60083449"/>
        <s v="24002905"/>
        <s v="60085078"/>
        <s v="60085079"/>
        <s v="60085080"/>
        <s v="60085081"/>
        <s v="25000030"/>
        <s v="60085082"/>
        <s v="60065272"/>
        <s v="60085083"/>
        <s v="60077793"/>
        <s v="60085084"/>
        <s v="60085085"/>
        <s v="60073377"/>
        <s v="24003554"/>
        <s v="60085086"/>
        <s v="60085087"/>
        <s v="60085088"/>
        <s v="60085089"/>
        <s v="60085090"/>
        <s v="60063583"/>
        <s v="60085091"/>
        <s v="60085092"/>
        <s v="60085093"/>
        <s v="60085105"/>
        <s v="60085104"/>
        <s v="60085103"/>
        <s v="60081050"/>
        <s v="24002596"/>
        <s v="60085102"/>
        <s v="60085101"/>
        <s v="60085100"/>
        <s v="60085099"/>
        <s v="60085098"/>
        <s v="MC0000000022"/>
        <s v="MA001928"/>
        <s v="MC0000000028"/>
        <s v="60085097"/>
        <s v="60085096"/>
        <s v="60085094"/>
        <s v="60085095"/>
        <s v="60066101"/>
        <s v="MC0000000035"/>
        <s v="53000048"/>
        <s v="MC0000000038"/>
        <s v="MC0000000039"/>
        <s v="MC0000000040"/>
        <s v="60078527"/>
        <s v="MC0000000048"/>
        <s v="MC0000000059"/>
        <s v="60090833"/>
        <s v="03001727"/>
        <s v="20000526"/>
        <s v="13000508"/>
        <s v="MC0000000080"/>
        <s v="09000224"/>
        <s v="60078468"/>
        <s v="19000025"/>
        <s v="MC0000000092"/>
        <s v="MC0000000100"/>
        <s v="60062549"/>
        <s v="27000944"/>
        <s v="60089865"/>
        <s v="MC0000000115"/>
        <s v="MC0000000122"/>
        <s v="MC0000000134"/>
        <s v="MC0000000138"/>
        <s v="MC0000000105"/>
        <s v="24002686"/>
        <s v="60065296"/>
        <s v="MC0000000150"/>
        <s v="MC0000000154"/>
        <s v="08001361"/>
        <s v="MA001920"/>
        <s v="27000538"/>
        <s v="22000426"/>
        <s v="MC0000000166"/>
        <s v="MC0000000171"/>
        <s v="20000519"/>
        <s v="MC0000000175"/>
        <s v="60077796"/>
        <s v="MC0000000185"/>
        <s v="MC0000000186"/>
        <s v="18010607"/>
        <s v="60081914"/>
        <s v="27001314"/>
        <s v="MC0000000199"/>
        <s v="MC0000000209"/>
        <s v="24003667"/>
        <s v="MC0000000207"/>
        <s v="MC0000000212"/>
        <s v="MC0000000217"/>
        <s v="MC0000000224"/>
        <s v="60081187"/>
        <s v="MA002648"/>
        <s v="MC0000000237"/>
        <s v="MC0000000240"/>
        <s v="60084239"/>
        <s v="05001353"/>
        <s v="16000039"/>
        <s v="21000564"/>
        <s v="23000267"/>
        <s v="MC0000000265"/>
        <s v="MC0000000268"/>
        <s v="19000068"/>
        <s v="60077685"/>
        <s v="MC0000000281"/>
        <s v="60091037"/>
        <s v="09000109"/>
        <s v="MC0000000300"/>
        <s v="MC0000000306"/>
        <s v="60067426"/>
        <s v="MC0000000315"/>
        <s v="MC0000000319"/>
        <s v="60067370"/>
        <s v="24001936"/>
        <s v="MC0000000343"/>
        <s v="24001124"/>
        <s v="60079105"/>
        <s v="08001406"/>
        <s v="MA003074"/>
        <s v="MC0000000365"/>
        <s v="MC0000000369"/>
        <s v="60081038"/>
        <s v="06000114"/>
        <s v="60081958"/>
        <s v="20001306"/>
        <s v="MC0000000396"/>
        <s v="60078232"/>
        <s v="MC0000000412"/>
        <s v="60077273"/>
        <s v="MC0000000421"/>
        <s v="60082027"/>
        <s v="MC0000000461"/>
        <s v="60073128"/>
        <s v="MC0000000477"/>
        <s v="60062750"/>
        <s v="99000004"/>
        <s v="MC0000000532"/>
        <s v="60064281"/>
        <s v="23000103"/>
        <s v="MC0000000547"/>
        <s v="40000256"/>
        <s v="MC0000000574"/>
        <s v="MC0000000577"/>
        <s v="MC0000000597"/>
        <s v="MC0000000603"/>
        <s v="MC0000000602"/>
        <s v="38000041"/>
        <s v="MC0000000637"/>
        <s v="MC0000000643"/>
        <s v="MC0000000654"/>
        <s v="60063589"/>
        <s v="60075010"/>
        <s v="MC0000000740"/>
        <s v="MC0000000745"/>
        <s v="MC0000000751"/>
        <s v="MC0000000771"/>
        <s v="MC0000000782"/>
        <s v="12001422"/>
        <s v="MC0000000820"/>
        <s v="MC0000000839"/>
        <s v="MC0000000843"/>
        <s v="MC0000000850"/>
        <s v="MC0000000851"/>
        <s v="MC0000000858"/>
        <s v="60065597"/>
        <s v="20000850"/>
        <s v="60083454"/>
        <s v="MC0000000945"/>
        <s v="MC0000000950"/>
        <s v="MC0000000969"/>
        <s v="04002116"/>
        <s v="60073303"/>
        <s v="MC0000001022"/>
        <s v="MC0000001035"/>
        <s v="MC0000001079"/>
        <s v="27001425"/>
        <s v="60088498"/>
        <s v="MC0000001147"/>
        <s v="MC0000001150"/>
        <s v="MC0000001157"/>
        <s v="MC0000001159"/>
        <s v="MC0000001165"/>
        <s v="MC0000001176"/>
        <s v="13000017"/>
        <s v="60063975"/>
        <s v="MC0000001188"/>
        <s v="MC0000000127"/>
        <s v="60062780"/>
        <s v="MC0000001244"/>
        <s v="05002520"/>
        <s v="MC0000001261"/>
        <s v="60073476"/>
        <s v="60064055"/>
        <s v="MC0000001137"/>
        <s v="MC0000001337"/>
        <s v="MC0000001345"/>
        <s v="MC0000001364"/>
        <s v="MC0000001370"/>
        <s v="MC0000001388"/>
        <s v="MC0000001390"/>
        <s v="MC0000001400"/>
        <s v="60090971"/>
        <s v="MC0000001403"/>
        <s v="MC0000001433"/>
        <s v="MC0000001436"/>
        <s v="05001228"/>
        <s v="MC0000001441"/>
        <s v="MC0000001443"/>
        <s v="MC0000001445"/>
        <s v="MC0000001450"/>
        <s v="MC0000001455"/>
        <s v="13000850"/>
        <s v="07002811"/>
        <s v="MC0000001486"/>
        <s v="60091157"/>
        <s v="MC0000001501"/>
        <s v="60091158"/>
        <s v="MC0000001522"/>
        <s v="MC0000001536"/>
        <s v="MC0000001558"/>
        <s v="MC0000001568"/>
        <s v="23000715"/>
        <s v="MC0000001591"/>
      </sharedItems>
    </cacheField>
    <cacheField name="Invoice" numFmtId="0">
      <sharedItems/>
    </cacheField>
    <cacheField name="Sales Qty" numFmtId="3">
      <sharedItems containsSemiMixedTypes="0" containsString="0" containsNumber="1" containsInteger="1" minValue="-1" maxValue="1"/>
    </cacheField>
    <cacheField name="Sales Amt" numFmtId="2">
      <sharedItems containsSemiMixedTypes="0" containsString="0" containsNumber="1" containsInteger="1" minValue="-63184000" maxValue="4097881000"/>
    </cacheField>
    <cacheField name="Count Distinc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3.634083101853" createdVersion="8" refreshedVersion="8" minRefreshableVersion="3" recordCount="496" xr:uid="{180FBF2E-6DF5-3149-B088-1B629B47D20F}">
  <cacheSource type="worksheet">
    <worksheetSource ref="A1:I1048576" sheet="Data source"/>
  </cacheSource>
  <cacheFields count="9">
    <cacheField name="Date" numFmtId="0">
      <sharedItems containsNonDate="0" containsDate="1" containsString="0" containsBlank="1" minDate="2021-05-12T00:00:00" maxDate="2021-12-16T00:00:00"/>
    </cacheField>
    <cacheField name="Scheme Name" numFmtId="0">
      <sharedItems containsBlank="1"/>
    </cacheField>
    <cacheField name="Store Name" numFmtId="0">
      <sharedItems containsBlank="1"/>
    </cacheField>
    <cacheField name="Item Name" numFmtId="0">
      <sharedItems containsBlank="1"/>
    </cacheField>
    <cacheField name="Member Account Code" numFmtId="0">
      <sharedItems containsBlank="1" count="340">
        <s v="60080458"/>
        <s v="60082960"/>
        <s v="27001049"/>
        <s v="60083471"/>
        <s v="60073222"/>
        <s v="60084724"/>
        <s v="MA002707"/>
        <s v="60084728"/>
        <s v="60084727"/>
        <s v="27001451"/>
        <s v="60080904"/>
        <s v="60074161"/>
        <s v="60084725"/>
        <s v="60084726"/>
        <s v="60089588"/>
        <s v="60073961"/>
        <s v="60084729"/>
        <s v="23000843"/>
        <s v="05002597"/>
        <s v="99000488"/>
        <s v="60084730"/>
        <s v="60084731"/>
        <s v="60084732"/>
        <s v="60084734"/>
        <s v="60084737"/>
        <s v="60084738"/>
        <s v="60084736"/>
        <s v="22000031"/>
        <s v="60084740"/>
        <s v="20002141"/>
        <s v="60084741"/>
        <s v="60084742"/>
        <s v="60084743"/>
        <s v="09000030"/>
        <s v="22000398"/>
        <s v="60084744"/>
        <s v="60084747"/>
        <s v="60084746"/>
        <s v="24001530"/>
        <s v="PV000303"/>
        <s v="60067686"/>
        <s v="60084745"/>
        <s v="39000072"/>
        <s v="99001191"/>
        <s v="60084749"/>
        <s v="13000241"/>
        <s v="09001886"/>
        <s v="13000482"/>
        <s v="05000604"/>
        <s v="60084750"/>
        <s v="60081983"/>
        <s v="60079623"/>
        <s v="60084752"/>
        <s v="60084753"/>
        <s v="60084754"/>
        <s v="20000751"/>
        <s v="60084755"/>
        <s v="60081814"/>
        <s v="60084756"/>
        <s v="09001516"/>
        <s v="60084757"/>
        <s v="60084758"/>
        <s v="99000328"/>
        <s v="60084759"/>
        <s v="60084760"/>
        <s v="60084761"/>
        <s v="60084762"/>
        <s v="60084763"/>
        <s v="60081037"/>
        <s v="60084764"/>
        <s v="60084765"/>
        <s v="60084766"/>
        <s v="60084767"/>
        <s v="22000014"/>
        <s v="60084768"/>
        <s v="60084769"/>
        <s v="60065619"/>
        <s v="20000178"/>
        <s v="59000063"/>
        <s v="60084770"/>
        <s v="60084771"/>
        <s v="60084772"/>
        <s v="60085056"/>
        <s v="60085057"/>
        <s v="05001498"/>
        <s v="60076597"/>
        <s v="60085058"/>
        <s v="60085059"/>
        <s v="60085060"/>
        <s v="60085061"/>
        <s v="60085062"/>
        <s v="60085063"/>
        <s v="60085064"/>
        <s v="60085065"/>
        <s v="60085066"/>
        <s v="60085067"/>
        <s v="60085068"/>
        <s v="08001224"/>
        <s v="60080377"/>
        <s v="60085069"/>
        <s v="PV000171"/>
        <s v="60085071"/>
        <s v="60067418"/>
        <s v="60085072"/>
        <s v="60079850"/>
        <s v="60085073"/>
        <s v="27000390"/>
        <s v="60085074"/>
        <s v="60085075"/>
        <s v="60064032"/>
        <s v="60085076"/>
        <s v="60085077"/>
        <s v="20001130"/>
        <s v="60079969"/>
        <s v="60083449"/>
        <s v="24002905"/>
        <s v="60085078"/>
        <s v="60085079"/>
        <s v="60085080"/>
        <s v="60085081"/>
        <s v="25000030"/>
        <s v="60085082"/>
        <s v="60065272"/>
        <s v="60085083"/>
        <s v="60077793"/>
        <s v="60085084"/>
        <s v="60085085"/>
        <s v="60073377"/>
        <s v="24003554"/>
        <s v="60085086"/>
        <s v="60085087"/>
        <s v="60085088"/>
        <s v="60085089"/>
        <s v="60085090"/>
        <s v="60063583"/>
        <s v="60085091"/>
        <s v="60085092"/>
        <s v="60085093"/>
        <s v="60085105"/>
        <s v="60085104"/>
        <s v="60085103"/>
        <s v="60081050"/>
        <s v="24002596"/>
        <s v="60085102"/>
        <s v="60085101"/>
        <s v="60085100"/>
        <s v="60085099"/>
        <s v="60085098"/>
        <s v="MC0000000022"/>
        <s v="MA001928"/>
        <s v="MC0000000028"/>
        <s v="60085097"/>
        <s v="60085096"/>
        <s v="60085094"/>
        <s v="60085095"/>
        <s v="60066101"/>
        <s v="MC0000000035"/>
        <s v="53000048"/>
        <s v="MC0000000038"/>
        <s v="MC0000000039"/>
        <s v="MC0000000040"/>
        <s v="60078527"/>
        <s v="MC0000000048"/>
        <s v="MC0000000059"/>
        <s v="60090833"/>
        <s v="03001727"/>
        <s v="20000526"/>
        <s v="13000508"/>
        <s v="MC0000000080"/>
        <s v="09000224"/>
        <s v="60078468"/>
        <s v="19000025"/>
        <s v="MC0000000092"/>
        <s v="MC0000000100"/>
        <s v="60062549"/>
        <s v="27000944"/>
        <s v="60089865"/>
        <s v="MC0000000115"/>
        <s v="MC0000000122"/>
        <s v="MC0000000134"/>
        <s v="MC0000000138"/>
        <s v="MC0000000105"/>
        <s v="24002686"/>
        <s v="60065296"/>
        <s v="MC0000000150"/>
        <s v="MC0000000154"/>
        <s v="08001361"/>
        <s v="MA001920"/>
        <s v="27000538"/>
        <s v="22000426"/>
        <s v="MC0000000166"/>
        <s v="MC0000000171"/>
        <s v="20000519"/>
        <s v="MC0000000175"/>
        <s v="60077796"/>
        <s v="MC0000000185"/>
        <s v="MC0000000186"/>
        <s v="18010607"/>
        <s v="60081914"/>
        <s v="27001314"/>
        <s v="MC0000000199"/>
        <s v="MC0000000209"/>
        <s v="24003667"/>
        <s v="MC0000000207"/>
        <s v="MC0000000212"/>
        <s v="MC0000000217"/>
        <s v="MC0000000224"/>
        <s v="60081187"/>
        <s v="MA002648"/>
        <s v="MC0000000237"/>
        <s v="MC0000000240"/>
        <s v="60084239"/>
        <s v="05001353"/>
        <s v="16000039"/>
        <s v="21000564"/>
        <s v="23000267"/>
        <s v="MC0000000265"/>
        <s v="MC0000000268"/>
        <s v="19000068"/>
        <s v="60077685"/>
        <s v="MC0000000281"/>
        <s v="60091037"/>
        <s v="09000109"/>
        <s v="MC0000000300"/>
        <s v="MC0000000306"/>
        <s v="60067426"/>
        <s v="MC0000000315"/>
        <s v="MC0000000319"/>
        <s v="60067370"/>
        <s v="24001936"/>
        <s v="MC0000000343"/>
        <s v="24001124"/>
        <s v="60079105"/>
        <s v="08001406"/>
        <s v="MA003074"/>
        <s v="MC0000000365"/>
        <s v="MC0000000369"/>
        <s v="60081038"/>
        <s v="06000114"/>
        <s v="60081958"/>
        <s v="20001306"/>
        <s v="MC0000000396"/>
        <s v="60078232"/>
        <s v="MC0000000412"/>
        <s v="60077273"/>
        <s v="MC0000000421"/>
        <s v="60082027"/>
        <s v="MC0000000461"/>
        <s v="60073128"/>
        <s v="MC0000000477"/>
        <s v="60062750"/>
        <s v="99000004"/>
        <s v="MC0000000532"/>
        <s v="60064281"/>
        <s v="23000103"/>
        <s v="MC0000000547"/>
        <s v="40000256"/>
        <s v="MC0000000574"/>
        <s v="MC0000000577"/>
        <s v="MC0000000597"/>
        <s v="MC0000000603"/>
        <s v="MC0000000602"/>
        <s v="38000041"/>
        <s v="MC0000000637"/>
        <s v="MC0000000643"/>
        <s v="MC0000000654"/>
        <s v="60063589"/>
        <s v="60075010"/>
        <s v="MC0000000740"/>
        <s v="MC0000000745"/>
        <s v="MC0000000751"/>
        <s v="MC0000000771"/>
        <s v="MC0000000782"/>
        <s v="12001422"/>
        <s v="MC0000000820"/>
        <s v="MC0000000839"/>
        <s v="MC0000000843"/>
        <s v="MC0000000850"/>
        <s v="MC0000000851"/>
        <s v="MC0000000858"/>
        <s v="60065597"/>
        <s v="20000850"/>
        <s v="60083454"/>
        <s v="MC0000000945"/>
        <s v="MC0000000950"/>
        <s v="MC0000000969"/>
        <s v="04002116"/>
        <s v="60073303"/>
        <s v="MC0000001022"/>
        <s v="MC0000001035"/>
        <s v="MC0000001079"/>
        <s v="27001425"/>
        <s v="60088498"/>
        <s v="MC0000001147"/>
        <s v="MC0000001150"/>
        <s v="MC0000001157"/>
        <s v="MC0000001159"/>
        <s v="MC0000001165"/>
        <s v="MC0000001176"/>
        <s v="13000017"/>
        <s v="60063975"/>
        <s v="MC0000001188"/>
        <s v="MC0000000127"/>
        <s v="60062780"/>
        <s v="MC0000001244"/>
        <s v="05002520"/>
        <s v="MC0000001261"/>
        <s v="60073476"/>
        <s v="60064055"/>
        <s v="MC0000001137"/>
        <s v="MC0000001337"/>
        <s v="MC0000001345"/>
        <s v="MC0000001364"/>
        <s v="MC0000001370"/>
        <s v="MC0000001388"/>
        <s v="MC0000001390"/>
        <s v="MC0000001400"/>
        <s v="60090971"/>
        <s v="MC0000001403"/>
        <s v="MC0000001433"/>
        <s v="MC0000001436"/>
        <s v="05001228"/>
        <s v="MC0000001441"/>
        <s v="MC0000001443"/>
        <s v="MC0000001445"/>
        <s v="MC0000001450"/>
        <s v="MC0000001455"/>
        <s v="13000850"/>
        <s v="07002811"/>
        <s v="MC0000001486"/>
        <s v="60091157"/>
        <s v="MC0000001501"/>
        <s v="60091158"/>
        <s v="MC0000001522"/>
        <s v="MC0000001536"/>
        <s v="MC0000001558"/>
        <s v="MC0000001568"/>
        <s v="23000715"/>
        <s v="MC0000001591"/>
        <m/>
      </sharedItems>
    </cacheField>
    <cacheField name="Invoice" numFmtId="0">
      <sharedItems containsBlank="1"/>
    </cacheField>
    <cacheField name="Sales Qty" numFmtId="0">
      <sharedItems containsString="0" containsBlank="1" containsNumber="1" containsInteger="1" minValue="-1" maxValue="1"/>
    </cacheField>
    <cacheField name="Sales Amt" numFmtId="0">
      <sharedItems containsString="0" containsBlank="1" containsNumber="1" containsInteger="1" minValue="-63184000" maxValue="4097881000"/>
    </cacheField>
    <cacheField name="Count Distin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3.638954629627" createdVersion="8" refreshedVersion="8" minRefreshableVersion="3" recordCount="495" xr:uid="{1A6EA909-51E2-6344-B91F-CE58741E16F3}">
  <cacheSource type="worksheet">
    <worksheetSource ref="L1:T496" sheet="Data source"/>
  </cacheSource>
  <cacheFields count="9">
    <cacheField name="Date" numFmtId="14">
      <sharedItems containsSemiMixedTypes="0" containsNonDate="0" containsDate="1" containsString="0" minDate="2021-05-12T00:00:00" maxDate="2021-12-16T00:00:00"/>
    </cacheField>
    <cacheField name="Scheme Name" numFmtId="0">
      <sharedItems/>
    </cacheField>
    <cacheField name="Store Name" numFmtId="0">
      <sharedItems/>
    </cacheField>
    <cacheField name="Item Name" numFmtId="0">
      <sharedItems count="339">
        <s v="SS RED RTTMN2HRTPDT1618IN-63520594"/>
        <s v="18R DI XMN HRT PDT-61101195"/>
        <s v="SS MN RTT HRT4MM BD BLTSM-27631886"/>
        <s v="18R DI LVGHRT WIRE BLT SM-60963673"/>
        <s v="18R T TRUE NRW RG 5 5-63065226"/>
        <s v="18R T TRUE NRW RG 7-63065285"/>
        <s v="18W DI T WIRE BLT MD-33263473"/>
        <s v="SS BL MNRTTHRT 4MMBDBLTMD-26659604"/>
        <s v="SS PK MNRTTHRT4MMBDBLTMD-30978811"/>
        <s v="SS PK MNRT HRT 4MMBDBLTSM-30978838"/>
        <s v="SS RD RTTMNHRT 4MMBDBLTMD-61941797"/>
        <s v="18R DI T WIRE RG 6 5-35007857"/>
        <s v="18RDI SMRD PRCD ATL PDT16-30480554"/>
        <s v="18W DI TURQ T WIRE RG 5-64028103"/>
        <s v="18R T TWO CHN DBL BLT SM-62355417"/>
        <s v="18R LG DI DAISY KEY-26887623"/>
        <s v="18R PENDANT CHAIN 16IN-25508327"/>
        <s v="CLRBLK PIGGYBANK ERTHNWRE-60559961"/>
        <s v="SS MD PDT CHAIN 18IN-33484038"/>
        <s v="18WDI T SMILE MN PDT1618-62617802"/>
        <s v="18R HLFDI T1 NRWRG6 5-67795377"/>
        <s v="18R DI TCO 3MM RG 6-27897908"/>
        <s v="18R TCO 3MM RG 7-33026617"/>
        <s v="SS BL MN RTT 2HRT PDT 18-30210417"/>
        <s v="18R DI SM HEART KEY-62859954"/>
        <s v="SS HW MD 19MM WRAP NL36IN-62611928"/>
        <s v="TTN BLK 1837 NRW RG 7 5-25923677"/>
        <s v="TTN BLK 1837 NRW RG 7-25923669"/>
        <s v="SS 1837 NRW BASC RG 5 5-22993763"/>
        <s v="SS 1837 NRRW CUFF MD-22992422"/>
        <s v="SS 1837 INTLK SM PDT 16IN-22992139"/>
        <s v="SS HPKMNRTTHRT4MMBDBLTXS-63686115"/>
        <s v="18RSSRTTLADYBUGPDTADJ1618-67070526"/>
        <s v="18R T SMILE PDT LG 1618IN-33637152"/>
        <s v="18R DI MOP T WIRE RG 6-64027921"/>
        <s v="18R T SMILE SM BLT MD-36667281"/>
        <s v="18R MOP T TWO CL ER-66886042"/>
        <s v="18R T1 NRW HNG BGL MD-67794346"/>
        <s v="SS PINK MN RTT 2HRT PDT16-28751249"/>
        <s v="18R DI 13 CROWN KEY-25460979"/>
        <s v="18R PENDANT CHAIN 18IN-25508335"/>
        <s v="18RDI RD MN SGLRW SLST ER-60987491"/>
        <s v="18R TCO 4MM RG 9-35249907"/>
        <s v="18W DI MD ATLPRCDRG 7-35102272"/>
        <s v="18W DI MD ATLPRCDRG 8-35102256"/>
        <s v="SS RTT HRT TAG BLT 7 5IN-18967529"/>
        <s v="18Y GRAFFITI X MN ER-60962316"/>
        <s v="18R T SMILE ER-36667249"/>
        <s v="18R SM 1837INTLK PDT16IN-35672087"/>
        <s v="MD SQ JWLRY CASE LEA TFBL-60883300"/>
        <s v="18R SM LVG HEART PDT16IN-34614598"/>
        <s v="18Y SM LVG HEART PDT16IN-34595828"/>
        <s v="18R HW BALL 10MM HOOK ER-38172816"/>
        <s v="18R HWBALL12 75MMPDT18 20-38096818"/>
        <s v="18RDIACNT MDFLEURDELISKEY-60764379"/>
        <s v="SS 1837 INTLK SM PDT 18IN-30319575"/>
        <s v="18R DI T SMILE LG PDT1618-63104981"/>
        <s v="18R T WIRE BAR ER-62271884"/>
        <s v="18R MN LVG HEART PDT16IN-34614555"/>
        <s v="18R HW MEDIUM LINK BLT SM-39991586"/>
        <s v="ST BLK T SQR BLT LG-36618159"/>
        <s v="18R T SMILE SM BLT SM-36819553"/>
        <s v="18R T SMILE XLPDT1618-67513436"/>
        <s v="PT CU DI 1 12 G VVS1-68800889"/>
        <s v="18RDI MD ORNFLEURDLISKEY-60660069"/>
        <s v="18R HLFDI T1 NRWRG6-67795350"/>
        <s v="18RHLFDIT1NRWHNGBGLMD-68315786"/>
        <s v="18RDI MOP TTWOSMCLPDT1618-67467582"/>
        <s v="PT DI XMN HRT ER-61101268"/>
        <s v="PT18Y CUDI 69FI-63729191"/>
        <s v="18R MN HEART KEY-24464733"/>
        <s v="SS OLVLF NRW CUFF MD-31862949"/>
        <s v="18W T SMILE SM PDT16 18-35189424"/>
        <s v="18R ONYX T WIRE BLT SM-64028669"/>
        <s v="18R ONYX T WIRE RG 4 5-64027425"/>
        <s v="18RDIONYX T TWO CLPDT1618-64026992"/>
        <s v="SS EXEC TCLIP TB BRS BPEN-37361399"/>
        <s v="TFTRAVEL LTH PSPT CVR BLK-62205245"/>
        <s v="TFTRAVL LTH PSPT CVR TFBL-62271531"/>
        <s v="18R DI BG T SQR PDT 16 18-62996021"/>
        <s v="18Y DI OPEN RD MN KEY-62230126"/>
        <s v="18Y PENDANT CHAIN 16IN-21921394"/>
        <s v="18R DI MOP T WIRE BLT SM-64028596"/>
        <s v="18W DI SM ATL PRCD KEY-35252975"/>
        <s v="PT 16IN CHAIN-21803642"/>
        <s v="SS18RRTTLADYBUGCHNBLTXSSM-67071492"/>
        <s v="SS BL MNRTT 2HRT PDT 16IN-27125107"/>
        <s v="18Y DI SM ATL PRCD KEY-35252991"/>
        <s v="18R OLVLF EAR CLIMBER ER-60702586"/>
        <s v="SS RTT LV HRT KEY BLT SM-36812591"/>
        <s v="SS BL MNRTTHRT 4MMBDBLTSM-27630146"/>
        <s v="18W TURQ T WIRE BLT MD-64028952"/>
        <s v="PT DI 61TW TIF SLST ER-28646453"/>
        <s v="18R MD T WIRE BANGLE LG-33419767"/>
        <s v="PT DI MDRBORNFLEURDLISKEY-60660026"/>
        <s v="18R DI MN VICTORIA KEY-62867019"/>
        <s v="PTDI TIFESN DBMG 4MM 6-27897711"/>
        <s v="PTDI TIFESN DBMG 4MM 7 5-27897754"/>
        <s v="SS MINI RTT HEART STUD ER-23900564"/>
        <s v="18R T WIRE BLT MD-33263465"/>
        <s v="SS SM RTT HRTTG BD BLT XS-67127625"/>
        <s v="18W T TWO DI NRW RG 5-36815884"/>
        <s v="18W T TWO NRW RG 7 5-36815264"/>
        <s v="SS BLMNRTTHRT4MMBD BLT XS-63686085"/>
        <s v="18W DI T SMILE SM BLT MD-36667192"/>
        <s v="SS MN 1837 INTLK BLT ADJ-35505903"/>
        <s v="18R DI T WIRE FC RING 6 5-34901538"/>
        <s v="PT VICT SM DI ER-11833187"/>
        <s v="18R DI .03TW T SMILE MN PDT-63843385"/>
        <s v="18Y DI 13 CROWN KEY-25524942"/>
        <s v="SS RTT MN HRT DGLRG 4 5-35243593"/>
        <s v="SS RTT MINI 2 HRT PDT16IN-22309307"/>
        <s v="18W T TWO DI NRW RG 4 5-36815906"/>
        <s v="18W T TWO DI NRW RG 7 5-36815876"/>
        <s v="18R OLVLF NRW BD RG 6-32080553"/>
        <s v="SS MN RTTL BLHRTBD BLT SM-61002421"/>
        <s v="18R GRAFFITI X MN ER-60962332"/>
        <s v="PT RDDI 40TW F VVS2 VVS2-69142087"/>
        <s v="ST BLK T SQR BLT MD-36537973"/>
        <s v="CLRBLK LUGGAGE TAG-60927626"/>
        <s v="PT DI LG VIC PDT-14743715"/>
        <s v="PT VICT MD DI ER-25169328"/>
        <s v="18R NRW T WIRE RG 5 5-33418868"/>
        <s v="18R T SMILE SM PDT16 18-35189432"/>
        <s v="PT18Y CUDI 42FY DB RG-34686769"/>
        <s v="18Y DI T SMILE SM PDT-63058785"/>
        <s v="18Y T SMILE PDT LG 1618IN-33637179"/>
        <s v="CLRBLK ZIP MULTFN WLT LEA-60939764"/>
        <s v="SS EXEC TCLIP BLK BRS BP-37361348"/>
        <s v="SS MDRTT HRT TGKEY PDT16-26909686"/>
        <s v="18R T TWO DI NRW RG 4 5-36821469"/>
        <s v="18R T TWO NRW RG 9-36820632"/>
        <s v="SS 1837 NRW BASC RG 6-22993771"/>
        <s v="PT RD DI 1 31 F VS1-69029906"/>
        <s v="18R DI T WIRE RG 5 5-35007903"/>
        <s v="18RDI TCO 4MM RG 8 5-33133111"/>
        <s v="BEAR &amp; BLOCK 3PC CHINASET-60559880"/>
        <s v="PT DI TCO 4MM RG 9 5-33130775"/>
        <s v="18R GRAFFITI X SM ER-61912606"/>
        <s v="18Y TURQ T WIRE BLT SM-64028855"/>
        <s v="18Y TURQ T WIRE RG 4 5-64027654"/>
        <s v="18Y HW MEDIUM LINK NL18IN-38086758"/>
        <s v="PT DI TIF EMB 3 HC RG6 5-16026301"/>
        <s v="PT DI MINI TF CIRCLET ER-23954141"/>
        <s v="SS MAKERS CUFF SM-63449121"/>
        <s v="18W DI T SMILE ER-36667168"/>
        <s v="18Y T SMILE SM PDT16 18-35189459"/>
        <s v="18Y DI MN VICTORIA KEY-62866950"/>
        <s v="18Y DI T WIRE RG 5 5-35008187"/>
        <s v="18Y PENDANT CHAIN 18IN-21921386"/>
        <s v="18Y MN LVG HEART PDT16IN-34595771"/>
        <s v="18R T1 NRW RG6-67797396"/>
        <s v="SS MN RTTL BLUE HRT ER-60994862"/>
        <s v="CLR BLK PSSPRT CVR GRNLEA-60927596"/>
        <s v="18W DI TURQ T WIRE RG 5 5-64028138"/>
        <s v="18R TFHARMONY 3MM RG4 5-33419252"/>
        <s v="18R TFHARMONY 3MM RG6-33419139"/>
        <s v="SS HW GRAD LINK NL 18IN-38086898"/>
        <s v="SS HW LINK ER-38087959"/>
        <s v="SS HW MD 19MM WRAP BRACELET-61699309"/>
        <s v="18RHLFDIT1NRWHNGBGLSM-68315751"/>
        <s v="SS OLVLF EAR CLIMBER ER-60702527"/>
        <s v="SS RD RTTMNHRT 4MMBDBLTSM-61941770"/>
        <s v="SS SM RTT HRT BLT SM-29668086"/>
        <s v="18RDI TCO 4MM RG 7 5-33133162"/>
        <s v="18RDI TCO 4MM RG 8-33133014"/>
        <s v="18R T TWO DI PAVE NRW 6 5-36822325"/>
        <s v="18Y DI T WIRE BLT MD-35065717"/>
        <s v="18R DI DBL LVG HRT ER-63062529"/>
        <s v="18R DI TCO 3MM RG 5-27897886"/>
        <s v="18RDI TCO 4MM RG 6 5-33132999"/>
        <s v="PT DI RD SGLRW SLST PDT-60572852"/>
        <s v="SS 1837 NRW CUFF SM-31417767"/>
        <s v="SS MAKERS CUFF MD-63526894"/>
        <s v="CLRBK FLAPCNT WLT GRNLEA-60883416"/>
        <s v="SS MN RTT HRT 4MMBD BLTLG-24711781"/>
        <s v="PT DI PS TNZ 10X7SLST PDT-29137102"/>
        <s v="PTDI RD BLSA 5MM SLST ER-31176409"/>
        <s v="SS RTT HRT KEY PDTADJ1618-36812613"/>
        <s v="18R HLFDI T1 NRWRG5-67795318"/>
        <s v="18R T TWO NRW RG 6 5-36820608"/>
        <s v="18R NRW T WIRE RG 6-33418876"/>
        <s v="18R T TWO MD RG 6 5-36509228"/>
        <s v="18Y MN LVG HEART BLT SM-34614563"/>
        <s v="CLRBLK MN VIDEPOCHE PORS4-60570108"/>
        <s v="SS PKMNRTTHRT 4MMBD BLTXS-63520543"/>
        <s v="SSMNRTTHRT4MMBDBLTXS-63686131"/>
        <s v="SS HW MEDIUM LINK BLT SM-39991608"/>
        <s v="18R DI T SMILE SM BLT SM-36819588"/>
        <s v="18W DI T SMILE SM BLT SM-36819634"/>
        <s v="18W DI T WIRE BLT SM-33450915"/>
        <s v="18R ATLS X CLSD INTRLCKPDT161-67789237"/>
        <s v="18R DI SM OPN CRCL PDT 16-60573204"/>
        <s v="SS18Y MAKERS WDCHN BLT LG-63448966"/>
        <s v="18R DI T WIRE RG 4 5-35008071"/>
        <s v="18WDIPV T TRUE NW RG 5-67456866"/>
        <s v="18Y MOP T WIRE BLT SM-63958476"/>
        <s v="SS HW MEDIUM LINK BLT LG-39991594"/>
        <s v="SS18Y MAKERS CHAIN BLT MD-63526738"/>
        <s v="SS18Y MAKERS WDCHN BLT MD-66875466"/>
        <s v="18R HW MEDIUM LINK BLT MD-38086847"/>
        <s v="SS RTT HEART BLT 7 5IN-21149799"/>
        <s v="18R DI T SQR WRAP RG 4 5-35606793"/>
        <s v="18R T1 WD RG7 -67796527"/>
        <s v="18R DI T WIRE BLT MD-33263538"/>
        <s v="18R DI T WIRE RG 7-35007873"/>
        <s v="18R T TRUE WD RG 7-63064351"/>
        <s v="18R ONYX T WIRE RG 6-64027492"/>
        <s v="18R DI WOVEN KEY MD-35725504"/>
        <s v="18R DI MOP T WIRE BLT MD-64028626"/>
        <s v="SS MDRTT HRT TGKEYPDT18IN-30210492"/>
        <s v="18R DI MD ROUND VIC KEY-37688304"/>
        <s v="18WDITURQ TTWOSMCLPDT1618-67467787"/>
        <s v="18R T SQR BLT SMALL-33282354"/>
        <s v="18RHALFDIT1WDHNGBGLMD-67792858"/>
        <s v="PT DI LG HEART PDT 16IN-13006598"/>
        <s v="PT DI MINI HRT PDT-23511827"/>
        <s v="PT RD DI 50 F VS1-69132944"/>
        <s v="SSREDRTTMNHRT4MMBDBLTXS-63686174"/>
        <s v="18R MOP T WIRE BLT SM-63958328"/>
        <s v="18Y LVG HRT STUD ER MN-34595798"/>
        <s v="SS HW MEDIUM LINK BLT MD-38086855"/>
        <s v="18R OLVLF NRW BD RG 5-32080588"/>
        <s v="18Y HW MD 19MM WRAP BLTMD-37932825"/>
        <s v="SS HPKMNRTTHRT4MMBDBLTMD-63527564"/>
        <s v="18R T1 NRW HNGBGL SM-67794362"/>
        <s v="PT DI MINI TF CIRCLET PDT-23954133"/>
        <s v="SS RTT HEART BLT SM-37360201"/>
        <s v="SS RTT MN HRT DGLRG 5 5-35243682"/>
        <s v="18W DI T SMILE SM PDT-63058807"/>
        <s v="SS MN RTT HRT 4MMBD BLTMD-23984024"/>
        <s v="18R DI T WIRE RG 5-35008144"/>
        <s v="SSBLSMRTTDBLHRTTAGPDT1618-37094692"/>
        <s v="PT RD DI 1 09 F VS1-69031420"/>
        <s v="PT DI RD MN SGLRW SLST ER-60987459"/>
        <s v="SS MD RTT HRT TAGTGLBLTSM-32080251"/>
        <s v="18WDIPV T TRUE WD RG 5 5-67459962"/>
        <s v="PT DI MD VIC PDT-25168224"/>
        <s v="PT MN VIC DI ER-23954168"/>
        <s v="18R DI MN TFCRCLT PDT-61691774"/>
        <s v="SS BL RTT HRT TAG BLT MD-28751192"/>
        <s v="PT RD DI 95 F VS1-69085105"/>
        <s v="18R T TWO MD RG 10-36509171"/>
        <s v="PT TRU DI 79 F VVS2-68522021"/>
        <s v="18W DI TURQ T WIRE RG 6 5-64028170"/>
        <s v="PT DI TCO 3MM RG 5 5-23776316"/>
        <s v="PT DI TCO 3MM RG 7-23776359"/>
        <s v="18W DI T WIRE RG 6 5-33279302"/>
        <s v="18W DI TURQ T WIRE BLT MD-64029037"/>
        <s v="18R T TWO MD RG 8-36509368"/>
        <s v="18R T TWO NRW RG 6-36820551"/>
        <s v="SS 1837 NRRW CUFF LG-22992449"/>
        <s v="18R DI DBL LVGHRT MN PDT-63058262"/>
        <s v="18WDIPV T TRUE WD RG 4 5-67459911"/>
        <s v="18RDIPKOP T TWO CLPDT1618-64027115"/>
        <s v="18R DI MOP T WIRE RG 6 5-64027956"/>
        <s v="SS MAKERS SQR PDT24IN-63448532"/>
        <s v="18R FULL DI T1 WD 6 5-68169836"/>
        <s v="18R T1 NRW RG5 5-67797361"/>
        <s v="SS RTT MD HRT TAG PDT18IN-30971655"/>
        <s v="18R DI MOP T WIRE RG 5 5-64027905"/>
        <s v="SS 1837 NRW BASC RG 5-22993755"/>
        <s v="18R DI MOP T WIRE RG 4 5-64027867"/>
        <s v="18W DI T WIRE RG 5-33279337"/>
        <s v="18W T SQR RG 7-33264216"/>
        <s v="18R DI PV T TRUE .23TW NW RG 6.5-63961817"/>
        <s v="18R T TRUE WD RG 7 5-63064386"/>
        <s v="SS MAKERS MD SLICE RG9-63450421"/>
        <s v="18R T TRUE NRW RG 7 5-63065307"/>
        <s v="18Y CUDI2 24FV VVS2-63727164"/>
        <s v="18R DI LVGHRT WIRE BLT MD-60963703"/>
        <s v="18R DI MOP T WIRE RG 7-64027972"/>
        <s v="18R ATLAS X CLOSED LG HOOP ER-67786130"/>
        <s v="18R T TWO DI NRW RG 6-36821329"/>
        <s v="18RDIPV T TRUE NW RG 4 5-67456386"/>
        <s v="18R DI T WIRE BLT SM-35093338"/>
        <s v="SS18Y MAKERS CHAIN BLT SM-63448877"/>
        <s v="18RDI T TRUE LINK RG 5-63064734"/>
        <s v="18RDI T TRUE LINK RG 7-63064815"/>
        <s v="PT DI RD AQ 6MM SLST PDT-32814867"/>
        <s v="18Y DI MN FLEURDELIS KEY-62866934"/>
        <s v="PT DI WOVEN KEY LG-35725636"/>
        <s v="PT18Y LYNN DI 28TW ER STD-10907152"/>
        <s v="18R DI T SMILE SM PDT-63058823"/>
        <s v="18Y TURQ T WIRE BLT MD-64028871"/>
        <s v="18R MOP T WIRE RG 7-64027298"/>
        <s v="18R DI MOP T WIRE RG 7 5-64027999"/>
        <s v="18RDI MOP T TWO CLPDT1618-64026828"/>
        <s v="18R SM DI DAISY KEY-26887771"/>
        <s v="18R DI MN FLEURDELIS KEY-62866993"/>
        <s v="PT RDDI 91 G VS1-66866815"/>
        <s v="18R MOP T WIRE RG 5-64027204"/>
        <s v="18R ONYX T WIRE RG 5-64027441"/>
        <s v="BRS RTHNM TCLP BP-25391209"/>
        <s v="18R DI MN PETALS KEY-60660190"/>
        <s v="18R HLFDI T1 NRWRG4 5-67795288"/>
        <s v="18R DI T WIRE FC RING 4 5-34901473"/>
        <s v="18R MOP T WIRE BLT LG-63958360"/>
        <s v="PT DI TFHARMONY RG 4 5-30620097"/>
        <s v="18R HLFDI T1 NRWRG5 5-67795334"/>
        <s v="SS MAKERS ID CHAIN BLT SM-63526576"/>
        <s v="PT INSIDE OUT DI1 10 HP-11857035"/>
        <s v="SS MAKERS MD SLICE RG8-63450405"/>
        <s v="18R DI T SQR WRAP RG 6-35606696"/>
        <s v="18R DI TCO 3MM RG 6 5-27897916"/>
        <s v="PT HC RD DI 2 0MM RG 4 5-18408937"/>
        <s v="PTDI TIFESN DBMG 4MM 6 5-27897738"/>
        <s v="PT RD DI 64 E VS1-67364856"/>
        <s v="SS MAKERS ID CHAIN BLT LG-63526614"/>
        <s v="18R ONYX T WIRE RG 6 5-64027514"/>
        <s v="PT RD DI 1 21 E VS2-69029752"/>
        <s v="SS BL RTTSPL HRTTAGBLT SM-61523022"/>
        <s v="PT RD DI 34 E VVS2-67934423"/>
        <s v="18R DI RD SGLRW SLST PDT-60879346"/>
        <s v="SS RD RTTMNHRT 4MMBDBLTLG-61941819"/>
        <s v="18WDIACNT MDFLEURDELISKEY-60660123"/>
        <s v="18W PENDANT CHAIN 18IN-33430531"/>
        <s v="PT DI TIF EMB 3 HC RG4 5-16026174"/>
        <s v="PT18 CUDI 72TW FI DBLRWER-68789532"/>
        <s v="PT DI TFHARMONY RG 5 5-30620046"/>
        <s v="PT RD DI 2 03 F VVS1-69252907"/>
        <s v="SS BLU BDR RTT MD HRT PDT-63477966"/>
        <s v="18Y DI MN TREFOIL KEY-62866918"/>
        <s v="SS BLUE BAND T CLIP BP-25391276"/>
        <s v="18R T1 NRW RG5-67797345"/>
        <s v="PT RD DI 41 F VVS1-37952184"/>
        <s v="18R DI T WIRE RG 6-35007733"/>
        <s v="PT DI TFHARMONY RG 6-30620038"/>
        <s v="METALLIC MN VDPOCHE PORS4-60570434"/>
        <s v="18Y DI DBL LVG HRT BLT MD-63062413"/>
        <s v="SS BL RTTSPL HRTTAGBLT MD-61523049"/>
        <s v="18Y DI OLVLF STUD ER-30144368"/>
        <s v="18R MD OPEN KNOT KEY-28686269"/>
        <s v="18R DI MOP T WIRE RG 8-64028014"/>
        <s v="18Y DI T WIRE RG 6 5-35007997"/>
        <s v="18R ONYX T WIRE BLT MD-64028685"/>
        <s v="SS OLVLF NRW BD RG 7-30210611"/>
        <s v="18Y MN LVG HEART BLT MD-34506361"/>
        <s v="PT RD DI 2 65 D VVS1-70168111"/>
      </sharedItems>
    </cacheField>
    <cacheField name="Member Account Code" numFmtId="0">
      <sharedItems count="339">
        <s v="60080458"/>
        <s v="60082960"/>
        <s v="27001049"/>
        <s v="60083471"/>
        <s v="60073222"/>
        <s v="60084724"/>
        <s v="MA002707"/>
        <s v="60084728"/>
        <s v="60084727"/>
        <s v="27001451"/>
        <s v="60080904"/>
        <s v="60074161"/>
        <s v="60084725"/>
        <s v="60084726"/>
        <s v="60089588"/>
        <s v="60073961"/>
        <s v="60084729"/>
        <s v="23000843"/>
        <s v="05002597"/>
        <s v="99000488"/>
        <s v="60084730"/>
        <s v="60084731"/>
        <s v="60084732"/>
        <s v="60084734"/>
        <s v="60084737"/>
        <s v="60084738"/>
        <s v="60084736"/>
        <s v="22000031"/>
        <s v="60084740"/>
        <s v="20002141"/>
        <s v="60084741"/>
        <s v="60084742"/>
        <s v="60084743"/>
        <s v="09000030"/>
        <s v="22000398"/>
        <s v="60084744"/>
        <s v="60084747"/>
        <s v="60084746"/>
        <s v="24001530"/>
        <s v="PV000303"/>
        <s v="60067686"/>
        <s v="60084745"/>
        <s v="39000072"/>
        <s v="99001191"/>
        <s v="60084749"/>
        <s v="13000241"/>
        <s v="09001886"/>
        <s v="13000482"/>
        <s v="05000604"/>
        <s v="60084750"/>
        <s v="60081983"/>
        <s v="60079623"/>
        <s v="60084752"/>
        <s v="60084753"/>
        <s v="60084754"/>
        <s v="20000751"/>
        <s v="60084755"/>
        <s v="60081814"/>
        <s v="60084756"/>
        <s v="09001516"/>
        <s v="60084757"/>
        <s v="60084758"/>
        <s v="99000328"/>
        <s v="60084759"/>
        <s v="60084760"/>
        <s v="60084761"/>
        <s v="60084762"/>
        <s v="60084763"/>
        <s v="60081037"/>
        <s v="60084764"/>
        <s v="60084765"/>
        <s v="60084766"/>
        <s v="60084767"/>
        <s v="22000014"/>
        <s v="60084768"/>
        <s v="60084769"/>
        <s v="60065619"/>
        <s v="20000178"/>
        <s v="59000063"/>
        <s v="60084770"/>
        <s v="60084771"/>
        <s v="60084772"/>
        <s v="60085056"/>
        <s v="60085057"/>
        <s v="05001498"/>
        <s v="60076597"/>
        <s v="60085058"/>
        <s v="60085059"/>
        <s v="60085060"/>
        <s v="60085061"/>
        <s v="60085062"/>
        <s v="60085063"/>
        <s v="60085064"/>
        <s v="60085065"/>
        <s v="60085066"/>
        <s v="60085067"/>
        <s v="60085068"/>
        <s v="08001224"/>
        <s v="60080377"/>
        <s v="60085069"/>
        <s v="PV000171"/>
        <s v="60085071"/>
        <s v="60067418"/>
        <s v="60085072"/>
        <s v="60079850"/>
        <s v="60085073"/>
        <s v="27000390"/>
        <s v="60085074"/>
        <s v="60085075"/>
        <s v="60064032"/>
        <s v="60085076"/>
        <s v="60085077"/>
        <s v="20001130"/>
        <s v="60079969"/>
        <s v="60083449"/>
        <s v="24002905"/>
        <s v="60085078"/>
        <s v="60085079"/>
        <s v="60085080"/>
        <s v="60085081"/>
        <s v="25000030"/>
        <s v="60085082"/>
        <s v="60065272"/>
        <s v="60085083"/>
        <s v="60077793"/>
        <s v="60085084"/>
        <s v="60085085"/>
        <s v="60073377"/>
        <s v="24003554"/>
        <s v="60085086"/>
        <s v="60085087"/>
        <s v="60085088"/>
        <s v="60085089"/>
        <s v="60085090"/>
        <s v="60063583"/>
        <s v="60085091"/>
        <s v="60085092"/>
        <s v="60085093"/>
        <s v="60085105"/>
        <s v="60085104"/>
        <s v="60085103"/>
        <s v="60081050"/>
        <s v="24002596"/>
        <s v="60085102"/>
        <s v="60085101"/>
        <s v="60085100"/>
        <s v="60085099"/>
        <s v="60085098"/>
        <s v="MC0000000022"/>
        <s v="MA001928"/>
        <s v="MC0000000028"/>
        <s v="60085097"/>
        <s v="60085096"/>
        <s v="60085094"/>
        <s v="60085095"/>
        <s v="60066101"/>
        <s v="MC0000000035"/>
        <s v="53000048"/>
        <s v="MC0000000038"/>
        <s v="MC0000000039"/>
        <s v="MC0000000040"/>
        <s v="60078527"/>
        <s v="MC0000000048"/>
        <s v="MC0000000059"/>
        <s v="60090833"/>
        <s v="03001727"/>
        <s v="20000526"/>
        <s v="13000508"/>
        <s v="MC0000000080"/>
        <s v="09000224"/>
        <s v="60078468"/>
        <s v="19000025"/>
        <s v="MC0000000092"/>
        <s v="MC0000000100"/>
        <s v="60062549"/>
        <s v="27000944"/>
        <s v="60089865"/>
        <s v="MC0000000115"/>
        <s v="MC0000000122"/>
        <s v="MC0000000134"/>
        <s v="MC0000000138"/>
        <s v="MC0000000105"/>
        <s v="24002686"/>
        <s v="60065296"/>
        <s v="MC0000000150"/>
        <s v="MC0000000154"/>
        <s v="08001361"/>
        <s v="MA001920"/>
        <s v="27000538"/>
        <s v="22000426"/>
        <s v="MC0000000166"/>
        <s v="MC0000000171"/>
        <s v="20000519"/>
        <s v="MC0000000175"/>
        <s v="60077796"/>
        <s v="MC0000000185"/>
        <s v="MC0000000186"/>
        <s v="18010607"/>
        <s v="60081914"/>
        <s v="27001314"/>
        <s v="MC0000000199"/>
        <s v="MC0000000209"/>
        <s v="24003667"/>
        <s v="MC0000000207"/>
        <s v="MC0000000212"/>
        <s v="MC0000000217"/>
        <s v="MC0000000224"/>
        <s v="60081187"/>
        <s v="MA002648"/>
        <s v="MC0000000237"/>
        <s v="MC0000000240"/>
        <s v="60084239"/>
        <s v="05001353"/>
        <s v="16000039"/>
        <s v="21000564"/>
        <s v="23000267"/>
        <s v="MC0000000265"/>
        <s v="MC0000000268"/>
        <s v="19000068"/>
        <s v="60077685"/>
        <s v="MC0000000281"/>
        <s v="60091037"/>
        <s v="09000109"/>
        <s v="MC0000000300"/>
        <s v="MC0000000306"/>
        <s v="60067426"/>
        <s v="MC0000000315"/>
        <s v="MC0000000319"/>
        <s v="60067370"/>
        <s v="24001936"/>
        <s v="MC0000000343"/>
        <s v="24001124"/>
        <s v="60079105"/>
        <s v="08001406"/>
        <s v="MA003074"/>
        <s v="MC0000000365"/>
        <s v="MC0000000369"/>
        <s v="60081038"/>
        <s v="06000114"/>
        <s v="60081958"/>
        <s v="20001306"/>
        <s v="MC0000000396"/>
        <s v="60078232"/>
        <s v="MC0000000412"/>
        <s v="60077273"/>
        <s v="MC0000000421"/>
        <s v="60082027"/>
        <s v="MC0000000461"/>
        <s v="60073128"/>
        <s v="MC0000000477"/>
        <s v="60062750"/>
        <s v="99000004"/>
        <s v="MC0000000532"/>
        <s v="60064281"/>
        <s v="23000103"/>
        <s v="MC0000000547"/>
        <s v="40000256"/>
        <s v="MC0000000574"/>
        <s v="MC0000000577"/>
        <s v="MC0000000597"/>
        <s v="MC0000000603"/>
        <s v="MC0000000602"/>
        <s v="38000041"/>
        <s v="MC0000000637"/>
        <s v="MC0000000643"/>
        <s v="MC0000000654"/>
        <s v="60063589"/>
        <s v="60075010"/>
        <s v="MC0000000740"/>
        <s v="MC0000000745"/>
        <s v="MC0000000751"/>
        <s v="MC0000000771"/>
        <s v="MC0000000782"/>
        <s v="12001422"/>
        <s v="MC0000000820"/>
        <s v="MC0000000839"/>
        <s v="MC0000000843"/>
        <s v="MC0000000850"/>
        <s v="MC0000000851"/>
        <s v="MC0000000858"/>
        <s v="60065597"/>
        <s v="20000850"/>
        <s v="60083454"/>
        <s v="MC0000000945"/>
        <s v="MC0000000950"/>
        <s v="MC0000000969"/>
        <s v="04002116"/>
        <s v="60073303"/>
        <s v="MC0000001022"/>
        <s v="MC0000001035"/>
        <s v="MC0000001079"/>
        <s v="27001425"/>
        <s v="60088498"/>
        <s v="MC0000001147"/>
        <s v="MC0000001150"/>
        <s v="MC0000001157"/>
        <s v="MC0000001159"/>
        <s v="MC0000001165"/>
        <s v="MC0000001176"/>
        <s v="13000017"/>
        <s v="60063975"/>
        <s v="MC0000001188"/>
        <s v="MC0000000127"/>
        <s v="60062780"/>
        <s v="MC0000001244"/>
        <s v="05002520"/>
        <s v="MC0000001261"/>
        <s v="60073476"/>
        <s v="60064055"/>
        <s v="MC0000001137"/>
        <s v="MC0000001337"/>
        <s v="MC0000001345"/>
        <s v="MC0000001364"/>
        <s v="MC0000001370"/>
        <s v="MC0000001388"/>
        <s v="MC0000001390"/>
        <s v="MC0000001400"/>
        <s v="60090971"/>
        <s v="MC0000001403"/>
        <s v="MC0000001433"/>
        <s v="MC0000001436"/>
        <s v="05001228"/>
        <s v="MC0000001441"/>
        <s v="MC0000001443"/>
        <s v="MC0000001445"/>
        <s v="MC0000001450"/>
        <s v="MC0000001455"/>
        <s v="13000850"/>
        <s v="07002811"/>
        <s v="MC0000001486"/>
        <s v="60091157"/>
        <s v="MC0000001501"/>
        <s v="60091158"/>
        <s v="MC0000001522"/>
        <s v="MC0000001536"/>
        <s v="MC0000001558"/>
        <s v="MC0000001568"/>
        <s v="23000715"/>
        <s v="MC0000001591"/>
      </sharedItems>
    </cacheField>
    <cacheField name="Invoice" numFmtId="0">
      <sharedItems count="386">
        <s v="000000P105000000002"/>
        <s v="000000P105000000003"/>
        <s v="000000P105000000004"/>
        <s v="000000P105000000005"/>
        <s v="000000P105000000006"/>
        <s v="000000P105000000008"/>
        <s v="000000P105000000010"/>
        <s v="000000P105000000011"/>
        <s v="000000P105000000012"/>
        <s v="000000P105000000014"/>
        <s v="000000P105000000016"/>
        <s v="000000P105000000017"/>
        <s v="000000P105000000018"/>
        <s v="000000P105000000019"/>
        <s v="000000P105000000020"/>
        <s v="000000P105000000021"/>
        <s v="000000P105000000022"/>
        <s v="000000P105000000023"/>
        <s v="000000P105000000024"/>
        <s v="000000P105000000025"/>
        <s v="000000P105000000026"/>
        <s v="000000P105000000027"/>
        <s v="000000P105000000029"/>
        <s v="000000P105000000030"/>
        <s v="000000P105000000031"/>
        <s v="000000P105000000032"/>
        <s v="000000P105000000033"/>
        <s v="000000P105000000034"/>
        <s v="000000P105000000037"/>
        <s v="000000P105000000038"/>
        <s v="000000P105000000039"/>
        <s v="000000P105000000040"/>
        <s v="000000P105000000041"/>
        <s v="000000P105000000042"/>
        <s v="000000P105000000043"/>
        <s v="000000P105000000044"/>
        <s v="000000P105000000045"/>
        <s v="000000P105000000046"/>
        <s v="000000P105000000047"/>
        <s v="000000P105000000048"/>
        <s v="000000P105000000049"/>
        <s v="000000P105000000050"/>
        <s v="000000P105000000051"/>
        <s v="000000P105000000052"/>
        <s v="000000P105000000053"/>
        <s v="000000P105000000054"/>
        <s v="000000P105000000055"/>
        <s v="000000P105000000056"/>
        <s v="000000P105000000057"/>
        <s v="000000P105000000058"/>
        <s v="000000P105000000059"/>
        <s v="000000P105000000060"/>
        <s v="000000P105000000061"/>
        <s v="000000P105000000062"/>
        <s v="000000P105000000063"/>
        <s v="000000P105000000064"/>
        <s v="000000P105000000066"/>
        <s v="000000P105000000067"/>
        <s v="000000P105000000068"/>
        <s v="000000P105000000069"/>
        <s v="000000P105000000070"/>
        <s v="000000P105000000071"/>
        <s v="000000P105000000072"/>
        <s v="000000P105000000073"/>
        <s v="000000P105000000074"/>
        <s v="000000P105000000075"/>
        <s v="000000P105000000076"/>
        <s v="000000P105000000077"/>
        <s v="000000P105000000078"/>
        <s v="000000P105000000079"/>
        <s v="000000P105000000080"/>
        <s v="000000P105000000081"/>
        <s v="000000P105000000082"/>
        <s v="000000P105000000083"/>
        <s v="000000P105000000084"/>
        <s v="000000P105000000085"/>
        <s v="000000P105000000086"/>
        <s v="000000P105000000087"/>
        <s v="000000P105000000089"/>
        <s v="000000P105000000090"/>
        <s v="000000P105000000091"/>
        <s v="000000P105000000092"/>
        <s v="000000P105000000093"/>
        <s v="000000P105000000094"/>
        <s v="000000P105000000095"/>
        <s v="000000P105000000096"/>
        <s v="000000P105000000097"/>
        <s v="000000P105000000098"/>
        <s v="000000P105000000099"/>
        <s v="000000P105000000100"/>
        <s v="000000P105000000101"/>
        <s v="000000P105000000102"/>
        <s v="000000P105000000103"/>
        <s v="000000P105000000104"/>
        <s v="000000P105000000105"/>
        <s v="000000P105000000106"/>
        <s v="000000P105000000107"/>
        <s v="000000P105000000108"/>
        <s v="000000P105000000109"/>
        <s v="000000P105000000110"/>
        <s v="000000P105000000111"/>
        <s v="000000P105000000112"/>
        <s v="000000P105000000113"/>
        <s v="000000P105000000114"/>
        <s v="000000P105000000115"/>
        <s v="000000P105000000116"/>
        <s v="000000P105000000117"/>
        <s v="000000P105000000118"/>
        <s v="000000P105000000119"/>
        <s v="000000P105000000120"/>
        <s v="000000P105000000121"/>
        <s v="000000P105000000122"/>
        <s v="000000P105000000123"/>
        <s v="000000P105000000124"/>
        <s v="000000P105000000125"/>
        <s v="000000P105000000126"/>
        <s v="000000P105000000130"/>
        <s v="000000P105000000132"/>
        <s v="000000P105000000133"/>
        <s v="000000P105000000134"/>
        <s v="000000P105000000135"/>
        <s v="000000P105000000136"/>
        <s v="000000P105000000137"/>
        <s v="000000P105000000138"/>
        <s v="000000P105000000139"/>
        <s v="000000P105000000140"/>
        <s v="000000P105000000141"/>
        <s v="000000P105000000142"/>
        <s v="000000P105000000143"/>
        <s v="000000P105000000144"/>
        <s v="000000P105000000145"/>
        <s v="000000P105000000146"/>
        <s v="000000P105000000147"/>
        <s v="000000P105000000148"/>
        <s v="000000P105000000149"/>
        <s v="000000P105000000151"/>
        <s v="000000P105000000152"/>
        <s v="000000P105000000153"/>
        <s v="000000P105000000155"/>
        <s v="000000P105000000156"/>
        <s v="000000P105000000157"/>
        <s v="000000P105000000158"/>
        <s v="000000P105000000159"/>
        <s v="000000P105000000160"/>
        <s v="000000P105000000161"/>
        <s v="000000P105000000162"/>
        <s v="000000P105000000163"/>
        <s v="000000P105000000164"/>
        <s v="000000P105000000165"/>
        <s v="000000P105000000166"/>
        <s v="000000P105000000167"/>
        <s v="000000P105000000168"/>
        <s v="000000P105000000169"/>
        <s v="000000P105000000170"/>
        <s v="000000P105000000171"/>
        <s v="000000P105000000172"/>
        <s v="000000P105000000173"/>
        <s v="000000P105000000174"/>
        <s v="000000P105000000175"/>
        <s v="000000P105000000176"/>
        <s v="000000P105000000177"/>
        <s v="000000P105000000178"/>
        <s v="000000P105000000180"/>
        <s v="000000P105000000181"/>
        <s v="000000P105000000182"/>
        <s v="000000P105000000183"/>
        <s v="000000P105000000184"/>
        <s v="000000P105000000185"/>
        <s v="000000P105000000186"/>
        <s v="000000P105000000187"/>
        <s v="000000P105000000188"/>
        <s v="000000P105000000189"/>
        <s v="000000P105000000190"/>
        <s v="000000P105000000193"/>
        <s v="000000P105000000194"/>
        <s v="000000P105000000195"/>
        <s v="000000P105000000196"/>
        <s v="000000P105000000197"/>
        <s v="000000P105000000198"/>
        <s v="000000P105000000199"/>
        <s v="000000P105000000200"/>
        <s v="000000P105000000201"/>
        <s v="000000P105000000202"/>
        <s v="000000P105000000204"/>
        <s v="000000P105000000205"/>
        <s v="000000P105000000206"/>
        <s v="000000P105000000207"/>
        <s v="000000P105000000208"/>
        <s v="000000P105000000209"/>
        <s v="000000P105000000210"/>
        <s v="000000P105000000211"/>
        <s v="000000P105000000212"/>
        <s v="000000P105000000213"/>
        <s v="000000P105000000214"/>
        <s v="000000P105000000215"/>
        <s v="000000P105000000216"/>
        <s v="000000P105000000217"/>
        <s v="000000P105000000218"/>
        <s v="000000P105000000219"/>
        <s v="000000P105000000221"/>
        <s v="000000P105000000224"/>
        <s v="000000P105000000225"/>
        <s v="000000P105000000226"/>
        <s v="000000P105000000227"/>
        <s v="000000P105000000229"/>
        <s v="000000P105000000230"/>
        <s v="000000P105000000231"/>
        <s v="000000P105000000232"/>
        <s v="000000P105000000233"/>
        <s v="000000P105000000234"/>
        <s v="000000P105000000235"/>
        <s v="000000P105000000236"/>
        <s v="000000P105000000237"/>
        <s v="000000P105000000238"/>
        <s v="000000P105000000239"/>
        <s v="000000P105000000240"/>
        <s v="000000P105000000241"/>
        <s v="000000P105000000242"/>
        <s v="000000P105000000243"/>
        <s v="000000P105000000244"/>
        <s v="000000P105000000245"/>
        <s v="000000P105000000246"/>
        <s v="000000P105000000247"/>
        <s v="000000P105000000248"/>
        <s v="000000P105000000249"/>
        <s v="000000P105000000250"/>
        <s v="000000P105000000251"/>
        <s v="000000P105000000252"/>
        <s v="000000P105000000253"/>
        <s v="000000P105000000254"/>
        <s v="000000P105000000255"/>
        <s v="000000P105000000256"/>
        <s v="000000P105000000257"/>
        <s v="000000P105000000258"/>
        <s v="000000P105000000259"/>
        <s v="000000P105000000260"/>
        <s v="000000P105000000261"/>
        <s v="000000P105000000262"/>
        <s v="000000P105000000263"/>
        <s v="000000P105000000264"/>
        <s v="000000P105000000269"/>
        <s v="000000P105000000270"/>
        <s v="000000P105000000272"/>
        <s v="000000P105000000273"/>
        <s v="000000P105000000274"/>
        <s v="000000P105000000275"/>
        <s v="000000P105000000276"/>
        <s v="000000P105000000278"/>
        <s v="000000P105000000279"/>
        <s v="000000P105000000280"/>
        <s v="000000P105000000281"/>
        <s v="000000P105000000282"/>
        <s v="000000P105000000283"/>
        <s v="000000P105000000284"/>
        <s v="000000P105000000285"/>
        <s v="000000P105000000286"/>
        <s v="000000P105000000287"/>
        <s v="000000P105000000289"/>
        <s v="000000P105000000290"/>
        <s v="000000P105000000291"/>
        <s v="000000P105000000292"/>
        <s v="000000P105000000293"/>
        <s v="000000P105000000294"/>
        <s v="000000P105000000295"/>
        <s v="000000P105000000296"/>
        <s v="000000P105000000297"/>
        <s v="000000P105000000298"/>
        <s v="000000P105000000299"/>
        <s v="000000P105000000300"/>
        <s v="000000P105000000301"/>
        <s v="000000P105000000302"/>
        <s v="000000P105000000303"/>
        <s v="000000P105000000304"/>
        <s v="000000P105000000307"/>
        <s v="000000P105000000308"/>
        <s v="000000P105000000309"/>
        <s v="000000P105000000310"/>
        <s v="000000P105000000311"/>
        <s v="000000P105000000312"/>
        <s v="000000P105000000313"/>
        <s v="000000P105000000314"/>
        <s v="000000P105000000315"/>
        <s v="000000P105000000316"/>
        <s v="000000P105000000317"/>
        <s v="000000P105000000318"/>
        <s v="000000P105000000321"/>
        <s v="000000P105000000322"/>
        <s v="000000P105000000323"/>
        <s v="000000P105000000324"/>
        <s v="000000P105000000325"/>
        <s v="000000P105000000326"/>
        <s v="000000P105000000327"/>
        <s v="000000P105000000328"/>
        <s v="000000P105000000329"/>
        <s v="000000P105000000330"/>
        <s v="000000P105000000331"/>
        <s v="000000P105000000332"/>
        <s v="000000P105000000333"/>
        <s v="000000P105000000334"/>
        <s v="000000P105000000336"/>
        <s v="000000P105000000339"/>
        <s v="000000P105000000340"/>
        <s v="000000P105000000341"/>
        <s v="000000P105000000342"/>
        <s v="000000P105000000343"/>
        <s v="000000P105000000344"/>
        <s v="000000P105000000345"/>
        <s v="000000P105000000346"/>
        <s v="000000P105000000347"/>
        <s v="000000P105000000348"/>
        <s v="000000P105000000349"/>
        <s v="000000P105000000350"/>
        <s v="000000P105000000351"/>
        <s v="000000P105000000352"/>
        <s v="000000P105000000353"/>
        <s v="000000P105000000356"/>
        <s v="000000P105000000357"/>
        <s v="000000P105000000358"/>
        <s v="000000P105000000359"/>
        <s v="000000P105000000360"/>
        <s v="000000P105000000361"/>
        <s v="000000P105000000362"/>
        <s v="000000P105000000363"/>
        <s v="000000P105000000364"/>
        <s v="000000P105000000365"/>
        <s v="000000P105000000366"/>
        <s v="000000P105000000368"/>
        <s v="000000P105000000369"/>
        <s v="000000P105000000370"/>
        <s v="000000P105000000371"/>
        <s v="000000P105000000372"/>
        <s v="000000P105000000373"/>
        <s v="000000P105000000374"/>
        <s v="000000P105000000375"/>
        <s v="000000P105000000376"/>
        <s v="000000P105000000377"/>
        <s v="000000P105000000378"/>
        <s v="000000P105000000379"/>
        <s v="000000P105000000382"/>
        <s v="000000P105000000383"/>
        <s v="000000P105000000384"/>
        <s v="000000P105000000385"/>
        <s v="000000P105000000386"/>
        <s v="000000P105000000387"/>
        <s v="000000P105000000388"/>
        <s v="000000P105000000390"/>
        <s v="000000P105000000391"/>
        <s v="000000P105000000395"/>
        <s v="000000P105000000396"/>
        <s v="000000P105000000397"/>
        <s v="000000P105000000398"/>
        <s v="000000P105000000399"/>
        <s v="000000P105000000400"/>
        <s v="000000P105000000401"/>
        <s v="000000P105000000402"/>
        <s v="000000P105000000403"/>
        <s v="000000P105000000404"/>
        <s v="000000P105000000405"/>
        <s v="000000P105000000406"/>
        <s v="000000P105000000407"/>
        <s v="000000P105000000408"/>
        <s v="000000P105000000409"/>
        <s v="000000P105000000410"/>
        <s v="000000P105000000411"/>
        <s v="000000P105000000412"/>
        <s v="000000P105000000413"/>
        <s v="000000P105000000414"/>
        <s v="000000P105000000415"/>
        <s v="000000P105000000416"/>
        <s v="000000P105000000417"/>
        <s v="000000P105000000418"/>
        <s v="000000P105000000419"/>
        <s v="000000P105000000422"/>
        <s v="000000P105000000423"/>
        <s v="000000P105000000424"/>
        <s v="000000P105000000425"/>
        <s v="000000P105000000426"/>
        <s v="000000P105000000427"/>
        <s v="000000P105000000428"/>
        <s v="000000P105000000429"/>
        <s v="000000P105000000431"/>
        <s v="000000P105000000432"/>
        <s v="000000P105000000433"/>
        <s v="000000P105000000434"/>
        <s v="000000P105000000435"/>
        <s v="000000P105000000436"/>
      </sharedItems>
    </cacheField>
    <cacheField name="Sales Qty" numFmtId="3">
      <sharedItems containsSemiMixedTypes="0" containsString="0" containsNumber="1" containsInteger="1" minValue="-1" maxValue="1"/>
    </cacheField>
    <cacheField name="Sales Amt" numFmtId="2">
      <sharedItems containsSemiMixedTypes="0" containsString="0" containsNumber="1" containsInteger="1" minValue="-63184000" maxValue="4097881000"/>
    </cacheField>
    <cacheField name="Count Distinc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3.646195023146" createdVersion="8" refreshedVersion="8" minRefreshableVersion="3" recordCount="495" xr:uid="{BAF048F3-CAB1-3E4A-A45B-B52BCBC98F84}">
  <cacheSource type="worksheet">
    <worksheetSource ref="W1:AD496" sheet="Data source"/>
  </cacheSource>
  <cacheFields count="8">
    <cacheField name="Date" numFmtId="14">
      <sharedItems containsSemiMixedTypes="0" containsNonDate="0" containsDate="1" containsString="0" minDate="2021-05-12T00:00:00" maxDate="2021-12-16T00:00:00"/>
    </cacheField>
    <cacheField name="Scheme Name" numFmtId="0">
      <sharedItems/>
    </cacheField>
    <cacheField name="Store Name" numFmtId="0">
      <sharedItems/>
    </cacheField>
    <cacheField name="Item Name" numFmtId="0">
      <sharedItems count="339">
        <s v="SS RED RTTMN2HRTPDT1618IN-63520594"/>
        <s v="18R DI XMN HRT PDT-61101195"/>
        <s v="SS MN RTT HRT4MM BD BLTSM-27631886"/>
        <s v="18R DI LVGHRT WIRE BLT SM-60963673"/>
        <s v="18R T TRUE NRW RG 5 5-63065226"/>
        <s v="18R T TRUE NRW RG 7-63065285"/>
        <s v="18W DI T WIRE BLT MD-33263473"/>
        <s v="SS BL MNRTTHRT 4MMBDBLTMD-26659604"/>
        <s v="SS PK MNRTTHRT4MMBDBLTMD-30978811"/>
        <s v="SS PK MNRT HRT 4MMBDBLTSM-30978838"/>
        <s v="SS RD RTTMNHRT 4MMBDBLTMD-61941797"/>
        <s v="18R DI T WIRE RG 6 5-35007857"/>
        <s v="18RDI SMRD PRCD ATL PDT16-30480554"/>
        <s v="18W DI TURQ T WIRE RG 5-64028103"/>
        <s v="18R T TWO CHN DBL BLT SM-62355417"/>
        <s v="18R LG DI DAISY KEY-26887623"/>
        <s v="18R PENDANT CHAIN 16IN-25508327"/>
        <s v="CLRBLK PIGGYBANK ERTHNWRE-60559961"/>
        <s v="SS MD PDT CHAIN 18IN-33484038"/>
        <s v="18WDI T SMILE MN PDT1618-62617802"/>
        <s v="18R HLFDI T1 NRWRG6 5-67795377"/>
        <s v="18R DI TCO 3MM RG 6-27897908"/>
        <s v="18R TCO 3MM RG 7-33026617"/>
        <s v="SS BL MN RTT 2HRT PDT 18-30210417"/>
        <s v="18R DI SM HEART KEY-62859954"/>
        <s v="SS HW MD 19MM WRAP NL36IN-62611928"/>
        <s v="TTN BLK 1837 NRW RG 7 5-25923677"/>
        <s v="TTN BLK 1837 NRW RG 7-25923669"/>
        <s v="SS 1837 NRW BASC RG 5 5-22993763"/>
        <s v="SS 1837 NRRW CUFF MD-22992422"/>
        <s v="SS 1837 INTLK SM PDT 16IN-22992139"/>
        <s v="SS HPKMNRTTHRT4MMBDBLTXS-63686115"/>
        <s v="18RSSRTTLADYBUGPDTADJ1618-67070526"/>
        <s v="18R T SMILE PDT LG 1618IN-33637152"/>
        <s v="18R DI MOP T WIRE RG 6-64027921"/>
        <s v="18R T SMILE SM BLT MD-36667281"/>
        <s v="18R MOP T TWO CL ER-66886042"/>
        <s v="18R T1 NRW HNG BGL MD-67794346"/>
        <s v="SS PINK MN RTT 2HRT PDT16-28751249"/>
        <s v="18R DI 13 CROWN KEY-25460979"/>
        <s v="18R PENDANT CHAIN 18IN-25508335"/>
        <s v="18RDI RD MN SGLRW SLST ER-60987491"/>
        <s v="18R TCO 4MM RG 9-35249907"/>
        <s v="18W DI MD ATLPRCDRG 7-35102272"/>
        <s v="18W DI MD ATLPRCDRG 8-35102256"/>
        <s v="SS RTT HRT TAG BLT 7 5IN-18967529"/>
        <s v="18Y GRAFFITI X MN ER-60962316"/>
        <s v="18R T SMILE ER-36667249"/>
        <s v="18R SM 1837INTLK PDT16IN-35672087"/>
        <s v="MD SQ JWLRY CASE LEA TFBL-60883300"/>
        <s v="18R SM LVG HEART PDT16IN-34614598"/>
        <s v="18Y SM LVG HEART PDT16IN-34595828"/>
        <s v="18R HW BALL 10MM HOOK ER-38172816"/>
        <s v="18R HWBALL12 75MMPDT18 20-38096818"/>
        <s v="18RDIACNT MDFLEURDELISKEY-60764379"/>
        <s v="SS 1837 INTLK SM PDT 18IN-30319575"/>
        <s v="18R DI T SMILE LG PDT1618-63104981"/>
        <s v="18R T WIRE BAR ER-62271884"/>
        <s v="18R MN LVG HEART PDT16IN-34614555"/>
        <s v="18R HW MEDIUM LINK BLT SM-39991586"/>
        <s v="ST BLK T SQR BLT LG-36618159"/>
        <s v="18R T SMILE SM BLT SM-36819553"/>
        <s v="18R T SMILE XLPDT1618-67513436"/>
        <s v="PT CU DI 1 12 G VVS1-68800889"/>
        <s v="18RDI MD ORNFLEURDLISKEY-60660069"/>
        <s v="18R HLFDI T1 NRWRG6-67795350"/>
        <s v="18RHLFDIT1NRWHNGBGLMD-68315786"/>
        <s v="18RDI MOP TTWOSMCLPDT1618-67467582"/>
        <s v="PT DI XMN HRT ER-61101268"/>
        <s v="PT18Y CUDI 69FI-63729191"/>
        <s v="18R MN HEART KEY-24464733"/>
        <s v="SS OLVLF NRW CUFF MD-31862949"/>
        <s v="18W T SMILE SM PDT16 18-35189424"/>
        <s v="18R ONYX T WIRE BLT SM-64028669"/>
        <s v="18R ONYX T WIRE RG 4 5-64027425"/>
        <s v="18RDIONYX T TWO CLPDT1618-64026992"/>
        <s v="SS EXEC TCLIP TB BRS BPEN-37361399"/>
        <s v="TFTRAVEL LTH PSPT CVR BLK-62205245"/>
        <s v="TFTRAVL LTH PSPT CVR TFBL-62271531"/>
        <s v="18R DI BG T SQR PDT 16 18-62996021"/>
        <s v="18Y DI OPEN RD MN KEY-62230126"/>
        <s v="18Y PENDANT CHAIN 16IN-21921394"/>
        <s v="18R DI MOP T WIRE BLT SM-64028596"/>
        <s v="18W DI SM ATL PRCD KEY-35252975"/>
        <s v="PT 16IN CHAIN-21803642"/>
        <s v="SS18RRTTLADYBUGCHNBLTXSSM-67071492"/>
        <s v="SS BL MNRTT 2HRT PDT 16IN-27125107"/>
        <s v="18Y DI SM ATL PRCD KEY-35252991"/>
        <s v="18R OLVLF EAR CLIMBER ER-60702586"/>
        <s v="SS RTT LV HRT KEY BLT SM-36812591"/>
        <s v="SS BL MNRTTHRT 4MMBDBLTSM-27630146"/>
        <s v="18W TURQ T WIRE BLT MD-64028952"/>
        <s v="PT DI 61TW TIF SLST ER-28646453"/>
        <s v="18R MD T WIRE BANGLE LG-33419767"/>
        <s v="PT DI MDRBORNFLEURDLISKEY-60660026"/>
        <s v="18R DI MN VICTORIA KEY-62867019"/>
        <s v="PTDI TIFESN DBMG 4MM 6-27897711"/>
        <s v="PTDI TIFESN DBMG 4MM 7 5-27897754"/>
        <s v="SS MINI RTT HEART STUD ER-23900564"/>
        <s v="18R T WIRE BLT MD-33263465"/>
        <s v="SS SM RTT HRTTG BD BLT XS-67127625"/>
        <s v="18W T TWO DI NRW RG 5-36815884"/>
        <s v="18W T TWO NRW RG 7 5-36815264"/>
        <s v="SS BLMNRTTHRT4MMBD BLT XS-63686085"/>
        <s v="18W DI T SMILE SM BLT MD-36667192"/>
        <s v="SS MN 1837 INTLK BLT ADJ-35505903"/>
        <s v="18R DI T WIRE FC RING 6 5-34901538"/>
        <s v="PT VICT SM DI ER-11833187"/>
        <s v="18R DI .03TW T SMILE MN PDT-63843385"/>
        <s v="18Y DI 13 CROWN KEY-25524942"/>
        <s v="SS RTT MN HRT DGLRG 4 5-35243593"/>
        <s v="SS RTT MINI 2 HRT PDT16IN-22309307"/>
        <s v="18W T TWO DI NRW RG 4 5-36815906"/>
        <s v="18W T TWO DI NRW RG 7 5-36815876"/>
        <s v="18R OLVLF NRW BD RG 6-32080553"/>
        <s v="SS MN RTTL BLHRTBD BLT SM-61002421"/>
        <s v="18R GRAFFITI X MN ER-60962332"/>
        <s v="PT RDDI 40TW F VVS2 VVS2-69142087"/>
        <s v="ST BLK T SQR BLT MD-36537973"/>
        <s v="CLRBLK LUGGAGE TAG-60927626"/>
        <s v="PT DI LG VIC PDT-14743715"/>
        <s v="PT VICT MD DI ER-25169328"/>
        <s v="18R NRW T WIRE RG 5 5-33418868"/>
        <s v="18R T SMILE SM PDT16 18-35189432"/>
        <s v="PT18Y CUDI 42FY DB RG-34686769"/>
        <s v="18Y DI T SMILE SM PDT-63058785"/>
        <s v="18Y T SMILE PDT LG 1618IN-33637179"/>
        <s v="CLRBLK ZIP MULTFN WLT LEA-60939764"/>
        <s v="SS EXEC TCLIP BLK BRS BP-37361348"/>
        <s v="SS MDRTT HRT TGKEY PDT16-26909686"/>
        <s v="18R T TWO DI NRW RG 4 5-36821469"/>
        <s v="18R T TWO NRW RG 9-36820632"/>
        <s v="SS 1837 NRW BASC RG 6-22993771"/>
        <s v="PT RD DI 1 31 F VS1-69029906"/>
        <s v="18R DI T WIRE RG 5 5-35007903"/>
        <s v="18RDI TCO 4MM RG 8 5-33133111"/>
        <s v="BEAR &amp; BLOCK 3PC CHINASET-60559880"/>
        <s v="PT DI TCO 4MM RG 9 5-33130775"/>
        <s v="18R GRAFFITI X SM ER-61912606"/>
        <s v="18Y TURQ T WIRE BLT SM-64028855"/>
        <s v="18Y TURQ T WIRE RG 4 5-64027654"/>
        <s v="18Y HW MEDIUM LINK NL18IN-38086758"/>
        <s v="PT DI TIF EMB 3 HC RG6 5-16026301"/>
        <s v="PT DI MINI TF CIRCLET ER-23954141"/>
        <s v="SS MAKERS CUFF SM-63449121"/>
        <s v="18W DI T SMILE ER-36667168"/>
        <s v="18Y T SMILE SM PDT16 18-35189459"/>
        <s v="18Y DI MN VICTORIA KEY-62866950"/>
        <s v="18Y DI T WIRE RG 5 5-35008187"/>
        <s v="18Y PENDANT CHAIN 18IN-21921386"/>
        <s v="18Y MN LVG HEART PDT16IN-34595771"/>
        <s v="18R T1 NRW RG6-67797396"/>
        <s v="SS MN RTTL BLUE HRT ER-60994862"/>
        <s v="CLR BLK PSSPRT CVR GRNLEA-60927596"/>
        <s v="18W DI TURQ T WIRE RG 5 5-64028138"/>
        <s v="18R TFHARMONY 3MM RG4 5-33419252"/>
        <s v="18R TFHARMONY 3MM RG6-33419139"/>
        <s v="SS HW GRAD LINK NL 18IN-38086898"/>
        <s v="SS HW LINK ER-38087959"/>
        <s v="SS HW MD 19MM WRAP BRACELET-61699309"/>
        <s v="18RHLFDIT1NRWHNGBGLSM-68315751"/>
        <s v="SS OLVLF EAR CLIMBER ER-60702527"/>
        <s v="SS RD RTTMNHRT 4MMBDBLTSM-61941770"/>
        <s v="SS SM RTT HRT BLT SM-29668086"/>
        <s v="18RDI TCO 4MM RG 7 5-33133162"/>
        <s v="18RDI TCO 4MM RG 8-33133014"/>
        <s v="18R T TWO DI PAVE NRW 6 5-36822325"/>
        <s v="18Y DI T WIRE BLT MD-35065717"/>
        <s v="18R DI DBL LVG HRT ER-63062529"/>
        <s v="18R DI TCO 3MM RG 5-27897886"/>
        <s v="18RDI TCO 4MM RG 6 5-33132999"/>
        <s v="PT DI RD SGLRW SLST PDT-60572852"/>
        <s v="SS 1837 NRW CUFF SM-31417767"/>
        <s v="SS MAKERS CUFF MD-63526894"/>
        <s v="CLRBK FLAPCNT WLT GRNLEA-60883416"/>
        <s v="SS MN RTT HRT 4MMBD BLTLG-24711781"/>
        <s v="PT DI PS TNZ 10X7SLST PDT-29137102"/>
        <s v="PTDI RD BLSA 5MM SLST ER-31176409"/>
        <s v="SS RTT HRT KEY PDTADJ1618-36812613"/>
        <s v="18R HLFDI T1 NRWRG5-67795318"/>
        <s v="18R T TWO NRW RG 6 5-36820608"/>
        <s v="18R NRW T WIRE RG 6-33418876"/>
        <s v="18R T TWO MD RG 6 5-36509228"/>
        <s v="18Y MN LVG HEART BLT SM-34614563"/>
        <s v="CLRBLK MN VIDEPOCHE PORS4-60570108"/>
        <s v="SS PKMNRTTHRT 4MMBD BLTXS-63520543"/>
        <s v="SSMNRTTHRT4MMBDBLTXS-63686131"/>
        <s v="SS HW MEDIUM LINK BLT SM-39991608"/>
        <s v="18R DI T SMILE SM BLT SM-36819588"/>
        <s v="18W DI T SMILE SM BLT SM-36819634"/>
        <s v="18W DI T WIRE BLT SM-33450915"/>
        <s v="18R ATLS X CLSD INTRLCKPDT161-67789237"/>
        <s v="18R DI SM OPN CRCL PDT 16-60573204"/>
        <s v="SS18Y MAKERS WDCHN BLT LG-63448966"/>
        <s v="18R DI T WIRE RG 4 5-35008071"/>
        <s v="18WDIPV T TRUE NW RG 5-67456866"/>
        <s v="18Y MOP T WIRE BLT SM-63958476"/>
        <s v="SS HW MEDIUM LINK BLT LG-39991594"/>
        <s v="SS18Y MAKERS CHAIN BLT MD-63526738"/>
        <s v="SS18Y MAKERS WDCHN BLT MD-66875466"/>
        <s v="18R HW MEDIUM LINK BLT MD-38086847"/>
        <s v="SS RTT HEART BLT 7 5IN-21149799"/>
        <s v="18R DI T SQR WRAP RG 4 5-35606793"/>
        <s v="18R T1 WD RG7 -67796527"/>
        <s v="18R DI T WIRE BLT MD-33263538"/>
        <s v="18R DI T WIRE RG 7-35007873"/>
        <s v="18R T TRUE WD RG 7-63064351"/>
        <s v="18R ONYX T WIRE RG 6-64027492"/>
        <s v="18R DI WOVEN KEY MD-35725504"/>
        <s v="18R DI MOP T WIRE BLT MD-64028626"/>
        <s v="SS MDRTT HRT TGKEYPDT18IN-30210492"/>
        <s v="18R DI MD ROUND VIC KEY-37688304"/>
        <s v="18WDITURQ TTWOSMCLPDT1618-67467787"/>
        <s v="18R T SQR BLT SMALL-33282354"/>
        <s v="18RHALFDIT1WDHNGBGLMD-67792858"/>
        <s v="PT DI LG HEART PDT 16IN-13006598"/>
        <s v="PT DI MINI HRT PDT-23511827"/>
        <s v="PT RD DI 50 F VS1-69132944"/>
        <s v="SSREDRTTMNHRT4MMBDBLTXS-63686174"/>
        <s v="18R MOP T WIRE BLT SM-63958328"/>
        <s v="18Y LVG HRT STUD ER MN-34595798"/>
        <s v="SS HW MEDIUM LINK BLT MD-38086855"/>
        <s v="18R OLVLF NRW BD RG 5-32080588"/>
        <s v="18Y HW MD 19MM WRAP BLTMD-37932825"/>
        <s v="SS HPKMNRTTHRT4MMBDBLTMD-63527564"/>
        <s v="18R T1 NRW HNGBGL SM-67794362"/>
        <s v="PT DI MINI TF CIRCLET PDT-23954133"/>
        <s v="SS RTT HEART BLT SM-37360201"/>
        <s v="SS RTT MN HRT DGLRG 5 5-35243682"/>
        <s v="18W DI T SMILE SM PDT-63058807"/>
        <s v="SS MN RTT HRT 4MMBD BLTMD-23984024"/>
        <s v="18R DI T WIRE RG 5-35008144"/>
        <s v="SSBLSMRTTDBLHRTTAGPDT1618-37094692"/>
        <s v="PT RD DI 1 09 F VS1-69031420"/>
        <s v="PT DI RD MN SGLRW SLST ER-60987459"/>
        <s v="SS MD RTT HRT TAGTGLBLTSM-32080251"/>
        <s v="18WDIPV T TRUE WD RG 5 5-67459962"/>
        <s v="PT DI MD VIC PDT-25168224"/>
        <s v="PT MN VIC DI ER-23954168"/>
        <s v="18R DI MN TFCRCLT PDT-61691774"/>
        <s v="SS BL RTT HRT TAG BLT MD-28751192"/>
        <s v="PT RD DI 95 F VS1-69085105"/>
        <s v="18R T TWO MD RG 10-36509171"/>
        <s v="PT TRU DI 79 F VVS2-68522021"/>
        <s v="18W DI TURQ T WIRE RG 6 5-64028170"/>
        <s v="PT DI TCO 3MM RG 5 5-23776316"/>
        <s v="PT DI TCO 3MM RG 7-23776359"/>
        <s v="18W DI T WIRE RG 6 5-33279302"/>
        <s v="18W DI TURQ T WIRE BLT MD-64029037"/>
        <s v="18R T TWO MD RG 8-36509368"/>
        <s v="18R T TWO NRW RG 6-36820551"/>
        <s v="SS 1837 NRRW CUFF LG-22992449"/>
        <s v="18R DI DBL LVGHRT MN PDT-63058262"/>
        <s v="18WDIPV T TRUE WD RG 4 5-67459911"/>
        <s v="18RDIPKOP T TWO CLPDT1618-64027115"/>
        <s v="18R DI MOP T WIRE RG 6 5-64027956"/>
        <s v="SS MAKERS SQR PDT24IN-63448532"/>
        <s v="18R FULL DI T1 WD 6 5-68169836"/>
        <s v="18R T1 NRW RG5 5-67797361"/>
        <s v="SS RTT MD HRT TAG PDT18IN-30971655"/>
        <s v="18R DI MOP T WIRE RG 5 5-64027905"/>
        <s v="SS 1837 NRW BASC RG 5-22993755"/>
        <s v="18R DI MOP T WIRE RG 4 5-64027867"/>
        <s v="18W DI T WIRE RG 5-33279337"/>
        <s v="18W T SQR RG 7-33264216"/>
        <s v="18R DI PV T TRUE .23TW NW RG 6.5-63961817"/>
        <s v="18R T TRUE WD RG 7 5-63064386"/>
        <s v="SS MAKERS MD SLICE RG9-63450421"/>
        <s v="18R T TRUE NRW RG 7 5-63065307"/>
        <s v="18Y CUDI2 24FV VVS2-63727164"/>
        <s v="18R DI LVGHRT WIRE BLT MD-60963703"/>
        <s v="18R DI MOP T WIRE RG 7-64027972"/>
        <s v="18R ATLAS X CLOSED LG HOOP ER-67786130"/>
        <s v="18R T TWO DI NRW RG 6-36821329"/>
        <s v="18RDIPV T TRUE NW RG 4 5-67456386"/>
        <s v="18R DI T WIRE BLT SM-35093338"/>
        <s v="SS18Y MAKERS CHAIN BLT SM-63448877"/>
        <s v="18RDI T TRUE LINK RG 5-63064734"/>
        <s v="18RDI T TRUE LINK RG 7-63064815"/>
        <s v="PT DI RD AQ 6MM SLST PDT-32814867"/>
        <s v="18Y DI MN FLEURDELIS KEY-62866934"/>
        <s v="PT DI WOVEN KEY LG-35725636"/>
        <s v="PT18Y LYNN DI 28TW ER STD-10907152"/>
        <s v="18R DI T SMILE SM PDT-63058823"/>
        <s v="18Y TURQ T WIRE BLT MD-64028871"/>
        <s v="18R MOP T WIRE RG 7-64027298"/>
        <s v="18R DI MOP T WIRE RG 7 5-64027999"/>
        <s v="18RDI MOP T TWO CLPDT1618-64026828"/>
        <s v="18R SM DI DAISY KEY-26887771"/>
        <s v="18R DI MN FLEURDELIS KEY-62866993"/>
        <s v="PT RDDI 91 G VS1-66866815"/>
        <s v="18R MOP T WIRE RG 5-64027204"/>
        <s v="18R ONYX T WIRE RG 5-64027441"/>
        <s v="BRS RTHNM TCLP BP-25391209"/>
        <s v="18R DI MN PETALS KEY-60660190"/>
        <s v="18R HLFDI T1 NRWRG4 5-67795288"/>
        <s v="18R DI T WIRE FC RING 4 5-34901473"/>
        <s v="18R MOP T WIRE BLT LG-63958360"/>
        <s v="PT DI TFHARMONY RG 4 5-30620097"/>
        <s v="18R HLFDI T1 NRWRG5 5-67795334"/>
        <s v="SS MAKERS ID CHAIN BLT SM-63526576"/>
        <s v="PT INSIDE OUT DI1 10 HP-11857035"/>
        <s v="SS MAKERS MD SLICE RG8-63450405"/>
        <s v="18R DI T SQR WRAP RG 6-35606696"/>
        <s v="18R DI TCO 3MM RG 6 5-27897916"/>
        <s v="PT HC RD DI 2 0MM RG 4 5-18408937"/>
        <s v="PTDI TIFESN DBMG 4MM 6 5-27897738"/>
        <s v="PT RD DI 64 E VS1-67364856"/>
        <s v="SS MAKERS ID CHAIN BLT LG-63526614"/>
        <s v="18R ONYX T WIRE RG 6 5-64027514"/>
        <s v="PT RD DI 1 21 E VS2-69029752"/>
        <s v="SS BL RTTSPL HRTTAGBLT SM-61523022"/>
        <s v="PT RD DI 34 E VVS2-67934423"/>
        <s v="18R DI RD SGLRW SLST PDT-60879346"/>
        <s v="SS RD RTTMNHRT 4MMBDBLTLG-61941819"/>
        <s v="18WDIACNT MDFLEURDELISKEY-60660123"/>
        <s v="18W PENDANT CHAIN 18IN-33430531"/>
        <s v="PT DI TIF EMB 3 HC RG4 5-16026174"/>
        <s v="PT18 CUDI 72TW FI DBLRWER-68789532"/>
        <s v="PT DI TFHARMONY RG 5 5-30620046"/>
        <s v="PT RD DI 2 03 F VVS1-69252907"/>
        <s v="SS BLU BDR RTT MD HRT PDT-63477966"/>
        <s v="18Y DI MN TREFOIL KEY-62866918"/>
        <s v="SS BLUE BAND T CLIP BP-25391276"/>
        <s v="18R T1 NRW RG5-67797345"/>
        <s v="PT RD DI 41 F VVS1-37952184"/>
        <s v="18R DI T WIRE RG 6-35007733"/>
        <s v="PT DI TFHARMONY RG 6-30620038"/>
        <s v="METALLIC MN VDPOCHE PORS4-60570434"/>
        <s v="18Y DI DBL LVG HRT BLT MD-63062413"/>
        <s v="SS BL RTTSPL HRTTAGBLT MD-61523049"/>
        <s v="18Y DI OLVLF STUD ER-30144368"/>
        <s v="18R MD OPEN KNOT KEY-28686269"/>
        <s v="18R DI MOP T WIRE RG 8-64028014"/>
        <s v="18Y DI T WIRE RG 6 5-35007997"/>
        <s v="18R ONYX T WIRE BLT MD-64028685"/>
        <s v="SS OLVLF NRW BD RG 7-30210611"/>
        <s v="18Y MN LVG HEART BLT MD-34506361"/>
        <s v="PT RD DI 2 65 D VVS1-70168111"/>
      </sharedItems>
    </cacheField>
    <cacheField name="Member Account Code" numFmtId="0">
      <sharedItems count="339">
        <s v="60080458"/>
        <s v="60082960"/>
        <s v="27001049"/>
        <s v="60083471"/>
        <s v="60073222"/>
        <s v="60084724"/>
        <s v="MA002707"/>
        <s v="60084728"/>
        <s v="60084727"/>
        <s v="27001451"/>
        <s v="60080904"/>
        <s v="60074161"/>
        <s v="60084725"/>
        <s v="60084726"/>
        <s v="60089588"/>
        <s v="60073961"/>
        <s v="60084729"/>
        <s v="23000843"/>
        <s v="05002597"/>
        <s v="99000488"/>
        <s v="60084730"/>
        <s v="60084731"/>
        <s v="60084732"/>
        <s v="60084734"/>
        <s v="60084737"/>
        <s v="60084738"/>
        <s v="60084736"/>
        <s v="22000031"/>
        <s v="60084740"/>
        <s v="20002141"/>
        <s v="60084741"/>
        <s v="60084742"/>
        <s v="60084743"/>
        <s v="09000030"/>
        <s v="22000398"/>
        <s v="60084744"/>
        <s v="60084747"/>
        <s v="60084746"/>
        <s v="24001530"/>
        <s v="PV000303"/>
        <s v="60067686"/>
        <s v="60084745"/>
        <s v="39000072"/>
        <s v="99001191"/>
        <s v="60084749"/>
        <s v="13000241"/>
        <s v="09001886"/>
        <s v="13000482"/>
        <s v="05000604"/>
        <s v="60084750"/>
        <s v="60081983"/>
        <s v="60079623"/>
        <s v="60084752"/>
        <s v="60084753"/>
        <s v="60084754"/>
        <s v="20000751"/>
        <s v="60084755"/>
        <s v="60081814"/>
        <s v="60084756"/>
        <s v="09001516"/>
        <s v="60084757"/>
        <s v="60084758"/>
        <s v="99000328"/>
        <s v="60084759"/>
        <s v="60084760"/>
        <s v="60084761"/>
        <s v="60084762"/>
        <s v="60084763"/>
        <s v="60081037"/>
        <s v="60084764"/>
        <s v="60084765"/>
        <s v="60084766"/>
        <s v="60084767"/>
        <s v="22000014"/>
        <s v="60084768"/>
        <s v="60084769"/>
        <s v="60065619"/>
        <s v="20000178"/>
        <s v="59000063"/>
        <s v="60084770"/>
        <s v="60084771"/>
        <s v="60084772"/>
        <s v="60085056"/>
        <s v="60085057"/>
        <s v="05001498"/>
        <s v="60076597"/>
        <s v="60085058"/>
        <s v="60085059"/>
        <s v="60085060"/>
        <s v="60085061"/>
        <s v="60085062"/>
        <s v="60085063"/>
        <s v="60085064"/>
        <s v="60085065"/>
        <s v="60085066"/>
        <s v="60085067"/>
        <s v="60085068"/>
        <s v="08001224"/>
        <s v="60080377"/>
        <s v="60085069"/>
        <s v="PV000171"/>
        <s v="60085071"/>
        <s v="60067418"/>
        <s v="60085072"/>
        <s v="60079850"/>
        <s v="60085073"/>
        <s v="27000390"/>
        <s v="60085074"/>
        <s v="60085075"/>
        <s v="60064032"/>
        <s v="60085076"/>
        <s v="60085077"/>
        <s v="20001130"/>
        <s v="60079969"/>
        <s v="60083449"/>
        <s v="24002905"/>
        <s v="60085078"/>
        <s v="60085079"/>
        <s v="60085080"/>
        <s v="60085081"/>
        <s v="25000030"/>
        <s v="60085082"/>
        <s v="60065272"/>
        <s v="60085083"/>
        <s v="60077793"/>
        <s v="60085084"/>
        <s v="60085085"/>
        <s v="60073377"/>
        <s v="24003554"/>
        <s v="60085086"/>
        <s v="60085087"/>
        <s v="60085088"/>
        <s v="60085089"/>
        <s v="60085090"/>
        <s v="60063583"/>
        <s v="60085091"/>
        <s v="60085092"/>
        <s v="60085093"/>
        <s v="60085105"/>
        <s v="60085104"/>
        <s v="60085103"/>
        <s v="60081050"/>
        <s v="24002596"/>
        <s v="60085102"/>
        <s v="60085101"/>
        <s v="60085100"/>
        <s v="60085099"/>
        <s v="60085098"/>
        <s v="MC0000000022"/>
        <s v="MA001928"/>
        <s v="MC0000000028"/>
        <s v="60085097"/>
        <s v="60085096"/>
        <s v="60085094"/>
        <s v="60085095"/>
        <s v="60066101"/>
        <s v="MC0000000035"/>
        <s v="53000048"/>
        <s v="MC0000000038"/>
        <s v="MC0000000039"/>
        <s v="MC0000000040"/>
        <s v="60078527"/>
        <s v="MC0000000048"/>
        <s v="MC0000000059"/>
        <s v="60090833"/>
        <s v="03001727"/>
        <s v="20000526"/>
        <s v="13000508"/>
        <s v="MC0000000080"/>
        <s v="09000224"/>
        <s v="60078468"/>
        <s v="19000025"/>
        <s v="MC0000000092"/>
        <s v="MC0000000100"/>
        <s v="60062549"/>
        <s v="27000944"/>
        <s v="60089865"/>
        <s v="MC0000000115"/>
        <s v="MC0000000122"/>
        <s v="MC0000000134"/>
        <s v="MC0000000138"/>
        <s v="MC0000000105"/>
        <s v="24002686"/>
        <s v="60065296"/>
        <s v="MC0000000150"/>
        <s v="MC0000000154"/>
        <s v="08001361"/>
        <s v="MA001920"/>
        <s v="27000538"/>
        <s v="22000426"/>
        <s v="MC0000000166"/>
        <s v="MC0000000171"/>
        <s v="20000519"/>
        <s v="MC0000000175"/>
        <s v="60077796"/>
        <s v="MC0000000185"/>
        <s v="MC0000000186"/>
        <s v="18010607"/>
        <s v="60081914"/>
        <s v="27001314"/>
        <s v="MC0000000199"/>
        <s v="MC0000000209"/>
        <s v="24003667"/>
        <s v="MC0000000207"/>
        <s v="MC0000000212"/>
        <s v="MC0000000217"/>
        <s v="MC0000000224"/>
        <s v="60081187"/>
        <s v="MA002648"/>
        <s v="MC0000000237"/>
        <s v="MC0000000240"/>
        <s v="60084239"/>
        <s v="05001353"/>
        <s v="16000039"/>
        <s v="21000564"/>
        <s v="23000267"/>
        <s v="MC0000000265"/>
        <s v="MC0000000268"/>
        <s v="19000068"/>
        <s v="60077685"/>
        <s v="MC0000000281"/>
        <s v="60091037"/>
        <s v="09000109"/>
        <s v="MC0000000300"/>
        <s v="MC0000000306"/>
        <s v="60067426"/>
        <s v="MC0000000315"/>
        <s v="MC0000000319"/>
        <s v="60067370"/>
        <s v="24001936"/>
        <s v="MC0000000343"/>
        <s v="24001124"/>
        <s v="60079105"/>
        <s v="08001406"/>
        <s v="MA003074"/>
        <s v="MC0000000365"/>
        <s v="MC0000000369"/>
        <s v="60081038"/>
        <s v="06000114"/>
        <s v="60081958"/>
        <s v="20001306"/>
        <s v="MC0000000396"/>
        <s v="60078232"/>
        <s v="MC0000000412"/>
        <s v="60077273"/>
        <s v="MC0000000421"/>
        <s v="60082027"/>
        <s v="MC0000000461"/>
        <s v="60073128"/>
        <s v="MC0000000477"/>
        <s v="60062750"/>
        <s v="99000004"/>
        <s v="MC0000000532"/>
        <s v="60064281"/>
        <s v="23000103"/>
        <s v="MC0000000547"/>
        <s v="40000256"/>
        <s v="MC0000000574"/>
        <s v="MC0000000577"/>
        <s v="MC0000000597"/>
        <s v="MC0000000603"/>
        <s v="MC0000000602"/>
        <s v="38000041"/>
        <s v="MC0000000637"/>
        <s v="MC0000000643"/>
        <s v="MC0000000654"/>
        <s v="60063589"/>
        <s v="60075010"/>
        <s v="MC0000000740"/>
        <s v="MC0000000745"/>
        <s v="MC0000000751"/>
        <s v="MC0000000771"/>
        <s v="MC0000000782"/>
        <s v="12001422"/>
        <s v="MC0000000820"/>
        <s v="MC0000000839"/>
        <s v="MC0000000843"/>
        <s v="MC0000000850"/>
        <s v="MC0000000851"/>
        <s v="MC0000000858"/>
        <s v="60065597"/>
        <s v="20000850"/>
        <s v="60083454"/>
        <s v="MC0000000945"/>
        <s v="MC0000000950"/>
        <s v="MC0000000969"/>
        <s v="04002116"/>
        <s v="60073303"/>
        <s v="MC0000001022"/>
        <s v="MC0000001035"/>
        <s v="MC0000001079"/>
        <s v="27001425"/>
        <s v="60088498"/>
        <s v="MC0000001147"/>
        <s v="MC0000001150"/>
        <s v="MC0000001157"/>
        <s v="MC0000001159"/>
        <s v="MC0000001165"/>
        <s v="MC0000001176"/>
        <s v="13000017"/>
        <s v="60063975"/>
        <s v="MC0000001188"/>
        <s v="MC0000000127"/>
        <s v="60062780"/>
        <s v="MC0000001244"/>
        <s v="05002520"/>
        <s v="MC0000001261"/>
        <s v="60073476"/>
        <s v="60064055"/>
        <s v="MC0000001137"/>
        <s v="MC0000001337"/>
        <s v="MC0000001345"/>
        <s v="MC0000001364"/>
        <s v="MC0000001370"/>
        <s v="MC0000001388"/>
        <s v="MC0000001390"/>
        <s v="MC0000001400"/>
        <s v="60090971"/>
        <s v="MC0000001403"/>
        <s v="MC0000001433"/>
        <s v="MC0000001436"/>
        <s v="05001228"/>
        <s v="MC0000001441"/>
        <s v="MC0000001443"/>
        <s v="MC0000001445"/>
        <s v="MC0000001450"/>
        <s v="MC0000001455"/>
        <s v="13000850"/>
        <s v="07002811"/>
        <s v="MC0000001486"/>
        <s v="60091157"/>
        <s v="MC0000001501"/>
        <s v="60091158"/>
        <s v="MC0000001522"/>
        <s v="MC0000001536"/>
        <s v="MC0000001558"/>
        <s v="MC0000001568"/>
        <s v="23000715"/>
        <s v="MC0000001591"/>
      </sharedItems>
    </cacheField>
    <cacheField name="Invoice" numFmtId="0">
      <sharedItems/>
    </cacheField>
    <cacheField name="Sales Qty" numFmtId="3">
      <sharedItems containsSemiMixedTypes="0" containsString="0" containsNumber="1" containsInteger="1" minValue="-1" maxValue="1" count="2">
        <n v="1"/>
        <n v="-1"/>
      </sharedItems>
    </cacheField>
    <cacheField name="Sales Amt" numFmtId="2">
      <sharedItems containsSemiMixedTypes="0" containsString="0" containsNumber="1" containsInteger="1" minValue="-63184000" maxValue="40978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">
  <r>
    <d v="2021-05-12T00:00:00"/>
    <s v="PLATINUM"/>
    <s v="TIFFANY - TTP"/>
    <x v="0"/>
    <x v="0"/>
    <x v="0"/>
    <n v="1"/>
    <n v="5416000"/>
  </r>
  <r>
    <d v="2021-05-12T00:00:00"/>
    <s v="PLATINUM"/>
    <s v="TIFFANY - TTP"/>
    <x v="1"/>
    <x v="1"/>
    <x v="1"/>
    <n v="1"/>
    <n v="38813000"/>
  </r>
  <r>
    <d v="2021-05-12T00:00:00"/>
    <s v="PLATINUM"/>
    <s v="TIFFANY - TTP"/>
    <x v="2"/>
    <x v="2"/>
    <x v="2"/>
    <n v="1"/>
    <n v="46937000"/>
  </r>
  <r>
    <d v="2021-05-12T00:00:00"/>
    <s v="MEMBER"/>
    <s v="TIFFANY - TTP"/>
    <x v="3"/>
    <x v="3"/>
    <x v="3"/>
    <n v="1"/>
    <n v="28884000"/>
  </r>
  <r>
    <d v="2021-05-12T00:00:00"/>
    <s v="PLATINUM"/>
    <s v="TIFFANY - TTP"/>
    <x v="4"/>
    <x v="4"/>
    <x v="4"/>
    <n v="1"/>
    <n v="114633000"/>
  </r>
  <r>
    <d v="2021-05-13T00:00:00"/>
    <s v="MEMBER"/>
    <s v="TIFFANY - TTP"/>
    <x v="5"/>
    <x v="5"/>
    <x v="5"/>
    <n v="1"/>
    <n v="6229000"/>
  </r>
  <r>
    <d v="2021-05-16T00:00:00"/>
    <s v="GOLD"/>
    <s v="TIFFANY - TTP"/>
    <x v="6"/>
    <x v="6"/>
    <x v="6"/>
    <n v="1"/>
    <n v="6229000"/>
  </r>
  <r>
    <d v="2021-05-16T00:00:00"/>
    <s v="MEMBER"/>
    <s v="TIFFANY - TTP"/>
    <x v="7"/>
    <x v="7"/>
    <x v="7"/>
    <n v="1"/>
    <n v="6229000"/>
  </r>
  <r>
    <d v="2021-05-16T00:00:00"/>
    <s v="GOLD"/>
    <s v="TIFFANY - TTP"/>
    <x v="6"/>
    <x v="6"/>
    <x v="8"/>
    <n v="-1"/>
    <n v="-6229000"/>
  </r>
  <r>
    <d v="2021-05-16T00:00:00"/>
    <s v="MEMBER"/>
    <s v="TIFFANY - TTP"/>
    <x v="7"/>
    <x v="7"/>
    <x v="9"/>
    <n v="-1"/>
    <n v="-6229000"/>
  </r>
  <r>
    <d v="2021-05-14T00:00:00"/>
    <s v="MEMBER"/>
    <s v="TIFFANY - TTP"/>
    <x v="5"/>
    <x v="8"/>
    <x v="10"/>
    <n v="1"/>
    <n v="6229000"/>
  </r>
  <r>
    <d v="2021-05-14T00:00:00"/>
    <s v="PLATINUM"/>
    <s v="TIFFANY - TTP"/>
    <x v="8"/>
    <x v="9"/>
    <x v="11"/>
    <n v="1"/>
    <n v="56865000"/>
  </r>
  <r>
    <d v="2021-05-14T00:00:00"/>
    <s v="MEMBER"/>
    <s v="TIFFANY - TTP"/>
    <x v="9"/>
    <x v="7"/>
    <x v="12"/>
    <n v="1"/>
    <n v="63184000"/>
  </r>
  <r>
    <d v="2021-05-15T00:00:00"/>
    <s v="GOLD"/>
    <s v="TIFFANY - TTP"/>
    <x v="6"/>
    <x v="6"/>
    <x v="13"/>
    <n v="1"/>
    <n v="6229000"/>
  </r>
  <r>
    <d v="2021-05-15T00:00:00"/>
    <s v="MEMBER"/>
    <s v="TIFFANY - TTP"/>
    <x v="7"/>
    <x v="7"/>
    <x v="14"/>
    <n v="1"/>
    <n v="6229000"/>
  </r>
  <r>
    <d v="2021-05-16T00:00:00"/>
    <s v="PLATINUM"/>
    <s v="TIFFANY - TTP"/>
    <x v="10"/>
    <x v="10"/>
    <x v="15"/>
    <n v="1"/>
    <n v="26176000"/>
  </r>
  <r>
    <d v="2021-05-16T00:00:00"/>
    <s v="PLATINUM"/>
    <s v="TIFFANY - TTP"/>
    <x v="11"/>
    <x v="11"/>
    <x v="16"/>
    <n v="1"/>
    <n v="86652000"/>
  </r>
  <r>
    <d v="2021-05-16T00:00:00"/>
    <s v="MEMBER"/>
    <s v="TIFFANY - TTP"/>
    <x v="12"/>
    <x v="12"/>
    <x v="17"/>
    <n v="1"/>
    <n v="6229000"/>
  </r>
  <r>
    <d v="2021-05-16T00:00:00"/>
    <s v="MEMBER"/>
    <s v="TIFFANY - TTP"/>
    <x v="13"/>
    <x v="13"/>
    <x v="18"/>
    <n v="1"/>
    <n v="2618000"/>
  </r>
  <r>
    <d v="2021-05-17T00:00:00"/>
    <s v="PLATINUM"/>
    <s v="TIFFANY - TTP"/>
    <x v="14"/>
    <x v="14"/>
    <x v="19"/>
    <n v="1"/>
    <n v="40618000"/>
  </r>
  <r>
    <d v="2021-05-17T00:00:00"/>
    <s v="PLATINUM"/>
    <s v="TIFFANY - TTP"/>
    <x v="15"/>
    <x v="15"/>
    <x v="20"/>
    <n v="1"/>
    <n v="48742000"/>
  </r>
  <r>
    <d v="2021-05-17T00:00:00"/>
    <s v="MEMBER"/>
    <s v="TIFFANY - TTP"/>
    <x v="16"/>
    <x v="16"/>
    <x v="21"/>
    <n v="1"/>
    <n v="35203000"/>
  </r>
  <r>
    <d v="2021-05-18T00:00:00"/>
    <s v="MEMBER"/>
    <s v="TIFFANY - TTP"/>
    <x v="17"/>
    <x v="17"/>
    <x v="22"/>
    <n v="1"/>
    <n v="5416000"/>
  </r>
  <r>
    <d v="2021-05-18T00:00:00"/>
    <s v="PLATINUM"/>
    <s v="TIFFANY - TTP"/>
    <x v="18"/>
    <x v="18"/>
    <x v="23"/>
    <n v="1"/>
    <n v="76723000"/>
  </r>
  <r>
    <d v="2021-05-18T00:00:00"/>
    <s v="PLATINUM"/>
    <s v="TIFFANY - TTP"/>
    <x v="19"/>
    <x v="19"/>
    <x v="24"/>
    <n v="1"/>
    <n v="6229000"/>
  </r>
  <r>
    <d v="2021-05-19T00:00:00"/>
    <s v="MEMBER"/>
    <s v="TIFFANY - TTP"/>
    <x v="20"/>
    <x v="20"/>
    <x v="25"/>
    <n v="1"/>
    <n v="11554000"/>
  </r>
  <r>
    <d v="2021-05-19T00:00:00"/>
    <s v="MEMBER"/>
    <s v="TIFFANY - TTP"/>
    <x v="21"/>
    <x v="21"/>
    <x v="26"/>
    <n v="1"/>
    <n v="11464000"/>
  </r>
  <r>
    <d v="2021-05-20T00:00:00"/>
    <s v="MEMBER"/>
    <s v="TIFFANY - TTP"/>
    <x v="0"/>
    <x v="22"/>
    <x v="27"/>
    <n v="1"/>
    <n v="5416000"/>
  </r>
  <r>
    <d v="2021-05-20T00:00:00"/>
    <s v="MEMBER"/>
    <s v="TIFFANY - TTP"/>
    <x v="22"/>
    <x v="23"/>
    <x v="28"/>
    <n v="1"/>
    <n v="37008000"/>
  </r>
  <r>
    <d v="2021-05-22T00:00:00"/>
    <s v="MEMBER"/>
    <s v="TIFFANY - TTP"/>
    <x v="23"/>
    <x v="24"/>
    <x v="29"/>
    <n v="1"/>
    <n v="36105000"/>
  </r>
  <r>
    <d v="2021-05-22T00:00:00"/>
    <s v="MEMBER"/>
    <s v="TIFFANY - TTP"/>
    <x v="24"/>
    <x v="25"/>
    <x v="30"/>
    <n v="1"/>
    <n v="56865000"/>
  </r>
  <r>
    <d v="2021-05-22T00:00:00"/>
    <s v="MEMBER"/>
    <s v="TIFFANY - TTP"/>
    <x v="25"/>
    <x v="26"/>
    <x v="31"/>
    <n v="1"/>
    <n v="26176000"/>
  </r>
  <r>
    <d v="2021-05-22T00:00:00"/>
    <s v="PLATINUM"/>
    <s v="TIFFANY - TTP"/>
    <x v="26"/>
    <x v="27"/>
    <x v="32"/>
    <n v="1"/>
    <n v="55060000"/>
  </r>
  <r>
    <d v="2021-05-22T00:00:00"/>
    <s v="MEMBER"/>
    <s v="TIFFANY - TTP"/>
    <x v="27"/>
    <x v="28"/>
    <x v="33"/>
    <n v="1"/>
    <n v="5416000"/>
  </r>
  <r>
    <d v="2021-05-22T00:00:00"/>
    <s v="PLATINUM"/>
    <s v="TIFFANY - TTP"/>
    <x v="28"/>
    <x v="29"/>
    <x v="34"/>
    <n v="1"/>
    <n v="83041000"/>
  </r>
  <r>
    <d v="2021-05-22T00:00:00"/>
    <s v="MEMBER"/>
    <s v="TIFFANY - TTP"/>
    <x v="16"/>
    <x v="30"/>
    <x v="35"/>
    <n v="1"/>
    <n v="35203000"/>
  </r>
  <r>
    <d v="2021-05-22T00:00:00"/>
    <s v="PLATINUM"/>
    <s v="TIFFANY - TTP"/>
    <x v="29"/>
    <x v="31"/>
    <x v="36"/>
    <n v="1"/>
    <n v="43326000"/>
  </r>
  <r>
    <d v="2021-05-22T00:00:00"/>
    <s v="MEMBER"/>
    <s v="TIFFANY - TTP"/>
    <x v="30"/>
    <x v="32"/>
    <x v="37"/>
    <n v="1"/>
    <n v="12366000"/>
  </r>
  <r>
    <d v="2021-05-23T00:00:00"/>
    <s v="PLATINUM"/>
    <s v="TIFFANY - TTP"/>
    <x v="31"/>
    <x v="33"/>
    <x v="38"/>
    <n v="1"/>
    <n v="13630000"/>
  </r>
  <r>
    <d v="2021-05-23T00:00:00"/>
    <s v="PLATINUM"/>
    <s v="TIFFANY - TTP"/>
    <x v="32"/>
    <x v="34"/>
    <x v="39"/>
    <n v="1"/>
    <n v="22566000"/>
  </r>
  <r>
    <d v="2021-05-23T00:00:00"/>
    <s v="PLATINUM"/>
    <s v="TIFFANY - TTP"/>
    <x v="33"/>
    <x v="27"/>
    <x v="40"/>
    <n v="1"/>
    <n v="48742000"/>
  </r>
  <r>
    <d v="2021-05-23T00:00:00"/>
    <s v="MEMBER"/>
    <s v="TIFFANY - TTP"/>
    <x v="34"/>
    <x v="35"/>
    <x v="41"/>
    <n v="1"/>
    <n v="8124000"/>
  </r>
  <r>
    <d v="2021-05-23T00:00:00"/>
    <s v="MEMBER"/>
    <s v="TIFFANY - TTP"/>
    <x v="35"/>
    <x v="36"/>
    <x v="42"/>
    <n v="1"/>
    <n v="24371000"/>
  </r>
  <r>
    <d v="2021-05-23T00:00:00"/>
    <s v="MEMBER"/>
    <s v="TIFFANY - TTP"/>
    <x v="36"/>
    <x v="36"/>
    <x v="43"/>
    <n v="1"/>
    <n v="24371000"/>
  </r>
  <r>
    <d v="2021-05-23T00:00:00"/>
    <s v="MEMBER"/>
    <s v="TIFFANY - TTP"/>
    <x v="21"/>
    <x v="37"/>
    <x v="44"/>
    <n v="1"/>
    <n v="11464000"/>
  </r>
  <r>
    <d v="2021-05-23T00:00:00"/>
    <s v="PLATINUM"/>
    <s v="TIFFANY - TTP"/>
    <x v="37"/>
    <x v="38"/>
    <x v="45"/>
    <n v="1"/>
    <n v="34300000"/>
  </r>
  <r>
    <d v="2021-05-23T00:00:00"/>
    <s v="TEMP"/>
    <s v="TIFFANY - TTP"/>
    <x v="38"/>
    <x v="39"/>
    <x v="46"/>
    <n v="1"/>
    <n v="11464000"/>
  </r>
  <r>
    <d v="2021-05-24T00:00:00"/>
    <s v="PLATINUM"/>
    <s v="TIFFANY - TTP"/>
    <x v="39"/>
    <x v="40"/>
    <x v="47"/>
    <n v="1"/>
    <n v="126367000"/>
  </r>
  <r>
    <d v="2021-05-24T00:00:00"/>
    <s v="PLATINUM"/>
    <s v="TIFFANY - TTP"/>
    <x v="40"/>
    <x v="41"/>
    <x v="48"/>
    <n v="1"/>
    <n v="19858000"/>
  </r>
  <r>
    <d v="2021-05-25T00:00:00"/>
    <s v="PLATINUM"/>
    <s v="TIFFANY - TTP"/>
    <x v="41"/>
    <x v="42"/>
    <x v="49"/>
    <n v="1"/>
    <n v="109217000"/>
  </r>
  <r>
    <d v="2021-05-26T00:00:00"/>
    <s v="BOD"/>
    <s v="TIFFANY - TTP"/>
    <x v="42"/>
    <x v="43"/>
    <x v="50"/>
    <n v="1"/>
    <n v="26176000"/>
  </r>
  <r>
    <d v="2021-05-27T00:00:00"/>
    <s v="PLATINUM"/>
    <s v="TIFFANY - TTP"/>
    <x v="43"/>
    <x v="44"/>
    <x v="51"/>
    <n v="1"/>
    <n v="617390000"/>
  </r>
  <r>
    <d v="2021-05-27T00:00:00"/>
    <s v="PLATINUM"/>
    <s v="TIFFANY - TTP"/>
    <x v="44"/>
    <x v="45"/>
    <x v="52"/>
    <n v="1"/>
    <n v="8666000"/>
  </r>
  <r>
    <d v="2021-05-27T00:00:00"/>
    <s v="PLATINUM"/>
    <s v="TIFFANY - TTP"/>
    <x v="45"/>
    <x v="46"/>
    <x v="53"/>
    <n v="1"/>
    <n v="48742000"/>
  </r>
  <r>
    <d v="2021-05-27T00:00:00"/>
    <s v="PLATINUM"/>
    <s v="TIFFANY - TTP"/>
    <x v="46"/>
    <x v="46"/>
    <x v="54"/>
    <n v="1"/>
    <n v="285227000"/>
  </r>
  <r>
    <d v="2021-05-27T00:00:00"/>
    <s v="PLATINUM"/>
    <s v="TIFFANY - TTP"/>
    <x v="47"/>
    <x v="46"/>
    <x v="55"/>
    <n v="1"/>
    <n v="64989000"/>
  </r>
  <r>
    <d v="2021-05-28T00:00:00"/>
    <s v="PLATINUM"/>
    <s v="TIFFANY - TTP"/>
    <x v="48"/>
    <x v="47"/>
    <x v="56"/>
    <n v="1"/>
    <n v="64989000"/>
  </r>
  <r>
    <d v="2021-05-28T00:00:00"/>
    <s v="PLATINUM"/>
    <s v="TIFFANY - TTP"/>
    <x v="49"/>
    <x v="48"/>
    <x v="57"/>
    <n v="1"/>
    <n v="328553000"/>
  </r>
  <r>
    <d v="2021-05-28T00:00:00"/>
    <s v="PLATINUM"/>
    <s v="TIFFANY - TTP"/>
    <x v="50"/>
    <x v="49"/>
    <x v="58"/>
    <n v="1"/>
    <n v="19858000"/>
  </r>
  <r>
    <d v="2021-05-29T00:00:00"/>
    <s v="MEMBER"/>
    <s v="TIFFANY - TTP"/>
    <x v="51"/>
    <x v="50"/>
    <x v="59"/>
    <n v="1"/>
    <n v="26176000"/>
  </r>
  <r>
    <d v="2021-05-29T00:00:00"/>
    <s v="PLATINUM"/>
    <s v="TIFFANY - TTP"/>
    <x v="52"/>
    <x v="51"/>
    <x v="60"/>
    <n v="1"/>
    <n v="60476000"/>
  </r>
  <r>
    <d v="2021-05-30T00:00:00"/>
    <s v="MEMBER"/>
    <s v="TIFFANY - TTP"/>
    <x v="53"/>
    <x v="52"/>
    <x v="61"/>
    <n v="1"/>
    <n v="6680000"/>
  </r>
  <r>
    <d v="2021-05-30T00:00:00"/>
    <s v="MEMBER"/>
    <s v="TIFFANY - TTP"/>
    <x v="54"/>
    <x v="53"/>
    <x v="62"/>
    <n v="1"/>
    <n v="7402000"/>
  </r>
  <r>
    <d v="2021-05-30T00:00:00"/>
    <s v="MEMBER"/>
    <s v="TIFFANY - TTP"/>
    <x v="6"/>
    <x v="54"/>
    <x v="63"/>
    <n v="1"/>
    <n v="6229000"/>
  </r>
  <r>
    <d v="2021-05-30T00:00:00"/>
    <s v="MEMBER"/>
    <s v="TIFFANY - TTP"/>
    <x v="55"/>
    <x v="55"/>
    <x v="64"/>
    <n v="1"/>
    <n v="55060000"/>
  </r>
  <r>
    <d v="2021-06-01T00:00:00"/>
    <s v="NEW"/>
    <s v="TIFFANY - TTP"/>
    <x v="56"/>
    <x v="56"/>
    <x v="65"/>
    <n v="1"/>
    <n v="37008000"/>
  </r>
  <r>
    <d v="2021-06-02T00:00:00"/>
    <s v="PLATINUM"/>
    <s v="TIFFANY - TTP"/>
    <x v="57"/>
    <x v="57"/>
    <x v="66"/>
    <n v="1"/>
    <n v="92067000"/>
  </r>
  <r>
    <d v="2021-06-05T00:00:00"/>
    <s v="MEMBER"/>
    <s v="TIFFANY - TTP"/>
    <x v="58"/>
    <x v="58"/>
    <x v="67"/>
    <n v="1"/>
    <n v="33397000"/>
  </r>
  <r>
    <d v="2021-06-06T00:00:00"/>
    <s v="PLATINUM"/>
    <s v="TIFFANY - TTP"/>
    <x v="59"/>
    <x v="59"/>
    <x v="68"/>
    <n v="1"/>
    <n v="14713000"/>
  </r>
  <r>
    <d v="2021-06-06T00:00:00"/>
    <s v="MEMBER"/>
    <s v="TIFFANY - TTP"/>
    <x v="60"/>
    <x v="60"/>
    <x v="69"/>
    <n v="1"/>
    <n v="5416000"/>
  </r>
  <r>
    <d v="2021-06-06T00:00:00"/>
    <s v="MEMBER"/>
    <s v="TIFFANY - TTP"/>
    <x v="61"/>
    <x v="61"/>
    <x v="70"/>
    <n v="1"/>
    <n v="33397000"/>
  </r>
  <r>
    <d v="2021-06-09T00:00:00"/>
    <s v="PLATINUM"/>
    <s v="TIFFANY - TTP"/>
    <x v="62"/>
    <x v="62"/>
    <x v="71"/>
    <n v="1"/>
    <n v="22566000"/>
  </r>
  <r>
    <d v="2021-06-09T00:00:00"/>
    <s v="PLATINUM"/>
    <s v="TIFFANY - TTP"/>
    <x v="63"/>
    <x v="59"/>
    <x v="72"/>
    <n v="1"/>
    <n v="11554000"/>
  </r>
  <r>
    <d v="2021-06-09T00:00:00"/>
    <s v="MEMBER"/>
    <s v="TIFFANY - TTP"/>
    <x v="64"/>
    <x v="63"/>
    <x v="73"/>
    <n v="1"/>
    <n v="6229000"/>
  </r>
  <r>
    <d v="2021-06-09T00:00:00"/>
    <s v="MEMBER"/>
    <s v="TIFFANY - TTP"/>
    <x v="64"/>
    <x v="64"/>
    <x v="74"/>
    <n v="1"/>
    <n v="6229000"/>
  </r>
  <r>
    <d v="2021-06-11T00:00:00"/>
    <s v="MEMBER"/>
    <s v="TIFFANY - TTP"/>
    <x v="65"/>
    <x v="65"/>
    <x v="75"/>
    <n v="1"/>
    <n v="65892000"/>
  </r>
  <r>
    <d v="2021-06-11T00:00:00"/>
    <s v="MEMBER"/>
    <s v="TIFFANY - TTP"/>
    <x v="64"/>
    <x v="66"/>
    <x v="76"/>
    <n v="1"/>
    <n v="6229000"/>
  </r>
  <r>
    <d v="2021-06-12T00:00:00"/>
    <s v="MEMBER"/>
    <s v="TIFFANY - TTP"/>
    <x v="5"/>
    <x v="67"/>
    <x v="77"/>
    <n v="1"/>
    <n v="6229000"/>
  </r>
  <r>
    <d v="2021-06-12T00:00:00"/>
    <s v="PLATINUM"/>
    <s v="TIFFANY - TTP"/>
    <x v="66"/>
    <x v="68"/>
    <x v="78"/>
    <n v="1"/>
    <n v="184134000"/>
  </r>
  <r>
    <d v="2021-06-12T00:00:00"/>
    <s v="MEMBER"/>
    <s v="TIFFANY - TTP"/>
    <x v="60"/>
    <x v="69"/>
    <x v="79"/>
    <n v="1"/>
    <n v="5416000"/>
  </r>
  <r>
    <d v="2021-06-13T00:00:00"/>
    <s v="MEMBER"/>
    <s v="TIFFANY - TTP"/>
    <x v="67"/>
    <x v="70"/>
    <x v="80"/>
    <n v="1"/>
    <n v="6229000"/>
  </r>
  <r>
    <d v="2021-06-13T00:00:00"/>
    <s v="MEMBER"/>
    <s v="TIFFANY - TTP"/>
    <x v="51"/>
    <x v="71"/>
    <x v="81"/>
    <n v="1"/>
    <n v="26176000"/>
  </r>
  <r>
    <d v="2021-06-15T00:00:00"/>
    <s v="MEMBER"/>
    <s v="TIFFANY - TTP"/>
    <x v="68"/>
    <x v="72"/>
    <x v="82"/>
    <n v="1"/>
    <n v="60476000"/>
  </r>
  <r>
    <d v="2021-06-17T00:00:00"/>
    <s v="PLATINUM"/>
    <s v="TIFFANY - TTP"/>
    <x v="7"/>
    <x v="73"/>
    <x v="83"/>
    <n v="1"/>
    <n v="6229000"/>
  </r>
  <r>
    <d v="2021-06-17T00:00:00"/>
    <s v="PLATINUM"/>
    <s v="TIFFANY - TTP"/>
    <x v="69"/>
    <x v="74"/>
    <x v="84"/>
    <n v="1"/>
    <n v="14803000"/>
  </r>
  <r>
    <d v="2021-06-18T00:00:00"/>
    <s v="MEMBER"/>
    <s v="TIFFANY - TTP"/>
    <x v="70"/>
    <x v="75"/>
    <x v="85"/>
    <n v="1"/>
    <n v="68599000"/>
  </r>
  <r>
    <d v="2021-06-18T00:00:00"/>
    <s v="PLATINUM"/>
    <s v="TIFFANY - TTP"/>
    <x v="71"/>
    <x v="76"/>
    <x v="86"/>
    <n v="1"/>
    <n v="55963000"/>
  </r>
  <r>
    <d v="2021-06-19T00:00:00"/>
    <s v="GOLD"/>
    <s v="TIFFANY - TTP"/>
    <x v="72"/>
    <x v="77"/>
    <x v="87"/>
    <n v="1"/>
    <n v="6229000"/>
  </r>
  <r>
    <d v="2021-06-19T00:00:00"/>
    <s v="GOLD"/>
    <s v="TIFFANY - TTP"/>
    <x v="73"/>
    <x v="78"/>
    <x v="88"/>
    <n v="1"/>
    <n v="60476000"/>
  </r>
  <r>
    <d v="2021-06-20T00:00:00"/>
    <s v="MEMBER"/>
    <s v="TIFFANY - TTP"/>
    <x v="74"/>
    <x v="79"/>
    <x v="89"/>
    <n v="1"/>
    <n v="11464000"/>
  </r>
  <r>
    <d v="2021-06-20T00:00:00"/>
    <s v="PLATINUM"/>
    <s v="TIFFANY - TTP"/>
    <x v="12"/>
    <x v="80"/>
    <x v="90"/>
    <n v="1"/>
    <n v="6229000"/>
  </r>
  <r>
    <d v="2021-06-20T00:00:00"/>
    <s v="GOLD"/>
    <s v="TIFFANY - TTP"/>
    <x v="75"/>
    <x v="81"/>
    <x v="91"/>
    <n v="1"/>
    <n v="86652000"/>
  </r>
  <r>
    <d v="2021-06-21T00:00:00"/>
    <s v="MEMBER"/>
    <s v="TIFFANY - TTP"/>
    <x v="76"/>
    <x v="82"/>
    <x v="92"/>
    <n v="1"/>
    <n v="6229000"/>
  </r>
  <r>
    <d v="2021-06-22T00:00:00"/>
    <s v="MEMBER"/>
    <s v="TIFFANY - TTP"/>
    <x v="64"/>
    <x v="83"/>
    <x v="93"/>
    <n v="1"/>
    <n v="6229000"/>
  </r>
  <r>
    <d v="2021-06-22T00:00:00"/>
    <s v="PLATINUM"/>
    <s v="TIFFANY - TTP"/>
    <x v="77"/>
    <x v="84"/>
    <x v="94"/>
    <n v="1"/>
    <n v="72210000"/>
  </r>
  <r>
    <d v="2021-06-22T00:00:00"/>
    <s v="PLATINUM"/>
    <s v="TIFFANY - TTP"/>
    <x v="4"/>
    <x v="84"/>
    <x v="95"/>
    <n v="1"/>
    <n v="114633000"/>
  </r>
  <r>
    <d v="2021-06-22T00:00:00"/>
    <s v="NEW"/>
    <s v="TIFFANY - TTP"/>
    <x v="78"/>
    <x v="85"/>
    <x v="96"/>
    <n v="1"/>
    <n v="10832000"/>
  </r>
  <r>
    <d v="2021-06-23T00:00:00"/>
    <s v="PLATINUM"/>
    <s v="TIFFANY - TTP"/>
    <x v="79"/>
    <x v="86"/>
    <x v="97"/>
    <n v="1"/>
    <n v="80333000"/>
  </r>
  <r>
    <d v="2021-06-25T00:00:00"/>
    <s v="MEMBER"/>
    <s v="TIFFANY - TTP"/>
    <x v="80"/>
    <x v="87"/>
    <x v="98"/>
    <n v="1"/>
    <n v="40618000"/>
  </r>
  <r>
    <d v="2021-06-25T00:00:00"/>
    <s v="PLATINUM"/>
    <s v="TIFFANY - TTP"/>
    <x v="81"/>
    <x v="29"/>
    <x v="99"/>
    <n v="1"/>
    <n v="92067000"/>
  </r>
  <r>
    <d v="2021-06-25T00:00:00"/>
    <s v="MEMBER"/>
    <s v="TIFFANY - TTP"/>
    <x v="64"/>
    <x v="88"/>
    <x v="100"/>
    <n v="1"/>
    <n v="6229000"/>
  </r>
  <r>
    <d v="2021-06-26T00:00:00"/>
    <s v="MEMBER"/>
    <s v="TIFFANY - TTP"/>
    <x v="82"/>
    <x v="89"/>
    <x v="101"/>
    <n v="1"/>
    <n v="11554000"/>
  </r>
  <r>
    <d v="2021-06-26T00:00:00"/>
    <s v="MEMBER"/>
    <s v="TIFFANY - TTP"/>
    <x v="83"/>
    <x v="90"/>
    <x v="102"/>
    <n v="1"/>
    <n v="5416000"/>
  </r>
  <r>
    <d v="2021-06-26T00:00:00"/>
    <s v="PLATINUM"/>
    <s v="TIFFANY - TTP"/>
    <x v="84"/>
    <x v="91"/>
    <x v="103"/>
    <n v="1"/>
    <n v="86652000"/>
  </r>
  <r>
    <d v="2021-06-26T00:00:00"/>
    <s v="MEMBER"/>
    <s v="TIFFANY - TTP"/>
    <x v="85"/>
    <x v="92"/>
    <x v="104"/>
    <n v="1"/>
    <n v="26176000"/>
  </r>
  <r>
    <d v="2021-06-27T00:00:00"/>
    <s v="MEMBER"/>
    <s v="TIFFANY - TTP"/>
    <x v="86"/>
    <x v="93"/>
    <x v="105"/>
    <n v="1"/>
    <n v="8485000"/>
  </r>
  <r>
    <d v="2021-06-27T00:00:00"/>
    <s v="MEMBER"/>
    <s v="TIFFANY - TTP"/>
    <x v="60"/>
    <x v="94"/>
    <x v="106"/>
    <n v="1"/>
    <n v="5416000"/>
  </r>
  <r>
    <d v="2021-06-27T00:00:00"/>
    <s v="MEMBER"/>
    <s v="TIFFANY - TTP"/>
    <x v="72"/>
    <x v="95"/>
    <x v="107"/>
    <n v="1"/>
    <n v="6229000"/>
  </r>
  <r>
    <d v="2021-06-28T00:00:00"/>
    <s v="PLATINUM"/>
    <s v="TIFFANY - TTP"/>
    <x v="87"/>
    <x v="18"/>
    <x v="108"/>
    <n v="1"/>
    <n v="15074000"/>
  </r>
  <r>
    <d v="2021-06-28T00:00:00"/>
    <s v="PLATINUM"/>
    <s v="TIFFANY - TTP"/>
    <x v="88"/>
    <x v="18"/>
    <x v="109"/>
    <n v="1"/>
    <n v="43326000"/>
  </r>
  <r>
    <d v="2021-06-28T00:00:00"/>
    <s v="PLATINUM"/>
    <s v="TIFFANY - TTP"/>
    <x v="89"/>
    <x v="18"/>
    <x v="110"/>
    <n v="1"/>
    <n v="6680000"/>
  </r>
  <r>
    <d v="2021-06-28T00:00:00"/>
    <s v="MEMBER"/>
    <s v="TIFFANY - TTP"/>
    <x v="90"/>
    <x v="96"/>
    <x v="111"/>
    <n v="1"/>
    <n v="5958000"/>
  </r>
  <r>
    <d v="2021-06-29T00:00:00"/>
    <s v="PLATINUM"/>
    <s v="TIFFANY - TTP"/>
    <x v="91"/>
    <x v="97"/>
    <x v="112"/>
    <n v="1"/>
    <n v="310501000"/>
  </r>
  <r>
    <d v="2021-06-29T00:00:00"/>
    <s v="GOLD"/>
    <s v="TIFFANY - TTP"/>
    <x v="92"/>
    <x v="98"/>
    <x v="113"/>
    <n v="1"/>
    <n v="28884000"/>
  </r>
  <r>
    <d v="2021-06-29T00:00:00"/>
    <s v="MEMBER"/>
    <s v="TIFFANY - TTP"/>
    <x v="76"/>
    <x v="99"/>
    <x v="114"/>
    <n v="1"/>
    <n v="6229000"/>
  </r>
  <r>
    <d v="2021-06-29T00:00:00"/>
    <s v="TEMP"/>
    <s v="TIFFANY - TTP"/>
    <x v="17"/>
    <x v="100"/>
    <x v="115"/>
    <n v="1"/>
    <n v="5416000"/>
  </r>
  <r>
    <d v="2021-06-30T00:00:00"/>
    <s v="MEMBER"/>
    <s v="TIFFANY - TTP"/>
    <x v="93"/>
    <x v="101"/>
    <x v="116"/>
    <n v="1"/>
    <n v="26176000"/>
  </r>
  <r>
    <d v="2021-07-01T00:00:00"/>
    <s v="PLATINUM"/>
    <s v="TIFFANY - TTP"/>
    <x v="94"/>
    <x v="102"/>
    <x v="117"/>
    <n v="1"/>
    <n v="209408000"/>
  </r>
  <r>
    <d v="2021-07-01T00:00:00"/>
    <s v="PLATINUM"/>
    <s v="TIFFANY - TTP"/>
    <x v="95"/>
    <x v="103"/>
    <x v="118"/>
    <n v="1"/>
    <n v="68599000"/>
  </r>
  <r>
    <d v="2021-07-01T00:00:00"/>
    <s v="PLATINUM"/>
    <s v="TIFFANY - TTP"/>
    <x v="96"/>
    <x v="104"/>
    <x v="119"/>
    <n v="1"/>
    <n v="15526000"/>
  </r>
  <r>
    <d v="2021-07-03T00:00:00"/>
    <s v="MEMBER"/>
    <s v="TIFFANY - TTP"/>
    <x v="97"/>
    <x v="105"/>
    <x v="120"/>
    <n v="1"/>
    <n v="6951000"/>
  </r>
  <r>
    <d v="2021-07-03T00:00:00"/>
    <s v="GOLD"/>
    <s v="TIFFANY - TTP"/>
    <x v="98"/>
    <x v="106"/>
    <x v="121"/>
    <n v="1"/>
    <n v="31592000"/>
  </r>
  <r>
    <d v="2021-07-03T00:00:00"/>
    <s v="GOLD"/>
    <s v="TIFFANY - TTP"/>
    <x v="99"/>
    <x v="107"/>
    <x v="122"/>
    <n v="1"/>
    <n v="86652000"/>
  </r>
  <r>
    <d v="2021-07-03T00:00:00"/>
    <s v="MEMBER"/>
    <s v="TIFFANY - TTP"/>
    <x v="100"/>
    <x v="108"/>
    <x v="123"/>
    <n v="1"/>
    <n v="6229000"/>
  </r>
  <r>
    <d v="2021-07-03T00:00:00"/>
    <s v="PLATINUM"/>
    <s v="TIFFANY - TTP"/>
    <x v="101"/>
    <x v="109"/>
    <x v="124"/>
    <n v="1"/>
    <n v="685989000"/>
  </r>
  <r>
    <d v="2021-07-03T00:00:00"/>
    <s v="MEMBER"/>
    <s v="TIFFANY - TTP"/>
    <x v="102"/>
    <x v="110"/>
    <x v="125"/>
    <n v="1"/>
    <n v="56865000"/>
  </r>
  <r>
    <d v="2021-07-04T00:00:00"/>
    <s v="MEMBER"/>
    <s v="TIFFANY - TTP"/>
    <x v="76"/>
    <x v="111"/>
    <x v="126"/>
    <n v="1"/>
    <n v="6229000"/>
  </r>
  <r>
    <d v="2021-07-04T00:00:00"/>
    <s v="PLATINUM"/>
    <s v="TIFFANY - TTP"/>
    <x v="103"/>
    <x v="112"/>
    <x v="127"/>
    <n v="1"/>
    <n v="43326000"/>
  </r>
  <r>
    <d v="2021-07-05T00:00:00"/>
    <s v="PLATINUM"/>
    <s v="TIFFANY - TTP"/>
    <x v="104"/>
    <x v="113"/>
    <x v="128"/>
    <n v="1"/>
    <n v="17240000"/>
  </r>
  <r>
    <d v="2021-07-05T00:00:00"/>
    <s v="PLATINUM"/>
    <s v="TIFFANY - TTP"/>
    <x v="105"/>
    <x v="113"/>
    <x v="129"/>
    <n v="1"/>
    <n v="65892000"/>
  </r>
  <r>
    <d v="2021-07-07T00:00:00"/>
    <s v="PLATINUM"/>
    <s v="TIFFANY - TTP"/>
    <x v="106"/>
    <x v="114"/>
    <x v="130"/>
    <n v="1"/>
    <n v="223849000"/>
  </r>
  <r>
    <d v="2021-07-08T00:00:00"/>
    <s v="PLATINUM"/>
    <s v="TIFFANY - TTP"/>
    <x v="107"/>
    <x v="115"/>
    <x v="131"/>
    <n v="1"/>
    <n v="162472000"/>
  </r>
  <r>
    <d v="2021-07-08T00:00:00"/>
    <s v="MEMBER"/>
    <s v="TIFFANY - TTP"/>
    <x v="0"/>
    <x v="116"/>
    <x v="132"/>
    <n v="1"/>
    <n v="5416000"/>
  </r>
  <r>
    <d v="2021-07-09T00:00:00"/>
    <s v="MEMBER"/>
    <s v="TIFFANY - TTP"/>
    <x v="108"/>
    <x v="117"/>
    <x v="133"/>
    <n v="1"/>
    <n v="79431000"/>
  </r>
  <r>
    <d v="2021-07-09T00:00:00"/>
    <s v="GOLD"/>
    <s v="TIFFANY - TTP"/>
    <x v="109"/>
    <x v="78"/>
    <x v="134"/>
    <n v="1"/>
    <n v="13179000"/>
  </r>
  <r>
    <d v="2021-07-10T00:00:00"/>
    <s v="MEMBER"/>
    <s v="TIFFANY - TTP"/>
    <x v="76"/>
    <x v="118"/>
    <x v="135"/>
    <n v="1"/>
    <n v="6229000"/>
  </r>
  <r>
    <d v="2021-07-10T00:00:00"/>
    <s v="PLATINUM"/>
    <s v="TIFFANY - TTP"/>
    <x v="110"/>
    <x v="119"/>
    <x v="136"/>
    <n v="1"/>
    <n v="55060000"/>
  </r>
  <r>
    <d v="2021-07-10T00:00:00"/>
    <s v="PLATINUM"/>
    <s v="TIFFANY - TTP"/>
    <x v="86"/>
    <x v="120"/>
    <x v="137"/>
    <n v="1"/>
    <n v="8485000"/>
  </r>
  <r>
    <d v="2021-07-10T00:00:00"/>
    <s v="MEMBER"/>
    <s v="TIFFANY - TTP"/>
    <x v="111"/>
    <x v="121"/>
    <x v="138"/>
    <n v="1"/>
    <n v="26176000"/>
  </r>
  <r>
    <d v="2021-07-11T00:00:00"/>
    <s v="GOLD"/>
    <s v="TIFFANY - TTP"/>
    <x v="112"/>
    <x v="122"/>
    <x v="139"/>
    <n v="1"/>
    <n v="68599000"/>
  </r>
  <r>
    <d v="2021-07-11T00:00:00"/>
    <s v="MEMBER"/>
    <s v="TIFFANY - TTP"/>
    <x v="76"/>
    <x v="123"/>
    <x v="140"/>
    <n v="1"/>
    <n v="6229000"/>
  </r>
  <r>
    <d v="2021-07-11T00:00:00"/>
    <s v="NEW"/>
    <s v="TIFFANY - TTP"/>
    <x v="113"/>
    <x v="124"/>
    <x v="141"/>
    <n v="1"/>
    <n v="19858000"/>
  </r>
  <r>
    <d v="2021-07-11T00:00:00"/>
    <s v="MEMBER"/>
    <s v="TIFFANY - TTP"/>
    <x v="114"/>
    <x v="125"/>
    <x v="142"/>
    <n v="1"/>
    <n v="28884000"/>
  </r>
  <r>
    <d v="2021-07-11T00:00:00"/>
    <s v="MEMBER"/>
    <s v="TIFFANY - TTP"/>
    <x v="115"/>
    <x v="126"/>
    <x v="143"/>
    <n v="1"/>
    <n v="10832000"/>
  </r>
  <r>
    <d v="2021-07-11T00:00:00"/>
    <s v="GOLD"/>
    <s v="TIFFANY - TTP"/>
    <x v="116"/>
    <x v="127"/>
    <x v="144"/>
    <n v="1"/>
    <n v="7402000"/>
  </r>
  <r>
    <d v="2021-07-12T00:00:00"/>
    <s v="PLATINUM"/>
    <s v="TIFFANY - TTP"/>
    <x v="117"/>
    <x v="128"/>
    <x v="145"/>
    <n v="1"/>
    <n v="63184000"/>
  </r>
  <r>
    <d v="2021-07-17T00:00:00"/>
    <s v="PLATINUM"/>
    <s v="TIFFANY - TTP"/>
    <x v="60"/>
    <x v="129"/>
    <x v="146"/>
    <n v="1"/>
    <n v="5416000"/>
  </r>
  <r>
    <d v="2021-07-17T00:00:00"/>
    <s v="MEMBER"/>
    <s v="TIFFANY - TTP"/>
    <x v="76"/>
    <x v="130"/>
    <x v="147"/>
    <n v="1"/>
    <n v="6229000"/>
  </r>
  <r>
    <d v="2021-07-18T00:00:00"/>
    <s v="MEMBER"/>
    <s v="TIFFANY - TTP"/>
    <x v="118"/>
    <x v="131"/>
    <x v="148"/>
    <n v="1"/>
    <n v="27982000"/>
  </r>
  <r>
    <d v="2021-07-18T00:00:00"/>
    <s v="MEMBER"/>
    <s v="TIFFANY - TTP"/>
    <x v="78"/>
    <x v="132"/>
    <x v="149"/>
    <n v="1"/>
    <n v="10832000"/>
  </r>
  <r>
    <d v="2021-07-18T00:00:00"/>
    <s v="MEMBER"/>
    <s v="TIFFANY - TTP"/>
    <x v="64"/>
    <x v="133"/>
    <x v="150"/>
    <n v="1"/>
    <n v="6229000"/>
  </r>
  <r>
    <d v="2021-07-21T00:00:00"/>
    <s v="PLATINUM"/>
    <s v="TIFFANY - TTP"/>
    <x v="119"/>
    <x v="134"/>
    <x v="151"/>
    <n v="1"/>
    <n v="67697000"/>
  </r>
  <r>
    <d v="2021-09-15T00:00:00"/>
    <s v="NEW"/>
    <s v="TIFFANY - TTP"/>
    <x v="60"/>
    <x v="135"/>
    <x v="152"/>
    <n v="1"/>
    <n v="5416000"/>
  </r>
  <r>
    <d v="2021-09-15T00:00:00"/>
    <s v="PLATINUM"/>
    <s v="TIFFANY - TTP"/>
    <x v="120"/>
    <x v="136"/>
    <x v="153"/>
    <n v="1"/>
    <n v="285227000"/>
  </r>
  <r>
    <d v="2021-09-24T00:00:00"/>
    <s v="MEMBER"/>
    <s v="TIFFANY - TTP"/>
    <x v="121"/>
    <x v="137"/>
    <x v="154"/>
    <n v="1"/>
    <n v="10832000"/>
  </r>
  <r>
    <d v="2021-09-27T00:00:00"/>
    <s v="MEMBER"/>
    <s v="TIFFANY - TTP"/>
    <x v="93"/>
    <x v="138"/>
    <x v="155"/>
    <n v="1"/>
    <n v="26176000"/>
  </r>
  <r>
    <d v="2021-09-27T00:00:00"/>
    <s v="MEMBER"/>
    <s v="TIFFANY - TTP"/>
    <x v="122"/>
    <x v="139"/>
    <x v="156"/>
    <n v="1"/>
    <n v="6229000"/>
  </r>
  <r>
    <d v="2021-09-28T00:00:00"/>
    <s v="MEMBER"/>
    <s v="TIFFANY - TTP"/>
    <x v="123"/>
    <x v="140"/>
    <x v="157"/>
    <n v="1"/>
    <n v="6229000"/>
  </r>
  <r>
    <d v="2021-09-28T00:00:00"/>
    <s v="GOLD"/>
    <s v="TIFFANY - TTP"/>
    <x v="124"/>
    <x v="141"/>
    <x v="158"/>
    <n v="1"/>
    <n v="43326000"/>
  </r>
  <r>
    <d v="2021-09-29T00:00:00"/>
    <s v="PLATINUM"/>
    <s v="TIFFANY - TTP"/>
    <x v="125"/>
    <x v="142"/>
    <x v="159"/>
    <n v="1"/>
    <n v="143517000"/>
  </r>
  <r>
    <d v="2021-09-29T00:00:00"/>
    <s v="GOLD"/>
    <s v="TIFFANY - TTP"/>
    <x v="126"/>
    <x v="143"/>
    <x v="160"/>
    <n v="1"/>
    <n v="114633000"/>
  </r>
  <r>
    <d v="2021-09-30T00:00:00"/>
    <s v="MEMBER"/>
    <s v="TIFFANY - TTP"/>
    <x v="127"/>
    <x v="144"/>
    <x v="161"/>
    <n v="1"/>
    <n v="31592000"/>
  </r>
  <r>
    <d v="2021-10-01T00:00:00"/>
    <s v="GOLD"/>
    <s v="TIFFANY - TTP"/>
    <x v="128"/>
    <x v="145"/>
    <x v="162"/>
    <n v="1"/>
    <n v="37910000"/>
  </r>
  <r>
    <d v="2021-10-02T00:00:00"/>
    <s v="MEMBER"/>
    <s v="TIFFANY - TTP"/>
    <x v="6"/>
    <x v="146"/>
    <x v="163"/>
    <n v="1"/>
    <n v="6229000"/>
  </r>
  <r>
    <d v="2021-10-02T00:00:00"/>
    <s v="MEMBER"/>
    <s v="TIFFANY - TTP"/>
    <x v="129"/>
    <x v="147"/>
    <x v="164"/>
    <n v="1"/>
    <n v="59573000"/>
  </r>
  <r>
    <d v="2021-10-02T00:00:00"/>
    <s v="MEMBER"/>
    <s v="TIFFANY - TTP"/>
    <x v="130"/>
    <x v="148"/>
    <x v="165"/>
    <n v="1"/>
    <n v="12096000"/>
  </r>
  <r>
    <d v="2021-10-04T00:00:00"/>
    <s v="GOLD"/>
    <s v="TIFFANY - TTP"/>
    <x v="131"/>
    <x v="149"/>
    <x v="166"/>
    <n v="1"/>
    <n v="16970000"/>
  </r>
  <r>
    <d v="2021-10-05T00:00:00"/>
    <s v="MEMBER"/>
    <s v="TIFFANY - TTP"/>
    <x v="132"/>
    <x v="150"/>
    <x v="167"/>
    <n v="1"/>
    <n v="6229000"/>
  </r>
  <r>
    <d v="2021-10-05T00:00:00"/>
    <s v="PLATINUM"/>
    <s v="TIFFANY - TTP"/>
    <x v="133"/>
    <x v="151"/>
    <x v="168"/>
    <n v="1"/>
    <n v="227460000"/>
  </r>
  <r>
    <d v="2021-10-06T00:00:00"/>
    <s v="MEMBER"/>
    <s v="TIFFANY - TTP"/>
    <x v="93"/>
    <x v="152"/>
    <x v="169"/>
    <n v="1"/>
    <n v="26176000"/>
  </r>
  <r>
    <d v="2021-10-06T00:00:00"/>
    <s v="MEMBER"/>
    <s v="TIFFANY - TTP"/>
    <x v="134"/>
    <x v="153"/>
    <x v="170"/>
    <n v="1"/>
    <n v="11554000"/>
  </r>
  <r>
    <d v="2021-10-06T00:00:00"/>
    <s v="PLATINUM"/>
    <s v="TIFFANY - TTP"/>
    <x v="135"/>
    <x v="154"/>
    <x v="171"/>
    <n v="1"/>
    <n v="48742000"/>
  </r>
  <r>
    <d v="2021-10-07T00:00:00"/>
    <s v="PLATINUM"/>
    <s v="TIFFANY - TTP"/>
    <x v="136"/>
    <x v="155"/>
    <x v="172"/>
    <n v="1"/>
    <n v="28884000"/>
  </r>
  <r>
    <d v="2021-10-07T00:00:00"/>
    <s v="MEMBER"/>
    <s v="TIFFANY - TTP"/>
    <x v="137"/>
    <x v="156"/>
    <x v="173"/>
    <n v="1"/>
    <n v="17240000"/>
  </r>
  <r>
    <d v="2021-10-08T00:00:00"/>
    <s v="MEMBER"/>
    <s v="TIFFANY - TTP"/>
    <x v="138"/>
    <x v="157"/>
    <x v="174"/>
    <n v="1"/>
    <n v="6680000"/>
  </r>
  <r>
    <d v="2021-10-08T00:00:00"/>
    <s v="MEMBER"/>
    <s v="TIFFANY - TTP"/>
    <x v="7"/>
    <x v="158"/>
    <x v="175"/>
    <n v="1"/>
    <n v="6229000"/>
  </r>
  <r>
    <d v="2021-10-08T00:00:00"/>
    <s v="MEMBER"/>
    <s v="TIFFANY - TTP"/>
    <x v="139"/>
    <x v="159"/>
    <x v="176"/>
    <n v="1"/>
    <n v="6229000"/>
  </r>
  <r>
    <d v="2021-10-09T00:00:00"/>
    <s v="MEMBER"/>
    <s v="TIFFANY - TTP"/>
    <x v="134"/>
    <x v="160"/>
    <x v="177"/>
    <n v="1"/>
    <n v="11554000"/>
  </r>
  <r>
    <d v="2021-10-09T00:00:00"/>
    <s v="MEMBER"/>
    <s v="TIFFANY - TTP"/>
    <x v="115"/>
    <x v="161"/>
    <x v="178"/>
    <n v="1"/>
    <n v="10832000"/>
  </r>
  <r>
    <d v="2021-10-09T00:00:00"/>
    <s v="MEMBER"/>
    <s v="TIFFANY - TTP"/>
    <x v="111"/>
    <x v="162"/>
    <x v="179"/>
    <n v="1"/>
    <n v="26176000"/>
  </r>
  <r>
    <d v="2021-10-10T00:00:00"/>
    <s v="MEMBER"/>
    <s v="TIFFANY - TTP"/>
    <x v="140"/>
    <x v="163"/>
    <x v="180"/>
    <n v="1"/>
    <n v="22566000"/>
  </r>
  <r>
    <d v="2021-10-10T00:00:00"/>
    <s v="TEMP"/>
    <s v="TIFFANY - TTP"/>
    <x v="141"/>
    <x v="39"/>
    <x v="181"/>
    <n v="1"/>
    <n v="72210000"/>
  </r>
  <r>
    <d v="2021-10-11T00:00:00"/>
    <s v="PLATINUM"/>
    <s v="TIFFANY - TTP"/>
    <x v="142"/>
    <x v="164"/>
    <x v="182"/>
    <n v="1"/>
    <n v="72210000"/>
  </r>
  <r>
    <d v="2021-10-12T00:00:00"/>
    <s v="MEMBER"/>
    <s v="TIFFANY - TTP"/>
    <x v="134"/>
    <x v="165"/>
    <x v="183"/>
    <n v="1"/>
    <n v="11554000"/>
  </r>
  <r>
    <d v="2021-10-12T00:00:00"/>
    <s v="PLATINUM"/>
    <s v="TIFFANY - TTP"/>
    <x v="139"/>
    <x v="166"/>
    <x v="184"/>
    <n v="1"/>
    <n v="6951000"/>
  </r>
  <r>
    <d v="2021-10-13T00:00:00"/>
    <s v="PLATINUM"/>
    <s v="TIFFANY - TTP"/>
    <x v="143"/>
    <x v="167"/>
    <x v="185"/>
    <n v="1"/>
    <n v="51450000"/>
  </r>
  <r>
    <d v="2021-10-13T00:00:00"/>
    <s v="PLATINUM"/>
    <s v="TIFFANY - TTP"/>
    <x v="144"/>
    <x v="167"/>
    <x v="186"/>
    <n v="1"/>
    <n v="29787000"/>
  </r>
  <r>
    <d v="2021-10-13T00:00:00"/>
    <s v="MEMBER"/>
    <s v="TIFFANY - TTP"/>
    <x v="143"/>
    <x v="168"/>
    <x v="187"/>
    <n v="1"/>
    <n v="51450000"/>
  </r>
  <r>
    <d v="2021-10-13T00:00:00"/>
    <s v="PLATINUM"/>
    <s v="TIFFANY - TTP"/>
    <x v="12"/>
    <x v="169"/>
    <x v="188"/>
    <n v="1"/>
    <n v="6951000"/>
  </r>
  <r>
    <d v="2021-10-13T00:00:00"/>
    <s v="PLATINUM"/>
    <s v="TIFFANY - TTP"/>
    <x v="145"/>
    <x v="170"/>
    <x v="189"/>
    <n v="1"/>
    <n v="56865000"/>
  </r>
  <r>
    <d v="2021-10-13T00:00:00"/>
    <s v="PLATINUM"/>
    <s v="TIFFANY - TTP"/>
    <x v="146"/>
    <x v="42"/>
    <x v="190"/>
    <n v="1"/>
    <n v="60476000"/>
  </r>
  <r>
    <d v="2021-10-14T00:00:00"/>
    <s v="PLATINUM"/>
    <s v="TIFFANY - TTP"/>
    <x v="147"/>
    <x v="171"/>
    <x v="191"/>
    <n v="1"/>
    <n v="25274000"/>
  </r>
  <r>
    <d v="2021-10-14T00:00:00"/>
    <s v="MEMBER"/>
    <s v="TIFFANY - TTP"/>
    <x v="122"/>
    <x v="172"/>
    <x v="192"/>
    <n v="1"/>
    <n v="6951000"/>
  </r>
  <r>
    <d v="2021-10-14T00:00:00"/>
    <s v="PLATINUM"/>
    <s v="TIFFANY - TTP"/>
    <x v="148"/>
    <x v="27"/>
    <x v="193"/>
    <n v="1"/>
    <n v="109217000"/>
  </r>
  <r>
    <d v="2021-10-14T00:00:00"/>
    <s v="MEMBER"/>
    <s v="TIFFANY - TTP"/>
    <x v="149"/>
    <x v="173"/>
    <x v="194"/>
    <n v="1"/>
    <n v="13179000"/>
  </r>
  <r>
    <d v="2021-10-15T00:00:00"/>
    <s v="PLATINUM"/>
    <s v="TIFFANY - TTP"/>
    <x v="150"/>
    <x v="174"/>
    <x v="195"/>
    <n v="1"/>
    <n v="77626000"/>
  </r>
  <r>
    <d v="2021-10-15T00:00:00"/>
    <s v="PLATINUM"/>
    <s v="TIFFANY - TTP"/>
    <x v="83"/>
    <x v="175"/>
    <x v="196"/>
    <n v="1"/>
    <n v="6951000"/>
  </r>
  <r>
    <d v="2021-10-15T00:00:00"/>
    <s v="PLATINUM"/>
    <s v="TIFFANY - TTP"/>
    <x v="151"/>
    <x v="176"/>
    <x v="197"/>
    <n v="1"/>
    <n v="114633000"/>
  </r>
  <r>
    <d v="2021-10-16T00:00:00"/>
    <s v="MEMBER"/>
    <s v="TIFFANY - TTP"/>
    <x v="152"/>
    <x v="177"/>
    <x v="198"/>
    <n v="1"/>
    <n v="48742000"/>
  </r>
  <r>
    <d v="2021-10-16T00:00:00"/>
    <s v="MEMBER"/>
    <s v="TIFFANY - TTP"/>
    <x v="153"/>
    <x v="178"/>
    <x v="199"/>
    <n v="1"/>
    <n v="46034000"/>
  </r>
  <r>
    <d v="2021-10-16T00:00:00"/>
    <s v="MEMBER"/>
    <s v="TIFFANY - TTP"/>
    <x v="154"/>
    <x v="179"/>
    <x v="200"/>
    <n v="1"/>
    <n v="36105000"/>
  </r>
  <r>
    <d v="2021-10-17T00:00:00"/>
    <s v="MEMBER"/>
    <s v="TIFFANY - TTP"/>
    <x v="12"/>
    <x v="180"/>
    <x v="201"/>
    <n v="1"/>
    <n v="6951000"/>
  </r>
  <r>
    <d v="2021-10-17T00:00:00"/>
    <s v="MEMBER"/>
    <s v="TIFFANY - TTP"/>
    <x v="111"/>
    <x v="181"/>
    <x v="202"/>
    <n v="1"/>
    <n v="26176000"/>
  </r>
  <r>
    <d v="2021-10-17T00:00:00"/>
    <s v="PLATINUM"/>
    <s v="TIFFANY - TTP"/>
    <x v="155"/>
    <x v="182"/>
    <x v="203"/>
    <n v="1"/>
    <n v="148030000"/>
  </r>
  <r>
    <d v="2021-10-17T00:00:00"/>
    <s v="PLATINUM"/>
    <s v="TIFFANY - TTP"/>
    <x v="156"/>
    <x v="183"/>
    <x v="204"/>
    <n v="1"/>
    <n v="92067000"/>
  </r>
  <r>
    <d v="2021-10-17T00:00:00"/>
    <s v="MEMBER"/>
    <s v="TIFFANY - TTP"/>
    <x v="157"/>
    <x v="184"/>
    <x v="205"/>
    <n v="1"/>
    <n v="7763000"/>
  </r>
  <r>
    <d v="2021-10-17T00:00:00"/>
    <s v="GOLD"/>
    <s v="TIFFANY - TTP"/>
    <x v="57"/>
    <x v="185"/>
    <x v="206"/>
    <n v="1"/>
    <n v="92067000"/>
  </r>
  <r>
    <d v="2021-10-17T00:00:00"/>
    <s v="PLATINUM"/>
    <s v="TIFFANY - TTP"/>
    <x v="57"/>
    <x v="186"/>
    <x v="207"/>
    <n v="1"/>
    <n v="92067000"/>
  </r>
  <r>
    <d v="2021-10-17T00:00:00"/>
    <s v="PLATINUM"/>
    <s v="TIFFANY - TTP"/>
    <x v="158"/>
    <x v="187"/>
    <x v="208"/>
    <n v="1"/>
    <n v="200381000"/>
  </r>
  <r>
    <d v="2021-10-17T00:00:00"/>
    <s v="GOLD"/>
    <s v="TIFFANY - TTP"/>
    <x v="159"/>
    <x v="188"/>
    <x v="209"/>
    <n v="1"/>
    <n v="79431000"/>
  </r>
  <r>
    <d v="2021-10-17T00:00:00"/>
    <s v="PLATINUM"/>
    <s v="TIFFANY - TTP"/>
    <x v="160"/>
    <x v="189"/>
    <x v="210"/>
    <n v="1"/>
    <n v="160666000"/>
  </r>
  <r>
    <d v="2021-10-18T00:00:00"/>
    <s v="PLATINUM"/>
    <s v="TIFFANY - TTP"/>
    <x v="161"/>
    <x v="190"/>
    <x v="211"/>
    <n v="1"/>
    <n v="330358000"/>
  </r>
  <r>
    <d v="2021-10-18T00:00:00"/>
    <s v="PLATINUM"/>
    <s v="TIFFANY - TTP"/>
    <x v="162"/>
    <x v="31"/>
    <x v="212"/>
    <n v="1"/>
    <n v="74015000"/>
  </r>
  <r>
    <d v="2021-10-18T00:00:00"/>
    <s v="PLATINUM"/>
    <s v="TIFFANY - TTP"/>
    <x v="163"/>
    <x v="191"/>
    <x v="213"/>
    <n v="1"/>
    <n v="159764000"/>
  </r>
  <r>
    <d v="2021-10-19T00:00:00"/>
    <s v="MEMBER"/>
    <s v="TIFFANY - TTP"/>
    <x v="122"/>
    <x v="192"/>
    <x v="214"/>
    <n v="1"/>
    <n v="6951000"/>
  </r>
  <r>
    <d v="2021-10-19T00:00:00"/>
    <s v="MEMBER"/>
    <s v="TIFFANY - TTP"/>
    <x v="164"/>
    <x v="193"/>
    <x v="215"/>
    <n v="1"/>
    <n v="6951000"/>
  </r>
  <r>
    <d v="2021-10-19T00:00:00"/>
    <s v="GOLD"/>
    <s v="TIFFANY - TTP"/>
    <x v="165"/>
    <x v="194"/>
    <x v="216"/>
    <n v="1"/>
    <n v="60476000"/>
  </r>
  <r>
    <d v="2021-10-19T00:00:00"/>
    <s v="MEMBER"/>
    <s v="TIFFANY - TTP"/>
    <x v="166"/>
    <x v="195"/>
    <x v="217"/>
    <n v="1"/>
    <n v="21663000"/>
  </r>
  <r>
    <d v="2021-10-19T00:00:00"/>
    <s v="PLATINUM"/>
    <s v="TIFFANY - TTP"/>
    <x v="47"/>
    <x v="196"/>
    <x v="218"/>
    <n v="1"/>
    <n v="64989000"/>
  </r>
  <r>
    <d v="2021-10-19T00:00:00"/>
    <s v="TEMP"/>
    <s v="TIFFANY - TTP"/>
    <x v="167"/>
    <x v="197"/>
    <x v="219"/>
    <n v="1"/>
    <n v="114633000"/>
  </r>
  <r>
    <d v="2021-10-20T00:00:00"/>
    <s v="MEMBER"/>
    <s v="TIFFANY - TTP"/>
    <x v="83"/>
    <x v="198"/>
    <x v="220"/>
    <n v="1"/>
    <n v="6951000"/>
  </r>
  <r>
    <d v="2021-10-20T00:00:00"/>
    <s v="GOLD"/>
    <s v="TIFFANY - TTP"/>
    <x v="168"/>
    <x v="199"/>
    <x v="221"/>
    <n v="1"/>
    <n v="26176000"/>
  </r>
  <r>
    <d v="2021-10-20T00:00:00"/>
    <s v="MEMBER"/>
    <s v="TIFFANY - TTP"/>
    <x v="80"/>
    <x v="200"/>
    <x v="222"/>
    <n v="1"/>
    <n v="40618000"/>
  </r>
  <r>
    <d v="2021-10-20T00:00:00"/>
    <s v="PLATINUM"/>
    <s v="TIFFANY - TTP"/>
    <x v="169"/>
    <x v="196"/>
    <x v="223"/>
    <n v="1"/>
    <n v="256344000"/>
  </r>
  <r>
    <d v="2021-10-20T00:00:00"/>
    <s v="MEMBER"/>
    <s v="TIFFANY - TTP"/>
    <x v="170"/>
    <x v="201"/>
    <x v="224"/>
    <n v="1"/>
    <n v="6951000"/>
  </r>
  <r>
    <d v="2021-10-20T00:00:00"/>
    <s v="PLATINUM"/>
    <s v="TIFFANY - TTP"/>
    <x v="151"/>
    <x v="202"/>
    <x v="225"/>
    <n v="1"/>
    <n v="114633000"/>
  </r>
  <r>
    <d v="2021-10-20T00:00:00"/>
    <s v="PLATINUM"/>
    <s v="TIFFANY - TTP"/>
    <x v="171"/>
    <x v="203"/>
    <x v="226"/>
    <n v="1"/>
    <n v="103801000"/>
  </r>
  <r>
    <d v="2021-10-20T00:00:00"/>
    <s v="MEMBER"/>
    <s v="TIFFANY - TTP"/>
    <x v="172"/>
    <x v="204"/>
    <x v="227"/>
    <n v="1"/>
    <n v="50547000"/>
  </r>
  <r>
    <d v="2021-10-21T00:00:00"/>
    <s v="MEMBER"/>
    <s v="TIFFANY - TTP"/>
    <x v="173"/>
    <x v="205"/>
    <x v="228"/>
    <n v="1"/>
    <n v="70405000"/>
  </r>
  <r>
    <d v="2021-10-21T00:00:00"/>
    <s v="MEMBER"/>
    <s v="TIFFANY - TTP"/>
    <x v="51"/>
    <x v="206"/>
    <x v="229"/>
    <n v="1"/>
    <n v="26176000"/>
  </r>
  <r>
    <d v="2021-10-22T00:00:00"/>
    <s v="GOLD"/>
    <s v="TIFFANY - TTP"/>
    <x v="174"/>
    <x v="207"/>
    <x v="230"/>
    <n v="1"/>
    <n v="13179000"/>
  </r>
  <r>
    <d v="2021-10-22T00:00:00"/>
    <s v="PLATINUM"/>
    <s v="TIFFANY - TTP"/>
    <x v="175"/>
    <x v="208"/>
    <x v="231"/>
    <n v="1"/>
    <n v="68599000"/>
  </r>
  <r>
    <d v="2021-10-23T00:00:00"/>
    <s v="MEMBER"/>
    <s v="TIFFANY - TTP"/>
    <x v="80"/>
    <x v="209"/>
    <x v="232"/>
    <n v="1"/>
    <n v="40618000"/>
  </r>
  <r>
    <d v="2021-10-23T00:00:00"/>
    <s v="MEMBER"/>
    <s v="TIFFANY - TTP"/>
    <x v="93"/>
    <x v="210"/>
    <x v="233"/>
    <n v="1"/>
    <n v="26176000"/>
  </r>
  <r>
    <d v="2021-10-23T00:00:00"/>
    <s v="PLATINUM"/>
    <s v="TIFFANY - TTP"/>
    <x v="176"/>
    <x v="97"/>
    <x v="234"/>
    <n v="1"/>
    <n v="6951000"/>
  </r>
  <r>
    <d v="2021-10-23T00:00:00"/>
    <s v="PLATINUM"/>
    <s v="TIFFANY - TTP"/>
    <x v="177"/>
    <x v="211"/>
    <x v="235"/>
    <n v="1"/>
    <n v="56865000"/>
  </r>
  <r>
    <d v="2021-10-23T00:00:00"/>
    <s v="PLATINUM"/>
    <s v="TIFFANY - TTP"/>
    <x v="178"/>
    <x v="212"/>
    <x v="236"/>
    <n v="1"/>
    <n v="10832000"/>
  </r>
  <r>
    <d v="2021-10-23T00:00:00"/>
    <s v="PLATINUM"/>
    <s v="TIFFANY - TTP"/>
    <x v="179"/>
    <x v="213"/>
    <x v="237"/>
    <n v="1"/>
    <n v="505466000"/>
  </r>
  <r>
    <d v="2021-10-23T00:00:00"/>
    <s v="MEMBER"/>
    <s v="TIFFANY - TTP"/>
    <x v="180"/>
    <x v="214"/>
    <x v="238"/>
    <n v="1"/>
    <n v="74015000"/>
  </r>
  <r>
    <d v="2021-10-23T00:00:00"/>
    <s v="GOLD"/>
    <s v="TIFFANY - TTP"/>
    <x v="170"/>
    <x v="215"/>
    <x v="239"/>
    <n v="1"/>
    <n v="6951000"/>
  </r>
  <r>
    <d v="2021-10-24T00:00:00"/>
    <s v="MEMBER"/>
    <s v="TIFFANY - TTP"/>
    <x v="93"/>
    <x v="216"/>
    <x v="240"/>
    <n v="1"/>
    <n v="26176000"/>
  </r>
  <r>
    <d v="2021-10-24T00:00:00"/>
    <s v="MEMBER"/>
    <s v="TIFFANY - TTP"/>
    <x v="181"/>
    <x v="217"/>
    <x v="241"/>
    <n v="1"/>
    <n v="15435000"/>
  </r>
  <r>
    <d v="2021-10-25T00:00:00"/>
    <s v="PLATINUM"/>
    <s v="TIFFANY - TTP"/>
    <x v="182"/>
    <x v="218"/>
    <x v="242"/>
    <n v="1"/>
    <n v="178719000"/>
  </r>
  <r>
    <d v="2021-10-25T00:00:00"/>
    <s v="PLATINUM"/>
    <s v="TIFFANY - TTP"/>
    <x v="183"/>
    <x v="219"/>
    <x v="243"/>
    <n v="1"/>
    <n v="171498000"/>
  </r>
  <r>
    <d v="2021-10-26T00:00:00"/>
    <s v="MEMBER"/>
    <s v="TIFFANY - TTP"/>
    <x v="178"/>
    <x v="220"/>
    <x v="244"/>
    <n v="1"/>
    <n v="10832000"/>
  </r>
  <r>
    <d v="2021-10-26T00:00:00"/>
    <s v="MEMBER"/>
    <s v="TIFFANY - TTP"/>
    <x v="12"/>
    <x v="221"/>
    <x v="245"/>
    <n v="1"/>
    <n v="6951000"/>
  </r>
  <r>
    <d v="2021-10-27T00:00:00"/>
    <s v="PLATINUM"/>
    <s v="TIFFANY - TTP"/>
    <x v="184"/>
    <x v="222"/>
    <x v="246"/>
    <n v="1"/>
    <n v="50547000"/>
  </r>
  <r>
    <d v="2021-10-28T00:00:00"/>
    <s v="MEMBER"/>
    <s v="TIFFANY - TTP"/>
    <x v="185"/>
    <x v="223"/>
    <x v="247"/>
    <n v="1"/>
    <n v="14262000"/>
  </r>
  <r>
    <d v="2021-10-28T00:00:00"/>
    <s v="MEMBER"/>
    <s v="TIFFANY - TTP"/>
    <x v="157"/>
    <x v="224"/>
    <x v="248"/>
    <n v="1"/>
    <n v="7763000"/>
  </r>
  <r>
    <d v="2021-10-28T00:00:00"/>
    <s v="PLATINUM"/>
    <s v="TIFFANY - TTP"/>
    <x v="186"/>
    <x v="225"/>
    <x v="249"/>
    <n v="1"/>
    <n v="384515000"/>
  </r>
  <r>
    <d v="2021-10-28T00:00:00"/>
    <s v="MEMBER"/>
    <s v="TIFFANY - TTP"/>
    <x v="176"/>
    <x v="224"/>
    <x v="250"/>
    <n v="1"/>
    <n v="6951000"/>
  </r>
  <r>
    <d v="2021-10-28T00:00:00"/>
    <s v="MEMBER"/>
    <s v="TIFFANY - TTP"/>
    <x v="176"/>
    <x v="226"/>
    <x v="251"/>
    <n v="1"/>
    <n v="6951000"/>
  </r>
  <r>
    <d v="2021-10-28T00:00:00"/>
    <s v="MEMBER"/>
    <s v="TIFFANY - TTP"/>
    <x v="187"/>
    <x v="227"/>
    <x v="252"/>
    <n v="1"/>
    <n v="55060000"/>
  </r>
  <r>
    <d v="2021-10-28T00:00:00"/>
    <s v="PLATINUM"/>
    <s v="TIFFANY - TTP"/>
    <x v="188"/>
    <x v="228"/>
    <x v="253"/>
    <n v="1"/>
    <n v="265370000"/>
  </r>
  <r>
    <d v="2021-10-29T00:00:00"/>
    <s v="PLATINUM"/>
    <s v="TIFFANY - TTP"/>
    <x v="189"/>
    <x v="229"/>
    <x v="254"/>
    <n v="1"/>
    <n v="63184000"/>
  </r>
  <r>
    <d v="2021-10-29T00:00:00"/>
    <s v="GOLD"/>
    <s v="TIFFANY - TTP"/>
    <x v="190"/>
    <x v="230"/>
    <x v="255"/>
    <n v="1"/>
    <n v="46937000"/>
  </r>
  <r>
    <d v="2021-10-29T00:00:00"/>
    <s v="PLATINUM"/>
    <s v="TIFFANY - TTP"/>
    <x v="191"/>
    <x v="229"/>
    <x v="256"/>
    <n v="1"/>
    <n v="56865000"/>
  </r>
  <r>
    <d v="2021-10-29T00:00:00"/>
    <s v="PLATINUM"/>
    <s v="TIFFANY - TTP"/>
    <x v="189"/>
    <x v="229"/>
    <x v="257"/>
    <n v="-1"/>
    <n v="-63184000"/>
  </r>
  <r>
    <d v="2021-10-30T00:00:00"/>
    <s v="PLATINUM"/>
    <s v="TIFFANY - TTP"/>
    <x v="70"/>
    <x v="231"/>
    <x v="258"/>
    <n v="1"/>
    <n v="68599000"/>
  </r>
  <r>
    <d v="2021-10-30T00:00:00"/>
    <s v="GOLD"/>
    <s v="TIFFANY - TTP"/>
    <x v="192"/>
    <x v="232"/>
    <x v="259"/>
    <n v="1"/>
    <n v="97483000"/>
  </r>
  <r>
    <d v="2021-10-30T00:00:00"/>
    <s v="GOLD"/>
    <s v="TIFFANY - TTP"/>
    <x v="193"/>
    <x v="233"/>
    <x v="260"/>
    <n v="1"/>
    <n v="55060000"/>
  </r>
  <r>
    <d v="2021-10-31T00:00:00"/>
    <s v="MEMBER"/>
    <s v="TIFFANY - TTP"/>
    <x v="194"/>
    <x v="234"/>
    <x v="261"/>
    <n v="1"/>
    <n v="12096000"/>
  </r>
  <r>
    <d v="2021-10-31T00:00:00"/>
    <s v="MEMBER"/>
    <s v="TIFFANY - TTP"/>
    <x v="195"/>
    <x v="235"/>
    <x v="262"/>
    <n v="1"/>
    <n v="24371000"/>
  </r>
  <r>
    <d v="2021-10-31T00:00:00"/>
    <s v="PLATINUM"/>
    <s v="TIFFANY - TTP"/>
    <x v="196"/>
    <x v="236"/>
    <x v="263"/>
    <n v="1"/>
    <n v="178719000"/>
  </r>
  <r>
    <d v="2021-10-31T00:00:00"/>
    <s v="PLATINUM"/>
    <s v="TIFFANY - TTP"/>
    <x v="197"/>
    <x v="237"/>
    <x v="264"/>
    <n v="1"/>
    <n v="82139000"/>
  </r>
  <r>
    <d v="2021-10-31T00:00:00"/>
    <s v="PLATINUM"/>
    <s v="TIFFANY - TTP"/>
    <x v="156"/>
    <x v="238"/>
    <x v="265"/>
    <n v="1"/>
    <n v="92067000"/>
  </r>
  <r>
    <d v="2021-10-31T00:00:00"/>
    <s v="PLATINUM"/>
    <s v="TIFFANY - TTP"/>
    <x v="198"/>
    <x v="239"/>
    <x v="266"/>
    <n v="1"/>
    <n v="12366000"/>
  </r>
  <r>
    <d v="2021-10-31T00:00:00"/>
    <s v="PLATINUM"/>
    <s v="TIFFANY - TTP"/>
    <x v="199"/>
    <x v="240"/>
    <x v="267"/>
    <n v="1"/>
    <n v="164277000"/>
  </r>
  <r>
    <d v="2021-11-02T00:00:00"/>
    <s v="MEMBER"/>
    <s v="TIFFANY - TTP"/>
    <x v="200"/>
    <x v="241"/>
    <x v="268"/>
    <n v="1"/>
    <n v="6951000"/>
  </r>
  <r>
    <d v="2021-11-02T00:00:00"/>
    <s v="PLATINUM"/>
    <s v="TIFFANY - TTP"/>
    <x v="86"/>
    <x v="242"/>
    <x v="269"/>
    <n v="1"/>
    <n v="8485000"/>
  </r>
  <r>
    <d v="2021-11-03T00:00:00"/>
    <s v="MEMBER"/>
    <s v="TIFFANY - TTP"/>
    <x v="201"/>
    <x v="243"/>
    <x v="270"/>
    <n v="1"/>
    <n v="9388000"/>
  </r>
  <r>
    <d v="2021-11-03T00:00:00"/>
    <s v="GOLD"/>
    <s v="TIFFANY - TTP"/>
    <x v="202"/>
    <x v="244"/>
    <x v="271"/>
    <n v="1"/>
    <n v="56865000"/>
  </r>
  <r>
    <d v="2021-11-04T00:00:00"/>
    <s v="MEMBER"/>
    <s v="TIFFANY - TTP"/>
    <x v="203"/>
    <x v="245"/>
    <x v="272"/>
    <n v="1"/>
    <n v="6951000"/>
  </r>
  <r>
    <d v="2021-11-06T00:00:00"/>
    <s v="MEMBER"/>
    <s v="TIFFANY - TTP"/>
    <x v="204"/>
    <x v="246"/>
    <x v="273"/>
    <n v="1"/>
    <n v="56865000"/>
  </r>
  <r>
    <d v="2021-11-06T00:00:00"/>
    <s v="GOLD"/>
    <s v="TIFFANY - TTP"/>
    <x v="205"/>
    <x v="247"/>
    <x v="274"/>
    <n v="1"/>
    <n v="56865000"/>
  </r>
  <r>
    <d v="2021-11-06T00:00:00"/>
    <s v="PLATINUM"/>
    <s v="TIFFANY - TTP"/>
    <x v="206"/>
    <x v="248"/>
    <x v="275"/>
    <n v="1"/>
    <n v="120951000"/>
  </r>
  <r>
    <d v="2021-11-06T00:00:00"/>
    <s v="MEMBER"/>
    <s v="TIFFANY - TTP"/>
    <x v="207"/>
    <x v="249"/>
    <x v="276"/>
    <n v="1"/>
    <n v="11554000"/>
  </r>
  <r>
    <d v="2021-11-06T00:00:00"/>
    <s v="PLATINUM"/>
    <s v="TIFFANY - TTP"/>
    <x v="135"/>
    <x v="250"/>
    <x v="277"/>
    <n v="1"/>
    <n v="48742000"/>
  </r>
  <r>
    <d v="2021-11-06T00:00:00"/>
    <s v="BOD"/>
    <s v="TIFFANY - TTP"/>
    <x v="208"/>
    <x v="251"/>
    <x v="278"/>
    <n v="1"/>
    <n v="1610268800"/>
  </r>
  <r>
    <d v="2021-11-10T00:00:00"/>
    <s v="MEMBER"/>
    <s v="TIFFANY - TTP"/>
    <x v="164"/>
    <x v="252"/>
    <x v="279"/>
    <n v="1"/>
    <n v="6951000"/>
  </r>
  <r>
    <d v="2021-11-10T00:00:00"/>
    <s v="GOLD"/>
    <s v="TIFFANY - TTP"/>
    <x v="176"/>
    <x v="253"/>
    <x v="280"/>
    <n v="1"/>
    <n v="6951000"/>
  </r>
  <r>
    <d v="2021-11-10T00:00:00"/>
    <s v="MEMBER"/>
    <s v="TIFFANY - TTP"/>
    <x v="59"/>
    <x v="254"/>
    <x v="281"/>
    <n v="1"/>
    <n v="14713000"/>
  </r>
  <r>
    <d v="2021-11-11T00:00:00"/>
    <s v="MEMBER"/>
    <s v="TIFFANY - TTP"/>
    <x v="93"/>
    <x v="255"/>
    <x v="282"/>
    <n v="1"/>
    <n v="26176000"/>
  </r>
  <r>
    <d v="2021-11-11T00:00:00"/>
    <s v="MEMBER"/>
    <s v="TIFFANY - TTP"/>
    <x v="209"/>
    <x v="256"/>
    <x v="283"/>
    <n v="1"/>
    <n v="46937000"/>
  </r>
  <r>
    <d v="2021-11-12T00:00:00"/>
    <s v="MEMBER"/>
    <s v="TIFFANY - TTP"/>
    <x v="93"/>
    <x v="257"/>
    <x v="284"/>
    <n v="1"/>
    <n v="26176000"/>
  </r>
  <r>
    <d v="2021-11-12T00:00:00"/>
    <s v="MEMBER"/>
    <s v="TIFFANY - TTP"/>
    <x v="93"/>
    <x v="257"/>
    <x v="285"/>
    <n v="-1"/>
    <n v="-26176000"/>
  </r>
  <r>
    <d v="2021-11-12T00:00:00"/>
    <s v="MEMBER"/>
    <s v="TIFFANY - TTP"/>
    <x v="93"/>
    <x v="257"/>
    <x v="286"/>
    <n v="1"/>
    <n v="26176000"/>
  </r>
  <r>
    <d v="2021-11-12T00:00:00"/>
    <s v="MEMBER"/>
    <s v="TIFFANY - TTP"/>
    <x v="210"/>
    <x v="258"/>
    <x v="287"/>
    <n v="1"/>
    <n v="56865000"/>
  </r>
  <r>
    <d v="2021-11-12T00:00:00"/>
    <s v="PLATINUM"/>
    <s v="TIFFANY - TTP"/>
    <x v="211"/>
    <x v="29"/>
    <x v="288"/>
    <n v="1"/>
    <n v="83041000"/>
  </r>
  <r>
    <d v="2021-11-13T00:00:00"/>
    <s v="MEMBER"/>
    <s v="TIFFANY - TTP"/>
    <x v="178"/>
    <x v="259"/>
    <x v="289"/>
    <n v="1"/>
    <n v="10832000"/>
  </r>
  <r>
    <d v="2021-11-13T00:00:00"/>
    <s v="PLATINUM"/>
    <s v="TIFFANY - TTP"/>
    <x v="212"/>
    <x v="260"/>
    <x v="290"/>
    <n v="1"/>
    <n v="86652000"/>
  </r>
  <r>
    <d v="2021-11-13T00:00:00"/>
    <s v="GOLD"/>
    <s v="TIFFANY - TTP"/>
    <x v="45"/>
    <x v="261"/>
    <x v="291"/>
    <n v="1"/>
    <n v="48742000"/>
  </r>
  <r>
    <d v="2021-11-13T00:00:00"/>
    <s v="PLATINUM"/>
    <s v="TIFFANY - TTP"/>
    <x v="213"/>
    <x v="262"/>
    <x v="292"/>
    <n v="1"/>
    <n v="114633000"/>
  </r>
  <r>
    <d v="2021-11-14T00:00:00"/>
    <s v="MEMBER"/>
    <s v="TIFFANY - TTP"/>
    <x v="214"/>
    <x v="263"/>
    <x v="293"/>
    <n v="1"/>
    <n v="25274000"/>
  </r>
  <r>
    <d v="2021-11-14T00:00:00"/>
    <s v="GOLD"/>
    <s v="TIFFANY - TTP"/>
    <x v="215"/>
    <x v="264"/>
    <x v="294"/>
    <n v="1"/>
    <n v="40618000"/>
  </r>
  <r>
    <d v="2021-11-14T00:00:00"/>
    <s v="GOLD"/>
    <s v="TIFFANY - TTP"/>
    <x v="216"/>
    <x v="265"/>
    <x v="295"/>
    <n v="1"/>
    <n v="97483000"/>
  </r>
  <r>
    <d v="2021-11-15T00:00:00"/>
    <s v="PLATINUM"/>
    <s v="TIFFANY - TTP"/>
    <x v="81"/>
    <x v="266"/>
    <x v="296"/>
    <n v="1"/>
    <n v="92067000"/>
  </r>
  <r>
    <d v="2021-11-16T00:00:00"/>
    <s v="NEW"/>
    <s v="TIFFANY - TTP"/>
    <x v="17"/>
    <x v="267"/>
    <x v="297"/>
    <n v="1"/>
    <n v="6951000"/>
  </r>
  <r>
    <d v="2021-11-16T00:00:00"/>
    <s v="PLATINUM"/>
    <s v="TIFFANY - TTP"/>
    <x v="217"/>
    <x v="42"/>
    <x v="298"/>
    <n v="1"/>
    <n v="106509000"/>
  </r>
  <r>
    <d v="2021-11-17T00:00:00"/>
    <s v="PLATINUM"/>
    <s v="TIFFANY - TTP"/>
    <x v="46"/>
    <x v="240"/>
    <x v="299"/>
    <n v="1"/>
    <n v="285227000"/>
  </r>
  <r>
    <d v="2021-11-19T00:00:00"/>
    <s v="GOLD"/>
    <s v="TIFFANY - TTP"/>
    <x v="213"/>
    <x v="268"/>
    <x v="300"/>
    <n v="1"/>
    <n v="114633000"/>
  </r>
  <r>
    <d v="2021-11-19T00:00:00"/>
    <s v="MEMBER"/>
    <s v="TIFFANY - TTP"/>
    <x v="105"/>
    <x v="269"/>
    <x v="301"/>
    <n v="1"/>
    <n v="65892000"/>
  </r>
  <r>
    <d v="2021-11-19T00:00:00"/>
    <s v="MEMBER"/>
    <s v="TIFFANY - TTP"/>
    <x v="218"/>
    <x v="270"/>
    <x v="302"/>
    <n v="1"/>
    <n v="68599000"/>
  </r>
  <r>
    <d v="2021-11-20T00:00:00"/>
    <s v="GOLD"/>
    <s v="TIFFANY - TTP"/>
    <x v="111"/>
    <x v="271"/>
    <x v="303"/>
    <n v="1"/>
    <n v="26176000"/>
  </r>
  <r>
    <d v="2021-11-20T00:00:00"/>
    <s v="MEMBER"/>
    <s v="TIFFANY - TTP"/>
    <x v="219"/>
    <x v="272"/>
    <x v="304"/>
    <n v="1"/>
    <n v="46034000"/>
  </r>
  <r>
    <d v="2021-11-20T00:00:00"/>
    <s v="MEMBER"/>
    <s v="TIFFANY - TTP"/>
    <x v="93"/>
    <x v="272"/>
    <x v="305"/>
    <n v="1"/>
    <n v="26176000"/>
  </r>
  <r>
    <d v="2021-11-20T00:00:00"/>
    <s v="GOLD"/>
    <s v="TIFFANY - TTP"/>
    <x v="176"/>
    <x v="273"/>
    <x v="306"/>
    <n v="1"/>
    <n v="6951000"/>
  </r>
  <r>
    <d v="2021-11-21T00:00:00"/>
    <s v="GOLD"/>
    <s v="TIFFANY - TTP"/>
    <x v="220"/>
    <x v="274"/>
    <x v="307"/>
    <n v="1"/>
    <n v="56865000"/>
  </r>
  <r>
    <d v="2021-11-22T00:00:00"/>
    <s v="MEMBER"/>
    <s v="TIFFANY - TTP"/>
    <x v="44"/>
    <x v="275"/>
    <x v="308"/>
    <n v="1"/>
    <n v="9388000"/>
  </r>
  <r>
    <d v="2021-11-22T00:00:00"/>
    <s v="MEMBER"/>
    <s v="TIFFANY - TTP"/>
    <x v="176"/>
    <x v="276"/>
    <x v="309"/>
    <n v="1"/>
    <n v="6951000"/>
  </r>
  <r>
    <d v="2021-11-22T00:00:00"/>
    <s v="MEMBER"/>
    <s v="TIFFANY - TTP"/>
    <x v="221"/>
    <x v="277"/>
    <x v="310"/>
    <n v="1"/>
    <n v="63184000"/>
  </r>
  <r>
    <d v="2021-11-22T00:00:00"/>
    <s v="MEMBER"/>
    <s v="TIFFANY - TTP"/>
    <x v="218"/>
    <x v="278"/>
    <x v="311"/>
    <n v="1"/>
    <n v="68599000"/>
  </r>
  <r>
    <d v="2021-11-22T00:00:00"/>
    <s v="PLATINUM"/>
    <s v="TIFFANY - TTP"/>
    <x v="222"/>
    <x v="279"/>
    <x v="312"/>
    <n v="1"/>
    <n v="388126000"/>
  </r>
  <r>
    <d v="2021-11-23T00:00:00"/>
    <s v="PLATINUM"/>
    <s v="TIFFANY - TTP"/>
    <x v="223"/>
    <x v="280"/>
    <x v="313"/>
    <n v="1"/>
    <n v="46034000"/>
  </r>
  <r>
    <d v="2021-11-23T00:00:00"/>
    <s v="PLATINUM"/>
    <s v="TIFFANY - TTP"/>
    <x v="224"/>
    <x v="281"/>
    <x v="314"/>
    <n v="1"/>
    <n v="6680000"/>
  </r>
  <r>
    <d v="2021-11-24T00:00:00"/>
    <s v="PLATINUM"/>
    <s v="TIFFANY - TTP"/>
    <x v="225"/>
    <x v="154"/>
    <x v="315"/>
    <n v="1"/>
    <n v="83041000"/>
  </r>
  <r>
    <d v="2021-11-25T00:00:00"/>
    <s v="GOLD"/>
    <s v="TIFFANY - TTP"/>
    <x v="226"/>
    <x v="282"/>
    <x v="316"/>
    <n v="1"/>
    <n v="48742000"/>
  </r>
  <r>
    <d v="2021-11-25T00:00:00"/>
    <s v="GOLD"/>
    <s v="TIFFANY - TTP"/>
    <x v="227"/>
    <x v="282"/>
    <x v="317"/>
    <n v="1"/>
    <n v="80333000"/>
  </r>
  <r>
    <d v="2021-11-26T00:00:00"/>
    <s v="MEMBER"/>
    <s v="TIFFANY - TTP"/>
    <x v="93"/>
    <x v="283"/>
    <x v="318"/>
    <n v="1"/>
    <n v="26176000"/>
  </r>
  <r>
    <d v="2021-11-26T00:00:00"/>
    <s v="MEMBER"/>
    <s v="TIFFANY - TTP"/>
    <x v="228"/>
    <x v="284"/>
    <x v="319"/>
    <n v="1"/>
    <n v="60476000"/>
  </r>
  <r>
    <d v="2021-11-26T00:00:00"/>
    <s v="MEMBER"/>
    <s v="TIFFANY - TTP"/>
    <x v="143"/>
    <x v="285"/>
    <x v="320"/>
    <n v="1"/>
    <n v="51450000"/>
  </r>
  <r>
    <d v="2021-11-26T00:00:00"/>
    <s v="MEMBER"/>
    <s v="TIFFANY - TTP"/>
    <x v="224"/>
    <x v="286"/>
    <x v="321"/>
    <n v="1"/>
    <n v="6680000"/>
  </r>
  <r>
    <d v="2021-11-27T00:00:00"/>
    <s v="PLATINUM"/>
    <s v="TIFFANY - TTP"/>
    <x v="229"/>
    <x v="287"/>
    <x v="322"/>
    <n v="1"/>
    <n v="71307000"/>
  </r>
  <r>
    <d v="2021-11-27T00:00:00"/>
    <s v="MEMBER"/>
    <s v="TIFFANY - TTP"/>
    <x v="230"/>
    <x v="288"/>
    <x v="323"/>
    <n v="1"/>
    <n v="48742000"/>
  </r>
  <r>
    <d v="2021-11-27T00:00:00"/>
    <s v="MEMBER"/>
    <s v="TIFFANY - TTP"/>
    <x v="231"/>
    <x v="289"/>
    <x v="324"/>
    <n v="1"/>
    <n v="27079000"/>
  </r>
  <r>
    <d v="2021-11-28T00:00:00"/>
    <s v="PLATINUM"/>
    <s v="TIFFANY - TTP"/>
    <x v="232"/>
    <x v="290"/>
    <x v="325"/>
    <n v="1"/>
    <n v="213018000"/>
  </r>
  <r>
    <d v="2021-11-28T00:00:00"/>
    <s v="PLATINUM"/>
    <s v="TIFFANY - TTP"/>
    <x v="230"/>
    <x v="291"/>
    <x v="326"/>
    <n v="1"/>
    <n v="48742000"/>
  </r>
  <r>
    <d v="2021-11-29T00:00:00"/>
    <s v="STAFF"/>
    <s v="TIFFANY - TTP"/>
    <x v="233"/>
    <x v="292"/>
    <x v="327"/>
    <n v="1"/>
    <n v="11554000"/>
  </r>
  <r>
    <d v="2021-11-30T00:00:00"/>
    <s v="GOLD"/>
    <s v="TIFFANY - TTP"/>
    <x v="234"/>
    <x v="293"/>
    <x v="328"/>
    <n v="1"/>
    <n v="77626000"/>
  </r>
  <r>
    <d v="2021-11-30T00:00:00"/>
    <s v="MEMBER"/>
    <s v="TIFFANY - TTP"/>
    <x v="235"/>
    <x v="294"/>
    <x v="329"/>
    <n v="1"/>
    <n v="37910000"/>
  </r>
  <r>
    <d v="2021-11-30T00:00:00"/>
    <s v="MEMBER"/>
    <s v="TIFFANY - TTP"/>
    <x v="200"/>
    <x v="295"/>
    <x v="330"/>
    <n v="1"/>
    <n v="6951000"/>
  </r>
  <r>
    <d v="2021-11-30T00:00:00"/>
    <s v="MEMBER"/>
    <s v="TIFFANY - TTP"/>
    <x v="218"/>
    <x v="296"/>
    <x v="331"/>
    <n v="1"/>
    <n v="68599000"/>
  </r>
  <r>
    <d v="2021-11-30T00:00:00"/>
    <s v="GOLD"/>
    <s v="TIFFANY - TTP"/>
    <x v="115"/>
    <x v="293"/>
    <x v="332"/>
    <n v="1"/>
    <n v="10832000"/>
  </r>
  <r>
    <d v="2021-12-01T00:00:00"/>
    <s v="GOLD"/>
    <s v="TIFFANY - TTP"/>
    <x v="236"/>
    <x v="297"/>
    <x v="333"/>
    <n v="1"/>
    <n v="76723000"/>
  </r>
  <r>
    <d v="2021-12-02T00:00:00"/>
    <s v="PLATINUM"/>
    <s v="TIFFANY - TTP"/>
    <x v="237"/>
    <x v="298"/>
    <x v="334"/>
    <n v="1"/>
    <n v="234681000"/>
  </r>
  <r>
    <d v="2021-12-02T00:00:00"/>
    <s v="PLATINUM"/>
    <s v="TIFFANY - TTP"/>
    <x v="238"/>
    <x v="299"/>
    <x v="335"/>
    <n v="1"/>
    <n v="27079000"/>
  </r>
  <r>
    <d v="2021-12-02T00:00:00"/>
    <s v="PLATINUM"/>
    <s v="TIFFANY - TTP"/>
    <x v="239"/>
    <x v="300"/>
    <x v="336"/>
    <n v="1"/>
    <n v="46034000"/>
  </r>
  <r>
    <d v="2021-12-02T00:00:00"/>
    <s v="PLATINUM"/>
    <s v="TIFFANY - TTP"/>
    <x v="240"/>
    <x v="301"/>
    <x v="337"/>
    <n v="1"/>
    <n v="602949000"/>
  </r>
  <r>
    <d v="2021-12-04T00:00:00"/>
    <s v="GOLD"/>
    <s v="TIFFANY - TTP"/>
    <x v="241"/>
    <x v="302"/>
    <x v="338"/>
    <n v="1"/>
    <n v="43326000"/>
  </r>
  <r>
    <d v="2021-12-04T00:00:00"/>
    <s v="GOLD"/>
    <s v="TIFFANY - TTP"/>
    <x v="242"/>
    <x v="303"/>
    <x v="339"/>
    <n v="1"/>
    <n v="56865000"/>
  </r>
  <r>
    <d v="2021-12-04T00:00:00"/>
    <s v="MEMBER"/>
    <s v="TIFFANY - TTP"/>
    <x v="243"/>
    <x v="304"/>
    <x v="340"/>
    <n v="1"/>
    <n v="13630000"/>
  </r>
  <r>
    <d v="2021-12-04T00:00:00"/>
    <s v="PLATINUM"/>
    <s v="TIFFANY - TTP"/>
    <x v="244"/>
    <x v="34"/>
    <x v="341"/>
    <n v="1"/>
    <n v="55060000"/>
  </r>
  <r>
    <d v="2021-12-04T00:00:00"/>
    <s v="PLATINUM"/>
    <s v="TIFFANY - TTP"/>
    <x v="245"/>
    <x v="305"/>
    <x v="342"/>
    <n v="1"/>
    <n v="102899000"/>
  </r>
  <r>
    <d v="2021-12-05T00:00:00"/>
    <s v="MEMBER"/>
    <s v="TIFFANY - TTP"/>
    <x v="246"/>
    <x v="306"/>
    <x v="343"/>
    <n v="1"/>
    <n v="59573000"/>
  </r>
  <r>
    <d v="2021-12-05T00:00:00"/>
    <s v="GOLD"/>
    <s v="TIFFANY - TTP"/>
    <x v="247"/>
    <x v="307"/>
    <x v="344"/>
    <n v="1"/>
    <n v="6951000"/>
  </r>
  <r>
    <d v="2021-12-05T00:00:00"/>
    <s v="GOLD"/>
    <s v="TIFFANY - TTP"/>
    <x v="248"/>
    <x v="307"/>
    <x v="345"/>
    <n v="1"/>
    <n v="55060000"/>
  </r>
  <r>
    <d v="2021-12-05T00:00:00"/>
    <s v="GOLD"/>
    <s v="TIFFANY - TTP"/>
    <x v="249"/>
    <x v="307"/>
    <x v="346"/>
    <n v="1"/>
    <n v="9388000"/>
  </r>
  <r>
    <d v="2021-12-05T00:00:00"/>
    <s v="PLATINUM"/>
    <s v="TIFFANY - TTP"/>
    <x v="250"/>
    <x v="186"/>
    <x v="347"/>
    <n v="1"/>
    <n v="162472000"/>
  </r>
  <r>
    <d v="2021-12-06T00:00:00"/>
    <s v="PLATINUM"/>
    <s v="TIFFANY - TTP"/>
    <x v="251"/>
    <x v="102"/>
    <x v="348"/>
    <n v="1"/>
    <n v="267175000"/>
  </r>
  <r>
    <d v="2021-12-06T00:00:00"/>
    <s v="PLATINUM"/>
    <s v="TIFFANY - TTP"/>
    <x v="252"/>
    <x v="308"/>
    <x v="349"/>
    <n v="1"/>
    <n v="71307000"/>
  </r>
  <r>
    <d v="2021-12-07T00:00:00"/>
    <s v="GOLD"/>
    <s v="TIFFANY - TTP"/>
    <x v="253"/>
    <x v="309"/>
    <x v="350"/>
    <n v="1"/>
    <n v="103801000"/>
  </r>
  <r>
    <d v="2021-12-07T00:00:00"/>
    <s v="MEMBER"/>
    <s v="TIFFANY - TTP"/>
    <x v="254"/>
    <x v="310"/>
    <x v="351"/>
    <n v="1"/>
    <n v="6951000"/>
  </r>
  <r>
    <d v="2021-12-08T00:00:00"/>
    <s v="MEMBER"/>
    <s v="TIFFANY - TTP"/>
    <x v="255"/>
    <x v="311"/>
    <x v="352"/>
    <n v="1"/>
    <n v="55060000"/>
  </r>
  <r>
    <d v="2021-12-08T00:00:00"/>
    <s v="GOLD"/>
    <s v="TIFFANY - TTP"/>
    <x v="218"/>
    <x v="312"/>
    <x v="353"/>
    <n v="1"/>
    <n v="68599000"/>
  </r>
  <r>
    <d v="2021-12-09T00:00:00"/>
    <s v="GOLD"/>
    <s v="TIFFANY - TTP"/>
    <x v="156"/>
    <x v="313"/>
    <x v="354"/>
    <n v="1"/>
    <n v="92067000"/>
  </r>
  <r>
    <d v="2021-12-09T00:00:00"/>
    <s v="MEMBER"/>
    <s v="TIFFANY - TTP"/>
    <x v="256"/>
    <x v="20"/>
    <x v="355"/>
    <n v="1"/>
    <n v="8124000"/>
  </r>
  <r>
    <d v="2021-12-09T00:00:00"/>
    <s v="MEMBER"/>
    <s v="TIFFANY - TTP"/>
    <x v="257"/>
    <x v="314"/>
    <x v="356"/>
    <n v="1"/>
    <n v="28884000"/>
  </r>
  <r>
    <d v="2021-12-09T00:00:00"/>
    <s v="GOLD"/>
    <s v="TIFFANY - TTP"/>
    <x v="258"/>
    <x v="315"/>
    <x v="357"/>
    <n v="1"/>
    <n v="125464000"/>
  </r>
  <r>
    <d v="2021-12-09T00:00:00"/>
    <s v="GOLD"/>
    <s v="TIFFANY - TTP"/>
    <x v="259"/>
    <x v="312"/>
    <x v="358"/>
    <n v="1"/>
    <n v="56865000"/>
  </r>
  <r>
    <d v="2021-12-09T00:00:00"/>
    <s v="MEMBER"/>
    <s v="TIFFANY - TTP"/>
    <x v="260"/>
    <x v="316"/>
    <x v="359"/>
    <n v="1"/>
    <n v="71307000"/>
  </r>
  <r>
    <d v="2021-12-10T00:00:00"/>
    <s v="PLATINUM"/>
    <s v="TIFFANY - TTP"/>
    <x v="261"/>
    <x v="317"/>
    <x v="360"/>
    <n v="1"/>
    <n v="7402000"/>
  </r>
  <r>
    <d v="2021-12-10T00:00:00"/>
    <s v="MEMBER"/>
    <s v="TIFFANY - TTP"/>
    <x v="262"/>
    <x v="318"/>
    <x v="361"/>
    <n v="1"/>
    <n v="22566000"/>
  </r>
  <r>
    <d v="2021-12-10T00:00:00"/>
    <s v="MEMBER"/>
    <s v="TIFFANY - TTP"/>
    <x v="262"/>
    <x v="318"/>
    <x v="362"/>
    <n v="-1"/>
    <n v="-22566000"/>
  </r>
  <r>
    <d v="2021-12-10T00:00:00"/>
    <s v="MEMBER"/>
    <s v="TIFFANY - TTP"/>
    <x v="262"/>
    <x v="318"/>
    <x v="363"/>
    <n v="1"/>
    <n v="22566000"/>
  </r>
  <r>
    <d v="2021-12-11T00:00:00"/>
    <s v="MEMBER"/>
    <s v="TIFFANY - TTP"/>
    <x v="263"/>
    <x v="319"/>
    <x v="364"/>
    <n v="1"/>
    <n v="13630000"/>
  </r>
  <r>
    <d v="2021-12-11T00:00:00"/>
    <s v="MEMBER"/>
    <s v="TIFFANY - TTP"/>
    <x v="132"/>
    <x v="320"/>
    <x v="365"/>
    <n v="1"/>
    <n v="6951000"/>
  </r>
  <r>
    <d v="2021-12-11T00:00:00"/>
    <s v="MEMBER"/>
    <s v="TIFFANY - TTP"/>
    <x v="264"/>
    <x v="321"/>
    <x v="366"/>
    <n v="1"/>
    <n v="29787000"/>
  </r>
  <r>
    <d v="2021-12-11T00:00:00"/>
    <s v="MEMBER"/>
    <s v="TIFFANY - TTP"/>
    <x v="265"/>
    <x v="322"/>
    <x v="367"/>
    <n v="1"/>
    <n v="31592000"/>
  </r>
  <r>
    <d v="2021-12-11T00:00:00"/>
    <s v="MEMBER"/>
    <s v="TIFFANY - TTP"/>
    <x v="165"/>
    <x v="323"/>
    <x v="368"/>
    <n v="1"/>
    <n v="60476000"/>
  </r>
  <r>
    <d v="2021-12-11T00:00:00"/>
    <s v="MEMBER"/>
    <s v="TIFFANY - TTP"/>
    <x v="266"/>
    <x v="324"/>
    <x v="369"/>
    <n v="1"/>
    <n v="56865000"/>
  </r>
  <r>
    <d v="2021-12-11T00:00:00"/>
    <s v="MEMBER"/>
    <s v="TIFFANY - TTP"/>
    <x v="97"/>
    <x v="325"/>
    <x v="370"/>
    <n v="1"/>
    <n v="7763000"/>
  </r>
  <r>
    <d v="2021-12-11T00:00:00"/>
    <s v="MEMBER"/>
    <s v="TIFFANY - TTP"/>
    <x v="55"/>
    <x v="326"/>
    <x v="371"/>
    <n v="1"/>
    <n v="55060000"/>
  </r>
  <r>
    <d v="2021-12-11T00:00:00"/>
    <s v="MEMBER"/>
    <s v="TIFFANY - TTP"/>
    <x v="165"/>
    <x v="323"/>
    <x v="372"/>
    <n v="-1"/>
    <n v="-60476000"/>
  </r>
  <r>
    <d v="2021-12-11T00:00:00"/>
    <s v="MEMBER"/>
    <s v="TIFFANY - TTP"/>
    <x v="97"/>
    <x v="327"/>
    <x v="373"/>
    <n v="1"/>
    <n v="7763000"/>
  </r>
  <r>
    <d v="2021-12-11T00:00:00"/>
    <s v="MEMBER"/>
    <s v="TIFFANY - TTP"/>
    <x v="165"/>
    <x v="323"/>
    <x v="374"/>
    <n v="1"/>
    <n v="60476000"/>
  </r>
  <r>
    <d v="2021-12-12T00:00:00"/>
    <s v="PLATINUM"/>
    <s v="TIFFANY - TTP"/>
    <x v="26"/>
    <x v="328"/>
    <x v="375"/>
    <n v="1"/>
    <n v="55060000"/>
  </r>
  <r>
    <d v="2021-12-12T00:00:00"/>
    <s v="MEMBER"/>
    <s v="TIFFANY - TTP"/>
    <x v="93"/>
    <x v="329"/>
    <x v="376"/>
    <n v="1"/>
    <n v="26176000"/>
  </r>
  <r>
    <d v="2021-12-12T00:00:00"/>
    <s v="MEMBER"/>
    <s v="TIFFANY - TTP"/>
    <x v="267"/>
    <x v="330"/>
    <x v="377"/>
    <n v="1"/>
    <n v="56865000"/>
  </r>
  <r>
    <d v="2021-12-12T00:00:00"/>
    <s v="MEMBER"/>
    <s v="TIFFANY - TTP"/>
    <x v="268"/>
    <x v="331"/>
    <x v="378"/>
    <n v="1"/>
    <n v="60476000"/>
  </r>
  <r>
    <d v="2021-12-12T00:00:00"/>
    <s v="MEMBER"/>
    <s v="TIFFANY - TTP"/>
    <x v="149"/>
    <x v="332"/>
    <x v="379"/>
    <n v="1"/>
    <n v="13179000"/>
  </r>
  <r>
    <d v="2021-12-13T00:00:00"/>
    <s v="MEMBER"/>
    <s v="TIFFANY - TTP"/>
    <x v="254"/>
    <x v="333"/>
    <x v="380"/>
    <n v="1"/>
    <n v="6951000"/>
  </r>
  <r>
    <d v="2021-12-13T00:00:00"/>
    <s v="MEMBER"/>
    <s v="TIFFANY - TTP"/>
    <x v="269"/>
    <x v="334"/>
    <x v="381"/>
    <n v="1"/>
    <n v="7763000"/>
  </r>
  <r>
    <d v="2021-12-14T00:00:00"/>
    <s v="NEW"/>
    <s v="TIFFANY - TTP"/>
    <x v="270"/>
    <x v="335"/>
    <x v="382"/>
    <n v="1"/>
    <n v="17963000"/>
  </r>
  <r>
    <d v="2021-12-15T00:00:00"/>
    <s v="NEW"/>
    <s v="TIFFANY - TTP"/>
    <x v="51"/>
    <x v="336"/>
    <x v="383"/>
    <n v="1"/>
    <n v="26176000"/>
  </r>
  <r>
    <d v="2021-12-15T00:00:00"/>
    <s v="PLATINUM"/>
    <s v="TIFFANY - TTP"/>
    <x v="271"/>
    <x v="337"/>
    <x v="384"/>
    <n v="1"/>
    <n v="4097881000"/>
  </r>
  <r>
    <d v="2021-12-15T00:00:00"/>
    <s v="NEW"/>
    <s v="TIFFANY - TTP"/>
    <x v="247"/>
    <x v="338"/>
    <x v="385"/>
    <n v="1"/>
    <n v="6951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1-05-12T00:00:00"/>
    <s v="PLATINUM"/>
    <s v="TIFFANY - TTP"/>
    <x v="0"/>
    <x v="0"/>
    <x v="0"/>
    <n v="1"/>
    <x v="0"/>
  </r>
  <r>
    <d v="2021-05-12T00:00:00"/>
    <s v="PLATINUM"/>
    <s v="TIFFANY - TTP"/>
    <x v="1"/>
    <x v="1"/>
    <x v="1"/>
    <n v="1"/>
    <x v="1"/>
  </r>
  <r>
    <d v="2021-05-12T00:00:00"/>
    <s v="PLATINUM"/>
    <s v="TIFFANY - TTP"/>
    <x v="2"/>
    <x v="1"/>
    <x v="1"/>
    <n v="1"/>
    <x v="2"/>
  </r>
  <r>
    <d v="2021-05-12T00:00:00"/>
    <s v="PLATINUM"/>
    <s v="TIFFANY - TTP"/>
    <x v="3"/>
    <x v="2"/>
    <x v="2"/>
    <n v="1"/>
    <x v="3"/>
  </r>
  <r>
    <d v="2021-05-12T00:00:00"/>
    <s v="MEMBER"/>
    <s v="TIFFANY - TTP"/>
    <x v="4"/>
    <x v="3"/>
    <x v="3"/>
    <n v="1"/>
    <x v="4"/>
  </r>
  <r>
    <d v="2021-05-12T00:00:00"/>
    <s v="MEMBER"/>
    <s v="TIFFANY - TTP"/>
    <x v="5"/>
    <x v="3"/>
    <x v="3"/>
    <n v="1"/>
    <x v="4"/>
  </r>
  <r>
    <d v="2021-05-12T00:00:00"/>
    <s v="PLATINUM"/>
    <s v="TIFFANY - TTP"/>
    <x v="6"/>
    <x v="4"/>
    <x v="4"/>
    <n v="1"/>
    <x v="5"/>
  </r>
  <r>
    <d v="2021-05-13T00:00:00"/>
    <s v="MEMBER"/>
    <s v="TIFFANY - TTP"/>
    <x v="7"/>
    <x v="5"/>
    <x v="5"/>
    <n v="1"/>
    <x v="2"/>
  </r>
  <r>
    <d v="2021-05-13T00:00:00"/>
    <s v="MEMBER"/>
    <s v="TIFFANY - TTP"/>
    <x v="8"/>
    <x v="5"/>
    <x v="5"/>
    <n v="1"/>
    <x v="2"/>
  </r>
  <r>
    <d v="2021-05-16T00:00:00"/>
    <s v="GOLD"/>
    <s v="TIFFANY - TTP"/>
    <x v="9"/>
    <x v="6"/>
    <x v="6"/>
    <n v="1"/>
    <x v="2"/>
  </r>
  <r>
    <d v="2021-05-16T00:00:00"/>
    <s v="MEMBER"/>
    <s v="TIFFANY - TTP"/>
    <x v="10"/>
    <x v="7"/>
    <x v="7"/>
    <n v="1"/>
    <x v="2"/>
  </r>
  <r>
    <d v="2021-05-16T00:00:00"/>
    <s v="GOLD"/>
    <s v="TIFFANY - TTP"/>
    <x v="9"/>
    <x v="6"/>
    <x v="8"/>
    <n v="-1"/>
    <x v="6"/>
  </r>
  <r>
    <d v="2021-05-16T00:00:00"/>
    <s v="MEMBER"/>
    <s v="TIFFANY - TTP"/>
    <x v="10"/>
    <x v="7"/>
    <x v="9"/>
    <n v="-1"/>
    <x v="6"/>
  </r>
  <r>
    <d v="2021-05-14T00:00:00"/>
    <s v="MEMBER"/>
    <s v="TIFFANY - TTP"/>
    <x v="7"/>
    <x v="8"/>
    <x v="10"/>
    <n v="1"/>
    <x v="2"/>
  </r>
  <r>
    <d v="2021-05-14T00:00:00"/>
    <s v="PLATINUM"/>
    <s v="TIFFANY - TTP"/>
    <x v="11"/>
    <x v="9"/>
    <x v="11"/>
    <n v="1"/>
    <x v="7"/>
  </r>
  <r>
    <d v="2021-05-14T00:00:00"/>
    <s v="PLATINUM"/>
    <s v="TIFFANY - TTP"/>
    <x v="12"/>
    <x v="9"/>
    <x v="11"/>
    <n v="1"/>
    <x v="8"/>
  </r>
  <r>
    <d v="2021-05-14T00:00:00"/>
    <s v="MEMBER"/>
    <s v="TIFFANY - TTP"/>
    <x v="13"/>
    <x v="7"/>
    <x v="12"/>
    <n v="1"/>
    <x v="9"/>
  </r>
  <r>
    <d v="2021-05-15T00:00:00"/>
    <s v="GOLD"/>
    <s v="TIFFANY - TTP"/>
    <x v="9"/>
    <x v="6"/>
    <x v="13"/>
    <n v="1"/>
    <x v="2"/>
  </r>
  <r>
    <d v="2021-05-15T00:00:00"/>
    <s v="MEMBER"/>
    <s v="TIFFANY - TTP"/>
    <x v="10"/>
    <x v="7"/>
    <x v="14"/>
    <n v="1"/>
    <x v="2"/>
  </r>
  <r>
    <d v="2021-05-16T00:00:00"/>
    <s v="PLATINUM"/>
    <s v="TIFFANY - TTP"/>
    <x v="14"/>
    <x v="10"/>
    <x v="15"/>
    <n v="1"/>
    <x v="10"/>
  </r>
  <r>
    <d v="2021-05-16T00:00:00"/>
    <s v="PLATINUM"/>
    <s v="TIFFANY - TTP"/>
    <x v="15"/>
    <x v="11"/>
    <x v="16"/>
    <n v="1"/>
    <x v="11"/>
  </r>
  <r>
    <d v="2021-05-16T00:00:00"/>
    <s v="PLATINUM"/>
    <s v="TIFFANY - TTP"/>
    <x v="16"/>
    <x v="11"/>
    <x v="16"/>
    <n v="1"/>
    <x v="12"/>
  </r>
  <r>
    <d v="2021-05-16T00:00:00"/>
    <s v="PLATINUM"/>
    <s v="TIFFANY - TTP"/>
    <x v="17"/>
    <x v="11"/>
    <x v="16"/>
    <n v="1"/>
    <x v="13"/>
  </r>
  <r>
    <d v="2021-05-16T00:00:00"/>
    <s v="MEMBER"/>
    <s v="TIFFANY - TTP"/>
    <x v="2"/>
    <x v="12"/>
    <x v="17"/>
    <n v="1"/>
    <x v="2"/>
  </r>
  <r>
    <d v="2021-05-16T00:00:00"/>
    <s v="MEMBER"/>
    <s v="TIFFANY - TTP"/>
    <x v="18"/>
    <x v="13"/>
    <x v="18"/>
    <n v="1"/>
    <x v="14"/>
  </r>
  <r>
    <d v="2021-05-17T00:00:00"/>
    <s v="PLATINUM"/>
    <s v="TIFFANY - TTP"/>
    <x v="19"/>
    <x v="14"/>
    <x v="19"/>
    <n v="1"/>
    <x v="15"/>
  </r>
  <r>
    <d v="2021-05-17T00:00:00"/>
    <s v="PLATINUM"/>
    <s v="TIFFANY - TTP"/>
    <x v="20"/>
    <x v="15"/>
    <x v="20"/>
    <n v="1"/>
    <x v="16"/>
  </r>
  <r>
    <d v="2021-05-17T00:00:00"/>
    <s v="MEMBER"/>
    <s v="TIFFANY - TTP"/>
    <x v="21"/>
    <x v="16"/>
    <x v="21"/>
    <n v="1"/>
    <x v="17"/>
  </r>
  <r>
    <d v="2021-05-17T00:00:00"/>
    <s v="MEMBER"/>
    <s v="TIFFANY - TTP"/>
    <x v="22"/>
    <x v="16"/>
    <x v="21"/>
    <n v="1"/>
    <x v="8"/>
  </r>
  <r>
    <d v="2021-05-18T00:00:00"/>
    <s v="MEMBER"/>
    <s v="TIFFANY - TTP"/>
    <x v="23"/>
    <x v="17"/>
    <x v="22"/>
    <n v="1"/>
    <x v="0"/>
  </r>
  <r>
    <d v="2021-05-18T00:00:00"/>
    <s v="PLATINUM"/>
    <s v="TIFFANY - TTP"/>
    <x v="24"/>
    <x v="18"/>
    <x v="23"/>
    <n v="1"/>
    <x v="18"/>
  </r>
  <r>
    <d v="2021-05-18T00:00:00"/>
    <s v="PLATINUM"/>
    <s v="TIFFANY - TTP"/>
    <x v="16"/>
    <x v="18"/>
    <x v="23"/>
    <n v="1"/>
    <x v="12"/>
  </r>
  <r>
    <d v="2021-05-18T00:00:00"/>
    <s v="PLATINUM"/>
    <s v="TIFFANY - TTP"/>
    <x v="25"/>
    <x v="18"/>
    <x v="23"/>
    <n v="1"/>
    <x v="19"/>
  </r>
  <r>
    <d v="2021-05-18T00:00:00"/>
    <s v="PLATINUM"/>
    <s v="TIFFANY - TTP"/>
    <x v="26"/>
    <x v="18"/>
    <x v="23"/>
    <n v="1"/>
    <x v="20"/>
  </r>
  <r>
    <d v="2021-05-18T00:00:00"/>
    <s v="PLATINUM"/>
    <s v="TIFFANY - TTP"/>
    <x v="27"/>
    <x v="18"/>
    <x v="23"/>
    <n v="1"/>
    <x v="20"/>
  </r>
  <r>
    <d v="2021-05-18T00:00:00"/>
    <s v="PLATINUM"/>
    <s v="TIFFANY - TTP"/>
    <x v="28"/>
    <x v="19"/>
    <x v="24"/>
    <n v="1"/>
    <x v="2"/>
  </r>
  <r>
    <d v="2021-05-19T00:00:00"/>
    <s v="MEMBER"/>
    <s v="TIFFANY - TTP"/>
    <x v="29"/>
    <x v="20"/>
    <x v="25"/>
    <n v="1"/>
    <x v="21"/>
  </r>
  <r>
    <d v="2021-05-19T00:00:00"/>
    <s v="MEMBER"/>
    <s v="TIFFANY - TTP"/>
    <x v="30"/>
    <x v="21"/>
    <x v="26"/>
    <n v="1"/>
    <x v="22"/>
  </r>
  <r>
    <d v="2021-05-19T00:00:00"/>
    <s v="MEMBER"/>
    <s v="TIFFANY - TTP"/>
    <x v="31"/>
    <x v="21"/>
    <x v="26"/>
    <n v="1"/>
    <x v="2"/>
  </r>
  <r>
    <d v="2021-05-20T00:00:00"/>
    <s v="MEMBER"/>
    <s v="TIFFANY - TTP"/>
    <x v="0"/>
    <x v="22"/>
    <x v="27"/>
    <n v="1"/>
    <x v="0"/>
  </r>
  <r>
    <d v="2021-05-20T00:00:00"/>
    <s v="MEMBER"/>
    <s v="TIFFANY - TTP"/>
    <x v="32"/>
    <x v="23"/>
    <x v="28"/>
    <n v="1"/>
    <x v="23"/>
  </r>
  <r>
    <d v="2021-05-22T00:00:00"/>
    <s v="MEMBER"/>
    <s v="TIFFANY - TTP"/>
    <x v="33"/>
    <x v="24"/>
    <x v="29"/>
    <n v="1"/>
    <x v="24"/>
  </r>
  <r>
    <d v="2021-05-22T00:00:00"/>
    <s v="MEMBER"/>
    <s v="TIFFANY - TTP"/>
    <x v="34"/>
    <x v="25"/>
    <x v="30"/>
    <n v="1"/>
    <x v="7"/>
  </r>
  <r>
    <d v="2021-05-22T00:00:00"/>
    <s v="MEMBER"/>
    <s v="TIFFANY - TTP"/>
    <x v="35"/>
    <x v="26"/>
    <x v="31"/>
    <n v="1"/>
    <x v="10"/>
  </r>
  <r>
    <d v="2021-05-22T00:00:00"/>
    <s v="PLATINUM"/>
    <s v="TIFFANY - TTP"/>
    <x v="36"/>
    <x v="27"/>
    <x v="32"/>
    <n v="1"/>
    <x v="25"/>
  </r>
  <r>
    <d v="2021-05-22T00:00:00"/>
    <s v="PLATINUM"/>
    <s v="TIFFANY - TTP"/>
    <x v="37"/>
    <x v="27"/>
    <x v="32"/>
    <n v="1"/>
    <x v="26"/>
  </r>
  <r>
    <d v="2021-05-22T00:00:00"/>
    <s v="MEMBER"/>
    <s v="TIFFANY - TTP"/>
    <x v="38"/>
    <x v="28"/>
    <x v="33"/>
    <n v="1"/>
    <x v="0"/>
  </r>
  <r>
    <d v="2021-05-22T00:00:00"/>
    <s v="PLATINUM"/>
    <s v="TIFFANY - TTP"/>
    <x v="39"/>
    <x v="29"/>
    <x v="34"/>
    <n v="1"/>
    <x v="27"/>
  </r>
  <r>
    <d v="2021-05-22T00:00:00"/>
    <s v="PLATINUM"/>
    <s v="TIFFANY - TTP"/>
    <x v="40"/>
    <x v="29"/>
    <x v="34"/>
    <n v="1"/>
    <x v="12"/>
  </r>
  <r>
    <d v="2021-05-22T00:00:00"/>
    <s v="PLATINUM"/>
    <s v="TIFFANY - TTP"/>
    <x v="41"/>
    <x v="29"/>
    <x v="34"/>
    <n v="1"/>
    <x v="28"/>
  </r>
  <r>
    <d v="2021-05-22T00:00:00"/>
    <s v="MEMBER"/>
    <s v="TIFFANY - TTP"/>
    <x v="21"/>
    <x v="30"/>
    <x v="35"/>
    <n v="1"/>
    <x v="17"/>
  </r>
  <r>
    <d v="2021-05-22T00:00:00"/>
    <s v="MEMBER"/>
    <s v="TIFFANY - TTP"/>
    <x v="42"/>
    <x v="30"/>
    <x v="35"/>
    <n v="1"/>
    <x v="29"/>
  </r>
  <r>
    <d v="2021-05-22T00:00:00"/>
    <s v="PLATINUM"/>
    <s v="TIFFANY - TTP"/>
    <x v="43"/>
    <x v="31"/>
    <x v="36"/>
    <n v="1"/>
    <x v="30"/>
  </r>
  <r>
    <d v="2021-05-22T00:00:00"/>
    <s v="PLATINUM"/>
    <s v="TIFFANY - TTP"/>
    <x v="44"/>
    <x v="31"/>
    <x v="36"/>
    <n v="1"/>
    <x v="30"/>
  </r>
  <r>
    <d v="2021-05-22T00:00:00"/>
    <s v="MEMBER"/>
    <s v="TIFFANY - TTP"/>
    <x v="45"/>
    <x v="32"/>
    <x v="37"/>
    <n v="1"/>
    <x v="31"/>
  </r>
  <r>
    <d v="2021-05-23T00:00:00"/>
    <s v="PLATINUM"/>
    <s v="TIFFANY - TTP"/>
    <x v="46"/>
    <x v="33"/>
    <x v="38"/>
    <n v="1"/>
    <x v="32"/>
  </r>
  <r>
    <d v="2021-05-23T00:00:00"/>
    <s v="PLATINUM"/>
    <s v="TIFFANY - TTP"/>
    <x v="47"/>
    <x v="34"/>
    <x v="39"/>
    <n v="1"/>
    <x v="33"/>
  </r>
  <r>
    <d v="2021-05-23T00:00:00"/>
    <s v="PLATINUM"/>
    <s v="TIFFANY - TTP"/>
    <x v="33"/>
    <x v="34"/>
    <x v="39"/>
    <n v="1"/>
    <x v="24"/>
  </r>
  <r>
    <d v="2021-05-23T00:00:00"/>
    <s v="PLATINUM"/>
    <s v="TIFFANY - TTP"/>
    <x v="48"/>
    <x v="27"/>
    <x v="40"/>
    <n v="1"/>
    <x v="16"/>
  </r>
  <r>
    <d v="2021-05-23T00:00:00"/>
    <s v="MEMBER"/>
    <s v="TIFFANY - TTP"/>
    <x v="49"/>
    <x v="35"/>
    <x v="41"/>
    <n v="1"/>
    <x v="34"/>
  </r>
  <r>
    <d v="2021-05-23T00:00:00"/>
    <s v="MEMBER"/>
    <s v="TIFFANY - TTP"/>
    <x v="50"/>
    <x v="36"/>
    <x v="42"/>
    <n v="1"/>
    <x v="35"/>
  </r>
  <r>
    <d v="2021-05-23T00:00:00"/>
    <s v="MEMBER"/>
    <s v="TIFFANY - TTP"/>
    <x v="51"/>
    <x v="36"/>
    <x v="43"/>
    <n v="1"/>
    <x v="35"/>
  </r>
  <r>
    <d v="2021-05-23T00:00:00"/>
    <s v="MEMBER"/>
    <s v="TIFFANY - TTP"/>
    <x v="30"/>
    <x v="37"/>
    <x v="44"/>
    <n v="1"/>
    <x v="22"/>
  </r>
  <r>
    <d v="2021-05-23T00:00:00"/>
    <s v="PLATINUM"/>
    <s v="TIFFANY - TTP"/>
    <x v="52"/>
    <x v="38"/>
    <x v="45"/>
    <n v="1"/>
    <x v="29"/>
  </r>
  <r>
    <d v="2021-05-23T00:00:00"/>
    <s v="PLATINUM"/>
    <s v="TIFFANY - TTP"/>
    <x v="53"/>
    <x v="38"/>
    <x v="45"/>
    <n v="1"/>
    <x v="25"/>
  </r>
  <r>
    <d v="2021-05-23T00:00:00"/>
    <s v="PLATINUM"/>
    <s v="TIFFANY - TTP"/>
    <x v="54"/>
    <x v="38"/>
    <x v="45"/>
    <n v="1"/>
    <x v="16"/>
  </r>
  <r>
    <d v="2021-05-23T00:00:00"/>
    <s v="TEMP"/>
    <s v="TIFFANY - TTP"/>
    <x v="55"/>
    <x v="39"/>
    <x v="46"/>
    <n v="1"/>
    <x v="22"/>
  </r>
  <r>
    <d v="2021-05-24T00:00:00"/>
    <s v="PLATINUM"/>
    <s v="TIFFANY - TTP"/>
    <x v="56"/>
    <x v="40"/>
    <x v="47"/>
    <n v="1"/>
    <x v="36"/>
  </r>
  <r>
    <d v="2021-05-24T00:00:00"/>
    <s v="PLATINUM"/>
    <s v="TIFFANY - TTP"/>
    <x v="57"/>
    <x v="40"/>
    <x v="47"/>
    <n v="1"/>
    <x v="37"/>
  </r>
  <r>
    <d v="2021-05-24T00:00:00"/>
    <s v="PLATINUM"/>
    <s v="TIFFANY - TTP"/>
    <x v="58"/>
    <x v="41"/>
    <x v="48"/>
    <n v="1"/>
    <x v="38"/>
  </r>
  <r>
    <d v="2021-05-25T00:00:00"/>
    <s v="PLATINUM"/>
    <s v="TIFFANY - TTP"/>
    <x v="59"/>
    <x v="42"/>
    <x v="49"/>
    <n v="1"/>
    <x v="39"/>
  </r>
  <r>
    <d v="2021-05-25T00:00:00"/>
    <s v="PLATINUM"/>
    <s v="TIFFANY - TTP"/>
    <x v="60"/>
    <x v="42"/>
    <x v="49"/>
    <n v="1"/>
    <x v="30"/>
  </r>
  <r>
    <d v="2021-05-26T00:00:00"/>
    <s v="BOD"/>
    <s v="TIFFANY - TTP"/>
    <x v="61"/>
    <x v="43"/>
    <x v="50"/>
    <n v="1"/>
    <x v="10"/>
  </r>
  <r>
    <d v="2021-05-26T00:00:00"/>
    <s v="BOD"/>
    <s v="TIFFANY - TTP"/>
    <x v="62"/>
    <x v="43"/>
    <x v="50"/>
    <n v="1"/>
    <x v="40"/>
  </r>
  <r>
    <d v="2021-05-27T00:00:00"/>
    <s v="PLATINUM"/>
    <s v="TIFFANY - TTP"/>
    <x v="63"/>
    <x v="44"/>
    <x v="51"/>
    <n v="1"/>
    <x v="41"/>
  </r>
  <r>
    <d v="2021-05-27T00:00:00"/>
    <s v="PLATINUM"/>
    <s v="TIFFANY - TTP"/>
    <x v="40"/>
    <x v="45"/>
    <x v="52"/>
    <n v="1"/>
    <x v="12"/>
  </r>
  <r>
    <d v="2021-05-27T00:00:00"/>
    <s v="PLATINUM"/>
    <s v="TIFFANY - TTP"/>
    <x v="64"/>
    <x v="45"/>
    <x v="52"/>
    <n v="1"/>
    <x v="42"/>
  </r>
  <r>
    <d v="2021-05-27T00:00:00"/>
    <s v="PLATINUM"/>
    <s v="TIFFANY - TTP"/>
    <x v="65"/>
    <x v="46"/>
    <x v="53"/>
    <n v="1"/>
    <x v="16"/>
  </r>
  <r>
    <d v="2021-05-27T00:00:00"/>
    <s v="PLATINUM"/>
    <s v="TIFFANY - TTP"/>
    <x v="66"/>
    <x v="46"/>
    <x v="54"/>
    <n v="1"/>
    <x v="43"/>
  </r>
  <r>
    <d v="2021-05-27T00:00:00"/>
    <s v="PLATINUM"/>
    <s v="TIFFANY - TTP"/>
    <x v="67"/>
    <x v="46"/>
    <x v="55"/>
    <n v="1"/>
    <x v="44"/>
  </r>
  <r>
    <d v="2021-05-28T00:00:00"/>
    <s v="PLATINUM"/>
    <s v="TIFFANY - TTP"/>
    <x v="68"/>
    <x v="47"/>
    <x v="56"/>
    <n v="1"/>
    <x v="44"/>
  </r>
  <r>
    <d v="2021-05-28T00:00:00"/>
    <s v="PLATINUM"/>
    <s v="TIFFANY - TTP"/>
    <x v="69"/>
    <x v="48"/>
    <x v="57"/>
    <n v="1"/>
    <x v="45"/>
  </r>
  <r>
    <d v="2021-05-28T00:00:00"/>
    <s v="PLATINUM"/>
    <s v="TIFFANY - TTP"/>
    <x v="70"/>
    <x v="49"/>
    <x v="58"/>
    <n v="1"/>
    <x v="38"/>
  </r>
  <r>
    <d v="2021-05-28T00:00:00"/>
    <s v="PLATINUM"/>
    <s v="TIFFANY - TTP"/>
    <x v="40"/>
    <x v="49"/>
    <x v="58"/>
    <n v="1"/>
    <x v="12"/>
  </r>
  <r>
    <d v="2021-05-28T00:00:00"/>
    <s v="PLATINUM"/>
    <s v="TIFFANY - TTP"/>
    <x v="71"/>
    <x v="49"/>
    <x v="58"/>
    <n v="1"/>
    <x v="35"/>
  </r>
  <r>
    <d v="2021-05-29T00:00:00"/>
    <s v="MEMBER"/>
    <s v="TIFFANY - TTP"/>
    <x v="72"/>
    <x v="50"/>
    <x v="59"/>
    <n v="1"/>
    <x v="10"/>
  </r>
  <r>
    <d v="2021-05-29T00:00:00"/>
    <s v="PLATINUM"/>
    <s v="TIFFANY - TTP"/>
    <x v="73"/>
    <x v="51"/>
    <x v="60"/>
    <n v="1"/>
    <x v="46"/>
  </r>
  <r>
    <d v="2021-05-29T00:00:00"/>
    <s v="PLATINUM"/>
    <s v="TIFFANY - TTP"/>
    <x v="74"/>
    <x v="51"/>
    <x v="60"/>
    <n v="1"/>
    <x v="47"/>
  </r>
  <r>
    <d v="2021-05-29T00:00:00"/>
    <s v="PLATINUM"/>
    <s v="TIFFANY - TTP"/>
    <x v="75"/>
    <x v="51"/>
    <x v="60"/>
    <n v="1"/>
    <x v="48"/>
  </r>
  <r>
    <d v="2021-05-30T00:00:00"/>
    <s v="MEMBER"/>
    <s v="TIFFANY - TTP"/>
    <x v="76"/>
    <x v="52"/>
    <x v="61"/>
    <n v="1"/>
    <x v="49"/>
  </r>
  <r>
    <d v="2021-05-30T00:00:00"/>
    <s v="MEMBER"/>
    <s v="TIFFANY - TTP"/>
    <x v="77"/>
    <x v="53"/>
    <x v="62"/>
    <n v="1"/>
    <x v="20"/>
  </r>
  <r>
    <d v="2021-05-30T00:00:00"/>
    <s v="MEMBER"/>
    <s v="TIFFANY - TTP"/>
    <x v="78"/>
    <x v="53"/>
    <x v="62"/>
    <n v="1"/>
    <x v="20"/>
  </r>
  <r>
    <d v="2021-05-30T00:00:00"/>
    <s v="MEMBER"/>
    <s v="TIFFANY - TTP"/>
    <x v="9"/>
    <x v="54"/>
    <x v="63"/>
    <n v="1"/>
    <x v="2"/>
  </r>
  <r>
    <d v="2021-05-30T00:00:00"/>
    <s v="MEMBER"/>
    <s v="TIFFANY - TTP"/>
    <x v="79"/>
    <x v="55"/>
    <x v="64"/>
    <n v="1"/>
    <x v="25"/>
  </r>
  <r>
    <d v="2021-06-01T00:00:00"/>
    <s v="NEW"/>
    <s v="TIFFANY - TTP"/>
    <x v="80"/>
    <x v="56"/>
    <x v="65"/>
    <n v="1"/>
    <x v="23"/>
  </r>
  <r>
    <d v="2021-06-01T00:00:00"/>
    <s v="NEW"/>
    <s v="TIFFANY - TTP"/>
    <x v="81"/>
    <x v="56"/>
    <x v="65"/>
    <n v="1"/>
    <x v="12"/>
  </r>
  <r>
    <d v="2021-06-02T00:00:00"/>
    <s v="PLATINUM"/>
    <s v="TIFFANY - TTP"/>
    <x v="82"/>
    <x v="57"/>
    <x v="66"/>
    <n v="1"/>
    <x v="50"/>
  </r>
  <r>
    <d v="2021-06-05T00:00:00"/>
    <s v="MEMBER"/>
    <s v="TIFFANY - TTP"/>
    <x v="83"/>
    <x v="58"/>
    <x v="67"/>
    <n v="1"/>
    <x v="51"/>
  </r>
  <r>
    <d v="2021-06-05T00:00:00"/>
    <s v="MEMBER"/>
    <s v="TIFFANY - TTP"/>
    <x v="84"/>
    <x v="58"/>
    <x v="67"/>
    <n v="1"/>
    <x v="52"/>
  </r>
  <r>
    <d v="2021-06-06T00:00:00"/>
    <s v="PLATINUM"/>
    <s v="TIFFANY - TTP"/>
    <x v="85"/>
    <x v="59"/>
    <x v="68"/>
    <n v="1"/>
    <x v="53"/>
  </r>
  <r>
    <d v="2021-06-06T00:00:00"/>
    <s v="MEMBER"/>
    <s v="TIFFANY - TTP"/>
    <x v="86"/>
    <x v="60"/>
    <x v="69"/>
    <n v="1"/>
    <x v="0"/>
  </r>
  <r>
    <d v="2021-06-06T00:00:00"/>
    <s v="MEMBER"/>
    <s v="TIFFANY - TTP"/>
    <x v="87"/>
    <x v="61"/>
    <x v="70"/>
    <n v="1"/>
    <x v="51"/>
  </r>
  <r>
    <d v="2021-06-06T00:00:00"/>
    <s v="MEMBER"/>
    <s v="TIFFANY - TTP"/>
    <x v="81"/>
    <x v="61"/>
    <x v="70"/>
    <n v="1"/>
    <x v="12"/>
  </r>
  <r>
    <d v="2021-06-09T00:00:00"/>
    <s v="PLATINUM"/>
    <s v="TIFFANY - TTP"/>
    <x v="88"/>
    <x v="62"/>
    <x v="71"/>
    <n v="1"/>
    <x v="33"/>
  </r>
  <r>
    <d v="2021-06-09T00:00:00"/>
    <s v="PLATINUM"/>
    <s v="TIFFANY - TTP"/>
    <x v="89"/>
    <x v="59"/>
    <x v="72"/>
    <n v="1"/>
    <x v="21"/>
  </r>
  <r>
    <d v="2021-06-09T00:00:00"/>
    <s v="MEMBER"/>
    <s v="TIFFANY - TTP"/>
    <x v="90"/>
    <x v="63"/>
    <x v="73"/>
    <n v="1"/>
    <x v="2"/>
  </r>
  <r>
    <d v="2021-06-09T00:00:00"/>
    <s v="MEMBER"/>
    <s v="TIFFANY - TTP"/>
    <x v="90"/>
    <x v="64"/>
    <x v="74"/>
    <n v="1"/>
    <x v="2"/>
  </r>
  <r>
    <d v="2021-06-11T00:00:00"/>
    <s v="MEMBER"/>
    <s v="TIFFANY - TTP"/>
    <x v="91"/>
    <x v="65"/>
    <x v="75"/>
    <n v="1"/>
    <x v="54"/>
  </r>
  <r>
    <d v="2021-06-11T00:00:00"/>
    <s v="MEMBER"/>
    <s v="TIFFANY - TTP"/>
    <x v="90"/>
    <x v="66"/>
    <x v="76"/>
    <n v="1"/>
    <x v="2"/>
  </r>
  <r>
    <d v="2021-06-12T00:00:00"/>
    <s v="MEMBER"/>
    <s v="TIFFANY - TTP"/>
    <x v="7"/>
    <x v="67"/>
    <x v="77"/>
    <n v="1"/>
    <x v="2"/>
  </r>
  <r>
    <d v="2021-06-12T00:00:00"/>
    <s v="PLATINUM"/>
    <s v="TIFFANY - TTP"/>
    <x v="92"/>
    <x v="68"/>
    <x v="78"/>
    <n v="1"/>
    <x v="55"/>
  </r>
  <r>
    <d v="2021-06-12T00:00:00"/>
    <s v="MEMBER"/>
    <s v="TIFFANY - TTP"/>
    <x v="86"/>
    <x v="69"/>
    <x v="79"/>
    <n v="1"/>
    <x v="0"/>
  </r>
  <r>
    <d v="2021-06-13T00:00:00"/>
    <s v="MEMBER"/>
    <s v="TIFFANY - TTP"/>
    <x v="31"/>
    <x v="70"/>
    <x v="80"/>
    <n v="1"/>
    <x v="2"/>
  </r>
  <r>
    <d v="2021-06-13T00:00:00"/>
    <s v="MEMBER"/>
    <s v="TIFFANY - TTP"/>
    <x v="72"/>
    <x v="71"/>
    <x v="81"/>
    <n v="1"/>
    <x v="10"/>
  </r>
  <r>
    <d v="2021-06-15T00:00:00"/>
    <s v="MEMBER"/>
    <s v="TIFFANY - TTP"/>
    <x v="93"/>
    <x v="72"/>
    <x v="82"/>
    <n v="1"/>
    <x v="46"/>
  </r>
  <r>
    <d v="2021-06-17T00:00:00"/>
    <s v="PLATINUM"/>
    <s v="TIFFANY - TTP"/>
    <x v="10"/>
    <x v="73"/>
    <x v="83"/>
    <n v="1"/>
    <x v="2"/>
  </r>
  <r>
    <d v="2021-06-17T00:00:00"/>
    <s v="PLATINUM"/>
    <s v="TIFFANY - TTP"/>
    <x v="84"/>
    <x v="74"/>
    <x v="84"/>
    <n v="1"/>
    <x v="56"/>
  </r>
  <r>
    <d v="2021-06-17T00:00:00"/>
    <s v="PLATINUM"/>
    <s v="TIFFANY - TTP"/>
    <x v="94"/>
    <x v="74"/>
    <x v="84"/>
    <n v="1"/>
    <x v="57"/>
  </r>
  <r>
    <d v="2021-06-18T00:00:00"/>
    <s v="MEMBER"/>
    <s v="TIFFANY - TTP"/>
    <x v="95"/>
    <x v="75"/>
    <x v="85"/>
    <n v="1"/>
    <x v="40"/>
  </r>
  <r>
    <d v="2021-06-18T00:00:00"/>
    <s v="MEMBER"/>
    <s v="TIFFANY - TTP"/>
    <x v="16"/>
    <x v="75"/>
    <x v="85"/>
    <n v="1"/>
    <x v="58"/>
  </r>
  <r>
    <d v="2021-06-18T00:00:00"/>
    <s v="PLATINUM"/>
    <s v="TIFFANY - TTP"/>
    <x v="96"/>
    <x v="76"/>
    <x v="86"/>
    <n v="1"/>
    <x v="59"/>
  </r>
  <r>
    <d v="2021-06-18T00:00:00"/>
    <s v="PLATINUM"/>
    <s v="TIFFANY - TTP"/>
    <x v="97"/>
    <x v="76"/>
    <x v="86"/>
    <n v="1"/>
    <x v="59"/>
  </r>
  <r>
    <d v="2021-06-19T00:00:00"/>
    <s v="GOLD"/>
    <s v="TIFFANY - TTP"/>
    <x v="98"/>
    <x v="77"/>
    <x v="87"/>
    <n v="1"/>
    <x v="2"/>
  </r>
  <r>
    <d v="2021-06-19T00:00:00"/>
    <s v="GOLD"/>
    <s v="TIFFANY - TTP"/>
    <x v="99"/>
    <x v="78"/>
    <x v="88"/>
    <n v="1"/>
    <x v="46"/>
  </r>
  <r>
    <d v="2021-06-20T00:00:00"/>
    <s v="MEMBER"/>
    <s v="TIFFANY - TTP"/>
    <x v="100"/>
    <x v="79"/>
    <x v="89"/>
    <n v="1"/>
    <x v="22"/>
  </r>
  <r>
    <d v="2021-06-20T00:00:00"/>
    <s v="PLATINUM"/>
    <s v="TIFFANY - TTP"/>
    <x v="2"/>
    <x v="80"/>
    <x v="90"/>
    <n v="1"/>
    <x v="2"/>
  </r>
  <r>
    <d v="2021-06-20T00:00:00"/>
    <s v="GOLD"/>
    <s v="TIFFANY - TTP"/>
    <x v="101"/>
    <x v="81"/>
    <x v="91"/>
    <n v="1"/>
    <x v="11"/>
  </r>
  <r>
    <d v="2021-06-20T00:00:00"/>
    <s v="GOLD"/>
    <s v="TIFFANY - TTP"/>
    <x v="102"/>
    <x v="81"/>
    <x v="91"/>
    <n v="1"/>
    <x v="30"/>
  </r>
  <r>
    <d v="2021-06-21T00:00:00"/>
    <s v="MEMBER"/>
    <s v="TIFFANY - TTP"/>
    <x v="103"/>
    <x v="82"/>
    <x v="92"/>
    <n v="1"/>
    <x v="2"/>
  </r>
  <r>
    <d v="2021-06-22T00:00:00"/>
    <s v="MEMBER"/>
    <s v="TIFFANY - TTP"/>
    <x v="90"/>
    <x v="83"/>
    <x v="93"/>
    <n v="1"/>
    <x v="2"/>
  </r>
  <r>
    <d v="2021-06-22T00:00:00"/>
    <s v="MEMBER"/>
    <s v="TIFFANY - TTP"/>
    <x v="38"/>
    <x v="83"/>
    <x v="93"/>
    <n v="1"/>
    <x v="0"/>
  </r>
  <r>
    <d v="2021-06-22T00:00:00"/>
    <s v="PLATINUM"/>
    <s v="TIFFANY - TTP"/>
    <x v="104"/>
    <x v="84"/>
    <x v="94"/>
    <n v="1"/>
    <x v="60"/>
  </r>
  <r>
    <d v="2021-06-22T00:00:00"/>
    <s v="PLATINUM"/>
    <s v="TIFFANY - TTP"/>
    <x v="6"/>
    <x v="84"/>
    <x v="95"/>
    <n v="1"/>
    <x v="5"/>
  </r>
  <r>
    <d v="2021-06-22T00:00:00"/>
    <s v="NEW"/>
    <s v="TIFFANY - TTP"/>
    <x v="105"/>
    <x v="85"/>
    <x v="96"/>
    <n v="1"/>
    <x v="61"/>
  </r>
  <r>
    <d v="2021-06-23T00:00:00"/>
    <s v="PLATINUM"/>
    <s v="TIFFANY - TTP"/>
    <x v="106"/>
    <x v="86"/>
    <x v="97"/>
    <n v="1"/>
    <x v="19"/>
  </r>
  <r>
    <d v="2021-06-23T00:00:00"/>
    <s v="PLATINUM"/>
    <s v="TIFFANY - TTP"/>
    <x v="107"/>
    <x v="86"/>
    <x v="97"/>
    <n v="1"/>
    <x v="62"/>
  </r>
  <r>
    <d v="2021-06-25T00:00:00"/>
    <s v="MEMBER"/>
    <s v="TIFFANY - TTP"/>
    <x v="108"/>
    <x v="87"/>
    <x v="98"/>
    <n v="1"/>
    <x v="15"/>
  </r>
  <r>
    <d v="2021-06-25T00:00:00"/>
    <s v="PLATINUM"/>
    <s v="TIFFANY - TTP"/>
    <x v="109"/>
    <x v="29"/>
    <x v="99"/>
    <n v="1"/>
    <x v="50"/>
  </r>
  <r>
    <d v="2021-06-25T00:00:00"/>
    <s v="PLATINUM"/>
    <s v="TIFFANY - TTP"/>
    <x v="81"/>
    <x v="29"/>
    <x v="99"/>
    <n v="1"/>
    <x v="58"/>
  </r>
  <r>
    <d v="2021-06-25T00:00:00"/>
    <s v="MEMBER"/>
    <s v="TIFFANY - TTP"/>
    <x v="90"/>
    <x v="88"/>
    <x v="100"/>
    <n v="1"/>
    <x v="2"/>
  </r>
  <r>
    <d v="2021-06-26T00:00:00"/>
    <s v="MEMBER"/>
    <s v="TIFFANY - TTP"/>
    <x v="110"/>
    <x v="89"/>
    <x v="101"/>
    <n v="1"/>
    <x v="21"/>
  </r>
  <r>
    <d v="2021-06-26T00:00:00"/>
    <s v="MEMBER"/>
    <s v="TIFFANY - TTP"/>
    <x v="111"/>
    <x v="90"/>
    <x v="102"/>
    <n v="1"/>
    <x v="0"/>
  </r>
  <r>
    <d v="2021-06-26T00:00:00"/>
    <s v="PLATINUM"/>
    <s v="TIFFANY - TTP"/>
    <x v="112"/>
    <x v="91"/>
    <x v="103"/>
    <n v="1"/>
    <x v="11"/>
  </r>
  <r>
    <d v="2021-06-26T00:00:00"/>
    <s v="PLATINUM"/>
    <s v="TIFFANY - TTP"/>
    <x v="113"/>
    <x v="91"/>
    <x v="103"/>
    <n v="1"/>
    <x v="11"/>
  </r>
  <r>
    <d v="2021-06-26T00:00:00"/>
    <s v="MEMBER"/>
    <s v="TIFFANY - TTP"/>
    <x v="114"/>
    <x v="92"/>
    <x v="104"/>
    <n v="1"/>
    <x v="10"/>
  </r>
  <r>
    <d v="2021-06-27T00:00:00"/>
    <s v="MEMBER"/>
    <s v="TIFFANY - TTP"/>
    <x v="115"/>
    <x v="93"/>
    <x v="105"/>
    <n v="1"/>
    <x v="63"/>
  </r>
  <r>
    <d v="2021-06-27T00:00:00"/>
    <s v="MEMBER"/>
    <s v="TIFFANY - TTP"/>
    <x v="86"/>
    <x v="94"/>
    <x v="106"/>
    <n v="1"/>
    <x v="0"/>
  </r>
  <r>
    <d v="2021-06-27T00:00:00"/>
    <s v="MEMBER"/>
    <s v="TIFFANY - TTP"/>
    <x v="2"/>
    <x v="94"/>
    <x v="106"/>
    <n v="1"/>
    <x v="2"/>
  </r>
  <r>
    <d v="2021-06-27T00:00:00"/>
    <s v="MEMBER"/>
    <s v="TIFFANY - TTP"/>
    <x v="38"/>
    <x v="94"/>
    <x v="106"/>
    <n v="1"/>
    <x v="0"/>
  </r>
  <r>
    <d v="2021-06-27T00:00:00"/>
    <s v="MEMBER"/>
    <s v="TIFFANY - TTP"/>
    <x v="98"/>
    <x v="95"/>
    <x v="107"/>
    <n v="1"/>
    <x v="2"/>
  </r>
  <r>
    <d v="2021-06-28T00:00:00"/>
    <s v="PLATINUM"/>
    <s v="TIFFANY - TTP"/>
    <x v="116"/>
    <x v="18"/>
    <x v="108"/>
    <n v="1"/>
    <x v="64"/>
  </r>
  <r>
    <d v="2021-06-28T00:00:00"/>
    <s v="PLATINUM"/>
    <s v="TIFFANY - TTP"/>
    <x v="117"/>
    <x v="18"/>
    <x v="108"/>
    <n v="1"/>
    <x v="65"/>
  </r>
  <r>
    <d v="2021-06-28T00:00:00"/>
    <s v="PLATINUM"/>
    <s v="TIFFANY - TTP"/>
    <x v="118"/>
    <x v="18"/>
    <x v="109"/>
    <n v="1"/>
    <x v="30"/>
  </r>
  <r>
    <d v="2021-06-28T00:00:00"/>
    <s v="PLATINUM"/>
    <s v="TIFFANY - TTP"/>
    <x v="17"/>
    <x v="18"/>
    <x v="110"/>
    <n v="1"/>
    <x v="49"/>
  </r>
  <r>
    <d v="2021-06-28T00:00:00"/>
    <s v="PLATINUM"/>
    <s v="TIFFANY - TTP"/>
    <x v="49"/>
    <x v="18"/>
    <x v="110"/>
    <n v="1"/>
    <x v="34"/>
  </r>
  <r>
    <d v="2021-06-28T00:00:00"/>
    <s v="MEMBER"/>
    <s v="TIFFANY - TTP"/>
    <x v="119"/>
    <x v="96"/>
    <x v="111"/>
    <n v="1"/>
    <x v="13"/>
  </r>
  <r>
    <d v="2021-06-29T00:00:00"/>
    <s v="PLATINUM"/>
    <s v="TIFFANY - TTP"/>
    <x v="120"/>
    <x v="97"/>
    <x v="112"/>
    <n v="1"/>
    <x v="66"/>
  </r>
  <r>
    <d v="2021-06-29T00:00:00"/>
    <s v="PLATINUM"/>
    <s v="TIFFANY - TTP"/>
    <x v="121"/>
    <x v="97"/>
    <x v="112"/>
    <n v="1"/>
    <x v="67"/>
  </r>
  <r>
    <d v="2021-06-29T00:00:00"/>
    <s v="GOLD"/>
    <s v="TIFFANY - TTP"/>
    <x v="122"/>
    <x v="98"/>
    <x v="113"/>
    <n v="1"/>
    <x v="4"/>
  </r>
  <r>
    <d v="2021-06-29T00:00:00"/>
    <s v="MEMBER"/>
    <s v="TIFFANY - TTP"/>
    <x v="103"/>
    <x v="99"/>
    <x v="114"/>
    <n v="1"/>
    <x v="2"/>
  </r>
  <r>
    <d v="2021-06-29T00:00:00"/>
    <s v="MEMBER"/>
    <s v="TIFFANY - TTP"/>
    <x v="98"/>
    <x v="99"/>
    <x v="114"/>
    <n v="1"/>
    <x v="2"/>
  </r>
  <r>
    <d v="2021-06-29T00:00:00"/>
    <s v="TEMP"/>
    <s v="TIFFANY - TTP"/>
    <x v="23"/>
    <x v="100"/>
    <x v="115"/>
    <n v="1"/>
    <x v="0"/>
  </r>
  <r>
    <d v="2021-06-30T00:00:00"/>
    <s v="MEMBER"/>
    <s v="TIFFANY - TTP"/>
    <x v="123"/>
    <x v="101"/>
    <x v="116"/>
    <n v="1"/>
    <x v="10"/>
  </r>
  <r>
    <d v="2021-07-01T00:00:00"/>
    <s v="PLATINUM"/>
    <s v="TIFFANY - TTP"/>
    <x v="124"/>
    <x v="102"/>
    <x v="117"/>
    <n v="1"/>
    <x v="68"/>
  </r>
  <r>
    <d v="2021-07-01T00:00:00"/>
    <s v="PLATINUM"/>
    <s v="TIFFANY - TTP"/>
    <x v="125"/>
    <x v="103"/>
    <x v="118"/>
    <n v="1"/>
    <x v="40"/>
  </r>
  <r>
    <d v="2021-07-01T00:00:00"/>
    <s v="PLATINUM"/>
    <s v="TIFFANY - TTP"/>
    <x v="126"/>
    <x v="103"/>
    <x v="118"/>
    <n v="1"/>
    <x v="24"/>
  </r>
  <r>
    <d v="2021-07-01T00:00:00"/>
    <s v="PLATINUM"/>
    <s v="TIFFANY - TTP"/>
    <x v="127"/>
    <x v="104"/>
    <x v="119"/>
    <n v="1"/>
    <x v="69"/>
  </r>
  <r>
    <d v="2021-07-01T00:00:00"/>
    <s v="PLATINUM"/>
    <s v="TIFFANY - TTP"/>
    <x v="128"/>
    <x v="104"/>
    <x v="119"/>
    <n v="1"/>
    <x v="20"/>
  </r>
  <r>
    <d v="2021-07-01T00:00:00"/>
    <s v="PLATINUM"/>
    <s v="TIFFANY - TTP"/>
    <x v="76"/>
    <x v="104"/>
    <x v="119"/>
    <n v="1"/>
    <x v="20"/>
  </r>
  <r>
    <d v="2021-07-03T00:00:00"/>
    <s v="MEMBER"/>
    <s v="TIFFANY - TTP"/>
    <x v="129"/>
    <x v="105"/>
    <x v="120"/>
    <n v="1"/>
    <x v="70"/>
  </r>
  <r>
    <d v="2021-07-03T00:00:00"/>
    <s v="GOLD"/>
    <s v="TIFFANY - TTP"/>
    <x v="57"/>
    <x v="106"/>
    <x v="121"/>
    <n v="1"/>
    <x v="37"/>
  </r>
  <r>
    <d v="2021-07-03T00:00:00"/>
    <s v="GOLD"/>
    <s v="TIFFANY - TTP"/>
    <x v="130"/>
    <x v="107"/>
    <x v="122"/>
    <n v="1"/>
    <x v="11"/>
  </r>
  <r>
    <d v="2021-07-03T00:00:00"/>
    <s v="GOLD"/>
    <s v="TIFFANY - TTP"/>
    <x v="131"/>
    <x v="107"/>
    <x v="122"/>
    <n v="1"/>
    <x v="30"/>
  </r>
  <r>
    <d v="2021-07-03T00:00:00"/>
    <s v="MEMBER"/>
    <s v="TIFFANY - TTP"/>
    <x v="132"/>
    <x v="108"/>
    <x v="123"/>
    <n v="1"/>
    <x v="2"/>
  </r>
  <r>
    <d v="2021-07-03T00:00:00"/>
    <s v="PLATINUM"/>
    <s v="TIFFANY - TTP"/>
    <x v="133"/>
    <x v="109"/>
    <x v="124"/>
    <n v="1"/>
    <x v="71"/>
  </r>
  <r>
    <d v="2021-07-03T00:00:00"/>
    <s v="MEMBER"/>
    <s v="TIFFANY - TTP"/>
    <x v="134"/>
    <x v="110"/>
    <x v="125"/>
    <n v="1"/>
    <x v="7"/>
  </r>
  <r>
    <d v="2021-07-04T00:00:00"/>
    <s v="MEMBER"/>
    <s v="TIFFANY - TTP"/>
    <x v="103"/>
    <x v="111"/>
    <x v="126"/>
    <n v="1"/>
    <x v="2"/>
  </r>
  <r>
    <d v="2021-07-04T00:00:00"/>
    <s v="PLATINUM"/>
    <s v="TIFFANY - TTP"/>
    <x v="135"/>
    <x v="112"/>
    <x v="127"/>
    <n v="1"/>
    <x v="30"/>
  </r>
  <r>
    <d v="2021-07-04T00:00:00"/>
    <s v="PLATINUM"/>
    <s v="TIFFANY - TTP"/>
    <x v="136"/>
    <x v="112"/>
    <x v="127"/>
    <n v="1"/>
    <x v="20"/>
  </r>
  <r>
    <d v="2021-07-04T00:00:00"/>
    <s v="PLATINUM"/>
    <s v="TIFFANY - TTP"/>
    <x v="137"/>
    <x v="112"/>
    <x v="127"/>
    <n v="1"/>
    <x v="72"/>
  </r>
  <r>
    <d v="2021-07-05T00:00:00"/>
    <s v="PLATINUM"/>
    <s v="TIFFANY - TTP"/>
    <x v="138"/>
    <x v="113"/>
    <x v="128"/>
    <n v="1"/>
    <x v="73"/>
  </r>
  <r>
    <d v="2021-07-05T00:00:00"/>
    <s v="PLATINUM"/>
    <s v="TIFFANY - TTP"/>
    <x v="139"/>
    <x v="113"/>
    <x v="129"/>
    <n v="1"/>
    <x v="54"/>
  </r>
  <r>
    <d v="2021-07-05T00:00:00"/>
    <s v="PLATINUM"/>
    <s v="TIFFANY - TTP"/>
    <x v="140"/>
    <x v="113"/>
    <x v="129"/>
    <n v="1"/>
    <x v="74"/>
  </r>
  <r>
    <d v="2021-07-07T00:00:00"/>
    <s v="PLATINUM"/>
    <s v="TIFFANY - TTP"/>
    <x v="141"/>
    <x v="114"/>
    <x v="130"/>
    <n v="1"/>
    <x v="75"/>
  </r>
  <r>
    <d v="2021-07-08T00:00:00"/>
    <s v="PLATINUM"/>
    <s v="TIFFANY - TTP"/>
    <x v="142"/>
    <x v="115"/>
    <x v="131"/>
    <n v="1"/>
    <x v="76"/>
  </r>
  <r>
    <d v="2021-07-08T00:00:00"/>
    <s v="MEMBER"/>
    <s v="TIFFANY - TTP"/>
    <x v="0"/>
    <x v="116"/>
    <x v="132"/>
    <n v="1"/>
    <x v="0"/>
  </r>
  <r>
    <d v="2021-07-09T00:00:00"/>
    <s v="MEMBER"/>
    <s v="TIFFANY - TTP"/>
    <x v="143"/>
    <x v="117"/>
    <x v="133"/>
    <n v="1"/>
    <x v="48"/>
  </r>
  <r>
    <d v="2021-07-09T00:00:00"/>
    <s v="GOLD"/>
    <s v="TIFFANY - TTP"/>
    <x v="144"/>
    <x v="78"/>
    <x v="134"/>
    <n v="1"/>
    <x v="77"/>
  </r>
  <r>
    <d v="2021-07-10T00:00:00"/>
    <s v="MEMBER"/>
    <s v="TIFFANY - TTP"/>
    <x v="103"/>
    <x v="118"/>
    <x v="135"/>
    <n v="1"/>
    <x v="2"/>
  </r>
  <r>
    <d v="2021-07-10T00:00:00"/>
    <s v="PLATINUM"/>
    <s v="TIFFANY - TTP"/>
    <x v="145"/>
    <x v="119"/>
    <x v="136"/>
    <n v="1"/>
    <x v="25"/>
  </r>
  <r>
    <d v="2021-07-10T00:00:00"/>
    <s v="PLATINUM"/>
    <s v="TIFFANY - TTP"/>
    <x v="115"/>
    <x v="120"/>
    <x v="137"/>
    <n v="1"/>
    <x v="63"/>
  </r>
  <r>
    <d v="2021-07-10T00:00:00"/>
    <s v="MEMBER"/>
    <s v="TIFFANY - TTP"/>
    <x v="146"/>
    <x v="121"/>
    <x v="138"/>
    <n v="1"/>
    <x v="10"/>
  </r>
  <r>
    <d v="2021-07-11T00:00:00"/>
    <s v="GOLD"/>
    <s v="TIFFANY - TTP"/>
    <x v="147"/>
    <x v="122"/>
    <x v="139"/>
    <n v="1"/>
    <x v="40"/>
  </r>
  <r>
    <d v="2021-07-11T00:00:00"/>
    <s v="GOLD"/>
    <s v="TIFFANY - TTP"/>
    <x v="148"/>
    <x v="122"/>
    <x v="139"/>
    <n v="1"/>
    <x v="7"/>
  </r>
  <r>
    <d v="2021-07-11T00:00:00"/>
    <s v="GOLD"/>
    <s v="TIFFANY - TTP"/>
    <x v="149"/>
    <x v="122"/>
    <x v="139"/>
    <n v="1"/>
    <x v="58"/>
  </r>
  <r>
    <d v="2021-07-11T00:00:00"/>
    <s v="GOLD"/>
    <s v="TIFFANY - TTP"/>
    <x v="86"/>
    <x v="122"/>
    <x v="139"/>
    <n v="1"/>
    <x v="0"/>
  </r>
  <r>
    <d v="2021-07-11T00:00:00"/>
    <s v="MEMBER"/>
    <s v="TIFFANY - TTP"/>
    <x v="103"/>
    <x v="123"/>
    <x v="140"/>
    <n v="1"/>
    <x v="2"/>
  </r>
  <r>
    <d v="2021-07-11T00:00:00"/>
    <s v="NEW"/>
    <s v="TIFFANY - TTP"/>
    <x v="150"/>
    <x v="124"/>
    <x v="141"/>
    <n v="1"/>
    <x v="38"/>
  </r>
  <r>
    <d v="2021-07-11T00:00:00"/>
    <s v="MEMBER"/>
    <s v="TIFFANY - TTP"/>
    <x v="151"/>
    <x v="125"/>
    <x v="142"/>
    <n v="1"/>
    <x v="4"/>
  </r>
  <r>
    <d v="2021-07-11T00:00:00"/>
    <s v="MEMBER"/>
    <s v="TIFFANY - TTP"/>
    <x v="152"/>
    <x v="126"/>
    <x v="143"/>
    <n v="1"/>
    <x v="61"/>
  </r>
  <r>
    <d v="2021-07-11T00:00:00"/>
    <s v="GOLD"/>
    <s v="TIFFANY - TTP"/>
    <x v="153"/>
    <x v="127"/>
    <x v="144"/>
    <n v="1"/>
    <x v="20"/>
  </r>
  <r>
    <d v="2021-07-11T00:00:00"/>
    <s v="GOLD"/>
    <s v="TIFFANY - TTP"/>
    <x v="90"/>
    <x v="127"/>
    <x v="144"/>
    <n v="1"/>
    <x v="2"/>
  </r>
  <r>
    <d v="2021-07-12T00:00:00"/>
    <s v="PLATINUM"/>
    <s v="TIFFANY - TTP"/>
    <x v="154"/>
    <x v="128"/>
    <x v="145"/>
    <n v="1"/>
    <x v="9"/>
  </r>
  <r>
    <d v="2021-07-17T00:00:00"/>
    <s v="PLATINUM"/>
    <s v="TIFFANY - TTP"/>
    <x v="86"/>
    <x v="129"/>
    <x v="146"/>
    <n v="1"/>
    <x v="0"/>
  </r>
  <r>
    <d v="2021-07-17T00:00:00"/>
    <s v="MEMBER"/>
    <s v="TIFFANY - TTP"/>
    <x v="103"/>
    <x v="130"/>
    <x v="147"/>
    <n v="1"/>
    <x v="2"/>
  </r>
  <r>
    <d v="2021-07-18T00:00:00"/>
    <s v="MEMBER"/>
    <s v="TIFFANY - TTP"/>
    <x v="155"/>
    <x v="131"/>
    <x v="148"/>
    <n v="1"/>
    <x v="8"/>
  </r>
  <r>
    <d v="2021-07-18T00:00:00"/>
    <s v="MEMBER"/>
    <s v="TIFFANY - TTP"/>
    <x v="156"/>
    <x v="131"/>
    <x v="148"/>
    <n v="1"/>
    <x v="8"/>
  </r>
  <r>
    <d v="2021-07-18T00:00:00"/>
    <s v="MEMBER"/>
    <s v="TIFFANY - TTP"/>
    <x v="105"/>
    <x v="132"/>
    <x v="149"/>
    <n v="1"/>
    <x v="61"/>
  </r>
  <r>
    <d v="2021-07-18T00:00:00"/>
    <s v="MEMBER"/>
    <s v="TIFFANY - TTP"/>
    <x v="90"/>
    <x v="133"/>
    <x v="150"/>
    <n v="1"/>
    <x v="2"/>
  </r>
  <r>
    <d v="2021-07-21T00:00:00"/>
    <s v="PLATINUM"/>
    <s v="TIFFANY - TTP"/>
    <x v="157"/>
    <x v="134"/>
    <x v="151"/>
    <n v="1"/>
    <x v="28"/>
  </r>
  <r>
    <d v="2021-07-21T00:00:00"/>
    <s v="PLATINUM"/>
    <s v="TIFFANY - TTP"/>
    <x v="158"/>
    <x v="134"/>
    <x v="151"/>
    <n v="1"/>
    <x v="1"/>
  </r>
  <r>
    <d v="2021-07-21T00:00:00"/>
    <s v="PLATINUM"/>
    <s v="TIFFANY - TTP"/>
    <x v="159"/>
    <x v="134"/>
    <x v="151"/>
    <n v="1"/>
    <x v="16"/>
  </r>
  <r>
    <d v="2021-09-15T00:00:00"/>
    <s v="NEW"/>
    <s v="TIFFANY - TTP"/>
    <x v="86"/>
    <x v="135"/>
    <x v="152"/>
    <n v="1"/>
    <x v="0"/>
  </r>
  <r>
    <d v="2021-09-15T00:00:00"/>
    <s v="PLATINUM"/>
    <s v="TIFFANY - TTP"/>
    <x v="160"/>
    <x v="136"/>
    <x v="153"/>
    <n v="1"/>
    <x v="43"/>
  </r>
  <r>
    <d v="2021-09-24T00:00:00"/>
    <s v="MEMBER"/>
    <s v="TIFFANY - TTP"/>
    <x v="161"/>
    <x v="137"/>
    <x v="154"/>
    <n v="1"/>
    <x v="61"/>
  </r>
  <r>
    <d v="2021-09-27T00:00:00"/>
    <s v="MEMBER"/>
    <s v="TIFFANY - TTP"/>
    <x v="123"/>
    <x v="138"/>
    <x v="155"/>
    <n v="1"/>
    <x v="10"/>
  </r>
  <r>
    <d v="2021-09-27T00:00:00"/>
    <s v="MEMBER"/>
    <s v="TIFFANY - TTP"/>
    <x v="162"/>
    <x v="139"/>
    <x v="156"/>
    <n v="1"/>
    <x v="2"/>
  </r>
  <r>
    <d v="2021-09-28T00:00:00"/>
    <s v="MEMBER"/>
    <s v="TIFFANY - TTP"/>
    <x v="163"/>
    <x v="140"/>
    <x v="157"/>
    <n v="1"/>
    <x v="2"/>
  </r>
  <r>
    <d v="2021-09-28T00:00:00"/>
    <s v="GOLD"/>
    <s v="TIFFANY - TTP"/>
    <x v="164"/>
    <x v="141"/>
    <x v="158"/>
    <n v="1"/>
    <x v="30"/>
  </r>
  <r>
    <d v="2021-09-28T00:00:00"/>
    <s v="GOLD"/>
    <s v="TIFFANY - TTP"/>
    <x v="165"/>
    <x v="141"/>
    <x v="158"/>
    <n v="1"/>
    <x v="30"/>
  </r>
  <r>
    <d v="2021-09-29T00:00:00"/>
    <s v="PLATINUM"/>
    <s v="TIFFANY - TTP"/>
    <x v="166"/>
    <x v="142"/>
    <x v="159"/>
    <n v="1"/>
    <x v="78"/>
  </r>
  <r>
    <d v="2021-09-29T00:00:00"/>
    <s v="GOLD"/>
    <s v="TIFFANY - TTP"/>
    <x v="167"/>
    <x v="143"/>
    <x v="160"/>
    <n v="1"/>
    <x v="5"/>
  </r>
  <r>
    <d v="2021-09-30T00:00:00"/>
    <s v="MEMBER"/>
    <s v="TIFFANY - TTP"/>
    <x v="168"/>
    <x v="144"/>
    <x v="161"/>
    <n v="1"/>
    <x v="37"/>
  </r>
  <r>
    <d v="2021-10-01T00:00:00"/>
    <s v="GOLD"/>
    <s v="TIFFANY - TTP"/>
    <x v="169"/>
    <x v="145"/>
    <x v="162"/>
    <n v="1"/>
    <x v="79"/>
  </r>
  <r>
    <d v="2021-10-01T00:00:00"/>
    <s v="GOLD"/>
    <s v="TIFFANY - TTP"/>
    <x v="170"/>
    <x v="145"/>
    <x v="162"/>
    <n v="1"/>
    <x v="30"/>
  </r>
  <r>
    <d v="2021-10-02T00:00:00"/>
    <s v="MEMBER"/>
    <s v="TIFFANY - TTP"/>
    <x v="9"/>
    <x v="146"/>
    <x v="163"/>
    <n v="1"/>
    <x v="2"/>
  </r>
  <r>
    <d v="2021-10-02T00:00:00"/>
    <s v="MEMBER"/>
    <s v="TIFFANY - TTP"/>
    <x v="171"/>
    <x v="147"/>
    <x v="164"/>
    <n v="1"/>
    <x v="80"/>
  </r>
  <r>
    <d v="2021-10-02T00:00:00"/>
    <s v="MEMBER"/>
    <s v="TIFFANY - TTP"/>
    <x v="172"/>
    <x v="148"/>
    <x v="165"/>
    <n v="1"/>
    <x v="81"/>
  </r>
  <r>
    <d v="2021-10-02T00:00:00"/>
    <s v="MEMBER"/>
    <s v="TIFFANY - TTP"/>
    <x v="173"/>
    <x v="148"/>
    <x v="165"/>
    <n v="1"/>
    <x v="77"/>
  </r>
  <r>
    <d v="2021-10-04T00:00:00"/>
    <s v="GOLD"/>
    <s v="TIFFANY - TTP"/>
    <x v="174"/>
    <x v="149"/>
    <x v="166"/>
    <n v="1"/>
    <x v="82"/>
  </r>
  <r>
    <d v="2021-10-05T00:00:00"/>
    <s v="MEMBER"/>
    <s v="TIFFANY - TTP"/>
    <x v="175"/>
    <x v="150"/>
    <x v="167"/>
    <n v="1"/>
    <x v="2"/>
  </r>
  <r>
    <d v="2021-10-05T00:00:00"/>
    <s v="PLATINUM"/>
    <s v="TIFFANY - TTP"/>
    <x v="176"/>
    <x v="151"/>
    <x v="168"/>
    <n v="1"/>
    <x v="83"/>
  </r>
  <r>
    <d v="2021-10-05T00:00:00"/>
    <s v="PLATINUM"/>
    <s v="TIFFANY - TTP"/>
    <x v="177"/>
    <x v="151"/>
    <x v="168"/>
    <n v="1"/>
    <x v="84"/>
  </r>
  <r>
    <d v="2021-10-06T00:00:00"/>
    <s v="MEMBER"/>
    <s v="TIFFANY - TTP"/>
    <x v="123"/>
    <x v="152"/>
    <x v="169"/>
    <n v="1"/>
    <x v="10"/>
  </r>
  <r>
    <d v="2021-10-06T00:00:00"/>
    <s v="MEMBER"/>
    <s v="TIFFANY - TTP"/>
    <x v="178"/>
    <x v="153"/>
    <x v="170"/>
    <n v="1"/>
    <x v="21"/>
  </r>
  <r>
    <d v="2021-10-06T00:00:00"/>
    <s v="PLATINUM"/>
    <s v="TIFFANY - TTP"/>
    <x v="179"/>
    <x v="154"/>
    <x v="171"/>
    <n v="1"/>
    <x v="16"/>
  </r>
  <r>
    <d v="2021-10-06T00:00:00"/>
    <s v="PLATINUM"/>
    <s v="TIFFANY - TTP"/>
    <x v="180"/>
    <x v="154"/>
    <x v="171"/>
    <n v="1"/>
    <x v="30"/>
  </r>
  <r>
    <d v="2021-10-07T00:00:00"/>
    <s v="PLATINUM"/>
    <s v="TIFFANY - TTP"/>
    <x v="181"/>
    <x v="155"/>
    <x v="172"/>
    <n v="1"/>
    <x v="4"/>
  </r>
  <r>
    <d v="2021-10-07T00:00:00"/>
    <s v="PLATINUM"/>
    <s v="TIFFANY - TTP"/>
    <x v="182"/>
    <x v="155"/>
    <x v="172"/>
    <n v="1"/>
    <x v="25"/>
  </r>
  <r>
    <d v="2021-10-07T00:00:00"/>
    <s v="MEMBER"/>
    <s v="TIFFANY - TTP"/>
    <x v="183"/>
    <x v="156"/>
    <x v="173"/>
    <n v="1"/>
    <x v="73"/>
  </r>
  <r>
    <d v="2021-10-08T00:00:00"/>
    <s v="MEMBER"/>
    <s v="TIFFANY - TTP"/>
    <x v="184"/>
    <x v="157"/>
    <x v="174"/>
    <n v="1"/>
    <x v="49"/>
  </r>
  <r>
    <d v="2021-10-08T00:00:00"/>
    <s v="MEMBER"/>
    <s v="TIFFANY - TTP"/>
    <x v="10"/>
    <x v="158"/>
    <x v="175"/>
    <n v="1"/>
    <x v="2"/>
  </r>
  <r>
    <d v="2021-10-08T00:00:00"/>
    <s v="MEMBER"/>
    <s v="TIFFANY - TTP"/>
    <x v="185"/>
    <x v="159"/>
    <x v="176"/>
    <n v="1"/>
    <x v="2"/>
  </r>
  <r>
    <d v="2021-10-09T00:00:00"/>
    <s v="MEMBER"/>
    <s v="TIFFANY - TTP"/>
    <x v="178"/>
    <x v="160"/>
    <x v="177"/>
    <n v="1"/>
    <x v="21"/>
  </r>
  <r>
    <d v="2021-10-09T00:00:00"/>
    <s v="MEMBER"/>
    <s v="TIFFANY - TTP"/>
    <x v="186"/>
    <x v="160"/>
    <x v="177"/>
    <n v="1"/>
    <x v="2"/>
  </r>
  <r>
    <d v="2021-10-09T00:00:00"/>
    <s v="MEMBER"/>
    <s v="TIFFANY - TTP"/>
    <x v="152"/>
    <x v="161"/>
    <x v="178"/>
    <n v="1"/>
    <x v="61"/>
  </r>
  <r>
    <d v="2021-10-09T00:00:00"/>
    <s v="MEMBER"/>
    <s v="TIFFANY - TTP"/>
    <x v="146"/>
    <x v="162"/>
    <x v="179"/>
    <n v="1"/>
    <x v="10"/>
  </r>
  <r>
    <d v="2021-10-10T00:00:00"/>
    <s v="MEMBER"/>
    <s v="TIFFANY - TTP"/>
    <x v="187"/>
    <x v="163"/>
    <x v="180"/>
    <n v="1"/>
    <x v="33"/>
  </r>
  <r>
    <d v="2021-10-10T00:00:00"/>
    <s v="TEMP"/>
    <s v="TIFFANY - TTP"/>
    <x v="188"/>
    <x v="39"/>
    <x v="181"/>
    <n v="1"/>
    <x v="60"/>
  </r>
  <r>
    <d v="2021-10-10T00:00:00"/>
    <s v="TEMP"/>
    <s v="TIFFANY - TTP"/>
    <x v="134"/>
    <x v="39"/>
    <x v="181"/>
    <n v="1"/>
    <x v="7"/>
  </r>
  <r>
    <d v="2021-10-11T00:00:00"/>
    <s v="PLATINUM"/>
    <s v="TIFFANY - TTP"/>
    <x v="189"/>
    <x v="164"/>
    <x v="182"/>
    <n v="1"/>
    <x v="60"/>
  </r>
  <r>
    <d v="2021-10-11T00:00:00"/>
    <s v="PLATINUM"/>
    <s v="TIFFANY - TTP"/>
    <x v="190"/>
    <x v="164"/>
    <x v="182"/>
    <n v="1"/>
    <x v="5"/>
  </r>
  <r>
    <d v="2021-10-12T00:00:00"/>
    <s v="MEMBER"/>
    <s v="TIFFANY - TTP"/>
    <x v="178"/>
    <x v="165"/>
    <x v="183"/>
    <n v="1"/>
    <x v="21"/>
  </r>
  <r>
    <d v="2021-10-12T00:00:00"/>
    <s v="MEMBER"/>
    <s v="TIFFANY - TTP"/>
    <x v="186"/>
    <x v="165"/>
    <x v="183"/>
    <n v="1"/>
    <x v="70"/>
  </r>
  <r>
    <d v="2021-10-12T00:00:00"/>
    <s v="PLATINUM"/>
    <s v="TIFFANY - TTP"/>
    <x v="185"/>
    <x v="166"/>
    <x v="184"/>
    <n v="1"/>
    <x v="70"/>
  </r>
  <r>
    <d v="2021-10-13T00:00:00"/>
    <s v="PLATINUM"/>
    <s v="TIFFANY - TTP"/>
    <x v="191"/>
    <x v="167"/>
    <x v="185"/>
    <n v="1"/>
    <x v="74"/>
  </r>
  <r>
    <d v="2021-10-13T00:00:00"/>
    <s v="PLATINUM"/>
    <s v="TIFFANY - TTP"/>
    <x v="192"/>
    <x v="167"/>
    <x v="185"/>
    <n v="1"/>
    <x v="85"/>
  </r>
  <r>
    <d v="2021-10-13T00:00:00"/>
    <s v="PLATINUM"/>
    <s v="TIFFANY - TTP"/>
    <x v="193"/>
    <x v="167"/>
    <x v="186"/>
    <n v="1"/>
    <x v="86"/>
  </r>
  <r>
    <d v="2021-10-13T00:00:00"/>
    <s v="MEMBER"/>
    <s v="TIFFANY - TTP"/>
    <x v="191"/>
    <x v="168"/>
    <x v="187"/>
    <n v="1"/>
    <x v="74"/>
  </r>
  <r>
    <d v="2021-10-13T00:00:00"/>
    <s v="PLATINUM"/>
    <s v="TIFFANY - TTP"/>
    <x v="2"/>
    <x v="169"/>
    <x v="188"/>
    <n v="1"/>
    <x v="70"/>
  </r>
  <r>
    <d v="2021-10-13T00:00:00"/>
    <s v="PLATINUM"/>
    <s v="TIFFANY - TTP"/>
    <x v="186"/>
    <x v="169"/>
    <x v="188"/>
    <n v="1"/>
    <x v="70"/>
  </r>
  <r>
    <d v="2021-10-13T00:00:00"/>
    <s v="PLATINUM"/>
    <s v="TIFFANY - TTP"/>
    <x v="194"/>
    <x v="170"/>
    <x v="189"/>
    <n v="1"/>
    <x v="7"/>
  </r>
  <r>
    <d v="2021-10-13T00:00:00"/>
    <s v="PLATINUM"/>
    <s v="TIFFANY - TTP"/>
    <x v="195"/>
    <x v="170"/>
    <x v="189"/>
    <n v="1"/>
    <x v="87"/>
  </r>
  <r>
    <d v="2021-10-13T00:00:00"/>
    <s v="PLATINUM"/>
    <s v="TIFFANY - TTP"/>
    <x v="196"/>
    <x v="42"/>
    <x v="190"/>
    <n v="1"/>
    <x v="46"/>
  </r>
  <r>
    <d v="2021-10-13T00:00:00"/>
    <s v="PLATINUM"/>
    <s v="TIFFANY - TTP"/>
    <x v="197"/>
    <x v="42"/>
    <x v="190"/>
    <n v="1"/>
    <x v="33"/>
  </r>
  <r>
    <d v="2021-10-14T00:00:00"/>
    <s v="PLATINUM"/>
    <s v="TIFFANY - TTP"/>
    <x v="198"/>
    <x v="171"/>
    <x v="191"/>
    <n v="1"/>
    <x v="88"/>
  </r>
  <r>
    <d v="2021-10-14T00:00:00"/>
    <s v="PLATINUM"/>
    <s v="TIFFANY - TTP"/>
    <x v="199"/>
    <x v="171"/>
    <x v="191"/>
    <n v="1"/>
    <x v="86"/>
  </r>
  <r>
    <d v="2021-10-14T00:00:00"/>
    <s v="MEMBER"/>
    <s v="TIFFANY - TTP"/>
    <x v="162"/>
    <x v="172"/>
    <x v="192"/>
    <n v="1"/>
    <x v="70"/>
  </r>
  <r>
    <d v="2021-10-14T00:00:00"/>
    <s v="PLATINUM"/>
    <s v="TIFFANY - TTP"/>
    <x v="200"/>
    <x v="27"/>
    <x v="193"/>
    <n v="1"/>
    <x v="39"/>
  </r>
  <r>
    <d v="2021-10-14T00:00:00"/>
    <s v="MEMBER"/>
    <s v="TIFFANY - TTP"/>
    <x v="201"/>
    <x v="173"/>
    <x v="194"/>
    <n v="1"/>
    <x v="77"/>
  </r>
  <r>
    <d v="2021-10-15T00:00:00"/>
    <s v="PLATINUM"/>
    <s v="TIFFANY - TTP"/>
    <x v="202"/>
    <x v="174"/>
    <x v="195"/>
    <n v="1"/>
    <x v="89"/>
  </r>
  <r>
    <d v="2021-10-15T00:00:00"/>
    <s v="PLATINUM"/>
    <s v="TIFFANY - TTP"/>
    <x v="203"/>
    <x v="174"/>
    <x v="195"/>
    <n v="1"/>
    <x v="46"/>
  </r>
  <r>
    <d v="2021-10-15T00:00:00"/>
    <s v="PLATINUM"/>
    <s v="TIFFANY - TTP"/>
    <x v="111"/>
    <x v="175"/>
    <x v="196"/>
    <n v="1"/>
    <x v="70"/>
  </r>
  <r>
    <d v="2021-10-15T00:00:00"/>
    <s v="PLATINUM"/>
    <s v="TIFFANY - TTP"/>
    <x v="204"/>
    <x v="176"/>
    <x v="197"/>
    <n v="1"/>
    <x v="5"/>
  </r>
  <r>
    <d v="2021-10-15T00:00:00"/>
    <s v="PLATINUM"/>
    <s v="TIFFANY - TTP"/>
    <x v="205"/>
    <x v="176"/>
    <x v="197"/>
    <n v="1"/>
    <x v="7"/>
  </r>
  <r>
    <d v="2021-10-16T00:00:00"/>
    <s v="MEMBER"/>
    <s v="TIFFANY - TTP"/>
    <x v="206"/>
    <x v="177"/>
    <x v="198"/>
    <n v="1"/>
    <x v="16"/>
  </r>
  <r>
    <d v="2021-10-16T00:00:00"/>
    <s v="MEMBER"/>
    <s v="TIFFANY - TTP"/>
    <x v="207"/>
    <x v="178"/>
    <x v="199"/>
    <n v="1"/>
    <x v="47"/>
  </r>
  <r>
    <d v="2021-10-16T00:00:00"/>
    <s v="MEMBER"/>
    <s v="TIFFANY - TTP"/>
    <x v="126"/>
    <x v="179"/>
    <x v="200"/>
    <n v="1"/>
    <x v="24"/>
  </r>
  <r>
    <d v="2021-10-17T00:00:00"/>
    <s v="MEMBER"/>
    <s v="TIFFANY - TTP"/>
    <x v="2"/>
    <x v="180"/>
    <x v="201"/>
    <n v="1"/>
    <x v="70"/>
  </r>
  <r>
    <d v="2021-10-17T00:00:00"/>
    <s v="MEMBER"/>
    <s v="TIFFANY - TTP"/>
    <x v="146"/>
    <x v="181"/>
    <x v="202"/>
    <n v="1"/>
    <x v="10"/>
  </r>
  <r>
    <d v="2021-10-17T00:00:00"/>
    <s v="PLATINUM"/>
    <s v="TIFFANY - TTP"/>
    <x v="208"/>
    <x v="182"/>
    <x v="203"/>
    <n v="1"/>
    <x v="90"/>
  </r>
  <r>
    <d v="2021-10-17T00:00:00"/>
    <s v="PLATINUM"/>
    <s v="TIFFANY - TTP"/>
    <x v="16"/>
    <x v="182"/>
    <x v="203"/>
    <n v="1"/>
    <x v="58"/>
  </r>
  <r>
    <d v="2021-10-17T00:00:00"/>
    <s v="PLATINUM"/>
    <s v="TIFFANY - TTP"/>
    <x v="209"/>
    <x v="183"/>
    <x v="204"/>
    <n v="1"/>
    <x v="50"/>
  </r>
  <r>
    <d v="2021-10-17T00:00:00"/>
    <s v="MEMBER"/>
    <s v="TIFFANY - TTP"/>
    <x v="210"/>
    <x v="184"/>
    <x v="205"/>
    <n v="1"/>
    <x v="91"/>
  </r>
  <r>
    <d v="2021-10-17T00:00:00"/>
    <s v="GOLD"/>
    <s v="TIFFANY - TTP"/>
    <x v="82"/>
    <x v="185"/>
    <x v="206"/>
    <n v="1"/>
    <x v="50"/>
  </r>
  <r>
    <d v="2021-10-17T00:00:00"/>
    <s v="PLATINUM"/>
    <s v="TIFFANY - TTP"/>
    <x v="82"/>
    <x v="186"/>
    <x v="207"/>
    <n v="1"/>
    <x v="50"/>
  </r>
  <r>
    <d v="2021-10-17T00:00:00"/>
    <s v="PLATINUM"/>
    <s v="TIFFANY - TTP"/>
    <x v="211"/>
    <x v="187"/>
    <x v="208"/>
    <n v="1"/>
    <x v="62"/>
  </r>
  <r>
    <d v="2021-10-17T00:00:00"/>
    <s v="GOLD"/>
    <s v="TIFFANY - TTP"/>
    <x v="75"/>
    <x v="188"/>
    <x v="209"/>
    <n v="1"/>
    <x v="48"/>
  </r>
  <r>
    <d v="2021-10-17T00:00:00"/>
    <s v="GOLD"/>
    <s v="TIFFANY - TTP"/>
    <x v="212"/>
    <x v="188"/>
    <x v="209"/>
    <n v="1"/>
    <x v="92"/>
  </r>
  <r>
    <d v="2021-10-17T00:00:00"/>
    <s v="PLATINUM"/>
    <s v="TIFFANY - TTP"/>
    <x v="213"/>
    <x v="189"/>
    <x v="210"/>
    <n v="1"/>
    <x v="93"/>
  </r>
  <r>
    <d v="2021-10-17T00:00:00"/>
    <s v="PLATINUM"/>
    <s v="TIFFANY - TTP"/>
    <x v="214"/>
    <x v="189"/>
    <x v="210"/>
    <n v="1"/>
    <x v="94"/>
  </r>
  <r>
    <d v="2021-10-18T00:00:00"/>
    <s v="PLATINUM"/>
    <s v="TIFFANY - TTP"/>
    <x v="215"/>
    <x v="190"/>
    <x v="211"/>
    <n v="1"/>
    <x v="95"/>
  </r>
  <r>
    <d v="2021-10-18T00:00:00"/>
    <s v="PLATINUM"/>
    <s v="TIFFANY - TTP"/>
    <x v="216"/>
    <x v="31"/>
    <x v="212"/>
    <n v="1"/>
    <x v="96"/>
  </r>
  <r>
    <d v="2021-10-18T00:00:00"/>
    <s v="PLATINUM"/>
    <s v="TIFFANY - TTP"/>
    <x v="217"/>
    <x v="191"/>
    <x v="213"/>
    <n v="1"/>
    <x v="97"/>
  </r>
  <r>
    <d v="2021-10-19T00:00:00"/>
    <s v="MEMBER"/>
    <s v="TIFFANY - TTP"/>
    <x v="162"/>
    <x v="192"/>
    <x v="214"/>
    <n v="1"/>
    <x v="70"/>
  </r>
  <r>
    <d v="2021-10-19T00:00:00"/>
    <s v="MEMBER"/>
    <s v="TIFFANY - TTP"/>
    <x v="218"/>
    <x v="193"/>
    <x v="215"/>
    <n v="1"/>
    <x v="70"/>
  </r>
  <r>
    <d v="2021-10-19T00:00:00"/>
    <s v="GOLD"/>
    <s v="TIFFANY - TTP"/>
    <x v="219"/>
    <x v="194"/>
    <x v="216"/>
    <n v="1"/>
    <x v="46"/>
  </r>
  <r>
    <d v="2021-10-19T00:00:00"/>
    <s v="MEMBER"/>
    <s v="TIFFANY - TTP"/>
    <x v="220"/>
    <x v="195"/>
    <x v="217"/>
    <n v="1"/>
    <x v="98"/>
  </r>
  <r>
    <d v="2021-10-19T00:00:00"/>
    <s v="PLATINUM"/>
    <s v="TIFFANY - TTP"/>
    <x v="67"/>
    <x v="196"/>
    <x v="218"/>
    <n v="1"/>
    <x v="44"/>
  </r>
  <r>
    <d v="2021-10-19T00:00:00"/>
    <s v="PLATINUM"/>
    <s v="TIFFANY - TTP"/>
    <x v="221"/>
    <x v="196"/>
    <x v="218"/>
    <n v="1"/>
    <x v="33"/>
  </r>
  <r>
    <d v="2021-10-19T00:00:00"/>
    <s v="TEMP"/>
    <s v="TIFFANY - TTP"/>
    <x v="190"/>
    <x v="197"/>
    <x v="219"/>
    <n v="1"/>
    <x v="5"/>
  </r>
  <r>
    <d v="2021-10-20T00:00:00"/>
    <s v="MEMBER"/>
    <s v="TIFFANY - TTP"/>
    <x v="111"/>
    <x v="198"/>
    <x v="220"/>
    <n v="1"/>
    <x v="70"/>
  </r>
  <r>
    <d v="2021-10-20T00:00:00"/>
    <s v="GOLD"/>
    <s v="TIFFANY - TTP"/>
    <x v="222"/>
    <x v="199"/>
    <x v="221"/>
    <n v="1"/>
    <x v="10"/>
  </r>
  <r>
    <d v="2021-10-20T00:00:00"/>
    <s v="MEMBER"/>
    <s v="TIFFANY - TTP"/>
    <x v="108"/>
    <x v="200"/>
    <x v="222"/>
    <n v="1"/>
    <x v="15"/>
  </r>
  <r>
    <d v="2021-10-20T00:00:00"/>
    <s v="PLATINUM"/>
    <s v="TIFFANY - TTP"/>
    <x v="223"/>
    <x v="196"/>
    <x v="223"/>
    <n v="1"/>
    <x v="99"/>
  </r>
  <r>
    <d v="2021-10-20T00:00:00"/>
    <s v="MEMBER"/>
    <s v="TIFFANY - TTP"/>
    <x v="224"/>
    <x v="201"/>
    <x v="224"/>
    <n v="1"/>
    <x v="70"/>
  </r>
  <r>
    <d v="2021-10-20T00:00:00"/>
    <s v="PLATINUM"/>
    <s v="TIFFANY - TTP"/>
    <x v="204"/>
    <x v="202"/>
    <x v="225"/>
    <n v="1"/>
    <x v="5"/>
  </r>
  <r>
    <d v="2021-10-20T00:00:00"/>
    <s v="PLATINUM"/>
    <s v="TIFFANY - TTP"/>
    <x v="8"/>
    <x v="202"/>
    <x v="225"/>
    <n v="1"/>
    <x v="70"/>
  </r>
  <r>
    <d v="2021-10-20T00:00:00"/>
    <s v="PLATINUM"/>
    <s v="TIFFANY - TTP"/>
    <x v="225"/>
    <x v="203"/>
    <x v="226"/>
    <n v="1"/>
    <x v="26"/>
  </r>
  <r>
    <d v="2021-10-20T00:00:00"/>
    <s v="MEMBER"/>
    <s v="TIFFANY - TTP"/>
    <x v="226"/>
    <x v="204"/>
    <x v="227"/>
    <n v="1"/>
    <x v="100"/>
  </r>
  <r>
    <d v="2021-10-21T00:00:00"/>
    <s v="MEMBER"/>
    <s v="TIFFANY - TTP"/>
    <x v="212"/>
    <x v="205"/>
    <x v="228"/>
    <n v="1"/>
    <x v="92"/>
  </r>
  <r>
    <d v="2021-10-21T00:00:00"/>
    <s v="MEMBER"/>
    <s v="TIFFANY - TTP"/>
    <x v="72"/>
    <x v="206"/>
    <x v="229"/>
    <n v="1"/>
    <x v="10"/>
  </r>
  <r>
    <d v="2021-10-22T00:00:00"/>
    <s v="GOLD"/>
    <s v="TIFFANY - TTP"/>
    <x v="227"/>
    <x v="207"/>
    <x v="230"/>
    <n v="1"/>
    <x v="77"/>
  </r>
  <r>
    <d v="2021-10-22T00:00:00"/>
    <s v="GOLD"/>
    <s v="TIFFANY - TTP"/>
    <x v="228"/>
    <x v="207"/>
    <x v="230"/>
    <n v="1"/>
    <x v="21"/>
  </r>
  <r>
    <d v="2021-10-22T00:00:00"/>
    <s v="PLATINUM"/>
    <s v="TIFFANY - TTP"/>
    <x v="229"/>
    <x v="208"/>
    <x v="231"/>
    <n v="1"/>
    <x v="40"/>
  </r>
  <r>
    <d v="2021-10-23T00:00:00"/>
    <s v="MEMBER"/>
    <s v="TIFFANY - TTP"/>
    <x v="108"/>
    <x v="209"/>
    <x v="232"/>
    <n v="1"/>
    <x v="15"/>
  </r>
  <r>
    <d v="2021-10-23T00:00:00"/>
    <s v="MEMBER"/>
    <s v="TIFFANY - TTP"/>
    <x v="123"/>
    <x v="210"/>
    <x v="233"/>
    <n v="1"/>
    <x v="10"/>
  </r>
  <r>
    <d v="2021-10-23T00:00:00"/>
    <s v="PLATINUM"/>
    <s v="TIFFANY - TTP"/>
    <x v="230"/>
    <x v="97"/>
    <x v="234"/>
    <n v="1"/>
    <x v="70"/>
  </r>
  <r>
    <d v="2021-10-23T00:00:00"/>
    <s v="PLATINUM"/>
    <s v="TIFFANY - TTP"/>
    <x v="231"/>
    <x v="211"/>
    <x v="235"/>
    <n v="1"/>
    <x v="7"/>
  </r>
  <r>
    <d v="2021-10-23T00:00:00"/>
    <s v="PLATINUM"/>
    <s v="TIFFANY - TTP"/>
    <x v="232"/>
    <x v="212"/>
    <x v="236"/>
    <n v="1"/>
    <x v="61"/>
  </r>
  <r>
    <d v="2021-10-23T00:00:00"/>
    <s v="PLATINUM"/>
    <s v="TIFFANY - TTP"/>
    <x v="233"/>
    <x v="213"/>
    <x v="237"/>
    <n v="1"/>
    <x v="101"/>
  </r>
  <r>
    <d v="2021-10-23T00:00:00"/>
    <s v="MEMBER"/>
    <s v="TIFFANY - TTP"/>
    <x v="234"/>
    <x v="214"/>
    <x v="238"/>
    <n v="1"/>
    <x v="96"/>
  </r>
  <r>
    <d v="2021-10-23T00:00:00"/>
    <s v="GOLD"/>
    <s v="TIFFANY - TTP"/>
    <x v="224"/>
    <x v="215"/>
    <x v="239"/>
    <n v="1"/>
    <x v="70"/>
  </r>
  <r>
    <d v="2021-10-24T00:00:00"/>
    <s v="MEMBER"/>
    <s v="TIFFANY - TTP"/>
    <x v="123"/>
    <x v="216"/>
    <x v="240"/>
    <n v="1"/>
    <x v="10"/>
  </r>
  <r>
    <d v="2021-10-24T00:00:00"/>
    <s v="MEMBER"/>
    <s v="TIFFANY - TTP"/>
    <x v="235"/>
    <x v="217"/>
    <x v="241"/>
    <n v="1"/>
    <x v="102"/>
  </r>
  <r>
    <d v="2021-10-25T00:00:00"/>
    <s v="PLATINUM"/>
    <s v="TIFFANY - TTP"/>
    <x v="236"/>
    <x v="218"/>
    <x v="242"/>
    <n v="1"/>
    <x v="103"/>
  </r>
  <r>
    <d v="2021-10-25T00:00:00"/>
    <s v="PLATINUM"/>
    <s v="TIFFANY - TTP"/>
    <x v="237"/>
    <x v="219"/>
    <x v="243"/>
    <n v="1"/>
    <x v="104"/>
  </r>
  <r>
    <d v="2021-10-25T00:00:00"/>
    <s v="PLATINUM"/>
    <s v="TIFFANY - TTP"/>
    <x v="238"/>
    <x v="219"/>
    <x v="243"/>
    <n v="1"/>
    <x v="105"/>
  </r>
  <r>
    <d v="2021-10-26T00:00:00"/>
    <s v="MEMBER"/>
    <s v="TIFFANY - TTP"/>
    <x v="232"/>
    <x v="220"/>
    <x v="244"/>
    <n v="1"/>
    <x v="61"/>
  </r>
  <r>
    <d v="2021-10-26T00:00:00"/>
    <s v="MEMBER"/>
    <s v="TIFFANY - TTP"/>
    <x v="2"/>
    <x v="221"/>
    <x v="245"/>
    <n v="1"/>
    <x v="70"/>
  </r>
  <r>
    <d v="2021-10-27T00:00:00"/>
    <s v="PLATINUM"/>
    <s v="TIFFANY - TTP"/>
    <x v="239"/>
    <x v="222"/>
    <x v="246"/>
    <n v="1"/>
    <x v="100"/>
  </r>
  <r>
    <d v="2021-10-28T00:00:00"/>
    <s v="MEMBER"/>
    <s v="TIFFANY - TTP"/>
    <x v="240"/>
    <x v="223"/>
    <x v="247"/>
    <n v="1"/>
    <x v="106"/>
  </r>
  <r>
    <d v="2021-10-28T00:00:00"/>
    <s v="MEMBER"/>
    <s v="TIFFANY - TTP"/>
    <x v="210"/>
    <x v="224"/>
    <x v="248"/>
    <n v="1"/>
    <x v="91"/>
  </r>
  <r>
    <d v="2021-10-28T00:00:00"/>
    <s v="PLATINUM"/>
    <s v="TIFFANY - TTP"/>
    <x v="241"/>
    <x v="225"/>
    <x v="249"/>
    <n v="1"/>
    <x v="107"/>
  </r>
  <r>
    <d v="2021-10-28T00:00:00"/>
    <s v="MEMBER"/>
    <s v="TIFFANY - TTP"/>
    <x v="230"/>
    <x v="224"/>
    <x v="250"/>
    <n v="1"/>
    <x v="70"/>
  </r>
  <r>
    <d v="2021-10-28T00:00:00"/>
    <s v="MEMBER"/>
    <s v="TIFFANY - TTP"/>
    <x v="230"/>
    <x v="226"/>
    <x v="251"/>
    <n v="1"/>
    <x v="70"/>
  </r>
  <r>
    <d v="2021-10-28T00:00:00"/>
    <s v="MEMBER"/>
    <s v="TIFFANY - TTP"/>
    <x v="242"/>
    <x v="227"/>
    <x v="252"/>
    <n v="1"/>
    <x v="25"/>
  </r>
  <r>
    <d v="2021-10-28T00:00:00"/>
    <s v="PLATINUM"/>
    <s v="TIFFANY - TTP"/>
    <x v="243"/>
    <x v="228"/>
    <x v="253"/>
    <n v="1"/>
    <x v="108"/>
  </r>
  <r>
    <d v="2021-10-29T00:00:00"/>
    <s v="PLATINUM"/>
    <s v="TIFFANY - TTP"/>
    <x v="244"/>
    <x v="229"/>
    <x v="254"/>
    <n v="1"/>
    <x v="9"/>
  </r>
  <r>
    <d v="2021-10-29T00:00:00"/>
    <s v="GOLD"/>
    <s v="TIFFANY - TTP"/>
    <x v="245"/>
    <x v="230"/>
    <x v="255"/>
    <n v="1"/>
    <x v="3"/>
  </r>
  <r>
    <d v="2021-10-29T00:00:00"/>
    <s v="GOLD"/>
    <s v="TIFFANY - TTP"/>
    <x v="246"/>
    <x v="230"/>
    <x v="255"/>
    <n v="1"/>
    <x v="3"/>
  </r>
  <r>
    <d v="2021-10-29T00:00:00"/>
    <s v="PLATINUM"/>
    <s v="TIFFANY - TTP"/>
    <x v="247"/>
    <x v="229"/>
    <x v="256"/>
    <n v="1"/>
    <x v="7"/>
  </r>
  <r>
    <d v="2021-10-29T00:00:00"/>
    <s v="PLATINUM"/>
    <s v="TIFFANY - TTP"/>
    <x v="244"/>
    <x v="229"/>
    <x v="257"/>
    <n v="-1"/>
    <x v="109"/>
  </r>
  <r>
    <d v="2021-10-30T00:00:00"/>
    <s v="PLATINUM"/>
    <s v="TIFFANY - TTP"/>
    <x v="95"/>
    <x v="231"/>
    <x v="258"/>
    <n v="1"/>
    <x v="40"/>
  </r>
  <r>
    <d v="2021-10-30T00:00:00"/>
    <s v="PLATINUM"/>
    <s v="TIFFANY - TTP"/>
    <x v="40"/>
    <x v="231"/>
    <x v="258"/>
    <n v="1"/>
    <x v="58"/>
  </r>
  <r>
    <d v="2021-10-30T00:00:00"/>
    <s v="GOLD"/>
    <s v="TIFFANY - TTP"/>
    <x v="248"/>
    <x v="232"/>
    <x v="259"/>
    <n v="1"/>
    <x v="110"/>
  </r>
  <r>
    <d v="2021-10-30T00:00:00"/>
    <s v="GOLD"/>
    <s v="TIFFANY - TTP"/>
    <x v="249"/>
    <x v="233"/>
    <x v="260"/>
    <n v="1"/>
    <x v="25"/>
  </r>
  <r>
    <d v="2021-10-30T00:00:00"/>
    <s v="GOLD"/>
    <s v="TIFFANY - TTP"/>
    <x v="250"/>
    <x v="233"/>
    <x v="260"/>
    <n v="1"/>
    <x v="30"/>
  </r>
  <r>
    <d v="2021-10-31T00:00:00"/>
    <s v="MEMBER"/>
    <s v="TIFFANY - TTP"/>
    <x v="251"/>
    <x v="234"/>
    <x v="261"/>
    <n v="1"/>
    <x v="81"/>
  </r>
  <r>
    <d v="2021-10-31T00:00:00"/>
    <s v="MEMBER"/>
    <s v="TIFFANY - TTP"/>
    <x v="252"/>
    <x v="235"/>
    <x v="262"/>
    <n v="1"/>
    <x v="35"/>
  </r>
  <r>
    <d v="2021-10-31T00:00:00"/>
    <s v="PLATINUM"/>
    <s v="TIFFANY - TTP"/>
    <x v="253"/>
    <x v="236"/>
    <x v="263"/>
    <n v="1"/>
    <x v="103"/>
  </r>
  <r>
    <d v="2021-10-31T00:00:00"/>
    <s v="PLATINUM"/>
    <s v="TIFFANY - TTP"/>
    <x v="254"/>
    <x v="237"/>
    <x v="264"/>
    <n v="1"/>
    <x v="111"/>
  </r>
  <r>
    <d v="2021-10-31T00:00:00"/>
    <s v="PLATINUM"/>
    <s v="TIFFANY - TTP"/>
    <x v="209"/>
    <x v="238"/>
    <x v="265"/>
    <n v="1"/>
    <x v="50"/>
  </r>
  <r>
    <d v="2021-10-31T00:00:00"/>
    <s v="PLATINUM"/>
    <s v="TIFFANY - TTP"/>
    <x v="255"/>
    <x v="238"/>
    <x v="265"/>
    <n v="1"/>
    <x v="7"/>
  </r>
  <r>
    <d v="2021-10-31T00:00:00"/>
    <s v="PLATINUM"/>
    <s v="TIFFANY - TTP"/>
    <x v="256"/>
    <x v="239"/>
    <x v="266"/>
    <n v="1"/>
    <x v="31"/>
  </r>
  <r>
    <d v="2021-10-31T00:00:00"/>
    <s v="PLATINUM"/>
    <s v="TIFFANY - TTP"/>
    <x v="257"/>
    <x v="240"/>
    <x v="267"/>
    <n v="1"/>
    <x v="112"/>
  </r>
  <r>
    <d v="2021-10-31T00:00:00"/>
    <s v="PLATINUM"/>
    <s v="TIFFANY - TTP"/>
    <x v="258"/>
    <x v="240"/>
    <x v="267"/>
    <n v="1"/>
    <x v="4"/>
  </r>
  <r>
    <d v="2021-11-02T00:00:00"/>
    <s v="MEMBER"/>
    <s v="TIFFANY - TTP"/>
    <x v="259"/>
    <x v="241"/>
    <x v="268"/>
    <n v="1"/>
    <x v="70"/>
  </r>
  <r>
    <d v="2021-11-02T00:00:00"/>
    <s v="PLATINUM"/>
    <s v="TIFFANY - TTP"/>
    <x v="115"/>
    <x v="242"/>
    <x v="269"/>
    <n v="1"/>
    <x v="63"/>
  </r>
  <r>
    <d v="2021-11-03T00:00:00"/>
    <s v="MEMBER"/>
    <s v="TIFFANY - TTP"/>
    <x v="149"/>
    <x v="243"/>
    <x v="270"/>
    <n v="1"/>
    <x v="58"/>
  </r>
  <r>
    <d v="2021-11-03T00:00:00"/>
    <s v="GOLD"/>
    <s v="TIFFANY - TTP"/>
    <x v="260"/>
    <x v="244"/>
    <x v="271"/>
    <n v="1"/>
    <x v="7"/>
  </r>
  <r>
    <d v="2021-11-04T00:00:00"/>
    <s v="MEMBER"/>
    <s v="TIFFANY - TTP"/>
    <x v="261"/>
    <x v="245"/>
    <x v="272"/>
    <n v="1"/>
    <x v="70"/>
  </r>
  <r>
    <d v="2021-11-06T00:00:00"/>
    <s v="MEMBER"/>
    <s v="TIFFANY - TTP"/>
    <x v="262"/>
    <x v="246"/>
    <x v="273"/>
    <n v="1"/>
    <x v="7"/>
  </r>
  <r>
    <d v="2021-11-06T00:00:00"/>
    <s v="GOLD"/>
    <s v="TIFFANY - TTP"/>
    <x v="263"/>
    <x v="247"/>
    <x v="274"/>
    <n v="1"/>
    <x v="7"/>
  </r>
  <r>
    <d v="2021-11-06T00:00:00"/>
    <s v="GOLD"/>
    <s v="TIFFANY - TTP"/>
    <x v="264"/>
    <x v="247"/>
    <x v="274"/>
    <n v="1"/>
    <x v="16"/>
  </r>
  <r>
    <d v="2021-11-06T00:00:00"/>
    <s v="PLATINUM"/>
    <s v="TIFFANY - TTP"/>
    <x v="265"/>
    <x v="248"/>
    <x v="275"/>
    <n v="1"/>
    <x v="87"/>
  </r>
  <r>
    <d v="2021-11-06T00:00:00"/>
    <s v="PLATINUM"/>
    <s v="TIFFANY - TTP"/>
    <x v="266"/>
    <x v="248"/>
    <x v="275"/>
    <n v="1"/>
    <x v="16"/>
  </r>
  <r>
    <d v="2021-11-06T00:00:00"/>
    <s v="MEMBER"/>
    <s v="TIFFANY - TTP"/>
    <x v="267"/>
    <x v="249"/>
    <x v="276"/>
    <n v="1"/>
    <x v="21"/>
  </r>
  <r>
    <d v="2021-11-06T00:00:00"/>
    <s v="PLATINUM"/>
    <s v="TIFFANY - TTP"/>
    <x v="179"/>
    <x v="250"/>
    <x v="277"/>
    <n v="1"/>
    <x v="16"/>
  </r>
  <r>
    <d v="2021-11-06T00:00:00"/>
    <s v="PLATINUM"/>
    <s v="TIFFANY - TTP"/>
    <x v="268"/>
    <x v="250"/>
    <x v="277"/>
    <n v="1"/>
    <x v="4"/>
  </r>
  <r>
    <d v="2021-11-06T00:00:00"/>
    <s v="PLATINUM"/>
    <s v="TIFFANY - TTP"/>
    <x v="146"/>
    <x v="250"/>
    <x v="277"/>
    <n v="1"/>
    <x v="10"/>
  </r>
  <r>
    <d v="2021-11-06T00:00:00"/>
    <s v="BOD"/>
    <s v="TIFFANY - TTP"/>
    <x v="269"/>
    <x v="251"/>
    <x v="278"/>
    <n v="1"/>
    <x v="113"/>
  </r>
  <r>
    <d v="2021-11-10T00:00:00"/>
    <s v="MEMBER"/>
    <s v="TIFFANY - TTP"/>
    <x v="218"/>
    <x v="252"/>
    <x v="279"/>
    <n v="1"/>
    <x v="70"/>
  </r>
  <r>
    <d v="2021-11-10T00:00:00"/>
    <s v="GOLD"/>
    <s v="TIFFANY - TTP"/>
    <x v="230"/>
    <x v="253"/>
    <x v="280"/>
    <n v="1"/>
    <x v="70"/>
  </r>
  <r>
    <d v="2021-11-10T00:00:00"/>
    <s v="MEMBER"/>
    <s v="TIFFANY - TTP"/>
    <x v="85"/>
    <x v="254"/>
    <x v="281"/>
    <n v="1"/>
    <x v="53"/>
  </r>
  <r>
    <d v="2021-11-11T00:00:00"/>
    <s v="MEMBER"/>
    <s v="TIFFANY - TTP"/>
    <x v="123"/>
    <x v="255"/>
    <x v="282"/>
    <n v="1"/>
    <x v="10"/>
  </r>
  <r>
    <d v="2021-11-11T00:00:00"/>
    <s v="MEMBER"/>
    <s v="TIFFANY - TTP"/>
    <x v="270"/>
    <x v="256"/>
    <x v="283"/>
    <n v="1"/>
    <x v="3"/>
  </r>
  <r>
    <d v="2021-11-12T00:00:00"/>
    <s v="MEMBER"/>
    <s v="TIFFANY - TTP"/>
    <x v="123"/>
    <x v="257"/>
    <x v="284"/>
    <n v="1"/>
    <x v="10"/>
  </r>
  <r>
    <d v="2021-11-12T00:00:00"/>
    <s v="MEMBER"/>
    <s v="TIFFANY - TTP"/>
    <x v="123"/>
    <x v="257"/>
    <x v="285"/>
    <n v="-1"/>
    <x v="114"/>
  </r>
  <r>
    <d v="2021-11-12T00:00:00"/>
    <s v="MEMBER"/>
    <s v="TIFFANY - TTP"/>
    <x v="123"/>
    <x v="257"/>
    <x v="286"/>
    <n v="1"/>
    <x v="10"/>
  </r>
  <r>
    <d v="2021-11-12T00:00:00"/>
    <s v="MEMBER"/>
    <s v="TIFFANY - TTP"/>
    <x v="271"/>
    <x v="258"/>
    <x v="287"/>
    <n v="1"/>
    <x v="7"/>
  </r>
  <r>
    <d v="2021-11-12T00:00:00"/>
    <s v="PLATINUM"/>
    <s v="TIFFANY - TTP"/>
    <x v="272"/>
    <x v="29"/>
    <x v="288"/>
    <n v="1"/>
    <x v="27"/>
  </r>
  <r>
    <d v="2021-11-13T00:00:00"/>
    <s v="MEMBER"/>
    <s v="TIFFANY - TTP"/>
    <x v="232"/>
    <x v="259"/>
    <x v="289"/>
    <n v="1"/>
    <x v="61"/>
  </r>
  <r>
    <d v="2021-11-13T00:00:00"/>
    <s v="PLATINUM"/>
    <s v="TIFFANY - TTP"/>
    <x v="273"/>
    <x v="260"/>
    <x v="290"/>
    <n v="1"/>
    <x v="11"/>
  </r>
  <r>
    <d v="2021-11-13T00:00:00"/>
    <s v="PLATINUM"/>
    <s v="TIFFANY - TTP"/>
    <x v="274"/>
    <x v="260"/>
    <x v="290"/>
    <n v="1"/>
    <x v="87"/>
  </r>
  <r>
    <d v="2021-11-13T00:00:00"/>
    <s v="GOLD"/>
    <s v="TIFFANY - TTP"/>
    <x v="65"/>
    <x v="261"/>
    <x v="291"/>
    <n v="1"/>
    <x v="16"/>
  </r>
  <r>
    <d v="2021-11-13T00:00:00"/>
    <s v="PLATINUM"/>
    <s v="TIFFANY - TTP"/>
    <x v="275"/>
    <x v="262"/>
    <x v="292"/>
    <n v="1"/>
    <x v="5"/>
  </r>
  <r>
    <d v="2021-11-13T00:00:00"/>
    <s v="PLATINUM"/>
    <s v="TIFFANY - TTP"/>
    <x v="231"/>
    <x v="262"/>
    <x v="292"/>
    <n v="1"/>
    <x v="7"/>
  </r>
  <r>
    <d v="2021-11-14T00:00:00"/>
    <s v="MEMBER"/>
    <s v="TIFFANY - TTP"/>
    <x v="276"/>
    <x v="263"/>
    <x v="293"/>
    <n v="1"/>
    <x v="88"/>
  </r>
  <r>
    <d v="2021-11-14T00:00:00"/>
    <s v="GOLD"/>
    <s v="TIFFANY - TTP"/>
    <x v="277"/>
    <x v="264"/>
    <x v="294"/>
    <n v="1"/>
    <x v="15"/>
  </r>
  <r>
    <d v="2021-11-14T00:00:00"/>
    <s v="GOLD"/>
    <s v="TIFFANY - TTP"/>
    <x v="278"/>
    <x v="264"/>
    <x v="294"/>
    <n v="1"/>
    <x v="15"/>
  </r>
  <r>
    <d v="2021-11-14T00:00:00"/>
    <s v="GOLD"/>
    <s v="TIFFANY - TTP"/>
    <x v="279"/>
    <x v="265"/>
    <x v="295"/>
    <n v="1"/>
    <x v="110"/>
  </r>
  <r>
    <d v="2021-11-15T00:00:00"/>
    <s v="PLATINUM"/>
    <s v="TIFFANY - TTP"/>
    <x v="109"/>
    <x v="266"/>
    <x v="296"/>
    <n v="1"/>
    <x v="50"/>
  </r>
  <r>
    <d v="2021-11-15T00:00:00"/>
    <s v="PLATINUM"/>
    <s v="TIFFANY - TTP"/>
    <x v="280"/>
    <x v="266"/>
    <x v="296"/>
    <n v="1"/>
    <x v="9"/>
  </r>
  <r>
    <d v="2021-11-15T00:00:00"/>
    <s v="PLATINUM"/>
    <s v="TIFFANY - TTP"/>
    <x v="149"/>
    <x v="266"/>
    <x v="296"/>
    <n v="1"/>
    <x v="58"/>
  </r>
  <r>
    <d v="2021-11-15T00:00:00"/>
    <s v="PLATINUM"/>
    <s v="TIFFANY - TTP"/>
    <x v="281"/>
    <x v="266"/>
    <x v="296"/>
    <n v="1"/>
    <x v="115"/>
  </r>
  <r>
    <d v="2021-11-16T00:00:00"/>
    <s v="NEW"/>
    <s v="TIFFANY - TTP"/>
    <x v="23"/>
    <x v="267"/>
    <x v="297"/>
    <n v="1"/>
    <x v="70"/>
  </r>
  <r>
    <d v="2021-11-16T00:00:00"/>
    <s v="PLATINUM"/>
    <s v="TIFFANY - TTP"/>
    <x v="282"/>
    <x v="42"/>
    <x v="298"/>
    <n v="1"/>
    <x v="105"/>
  </r>
  <r>
    <d v="2021-11-17T00:00:00"/>
    <s v="PLATINUM"/>
    <s v="TIFFANY - TTP"/>
    <x v="66"/>
    <x v="240"/>
    <x v="299"/>
    <n v="1"/>
    <x v="43"/>
  </r>
  <r>
    <d v="2021-11-19T00:00:00"/>
    <s v="GOLD"/>
    <s v="TIFFANY - TTP"/>
    <x v="275"/>
    <x v="268"/>
    <x v="300"/>
    <n v="1"/>
    <x v="5"/>
  </r>
  <r>
    <d v="2021-11-19T00:00:00"/>
    <s v="MEMBER"/>
    <s v="TIFFANY - TTP"/>
    <x v="139"/>
    <x v="269"/>
    <x v="301"/>
    <n v="1"/>
    <x v="54"/>
  </r>
  <r>
    <d v="2021-11-19T00:00:00"/>
    <s v="MEMBER"/>
    <s v="TIFFANY - TTP"/>
    <x v="283"/>
    <x v="270"/>
    <x v="302"/>
    <n v="1"/>
    <x v="40"/>
  </r>
  <r>
    <d v="2021-11-20T00:00:00"/>
    <s v="GOLD"/>
    <s v="TIFFANY - TTP"/>
    <x v="146"/>
    <x v="271"/>
    <x v="303"/>
    <n v="1"/>
    <x v="10"/>
  </r>
  <r>
    <d v="2021-11-20T00:00:00"/>
    <s v="GOLD"/>
    <s v="TIFFANY - TTP"/>
    <x v="284"/>
    <x v="271"/>
    <x v="303"/>
    <n v="1"/>
    <x v="54"/>
  </r>
  <r>
    <d v="2021-11-20T00:00:00"/>
    <s v="MEMBER"/>
    <s v="TIFFANY - TTP"/>
    <x v="285"/>
    <x v="272"/>
    <x v="304"/>
    <n v="1"/>
    <x v="47"/>
  </r>
  <r>
    <d v="2021-11-20T00:00:00"/>
    <s v="MEMBER"/>
    <s v="TIFFANY - TTP"/>
    <x v="123"/>
    <x v="272"/>
    <x v="305"/>
    <n v="1"/>
    <x v="10"/>
  </r>
  <r>
    <d v="2021-11-20T00:00:00"/>
    <s v="GOLD"/>
    <s v="TIFFANY - TTP"/>
    <x v="230"/>
    <x v="273"/>
    <x v="306"/>
    <n v="1"/>
    <x v="70"/>
  </r>
  <r>
    <d v="2021-11-21T00:00:00"/>
    <s v="GOLD"/>
    <s v="TIFFANY - TTP"/>
    <x v="286"/>
    <x v="274"/>
    <x v="307"/>
    <n v="1"/>
    <x v="7"/>
  </r>
  <r>
    <d v="2021-11-21T00:00:00"/>
    <s v="GOLD"/>
    <s v="TIFFANY - TTP"/>
    <x v="287"/>
    <x v="274"/>
    <x v="307"/>
    <n v="1"/>
    <x v="48"/>
  </r>
  <r>
    <d v="2021-11-22T00:00:00"/>
    <s v="MEMBER"/>
    <s v="TIFFANY - TTP"/>
    <x v="40"/>
    <x v="275"/>
    <x v="308"/>
    <n v="1"/>
    <x v="58"/>
  </r>
  <r>
    <d v="2021-11-22T00:00:00"/>
    <s v="MEMBER"/>
    <s v="TIFFANY - TTP"/>
    <x v="288"/>
    <x v="275"/>
    <x v="308"/>
    <n v="1"/>
    <x v="30"/>
  </r>
  <r>
    <d v="2021-11-22T00:00:00"/>
    <s v="MEMBER"/>
    <s v="TIFFANY - TTP"/>
    <x v="230"/>
    <x v="276"/>
    <x v="309"/>
    <n v="1"/>
    <x v="70"/>
  </r>
  <r>
    <d v="2021-11-22T00:00:00"/>
    <s v="MEMBER"/>
    <s v="TIFFANY - TTP"/>
    <x v="289"/>
    <x v="277"/>
    <x v="310"/>
    <n v="1"/>
    <x v="9"/>
  </r>
  <r>
    <d v="2021-11-22T00:00:00"/>
    <s v="MEMBER"/>
    <s v="TIFFANY - TTP"/>
    <x v="16"/>
    <x v="277"/>
    <x v="310"/>
    <n v="1"/>
    <x v="58"/>
  </r>
  <r>
    <d v="2021-11-22T00:00:00"/>
    <s v="MEMBER"/>
    <s v="TIFFANY - TTP"/>
    <x v="283"/>
    <x v="278"/>
    <x v="311"/>
    <n v="1"/>
    <x v="40"/>
  </r>
  <r>
    <d v="2021-11-22T00:00:00"/>
    <s v="PLATINUM"/>
    <s v="TIFFANY - TTP"/>
    <x v="290"/>
    <x v="279"/>
    <x v="312"/>
    <n v="1"/>
    <x v="116"/>
  </r>
  <r>
    <d v="2021-11-23T00:00:00"/>
    <s v="PLATINUM"/>
    <s v="TIFFANY - TTP"/>
    <x v="291"/>
    <x v="280"/>
    <x v="313"/>
    <n v="1"/>
    <x v="47"/>
  </r>
  <r>
    <d v="2021-11-23T00:00:00"/>
    <s v="PLATINUM"/>
    <s v="TIFFANY - TTP"/>
    <x v="292"/>
    <x v="280"/>
    <x v="313"/>
    <n v="1"/>
    <x v="47"/>
  </r>
  <r>
    <d v="2021-11-23T00:00:00"/>
    <s v="PLATINUM"/>
    <s v="TIFFANY - TTP"/>
    <x v="293"/>
    <x v="281"/>
    <x v="314"/>
    <n v="1"/>
    <x v="49"/>
  </r>
  <r>
    <d v="2021-11-24T00:00:00"/>
    <s v="PLATINUM"/>
    <s v="TIFFANY - TTP"/>
    <x v="294"/>
    <x v="154"/>
    <x v="315"/>
    <n v="1"/>
    <x v="27"/>
  </r>
  <r>
    <d v="2021-11-24T00:00:00"/>
    <s v="PLATINUM"/>
    <s v="TIFFANY - TTP"/>
    <x v="16"/>
    <x v="154"/>
    <x v="315"/>
    <n v="1"/>
    <x v="58"/>
  </r>
  <r>
    <d v="2021-11-25T00:00:00"/>
    <s v="GOLD"/>
    <s v="TIFFANY - TTP"/>
    <x v="295"/>
    <x v="282"/>
    <x v="316"/>
    <n v="1"/>
    <x v="16"/>
  </r>
  <r>
    <d v="2021-11-25T00:00:00"/>
    <s v="GOLD"/>
    <s v="TIFFANY - TTP"/>
    <x v="296"/>
    <x v="282"/>
    <x v="317"/>
    <n v="1"/>
    <x v="19"/>
  </r>
  <r>
    <d v="2021-11-26T00:00:00"/>
    <s v="MEMBER"/>
    <s v="TIFFANY - TTP"/>
    <x v="123"/>
    <x v="283"/>
    <x v="318"/>
    <n v="1"/>
    <x v="10"/>
  </r>
  <r>
    <d v="2021-11-26T00:00:00"/>
    <s v="MEMBER"/>
    <s v="TIFFANY - TTP"/>
    <x v="297"/>
    <x v="284"/>
    <x v="319"/>
    <n v="1"/>
    <x v="46"/>
  </r>
  <r>
    <d v="2021-11-26T00:00:00"/>
    <s v="MEMBER"/>
    <s v="TIFFANY - TTP"/>
    <x v="191"/>
    <x v="285"/>
    <x v="320"/>
    <n v="1"/>
    <x v="74"/>
  </r>
  <r>
    <d v="2021-11-26T00:00:00"/>
    <s v="MEMBER"/>
    <s v="TIFFANY - TTP"/>
    <x v="293"/>
    <x v="286"/>
    <x v="321"/>
    <n v="1"/>
    <x v="49"/>
  </r>
  <r>
    <d v="2021-11-26T00:00:00"/>
    <s v="MEMBER"/>
    <s v="TIFFANY - TTP"/>
    <x v="128"/>
    <x v="286"/>
    <x v="321"/>
    <n v="1"/>
    <x v="34"/>
  </r>
  <r>
    <d v="2021-11-27T00:00:00"/>
    <s v="PLATINUM"/>
    <s v="TIFFANY - TTP"/>
    <x v="298"/>
    <x v="287"/>
    <x v="322"/>
    <n v="1"/>
    <x v="117"/>
  </r>
  <r>
    <d v="2021-11-27T00:00:00"/>
    <s v="MEMBER"/>
    <s v="TIFFANY - TTP"/>
    <x v="299"/>
    <x v="288"/>
    <x v="323"/>
    <n v="1"/>
    <x v="16"/>
  </r>
  <r>
    <d v="2021-11-27T00:00:00"/>
    <s v="MEMBER"/>
    <s v="TIFFANY - TTP"/>
    <x v="300"/>
    <x v="289"/>
    <x v="324"/>
    <n v="1"/>
    <x v="118"/>
  </r>
  <r>
    <d v="2021-11-28T00:00:00"/>
    <s v="PLATINUM"/>
    <s v="TIFFANY - TTP"/>
    <x v="301"/>
    <x v="290"/>
    <x v="325"/>
    <n v="1"/>
    <x v="119"/>
  </r>
  <r>
    <d v="2021-11-28T00:00:00"/>
    <s v="PLATINUM"/>
    <s v="TIFFANY - TTP"/>
    <x v="299"/>
    <x v="291"/>
    <x v="326"/>
    <n v="1"/>
    <x v="16"/>
  </r>
  <r>
    <d v="2021-11-29T00:00:00"/>
    <s v="STAFF"/>
    <s v="TIFFANY - TTP"/>
    <x v="302"/>
    <x v="292"/>
    <x v="327"/>
    <n v="1"/>
    <x v="21"/>
  </r>
  <r>
    <d v="2021-11-30T00:00:00"/>
    <s v="GOLD"/>
    <s v="TIFFANY - TTP"/>
    <x v="303"/>
    <x v="293"/>
    <x v="328"/>
    <n v="1"/>
    <x v="89"/>
  </r>
  <r>
    <d v="2021-11-30T00:00:00"/>
    <s v="MEMBER"/>
    <s v="TIFFANY - TTP"/>
    <x v="304"/>
    <x v="294"/>
    <x v="329"/>
    <n v="1"/>
    <x v="79"/>
  </r>
  <r>
    <d v="2021-11-30T00:00:00"/>
    <s v="MEMBER"/>
    <s v="TIFFANY - TTP"/>
    <x v="259"/>
    <x v="295"/>
    <x v="330"/>
    <n v="1"/>
    <x v="70"/>
  </r>
  <r>
    <d v="2021-11-30T00:00:00"/>
    <s v="MEMBER"/>
    <s v="TIFFANY - TTP"/>
    <x v="283"/>
    <x v="296"/>
    <x v="331"/>
    <n v="1"/>
    <x v="40"/>
  </r>
  <r>
    <d v="2021-11-30T00:00:00"/>
    <s v="GOLD"/>
    <s v="TIFFANY - TTP"/>
    <x v="152"/>
    <x v="293"/>
    <x v="332"/>
    <n v="1"/>
    <x v="61"/>
  </r>
  <r>
    <d v="2021-12-01T00:00:00"/>
    <s v="GOLD"/>
    <s v="TIFFANY - TTP"/>
    <x v="305"/>
    <x v="297"/>
    <x v="333"/>
    <n v="1"/>
    <x v="18"/>
  </r>
  <r>
    <d v="2021-12-01T00:00:00"/>
    <s v="GOLD"/>
    <s v="TIFFANY - TTP"/>
    <x v="306"/>
    <x v="297"/>
    <x v="333"/>
    <n v="1"/>
    <x v="59"/>
  </r>
  <r>
    <d v="2021-12-02T00:00:00"/>
    <s v="PLATINUM"/>
    <s v="TIFFANY - TTP"/>
    <x v="307"/>
    <x v="298"/>
    <x v="334"/>
    <n v="1"/>
    <x v="120"/>
  </r>
  <r>
    <d v="2021-12-02T00:00:00"/>
    <s v="PLATINUM"/>
    <s v="TIFFANY - TTP"/>
    <x v="308"/>
    <x v="299"/>
    <x v="335"/>
    <n v="1"/>
    <x v="118"/>
  </r>
  <r>
    <d v="2021-12-02T00:00:00"/>
    <s v="PLATINUM"/>
    <s v="TIFFANY - TTP"/>
    <x v="309"/>
    <x v="300"/>
    <x v="336"/>
    <n v="1"/>
    <x v="47"/>
  </r>
  <r>
    <d v="2021-12-02T00:00:00"/>
    <s v="PLATINUM"/>
    <s v="TIFFANY - TTP"/>
    <x v="310"/>
    <x v="301"/>
    <x v="337"/>
    <n v="1"/>
    <x v="121"/>
  </r>
  <r>
    <d v="2021-12-04T00:00:00"/>
    <s v="GOLD"/>
    <s v="TIFFANY - TTP"/>
    <x v="60"/>
    <x v="302"/>
    <x v="338"/>
    <n v="1"/>
    <x v="30"/>
  </r>
  <r>
    <d v="2021-12-04T00:00:00"/>
    <s v="GOLD"/>
    <s v="TIFFANY - TTP"/>
    <x v="205"/>
    <x v="303"/>
    <x v="339"/>
    <n v="1"/>
    <x v="7"/>
  </r>
  <r>
    <d v="2021-12-04T00:00:00"/>
    <s v="MEMBER"/>
    <s v="TIFFANY - TTP"/>
    <x v="311"/>
    <x v="304"/>
    <x v="340"/>
    <n v="1"/>
    <x v="32"/>
  </r>
  <r>
    <d v="2021-12-04T00:00:00"/>
    <s v="PLATINUM"/>
    <s v="TIFFANY - TTP"/>
    <x v="54"/>
    <x v="34"/>
    <x v="341"/>
    <n v="1"/>
    <x v="25"/>
  </r>
  <r>
    <d v="2021-12-04T00:00:00"/>
    <s v="PLATINUM"/>
    <s v="TIFFANY - TTP"/>
    <x v="312"/>
    <x v="305"/>
    <x v="342"/>
    <n v="1"/>
    <x v="122"/>
  </r>
  <r>
    <d v="2021-12-05T00:00:00"/>
    <s v="MEMBER"/>
    <s v="TIFFANY - TTP"/>
    <x v="313"/>
    <x v="306"/>
    <x v="343"/>
    <n v="1"/>
    <x v="80"/>
  </r>
  <r>
    <d v="2021-12-05T00:00:00"/>
    <s v="GOLD"/>
    <s v="TIFFANY - TTP"/>
    <x v="314"/>
    <x v="307"/>
    <x v="344"/>
    <n v="1"/>
    <x v="70"/>
  </r>
  <r>
    <d v="2021-12-05T00:00:00"/>
    <s v="GOLD"/>
    <s v="TIFFANY - TTP"/>
    <x v="315"/>
    <x v="307"/>
    <x v="345"/>
    <n v="1"/>
    <x v="25"/>
  </r>
  <r>
    <d v="2021-12-05T00:00:00"/>
    <s v="GOLD"/>
    <s v="TIFFANY - TTP"/>
    <x v="316"/>
    <x v="307"/>
    <x v="346"/>
    <n v="1"/>
    <x v="58"/>
  </r>
  <r>
    <d v="2021-12-05T00:00:00"/>
    <s v="PLATINUM"/>
    <s v="TIFFANY - TTP"/>
    <x v="317"/>
    <x v="186"/>
    <x v="347"/>
    <n v="1"/>
    <x v="76"/>
  </r>
  <r>
    <d v="2021-12-06T00:00:00"/>
    <s v="PLATINUM"/>
    <s v="TIFFANY - TTP"/>
    <x v="318"/>
    <x v="102"/>
    <x v="348"/>
    <n v="1"/>
    <x v="123"/>
  </r>
  <r>
    <d v="2021-12-06T00:00:00"/>
    <s v="PLATINUM"/>
    <s v="TIFFANY - TTP"/>
    <x v="319"/>
    <x v="308"/>
    <x v="349"/>
    <n v="1"/>
    <x v="117"/>
  </r>
  <r>
    <d v="2021-12-06T00:00:00"/>
    <s v="PLATINUM"/>
    <s v="TIFFANY - TTP"/>
    <x v="320"/>
    <x v="308"/>
    <x v="349"/>
    <n v="1"/>
    <x v="124"/>
  </r>
  <r>
    <d v="2021-12-07T00:00:00"/>
    <s v="GOLD"/>
    <s v="TIFFANY - TTP"/>
    <x v="37"/>
    <x v="309"/>
    <x v="350"/>
    <n v="1"/>
    <x v="26"/>
  </r>
  <r>
    <d v="2021-12-07T00:00:00"/>
    <s v="MEMBER"/>
    <s v="TIFFANY - TTP"/>
    <x v="321"/>
    <x v="310"/>
    <x v="351"/>
    <n v="1"/>
    <x v="70"/>
  </r>
  <r>
    <d v="2021-12-08T00:00:00"/>
    <s v="MEMBER"/>
    <s v="TIFFANY - TTP"/>
    <x v="322"/>
    <x v="311"/>
    <x v="352"/>
    <n v="1"/>
    <x v="25"/>
  </r>
  <r>
    <d v="2021-12-08T00:00:00"/>
    <s v="GOLD"/>
    <s v="TIFFANY - TTP"/>
    <x v="283"/>
    <x v="312"/>
    <x v="353"/>
    <n v="1"/>
    <x v="40"/>
  </r>
  <r>
    <d v="2021-12-09T00:00:00"/>
    <s v="GOLD"/>
    <s v="TIFFANY - TTP"/>
    <x v="209"/>
    <x v="313"/>
    <x v="354"/>
    <n v="1"/>
    <x v="50"/>
  </r>
  <r>
    <d v="2021-12-09T00:00:00"/>
    <s v="MEMBER"/>
    <s v="TIFFANY - TTP"/>
    <x v="323"/>
    <x v="20"/>
    <x v="355"/>
    <n v="1"/>
    <x v="34"/>
  </r>
  <r>
    <d v="2021-12-09T00:00:00"/>
    <s v="MEMBER"/>
    <s v="TIFFANY - TTP"/>
    <x v="324"/>
    <x v="314"/>
    <x v="356"/>
    <n v="1"/>
    <x v="4"/>
  </r>
  <r>
    <d v="2021-12-09T00:00:00"/>
    <s v="GOLD"/>
    <s v="TIFFANY - TTP"/>
    <x v="325"/>
    <x v="315"/>
    <x v="357"/>
    <n v="1"/>
    <x v="125"/>
  </r>
  <r>
    <d v="2021-12-09T00:00:00"/>
    <s v="GOLD"/>
    <s v="TIFFANY - TTP"/>
    <x v="326"/>
    <x v="312"/>
    <x v="358"/>
    <n v="1"/>
    <x v="7"/>
  </r>
  <r>
    <d v="2021-12-09T00:00:00"/>
    <s v="MEMBER"/>
    <s v="TIFFANY - TTP"/>
    <x v="327"/>
    <x v="316"/>
    <x v="359"/>
    <n v="1"/>
    <x v="117"/>
  </r>
  <r>
    <d v="2021-12-10T00:00:00"/>
    <s v="PLATINUM"/>
    <s v="TIFFANY - TTP"/>
    <x v="328"/>
    <x v="317"/>
    <x v="360"/>
    <n v="1"/>
    <x v="20"/>
  </r>
  <r>
    <d v="2021-12-10T00:00:00"/>
    <s v="MEMBER"/>
    <s v="TIFFANY - TTP"/>
    <x v="329"/>
    <x v="318"/>
    <x v="361"/>
    <n v="1"/>
    <x v="33"/>
  </r>
  <r>
    <d v="2021-12-10T00:00:00"/>
    <s v="MEMBER"/>
    <s v="TIFFANY - TTP"/>
    <x v="329"/>
    <x v="318"/>
    <x v="362"/>
    <n v="-1"/>
    <x v="126"/>
  </r>
  <r>
    <d v="2021-12-10T00:00:00"/>
    <s v="MEMBER"/>
    <s v="TIFFANY - TTP"/>
    <x v="329"/>
    <x v="318"/>
    <x v="363"/>
    <n v="1"/>
    <x v="33"/>
  </r>
  <r>
    <d v="2021-12-11T00:00:00"/>
    <s v="MEMBER"/>
    <s v="TIFFANY - TTP"/>
    <x v="330"/>
    <x v="319"/>
    <x v="364"/>
    <n v="1"/>
    <x v="32"/>
  </r>
  <r>
    <d v="2021-12-11T00:00:00"/>
    <s v="MEMBER"/>
    <s v="TIFFANY - TTP"/>
    <x v="175"/>
    <x v="320"/>
    <x v="365"/>
    <n v="1"/>
    <x v="70"/>
  </r>
  <r>
    <d v="2021-12-11T00:00:00"/>
    <s v="MEMBER"/>
    <s v="TIFFANY - TTP"/>
    <x v="331"/>
    <x v="321"/>
    <x v="366"/>
    <n v="1"/>
    <x v="86"/>
  </r>
  <r>
    <d v="2021-12-11T00:00:00"/>
    <s v="MEMBER"/>
    <s v="TIFFANY - TTP"/>
    <x v="332"/>
    <x v="322"/>
    <x v="367"/>
    <n v="1"/>
    <x v="37"/>
  </r>
  <r>
    <d v="2021-12-11T00:00:00"/>
    <s v="MEMBER"/>
    <s v="TIFFANY - TTP"/>
    <x v="219"/>
    <x v="323"/>
    <x v="368"/>
    <n v="1"/>
    <x v="46"/>
  </r>
  <r>
    <d v="2021-12-11T00:00:00"/>
    <s v="MEMBER"/>
    <s v="TIFFANY - TTP"/>
    <x v="333"/>
    <x v="324"/>
    <x v="369"/>
    <n v="1"/>
    <x v="7"/>
  </r>
  <r>
    <d v="2021-12-11T00:00:00"/>
    <s v="MEMBER"/>
    <s v="TIFFANY - TTP"/>
    <x v="129"/>
    <x v="325"/>
    <x v="370"/>
    <n v="1"/>
    <x v="91"/>
  </r>
  <r>
    <d v="2021-12-11T00:00:00"/>
    <s v="MEMBER"/>
    <s v="TIFFANY - TTP"/>
    <x v="79"/>
    <x v="326"/>
    <x v="371"/>
    <n v="1"/>
    <x v="25"/>
  </r>
  <r>
    <d v="2021-12-11T00:00:00"/>
    <s v="MEMBER"/>
    <s v="TIFFANY - TTP"/>
    <x v="219"/>
    <x v="323"/>
    <x v="372"/>
    <n v="-1"/>
    <x v="127"/>
  </r>
  <r>
    <d v="2021-12-11T00:00:00"/>
    <s v="MEMBER"/>
    <s v="TIFFANY - TTP"/>
    <x v="129"/>
    <x v="327"/>
    <x v="373"/>
    <n v="1"/>
    <x v="91"/>
  </r>
  <r>
    <d v="2021-12-11T00:00:00"/>
    <s v="MEMBER"/>
    <s v="TIFFANY - TTP"/>
    <x v="219"/>
    <x v="323"/>
    <x v="374"/>
    <n v="1"/>
    <x v="46"/>
  </r>
  <r>
    <d v="2021-12-12T00:00:00"/>
    <s v="PLATINUM"/>
    <s v="TIFFANY - TTP"/>
    <x v="36"/>
    <x v="328"/>
    <x v="375"/>
    <n v="1"/>
    <x v="25"/>
  </r>
  <r>
    <d v="2021-12-12T00:00:00"/>
    <s v="MEMBER"/>
    <s v="TIFFANY - TTP"/>
    <x v="123"/>
    <x v="329"/>
    <x v="376"/>
    <n v="1"/>
    <x v="10"/>
  </r>
  <r>
    <d v="2021-12-12T00:00:00"/>
    <s v="MEMBER"/>
    <s v="TIFFANY - TTP"/>
    <x v="334"/>
    <x v="330"/>
    <x v="377"/>
    <n v="1"/>
    <x v="7"/>
  </r>
  <r>
    <d v="2021-12-12T00:00:00"/>
    <s v="MEMBER"/>
    <s v="TIFFANY - TTP"/>
    <x v="335"/>
    <x v="331"/>
    <x v="378"/>
    <n v="1"/>
    <x v="46"/>
  </r>
  <r>
    <d v="2021-12-12T00:00:00"/>
    <s v="MEMBER"/>
    <s v="TIFFANY - TTP"/>
    <x v="201"/>
    <x v="332"/>
    <x v="379"/>
    <n v="1"/>
    <x v="77"/>
  </r>
  <r>
    <d v="2021-12-13T00:00:00"/>
    <s v="MEMBER"/>
    <s v="TIFFANY - TTP"/>
    <x v="321"/>
    <x v="333"/>
    <x v="380"/>
    <n v="1"/>
    <x v="70"/>
  </r>
  <r>
    <d v="2021-12-13T00:00:00"/>
    <s v="MEMBER"/>
    <s v="TIFFANY - TTP"/>
    <x v="336"/>
    <x v="334"/>
    <x v="381"/>
    <n v="1"/>
    <x v="91"/>
  </r>
  <r>
    <d v="2021-12-13T00:00:00"/>
    <s v="MEMBER"/>
    <s v="TIFFANY - TTP"/>
    <x v="227"/>
    <x v="334"/>
    <x v="381"/>
    <n v="1"/>
    <x v="77"/>
  </r>
  <r>
    <d v="2021-12-14T00:00:00"/>
    <s v="NEW"/>
    <s v="TIFFANY - TTP"/>
    <x v="337"/>
    <x v="335"/>
    <x v="382"/>
    <n v="1"/>
    <x v="128"/>
  </r>
  <r>
    <d v="2021-12-15T00:00:00"/>
    <s v="NEW"/>
    <s v="TIFFANY - TTP"/>
    <x v="72"/>
    <x v="336"/>
    <x v="383"/>
    <n v="1"/>
    <x v="10"/>
  </r>
  <r>
    <d v="2021-12-15T00:00:00"/>
    <s v="PLATINUM"/>
    <s v="TIFFANY - TTP"/>
    <x v="338"/>
    <x v="337"/>
    <x v="384"/>
    <n v="1"/>
    <x v="129"/>
  </r>
  <r>
    <d v="2021-12-15T00:00:00"/>
    <s v="NEW"/>
    <s v="TIFFANY - TTP"/>
    <x v="314"/>
    <x v="338"/>
    <x v="385"/>
    <n v="1"/>
    <x v="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1-05-12T00:00:00"/>
    <x v="0"/>
    <s v="TIFFANY - TTP"/>
    <x v="0"/>
    <x v="0"/>
    <s v="000000P105000000002"/>
    <x v="0"/>
    <x v="0"/>
  </r>
  <r>
    <d v="2021-05-12T00:00:00"/>
    <x v="0"/>
    <s v="TIFFANY - TTP"/>
    <x v="1"/>
    <x v="1"/>
    <s v="000000P105000000003"/>
    <x v="0"/>
    <x v="1"/>
  </r>
  <r>
    <d v="2021-05-12T00:00:00"/>
    <x v="0"/>
    <s v="TIFFANY - TTP"/>
    <x v="2"/>
    <x v="1"/>
    <s v="000000P105000000003"/>
    <x v="0"/>
    <x v="2"/>
  </r>
  <r>
    <d v="2021-05-12T00:00:00"/>
    <x v="0"/>
    <s v="TIFFANY - TTP"/>
    <x v="3"/>
    <x v="2"/>
    <s v="000000P105000000004"/>
    <x v="0"/>
    <x v="3"/>
  </r>
  <r>
    <d v="2021-05-12T00:00:00"/>
    <x v="1"/>
    <s v="TIFFANY - TTP"/>
    <x v="4"/>
    <x v="3"/>
    <s v="000000P105000000005"/>
    <x v="0"/>
    <x v="4"/>
  </r>
  <r>
    <d v="2021-05-12T00:00:00"/>
    <x v="1"/>
    <s v="TIFFANY - TTP"/>
    <x v="5"/>
    <x v="3"/>
    <s v="000000P105000000005"/>
    <x v="0"/>
    <x v="4"/>
  </r>
  <r>
    <d v="2021-05-12T00:00:00"/>
    <x v="0"/>
    <s v="TIFFANY - TTP"/>
    <x v="6"/>
    <x v="4"/>
    <s v="000000P105000000006"/>
    <x v="0"/>
    <x v="5"/>
  </r>
  <r>
    <d v="2021-05-13T00:00:00"/>
    <x v="1"/>
    <s v="TIFFANY - TTP"/>
    <x v="7"/>
    <x v="5"/>
    <s v="000000P105000000008"/>
    <x v="0"/>
    <x v="2"/>
  </r>
  <r>
    <d v="2021-05-13T00:00:00"/>
    <x v="1"/>
    <s v="TIFFANY - TTP"/>
    <x v="8"/>
    <x v="5"/>
    <s v="000000P105000000008"/>
    <x v="0"/>
    <x v="2"/>
  </r>
  <r>
    <d v="2021-05-16T00:00:00"/>
    <x v="2"/>
    <s v="TIFFANY - TTP"/>
    <x v="9"/>
    <x v="6"/>
    <s v="000000P105000000010"/>
    <x v="0"/>
    <x v="2"/>
  </r>
  <r>
    <d v="2021-05-16T00:00:00"/>
    <x v="1"/>
    <s v="TIFFANY - TTP"/>
    <x v="10"/>
    <x v="7"/>
    <s v="000000P105000000011"/>
    <x v="0"/>
    <x v="2"/>
  </r>
  <r>
    <d v="2021-05-16T00:00:00"/>
    <x v="2"/>
    <s v="TIFFANY - TTP"/>
    <x v="9"/>
    <x v="6"/>
    <s v="000000P105000000012"/>
    <x v="1"/>
    <x v="6"/>
  </r>
  <r>
    <d v="2021-05-16T00:00:00"/>
    <x v="1"/>
    <s v="TIFFANY - TTP"/>
    <x v="10"/>
    <x v="7"/>
    <s v="000000P105000000014"/>
    <x v="1"/>
    <x v="6"/>
  </r>
  <r>
    <d v="2021-05-14T00:00:00"/>
    <x v="1"/>
    <s v="TIFFANY - TTP"/>
    <x v="7"/>
    <x v="8"/>
    <s v="000000P105000000016"/>
    <x v="0"/>
    <x v="2"/>
  </r>
  <r>
    <d v="2021-05-14T00:00:00"/>
    <x v="0"/>
    <s v="TIFFANY - TTP"/>
    <x v="11"/>
    <x v="9"/>
    <s v="000000P105000000017"/>
    <x v="0"/>
    <x v="7"/>
  </r>
  <r>
    <d v="2021-05-14T00:00:00"/>
    <x v="0"/>
    <s v="TIFFANY - TTP"/>
    <x v="12"/>
    <x v="9"/>
    <s v="000000P105000000017"/>
    <x v="0"/>
    <x v="8"/>
  </r>
  <r>
    <d v="2021-05-14T00:00:00"/>
    <x v="1"/>
    <s v="TIFFANY - TTP"/>
    <x v="13"/>
    <x v="7"/>
    <s v="000000P105000000018"/>
    <x v="0"/>
    <x v="9"/>
  </r>
  <r>
    <d v="2021-05-15T00:00:00"/>
    <x v="2"/>
    <s v="TIFFANY - TTP"/>
    <x v="9"/>
    <x v="6"/>
    <s v="000000P105000000019"/>
    <x v="0"/>
    <x v="2"/>
  </r>
  <r>
    <d v="2021-05-15T00:00:00"/>
    <x v="1"/>
    <s v="TIFFANY - TTP"/>
    <x v="10"/>
    <x v="7"/>
    <s v="000000P105000000020"/>
    <x v="0"/>
    <x v="2"/>
  </r>
  <r>
    <d v="2021-05-16T00:00:00"/>
    <x v="0"/>
    <s v="TIFFANY - TTP"/>
    <x v="14"/>
    <x v="10"/>
    <s v="000000P105000000021"/>
    <x v="0"/>
    <x v="10"/>
  </r>
  <r>
    <d v="2021-05-16T00:00:00"/>
    <x v="0"/>
    <s v="TIFFANY - TTP"/>
    <x v="15"/>
    <x v="11"/>
    <s v="000000P105000000022"/>
    <x v="0"/>
    <x v="11"/>
  </r>
  <r>
    <d v="2021-05-16T00:00:00"/>
    <x v="0"/>
    <s v="TIFFANY - TTP"/>
    <x v="16"/>
    <x v="11"/>
    <s v="000000P105000000022"/>
    <x v="0"/>
    <x v="12"/>
  </r>
  <r>
    <d v="2021-05-16T00:00:00"/>
    <x v="0"/>
    <s v="TIFFANY - TTP"/>
    <x v="17"/>
    <x v="11"/>
    <s v="000000P105000000022"/>
    <x v="0"/>
    <x v="13"/>
  </r>
  <r>
    <d v="2021-05-16T00:00:00"/>
    <x v="1"/>
    <s v="TIFFANY - TTP"/>
    <x v="2"/>
    <x v="12"/>
    <s v="000000P105000000023"/>
    <x v="0"/>
    <x v="2"/>
  </r>
  <r>
    <d v="2021-05-16T00:00:00"/>
    <x v="1"/>
    <s v="TIFFANY - TTP"/>
    <x v="18"/>
    <x v="13"/>
    <s v="000000P105000000024"/>
    <x v="0"/>
    <x v="14"/>
  </r>
  <r>
    <d v="2021-05-17T00:00:00"/>
    <x v="0"/>
    <s v="TIFFANY - TTP"/>
    <x v="19"/>
    <x v="14"/>
    <s v="000000P105000000025"/>
    <x v="0"/>
    <x v="15"/>
  </r>
  <r>
    <d v="2021-05-17T00:00:00"/>
    <x v="0"/>
    <s v="TIFFANY - TTP"/>
    <x v="20"/>
    <x v="15"/>
    <s v="000000P105000000026"/>
    <x v="0"/>
    <x v="16"/>
  </r>
  <r>
    <d v="2021-05-17T00:00:00"/>
    <x v="1"/>
    <s v="TIFFANY - TTP"/>
    <x v="21"/>
    <x v="16"/>
    <s v="000000P105000000027"/>
    <x v="0"/>
    <x v="17"/>
  </r>
  <r>
    <d v="2021-05-17T00:00:00"/>
    <x v="1"/>
    <s v="TIFFANY - TTP"/>
    <x v="22"/>
    <x v="16"/>
    <s v="000000P105000000027"/>
    <x v="0"/>
    <x v="8"/>
  </r>
  <r>
    <d v="2021-05-18T00:00:00"/>
    <x v="1"/>
    <s v="TIFFANY - TTP"/>
    <x v="23"/>
    <x v="17"/>
    <s v="000000P105000000029"/>
    <x v="0"/>
    <x v="0"/>
  </r>
  <r>
    <d v="2021-05-18T00:00:00"/>
    <x v="0"/>
    <s v="TIFFANY - TTP"/>
    <x v="24"/>
    <x v="18"/>
    <s v="000000P105000000030"/>
    <x v="0"/>
    <x v="18"/>
  </r>
  <r>
    <d v="2021-05-18T00:00:00"/>
    <x v="0"/>
    <s v="TIFFANY - TTP"/>
    <x v="16"/>
    <x v="18"/>
    <s v="000000P105000000030"/>
    <x v="0"/>
    <x v="12"/>
  </r>
  <r>
    <d v="2021-05-18T00:00:00"/>
    <x v="0"/>
    <s v="TIFFANY - TTP"/>
    <x v="25"/>
    <x v="18"/>
    <s v="000000P105000000030"/>
    <x v="0"/>
    <x v="19"/>
  </r>
  <r>
    <d v="2021-05-18T00:00:00"/>
    <x v="0"/>
    <s v="TIFFANY - TTP"/>
    <x v="26"/>
    <x v="18"/>
    <s v="000000P105000000030"/>
    <x v="0"/>
    <x v="20"/>
  </r>
  <r>
    <d v="2021-05-18T00:00:00"/>
    <x v="0"/>
    <s v="TIFFANY - TTP"/>
    <x v="27"/>
    <x v="18"/>
    <s v="000000P105000000030"/>
    <x v="0"/>
    <x v="20"/>
  </r>
  <r>
    <d v="2021-05-18T00:00:00"/>
    <x v="0"/>
    <s v="TIFFANY - TTP"/>
    <x v="28"/>
    <x v="19"/>
    <s v="000000P105000000031"/>
    <x v="0"/>
    <x v="2"/>
  </r>
  <r>
    <d v="2021-05-19T00:00:00"/>
    <x v="1"/>
    <s v="TIFFANY - TTP"/>
    <x v="29"/>
    <x v="20"/>
    <s v="000000P105000000032"/>
    <x v="0"/>
    <x v="21"/>
  </r>
  <r>
    <d v="2021-05-19T00:00:00"/>
    <x v="1"/>
    <s v="TIFFANY - TTP"/>
    <x v="30"/>
    <x v="21"/>
    <s v="000000P105000000033"/>
    <x v="0"/>
    <x v="22"/>
  </r>
  <r>
    <d v="2021-05-19T00:00:00"/>
    <x v="1"/>
    <s v="TIFFANY - TTP"/>
    <x v="31"/>
    <x v="21"/>
    <s v="000000P105000000033"/>
    <x v="0"/>
    <x v="2"/>
  </r>
  <r>
    <d v="2021-05-20T00:00:00"/>
    <x v="1"/>
    <s v="TIFFANY - TTP"/>
    <x v="0"/>
    <x v="22"/>
    <s v="000000P105000000034"/>
    <x v="0"/>
    <x v="0"/>
  </r>
  <r>
    <d v="2021-05-20T00:00:00"/>
    <x v="1"/>
    <s v="TIFFANY - TTP"/>
    <x v="32"/>
    <x v="23"/>
    <s v="000000P105000000037"/>
    <x v="0"/>
    <x v="23"/>
  </r>
  <r>
    <d v="2021-05-22T00:00:00"/>
    <x v="1"/>
    <s v="TIFFANY - TTP"/>
    <x v="33"/>
    <x v="24"/>
    <s v="000000P105000000038"/>
    <x v="0"/>
    <x v="24"/>
  </r>
  <r>
    <d v="2021-05-22T00:00:00"/>
    <x v="1"/>
    <s v="TIFFANY - TTP"/>
    <x v="34"/>
    <x v="25"/>
    <s v="000000P105000000039"/>
    <x v="0"/>
    <x v="7"/>
  </r>
  <r>
    <d v="2021-05-22T00:00:00"/>
    <x v="1"/>
    <s v="TIFFANY - TTP"/>
    <x v="35"/>
    <x v="26"/>
    <s v="000000P105000000040"/>
    <x v="0"/>
    <x v="10"/>
  </r>
  <r>
    <d v="2021-05-22T00:00:00"/>
    <x v="0"/>
    <s v="TIFFANY - TTP"/>
    <x v="36"/>
    <x v="27"/>
    <s v="000000P105000000041"/>
    <x v="0"/>
    <x v="25"/>
  </r>
  <r>
    <d v="2021-05-22T00:00:00"/>
    <x v="0"/>
    <s v="TIFFANY - TTP"/>
    <x v="37"/>
    <x v="27"/>
    <s v="000000P105000000041"/>
    <x v="0"/>
    <x v="26"/>
  </r>
  <r>
    <d v="2021-05-22T00:00:00"/>
    <x v="1"/>
    <s v="TIFFANY - TTP"/>
    <x v="38"/>
    <x v="28"/>
    <s v="000000P105000000042"/>
    <x v="0"/>
    <x v="0"/>
  </r>
  <r>
    <d v="2021-05-22T00:00:00"/>
    <x v="0"/>
    <s v="TIFFANY - TTP"/>
    <x v="39"/>
    <x v="29"/>
    <s v="000000P105000000043"/>
    <x v="0"/>
    <x v="27"/>
  </r>
  <r>
    <d v="2021-05-22T00:00:00"/>
    <x v="0"/>
    <s v="TIFFANY - TTP"/>
    <x v="40"/>
    <x v="29"/>
    <s v="000000P105000000043"/>
    <x v="0"/>
    <x v="12"/>
  </r>
  <r>
    <d v="2021-05-22T00:00:00"/>
    <x v="0"/>
    <s v="TIFFANY - TTP"/>
    <x v="41"/>
    <x v="29"/>
    <s v="000000P105000000043"/>
    <x v="0"/>
    <x v="28"/>
  </r>
  <r>
    <d v="2021-05-22T00:00:00"/>
    <x v="1"/>
    <s v="TIFFANY - TTP"/>
    <x v="21"/>
    <x v="30"/>
    <s v="000000P105000000044"/>
    <x v="0"/>
    <x v="17"/>
  </r>
  <r>
    <d v="2021-05-22T00:00:00"/>
    <x v="1"/>
    <s v="TIFFANY - TTP"/>
    <x v="42"/>
    <x v="30"/>
    <s v="000000P105000000044"/>
    <x v="0"/>
    <x v="29"/>
  </r>
  <r>
    <d v="2021-05-22T00:00:00"/>
    <x v="0"/>
    <s v="TIFFANY - TTP"/>
    <x v="43"/>
    <x v="31"/>
    <s v="000000P105000000045"/>
    <x v="0"/>
    <x v="30"/>
  </r>
  <r>
    <d v="2021-05-22T00:00:00"/>
    <x v="0"/>
    <s v="TIFFANY - TTP"/>
    <x v="44"/>
    <x v="31"/>
    <s v="000000P105000000045"/>
    <x v="0"/>
    <x v="30"/>
  </r>
  <r>
    <d v="2021-05-22T00:00:00"/>
    <x v="1"/>
    <s v="TIFFANY - TTP"/>
    <x v="45"/>
    <x v="32"/>
    <s v="000000P105000000046"/>
    <x v="0"/>
    <x v="31"/>
  </r>
  <r>
    <d v="2021-05-23T00:00:00"/>
    <x v="0"/>
    <s v="TIFFANY - TTP"/>
    <x v="46"/>
    <x v="33"/>
    <s v="000000P105000000047"/>
    <x v="0"/>
    <x v="32"/>
  </r>
  <r>
    <d v="2021-05-23T00:00:00"/>
    <x v="0"/>
    <s v="TIFFANY - TTP"/>
    <x v="47"/>
    <x v="34"/>
    <s v="000000P105000000048"/>
    <x v="0"/>
    <x v="33"/>
  </r>
  <r>
    <d v="2021-05-23T00:00:00"/>
    <x v="0"/>
    <s v="TIFFANY - TTP"/>
    <x v="33"/>
    <x v="34"/>
    <s v="000000P105000000048"/>
    <x v="0"/>
    <x v="24"/>
  </r>
  <r>
    <d v="2021-05-23T00:00:00"/>
    <x v="0"/>
    <s v="TIFFANY - TTP"/>
    <x v="48"/>
    <x v="27"/>
    <s v="000000P105000000049"/>
    <x v="0"/>
    <x v="16"/>
  </r>
  <r>
    <d v="2021-05-23T00:00:00"/>
    <x v="1"/>
    <s v="TIFFANY - TTP"/>
    <x v="49"/>
    <x v="35"/>
    <s v="000000P105000000050"/>
    <x v="0"/>
    <x v="34"/>
  </r>
  <r>
    <d v="2021-05-23T00:00:00"/>
    <x v="1"/>
    <s v="TIFFANY - TTP"/>
    <x v="50"/>
    <x v="36"/>
    <s v="000000P105000000051"/>
    <x v="0"/>
    <x v="35"/>
  </r>
  <r>
    <d v="2021-05-23T00:00:00"/>
    <x v="1"/>
    <s v="TIFFANY - TTP"/>
    <x v="51"/>
    <x v="36"/>
    <s v="000000P105000000052"/>
    <x v="0"/>
    <x v="35"/>
  </r>
  <r>
    <d v="2021-05-23T00:00:00"/>
    <x v="1"/>
    <s v="TIFFANY - TTP"/>
    <x v="30"/>
    <x v="37"/>
    <s v="000000P105000000053"/>
    <x v="0"/>
    <x v="22"/>
  </r>
  <r>
    <d v="2021-05-23T00:00:00"/>
    <x v="0"/>
    <s v="TIFFANY - TTP"/>
    <x v="52"/>
    <x v="38"/>
    <s v="000000P105000000054"/>
    <x v="0"/>
    <x v="29"/>
  </r>
  <r>
    <d v="2021-05-23T00:00:00"/>
    <x v="0"/>
    <s v="TIFFANY - TTP"/>
    <x v="53"/>
    <x v="38"/>
    <s v="000000P105000000054"/>
    <x v="0"/>
    <x v="25"/>
  </r>
  <r>
    <d v="2021-05-23T00:00:00"/>
    <x v="0"/>
    <s v="TIFFANY - TTP"/>
    <x v="54"/>
    <x v="38"/>
    <s v="000000P105000000054"/>
    <x v="0"/>
    <x v="16"/>
  </r>
  <r>
    <d v="2021-05-23T00:00:00"/>
    <x v="3"/>
    <s v="TIFFANY - TTP"/>
    <x v="55"/>
    <x v="39"/>
    <s v="000000P105000000055"/>
    <x v="0"/>
    <x v="22"/>
  </r>
  <r>
    <d v="2021-05-24T00:00:00"/>
    <x v="0"/>
    <s v="TIFFANY - TTP"/>
    <x v="56"/>
    <x v="40"/>
    <s v="000000P105000000056"/>
    <x v="0"/>
    <x v="36"/>
  </r>
  <r>
    <d v="2021-05-24T00:00:00"/>
    <x v="0"/>
    <s v="TIFFANY - TTP"/>
    <x v="57"/>
    <x v="40"/>
    <s v="000000P105000000056"/>
    <x v="0"/>
    <x v="37"/>
  </r>
  <r>
    <d v="2021-05-24T00:00:00"/>
    <x v="0"/>
    <s v="TIFFANY - TTP"/>
    <x v="58"/>
    <x v="41"/>
    <s v="000000P105000000057"/>
    <x v="0"/>
    <x v="38"/>
  </r>
  <r>
    <d v="2021-05-25T00:00:00"/>
    <x v="0"/>
    <s v="TIFFANY - TTP"/>
    <x v="59"/>
    <x v="42"/>
    <s v="000000P105000000058"/>
    <x v="0"/>
    <x v="39"/>
  </r>
  <r>
    <d v="2021-05-25T00:00:00"/>
    <x v="0"/>
    <s v="TIFFANY - TTP"/>
    <x v="60"/>
    <x v="42"/>
    <s v="000000P105000000058"/>
    <x v="0"/>
    <x v="30"/>
  </r>
  <r>
    <d v="2021-05-26T00:00:00"/>
    <x v="4"/>
    <s v="TIFFANY - TTP"/>
    <x v="61"/>
    <x v="43"/>
    <s v="000000P105000000059"/>
    <x v="0"/>
    <x v="10"/>
  </r>
  <r>
    <d v="2021-05-26T00:00:00"/>
    <x v="4"/>
    <s v="TIFFANY - TTP"/>
    <x v="62"/>
    <x v="43"/>
    <s v="000000P105000000059"/>
    <x v="0"/>
    <x v="40"/>
  </r>
  <r>
    <d v="2021-05-27T00:00:00"/>
    <x v="0"/>
    <s v="TIFFANY - TTP"/>
    <x v="63"/>
    <x v="44"/>
    <s v="000000P105000000060"/>
    <x v="0"/>
    <x v="41"/>
  </r>
  <r>
    <d v="2021-05-27T00:00:00"/>
    <x v="0"/>
    <s v="TIFFANY - TTP"/>
    <x v="40"/>
    <x v="45"/>
    <s v="000000P105000000061"/>
    <x v="0"/>
    <x v="12"/>
  </r>
  <r>
    <d v="2021-05-27T00:00:00"/>
    <x v="0"/>
    <s v="TIFFANY - TTP"/>
    <x v="64"/>
    <x v="45"/>
    <s v="000000P105000000061"/>
    <x v="0"/>
    <x v="42"/>
  </r>
  <r>
    <d v="2021-05-27T00:00:00"/>
    <x v="0"/>
    <s v="TIFFANY - TTP"/>
    <x v="65"/>
    <x v="46"/>
    <s v="000000P105000000062"/>
    <x v="0"/>
    <x v="16"/>
  </r>
  <r>
    <d v="2021-05-27T00:00:00"/>
    <x v="0"/>
    <s v="TIFFANY - TTP"/>
    <x v="66"/>
    <x v="46"/>
    <s v="000000P105000000063"/>
    <x v="0"/>
    <x v="43"/>
  </r>
  <r>
    <d v="2021-05-27T00:00:00"/>
    <x v="0"/>
    <s v="TIFFANY - TTP"/>
    <x v="67"/>
    <x v="46"/>
    <s v="000000P105000000064"/>
    <x v="0"/>
    <x v="44"/>
  </r>
  <r>
    <d v="2021-05-28T00:00:00"/>
    <x v="0"/>
    <s v="TIFFANY - TTP"/>
    <x v="68"/>
    <x v="47"/>
    <s v="000000P105000000066"/>
    <x v="0"/>
    <x v="44"/>
  </r>
  <r>
    <d v="2021-05-28T00:00:00"/>
    <x v="0"/>
    <s v="TIFFANY - TTP"/>
    <x v="69"/>
    <x v="48"/>
    <s v="000000P105000000067"/>
    <x v="0"/>
    <x v="45"/>
  </r>
  <r>
    <d v="2021-05-28T00:00:00"/>
    <x v="0"/>
    <s v="TIFFANY - TTP"/>
    <x v="70"/>
    <x v="49"/>
    <s v="000000P105000000068"/>
    <x v="0"/>
    <x v="38"/>
  </r>
  <r>
    <d v="2021-05-28T00:00:00"/>
    <x v="0"/>
    <s v="TIFFANY - TTP"/>
    <x v="40"/>
    <x v="49"/>
    <s v="000000P105000000068"/>
    <x v="0"/>
    <x v="12"/>
  </r>
  <r>
    <d v="2021-05-28T00:00:00"/>
    <x v="0"/>
    <s v="TIFFANY - TTP"/>
    <x v="71"/>
    <x v="49"/>
    <s v="000000P105000000068"/>
    <x v="0"/>
    <x v="35"/>
  </r>
  <r>
    <d v="2021-05-29T00:00:00"/>
    <x v="1"/>
    <s v="TIFFANY - TTP"/>
    <x v="72"/>
    <x v="50"/>
    <s v="000000P105000000069"/>
    <x v="0"/>
    <x v="10"/>
  </r>
  <r>
    <d v="2021-05-29T00:00:00"/>
    <x v="0"/>
    <s v="TIFFANY - TTP"/>
    <x v="73"/>
    <x v="51"/>
    <s v="000000P105000000070"/>
    <x v="0"/>
    <x v="46"/>
  </r>
  <r>
    <d v="2021-05-29T00:00:00"/>
    <x v="0"/>
    <s v="TIFFANY - TTP"/>
    <x v="74"/>
    <x v="51"/>
    <s v="000000P105000000070"/>
    <x v="0"/>
    <x v="47"/>
  </r>
  <r>
    <d v="2021-05-29T00:00:00"/>
    <x v="0"/>
    <s v="TIFFANY - TTP"/>
    <x v="75"/>
    <x v="51"/>
    <s v="000000P105000000070"/>
    <x v="0"/>
    <x v="48"/>
  </r>
  <r>
    <d v="2021-05-30T00:00:00"/>
    <x v="1"/>
    <s v="TIFFANY - TTP"/>
    <x v="76"/>
    <x v="52"/>
    <s v="000000P105000000071"/>
    <x v="0"/>
    <x v="49"/>
  </r>
  <r>
    <d v="2021-05-30T00:00:00"/>
    <x v="1"/>
    <s v="TIFFANY - TTP"/>
    <x v="77"/>
    <x v="53"/>
    <s v="000000P105000000072"/>
    <x v="0"/>
    <x v="20"/>
  </r>
  <r>
    <d v="2021-05-30T00:00:00"/>
    <x v="1"/>
    <s v="TIFFANY - TTP"/>
    <x v="78"/>
    <x v="53"/>
    <s v="000000P105000000072"/>
    <x v="0"/>
    <x v="20"/>
  </r>
  <r>
    <d v="2021-05-30T00:00:00"/>
    <x v="1"/>
    <s v="TIFFANY - TTP"/>
    <x v="9"/>
    <x v="54"/>
    <s v="000000P105000000073"/>
    <x v="0"/>
    <x v="2"/>
  </r>
  <r>
    <d v="2021-05-30T00:00:00"/>
    <x v="1"/>
    <s v="TIFFANY - TTP"/>
    <x v="79"/>
    <x v="55"/>
    <s v="000000P105000000074"/>
    <x v="0"/>
    <x v="25"/>
  </r>
  <r>
    <d v="2021-06-01T00:00:00"/>
    <x v="5"/>
    <s v="TIFFANY - TTP"/>
    <x v="80"/>
    <x v="56"/>
    <s v="000000P105000000075"/>
    <x v="0"/>
    <x v="23"/>
  </r>
  <r>
    <d v="2021-06-01T00:00:00"/>
    <x v="5"/>
    <s v="TIFFANY - TTP"/>
    <x v="81"/>
    <x v="56"/>
    <s v="000000P105000000075"/>
    <x v="0"/>
    <x v="12"/>
  </r>
  <r>
    <d v="2021-06-02T00:00:00"/>
    <x v="0"/>
    <s v="TIFFANY - TTP"/>
    <x v="82"/>
    <x v="57"/>
    <s v="000000P105000000076"/>
    <x v="0"/>
    <x v="50"/>
  </r>
  <r>
    <d v="2021-06-05T00:00:00"/>
    <x v="1"/>
    <s v="TIFFANY - TTP"/>
    <x v="83"/>
    <x v="58"/>
    <s v="000000P105000000077"/>
    <x v="0"/>
    <x v="51"/>
  </r>
  <r>
    <d v="2021-06-05T00:00:00"/>
    <x v="1"/>
    <s v="TIFFANY - TTP"/>
    <x v="84"/>
    <x v="58"/>
    <s v="000000P105000000077"/>
    <x v="0"/>
    <x v="52"/>
  </r>
  <r>
    <d v="2021-06-06T00:00:00"/>
    <x v="0"/>
    <s v="TIFFANY - TTP"/>
    <x v="85"/>
    <x v="59"/>
    <s v="000000P105000000078"/>
    <x v="0"/>
    <x v="53"/>
  </r>
  <r>
    <d v="2021-06-06T00:00:00"/>
    <x v="1"/>
    <s v="TIFFANY - TTP"/>
    <x v="86"/>
    <x v="60"/>
    <s v="000000P105000000079"/>
    <x v="0"/>
    <x v="0"/>
  </r>
  <r>
    <d v="2021-06-06T00:00:00"/>
    <x v="1"/>
    <s v="TIFFANY - TTP"/>
    <x v="87"/>
    <x v="61"/>
    <s v="000000P105000000080"/>
    <x v="0"/>
    <x v="51"/>
  </r>
  <r>
    <d v="2021-06-06T00:00:00"/>
    <x v="1"/>
    <s v="TIFFANY - TTP"/>
    <x v="81"/>
    <x v="61"/>
    <s v="000000P105000000080"/>
    <x v="0"/>
    <x v="12"/>
  </r>
  <r>
    <d v="2021-06-09T00:00:00"/>
    <x v="0"/>
    <s v="TIFFANY - TTP"/>
    <x v="88"/>
    <x v="62"/>
    <s v="000000P105000000081"/>
    <x v="0"/>
    <x v="33"/>
  </r>
  <r>
    <d v="2021-06-09T00:00:00"/>
    <x v="0"/>
    <s v="TIFFANY - TTP"/>
    <x v="89"/>
    <x v="59"/>
    <s v="000000P105000000082"/>
    <x v="0"/>
    <x v="21"/>
  </r>
  <r>
    <d v="2021-06-09T00:00:00"/>
    <x v="1"/>
    <s v="TIFFANY - TTP"/>
    <x v="90"/>
    <x v="63"/>
    <s v="000000P105000000083"/>
    <x v="0"/>
    <x v="2"/>
  </r>
  <r>
    <d v="2021-06-09T00:00:00"/>
    <x v="1"/>
    <s v="TIFFANY - TTP"/>
    <x v="90"/>
    <x v="64"/>
    <s v="000000P105000000084"/>
    <x v="0"/>
    <x v="2"/>
  </r>
  <r>
    <d v="2021-06-11T00:00:00"/>
    <x v="1"/>
    <s v="TIFFANY - TTP"/>
    <x v="91"/>
    <x v="65"/>
    <s v="000000P105000000085"/>
    <x v="0"/>
    <x v="54"/>
  </r>
  <r>
    <d v="2021-06-11T00:00:00"/>
    <x v="1"/>
    <s v="TIFFANY - TTP"/>
    <x v="90"/>
    <x v="66"/>
    <s v="000000P105000000086"/>
    <x v="0"/>
    <x v="2"/>
  </r>
  <r>
    <d v="2021-06-12T00:00:00"/>
    <x v="1"/>
    <s v="TIFFANY - TTP"/>
    <x v="7"/>
    <x v="67"/>
    <s v="000000P105000000087"/>
    <x v="0"/>
    <x v="2"/>
  </r>
  <r>
    <d v="2021-06-12T00:00:00"/>
    <x v="0"/>
    <s v="TIFFANY - TTP"/>
    <x v="92"/>
    <x v="68"/>
    <s v="000000P105000000089"/>
    <x v="0"/>
    <x v="55"/>
  </r>
  <r>
    <d v="2021-06-12T00:00:00"/>
    <x v="1"/>
    <s v="TIFFANY - TTP"/>
    <x v="86"/>
    <x v="69"/>
    <s v="000000P105000000090"/>
    <x v="0"/>
    <x v="0"/>
  </r>
  <r>
    <d v="2021-06-13T00:00:00"/>
    <x v="1"/>
    <s v="TIFFANY - TTP"/>
    <x v="31"/>
    <x v="70"/>
    <s v="000000P105000000091"/>
    <x v="0"/>
    <x v="2"/>
  </r>
  <r>
    <d v="2021-06-13T00:00:00"/>
    <x v="1"/>
    <s v="TIFFANY - TTP"/>
    <x v="72"/>
    <x v="71"/>
    <s v="000000P105000000092"/>
    <x v="0"/>
    <x v="10"/>
  </r>
  <r>
    <d v="2021-06-15T00:00:00"/>
    <x v="1"/>
    <s v="TIFFANY - TTP"/>
    <x v="93"/>
    <x v="72"/>
    <s v="000000P105000000093"/>
    <x v="0"/>
    <x v="46"/>
  </r>
  <r>
    <d v="2021-06-17T00:00:00"/>
    <x v="0"/>
    <s v="TIFFANY - TTP"/>
    <x v="10"/>
    <x v="73"/>
    <s v="000000P105000000094"/>
    <x v="0"/>
    <x v="2"/>
  </r>
  <r>
    <d v="2021-06-17T00:00:00"/>
    <x v="0"/>
    <s v="TIFFANY - TTP"/>
    <x v="84"/>
    <x v="74"/>
    <s v="000000P105000000095"/>
    <x v="0"/>
    <x v="56"/>
  </r>
  <r>
    <d v="2021-06-17T00:00:00"/>
    <x v="0"/>
    <s v="TIFFANY - TTP"/>
    <x v="94"/>
    <x v="74"/>
    <s v="000000P105000000095"/>
    <x v="0"/>
    <x v="57"/>
  </r>
  <r>
    <d v="2021-06-18T00:00:00"/>
    <x v="1"/>
    <s v="TIFFANY - TTP"/>
    <x v="95"/>
    <x v="75"/>
    <s v="000000P105000000096"/>
    <x v="0"/>
    <x v="40"/>
  </r>
  <r>
    <d v="2021-06-18T00:00:00"/>
    <x v="1"/>
    <s v="TIFFANY - TTP"/>
    <x v="16"/>
    <x v="75"/>
    <s v="000000P105000000096"/>
    <x v="0"/>
    <x v="58"/>
  </r>
  <r>
    <d v="2021-06-18T00:00:00"/>
    <x v="0"/>
    <s v="TIFFANY - TTP"/>
    <x v="96"/>
    <x v="76"/>
    <s v="000000P105000000097"/>
    <x v="0"/>
    <x v="59"/>
  </r>
  <r>
    <d v="2021-06-18T00:00:00"/>
    <x v="0"/>
    <s v="TIFFANY - TTP"/>
    <x v="97"/>
    <x v="76"/>
    <s v="000000P105000000097"/>
    <x v="0"/>
    <x v="59"/>
  </r>
  <r>
    <d v="2021-06-19T00:00:00"/>
    <x v="2"/>
    <s v="TIFFANY - TTP"/>
    <x v="98"/>
    <x v="77"/>
    <s v="000000P105000000098"/>
    <x v="0"/>
    <x v="2"/>
  </r>
  <r>
    <d v="2021-06-19T00:00:00"/>
    <x v="2"/>
    <s v="TIFFANY - TTP"/>
    <x v="99"/>
    <x v="78"/>
    <s v="000000P105000000099"/>
    <x v="0"/>
    <x v="46"/>
  </r>
  <r>
    <d v="2021-06-20T00:00:00"/>
    <x v="1"/>
    <s v="TIFFANY - TTP"/>
    <x v="100"/>
    <x v="79"/>
    <s v="000000P105000000100"/>
    <x v="0"/>
    <x v="22"/>
  </r>
  <r>
    <d v="2021-06-20T00:00:00"/>
    <x v="0"/>
    <s v="TIFFANY - TTP"/>
    <x v="2"/>
    <x v="80"/>
    <s v="000000P105000000101"/>
    <x v="0"/>
    <x v="2"/>
  </r>
  <r>
    <d v="2021-06-20T00:00:00"/>
    <x v="2"/>
    <s v="TIFFANY - TTP"/>
    <x v="101"/>
    <x v="81"/>
    <s v="000000P105000000102"/>
    <x v="0"/>
    <x v="11"/>
  </r>
  <r>
    <d v="2021-06-20T00:00:00"/>
    <x v="2"/>
    <s v="TIFFANY - TTP"/>
    <x v="102"/>
    <x v="81"/>
    <s v="000000P105000000102"/>
    <x v="0"/>
    <x v="30"/>
  </r>
  <r>
    <d v="2021-06-21T00:00:00"/>
    <x v="1"/>
    <s v="TIFFANY - TTP"/>
    <x v="103"/>
    <x v="82"/>
    <s v="000000P105000000103"/>
    <x v="0"/>
    <x v="2"/>
  </r>
  <r>
    <d v="2021-06-22T00:00:00"/>
    <x v="1"/>
    <s v="TIFFANY - TTP"/>
    <x v="90"/>
    <x v="83"/>
    <s v="000000P105000000104"/>
    <x v="0"/>
    <x v="2"/>
  </r>
  <r>
    <d v="2021-06-22T00:00:00"/>
    <x v="1"/>
    <s v="TIFFANY - TTP"/>
    <x v="38"/>
    <x v="83"/>
    <s v="000000P105000000104"/>
    <x v="0"/>
    <x v="0"/>
  </r>
  <r>
    <d v="2021-06-22T00:00:00"/>
    <x v="0"/>
    <s v="TIFFANY - TTP"/>
    <x v="104"/>
    <x v="84"/>
    <s v="000000P105000000105"/>
    <x v="0"/>
    <x v="60"/>
  </r>
  <r>
    <d v="2021-06-22T00:00:00"/>
    <x v="0"/>
    <s v="TIFFANY - TTP"/>
    <x v="6"/>
    <x v="84"/>
    <s v="000000P105000000106"/>
    <x v="0"/>
    <x v="5"/>
  </r>
  <r>
    <d v="2021-06-22T00:00:00"/>
    <x v="5"/>
    <s v="TIFFANY - TTP"/>
    <x v="105"/>
    <x v="85"/>
    <s v="000000P105000000107"/>
    <x v="0"/>
    <x v="61"/>
  </r>
  <r>
    <d v="2021-06-23T00:00:00"/>
    <x v="0"/>
    <s v="TIFFANY - TTP"/>
    <x v="106"/>
    <x v="86"/>
    <s v="000000P105000000108"/>
    <x v="0"/>
    <x v="19"/>
  </r>
  <r>
    <d v="2021-06-23T00:00:00"/>
    <x v="0"/>
    <s v="TIFFANY - TTP"/>
    <x v="107"/>
    <x v="86"/>
    <s v="000000P105000000108"/>
    <x v="0"/>
    <x v="62"/>
  </r>
  <r>
    <d v="2021-06-25T00:00:00"/>
    <x v="1"/>
    <s v="TIFFANY - TTP"/>
    <x v="108"/>
    <x v="87"/>
    <s v="000000P105000000109"/>
    <x v="0"/>
    <x v="15"/>
  </r>
  <r>
    <d v="2021-06-25T00:00:00"/>
    <x v="0"/>
    <s v="TIFFANY - TTP"/>
    <x v="109"/>
    <x v="29"/>
    <s v="000000P105000000110"/>
    <x v="0"/>
    <x v="50"/>
  </r>
  <r>
    <d v="2021-06-25T00:00:00"/>
    <x v="0"/>
    <s v="TIFFANY - TTP"/>
    <x v="81"/>
    <x v="29"/>
    <s v="000000P105000000110"/>
    <x v="0"/>
    <x v="58"/>
  </r>
  <r>
    <d v="2021-06-25T00:00:00"/>
    <x v="1"/>
    <s v="TIFFANY - TTP"/>
    <x v="90"/>
    <x v="88"/>
    <s v="000000P105000000111"/>
    <x v="0"/>
    <x v="2"/>
  </r>
  <r>
    <d v="2021-06-26T00:00:00"/>
    <x v="1"/>
    <s v="TIFFANY - TTP"/>
    <x v="110"/>
    <x v="89"/>
    <s v="000000P105000000112"/>
    <x v="0"/>
    <x v="21"/>
  </r>
  <r>
    <d v="2021-06-26T00:00:00"/>
    <x v="1"/>
    <s v="TIFFANY - TTP"/>
    <x v="111"/>
    <x v="90"/>
    <s v="000000P105000000113"/>
    <x v="0"/>
    <x v="0"/>
  </r>
  <r>
    <d v="2021-06-26T00:00:00"/>
    <x v="0"/>
    <s v="TIFFANY - TTP"/>
    <x v="112"/>
    <x v="91"/>
    <s v="000000P105000000114"/>
    <x v="0"/>
    <x v="11"/>
  </r>
  <r>
    <d v="2021-06-26T00:00:00"/>
    <x v="0"/>
    <s v="TIFFANY - TTP"/>
    <x v="113"/>
    <x v="91"/>
    <s v="000000P105000000114"/>
    <x v="0"/>
    <x v="11"/>
  </r>
  <r>
    <d v="2021-06-26T00:00:00"/>
    <x v="1"/>
    <s v="TIFFANY - TTP"/>
    <x v="114"/>
    <x v="92"/>
    <s v="000000P105000000115"/>
    <x v="0"/>
    <x v="10"/>
  </r>
  <r>
    <d v="2021-06-27T00:00:00"/>
    <x v="1"/>
    <s v="TIFFANY - TTP"/>
    <x v="115"/>
    <x v="93"/>
    <s v="000000P105000000116"/>
    <x v="0"/>
    <x v="63"/>
  </r>
  <r>
    <d v="2021-06-27T00:00:00"/>
    <x v="1"/>
    <s v="TIFFANY - TTP"/>
    <x v="86"/>
    <x v="94"/>
    <s v="000000P105000000117"/>
    <x v="0"/>
    <x v="0"/>
  </r>
  <r>
    <d v="2021-06-27T00:00:00"/>
    <x v="1"/>
    <s v="TIFFANY - TTP"/>
    <x v="2"/>
    <x v="94"/>
    <s v="000000P105000000117"/>
    <x v="0"/>
    <x v="2"/>
  </r>
  <r>
    <d v="2021-06-27T00:00:00"/>
    <x v="1"/>
    <s v="TIFFANY - TTP"/>
    <x v="38"/>
    <x v="94"/>
    <s v="000000P105000000117"/>
    <x v="0"/>
    <x v="0"/>
  </r>
  <r>
    <d v="2021-06-27T00:00:00"/>
    <x v="1"/>
    <s v="TIFFANY - TTP"/>
    <x v="98"/>
    <x v="95"/>
    <s v="000000P105000000118"/>
    <x v="0"/>
    <x v="2"/>
  </r>
  <r>
    <d v="2021-06-28T00:00:00"/>
    <x v="0"/>
    <s v="TIFFANY - TTP"/>
    <x v="116"/>
    <x v="18"/>
    <s v="000000P105000000119"/>
    <x v="0"/>
    <x v="64"/>
  </r>
  <r>
    <d v="2021-06-28T00:00:00"/>
    <x v="0"/>
    <s v="TIFFANY - TTP"/>
    <x v="117"/>
    <x v="18"/>
    <s v="000000P105000000119"/>
    <x v="0"/>
    <x v="65"/>
  </r>
  <r>
    <d v="2021-06-28T00:00:00"/>
    <x v="0"/>
    <s v="TIFFANY - TTP"/>
    <x v="118"/>
    <x v="18"/>
    <s v="000000P105000000120"/>
    <x v="0"/>
    <x v="30"/>
  </r>
  <r>
    <d v="2021-06-28T00:00:00"/>
    <x v="0"/>
    <s v="TIFFANY - TTP"/>
    <x v="17"/>
    <x v="18"/>
    <s v="000000P105000000121"/>
    <x v="0"/>
    <x v="49"/>
  </r>
  <r>
    <d v="2021-06-28T00:00:00"/>
    <x v="0"/>
    <s v="TIFFANY - TTP"/>
    <x v="49"/>
    <x v="18"/>
    <s v="000000P105000000121"/>
    <x v="0"/>
    <x v="34"/>
  </r>
  <r>
    <d v="2021-06-28T00:00:00"/>
    <x v="1"/>
    <s v="TIFFANY - TTP"/>
    <x v="119"/>
    <x v="96"/>
    <s v="000000P105000000122"/>
    <x v="0"/>
    <x v="13"/>
  </r>
  <r>
    <d v="2021-06-29T00:00:00"/>
    <x v="0"/>
    <s v="TIFFANY - TTP"/>
    <x v="120"/>
    <x v="97"/>
    <s v="000000P105000000123"/>
    <x v="0"/>
    <x v="66"/>
  </r>
  <r>
    <d v="2021-06-29T00:00:00"/>
    <x v="0"/>
    <s v="TIFFANY - TTP"/>
    <x v="121"/>
    <x v="97"/>
    <s v="000000P105000000123"/>
    <x v="0"/>
    <x v="67"/>
  </r>
  <r>
    <d v="2021-06-29T00:00:00"/>
    <x v="2"/>
    <s v="TIFFANY - TTP"/>
    <x v="122"/>
    <x v="98"/>
    <s v="000000P105000000124"/>
    <x v="0"/>
    <x v="4"/>
  </r>
  <r>
    <d v="2021-06-29T00:00:00"/>
    <x v="1"/>
    <s v="TIFFANY - TTP"/>
    <x v="103"/>
    <x v="99"/>
    <s v="000000P105000000125"/>
    <x v="0"/>
    <x v="2"/>
  </r>
  <r>
    <d v="2021-06-29T00:00:00"/>
    <x v="1"/>
    <s v="TIFFANY - TTP"/>
    <x v="98"/>
    <x v="99"/>
    <s v="000000P105000000125"/>
    <x v="0"/>
    <x v="2"/>
  </r>
  <r>
    <d v="2021-06-29T00:00:00"/>
    <x v="3"/>
    <s v="TIFFANY - TTP"/>
    <x v="23"/>
    <x v="100"/>
    <s v="000000P105000000126"/>
    <x v="0"/>
    <x v="0"/>
  </r>
  <r>
    <d v="2021-06-30T00:00:00"/>
    <x v="1"/>
    <s v="TIFFANY - TTP"/>
    <x v="123"/>
    <x v="101"/>
    <s v="000000P105000000130"/>
    <x v="0"/>
    <x v="10"/>
  </r>
  <r>
    <d v="2021-07-01T00:00:00"/>
    <x v="0"/>
    <s v="TIFFANY - TTP"/>
    <x v="124"/>
    <x v="102"/>
    <s v="000000P105000000132"/>
    <x v="0"/>
    <x v="68"/>
  </r>
  <r>
    <d v="2021-07-01T00:00:00"/>
    <x v="0"/>
    <s v="TIFFANY - TTP"/>
    <x v="125"/>
    <x v="103"/>
    <s v="000000P105000000133"/>
    <x v="0"/>
    <x v="40"/>
  </r>
  <r>
    <d v="2021-07-01T00:00:00"/>
    <x v="0"/>
    <s v="TIFFANY - TTP"/>
    <x v="126"/>
    <x v="103"/>
    <s v="000000P105000000133"/>
    <x v="0"/>
    <x v="24"/>
  </r>
  <r>
    <d v="2021-07-01T00:00:00"/>
    <x v="0"/>
    <s v="TIFFANY - TTP"/>
    <x v="127"/>
    <x v="104"/>
    <s v="000000P105000000134"/>
    <x v="0"/>
    <x v="69"/>
  </r>
  <r>
    <d v="2021-07-01T00:00:00"/>
    <x v="0"/>
    <s v="TIFFANY - TTP"/>
    <x v="128"/>
    <x v="104"/>
    <s v="000000P105000000134"/>
    <x v="0"/>
    <x v="20"/>
  </r>
  <r>
    <d v="2021-07-01T00:00:00"/>
    <x v="0"/>
    <s v="TIFFANY - TTP"/>
    <x v="76"/>
    <x v="104"/>
    <s v="000000P105000000134"/>
    <x v="0"/>
    <x v="20"/>
  </r>
  <r>
    <d v="2021-07-03T00:00:00"/>
    <x v="1"/>
    <s v="TIFFANY - TTP"/>
    <x v="129"/>
    <x v="105"/>
    <s v="000000P105000000135"/>
    <x v="0"/>
    <x v="70"/>
  </r>
  <r>
    <d v="2021-07-03T00:00:00"/>
    <x v="2"/>
    <s v="TIFFANY - TTP"/>
    <x v="57"/>
    <x v="106"/>
    <s v="000000P105000000136"/>
    <x v="0"/>
    <x v="37"/>
  </r>
  <r>
    <d v="2021-07-03T00:00:00"/>
    <x v="2"/>
    <s v="TIFFANY - TTP"/>
    <x v="130"/>
    <x v="107"/>
    <s v="000000P105000000137"/>
    <x v="0"/>
    <x v="11"/>
  </r>
  <r>
    <d v="2021-07-03T00:00:00"/>
    <x v="2"/>
    <s v="TIFFANY - TTP"/>
    <x v="131"/>
    <x v="107"/>
    <s v="000000P105000000137"/>
    <x v="0"/>
    <x v="30"/>
  </r>
  <r>
    <d v="2021-07-03T00:00:00"/>
    <x v="1"/>
    <s v="TIFFANY - TTP"/>
    <x v="132"/>
    <x v="108"/>
    <s v="000000P105000000138"/>
    <x v="0"/>
    <x v="2"/>
  </r>
  <r>
    <d v="2021-07-03T00:00:00"/>
    <x v="0"/>
    <s v="TIFFANY - TTP"/>
    <x v="133"/>
    <x v="109"/>
    <s v="000000P105000000139"/>
    <x v="0"/>
    <x v="71"/>
  </r>
  <r>
    <d v="2021-07-03T00:00:00"/>
    <x v="1"/>
    <s v="TIFFANY - TTP"/>
    <x v="134"/>
    <x v="110"/>
    <s v="000000P105000000140"/>
    <x v="0"/>
    <x v="7"/>
  </r>
  <r>
    <d v="2021-07-04T00:00:00"/>
    <x v="1"/>
    <s v="TIFFANY - TTP"/>
    <x v="103"/>
    <x v="111"/>
    <s v="000000P105000000141"/>
    <x v="0"/>
    <x v="2"/>
  </r>
  <r>
    <d v="2021-07-04T00:00:00"/>
    <x v="0"/>
    <s v="TIFFANY - TTP"/>
    <x v="135"/>
    <x v="112"/>
    <s v="000000P105000000142"/>
    <x v="0"/>
    <x v="30"/>
  </r>
  <r>
    <d v="2021-07-04T00:00:00"/>
    <x v="0"/>
    <s v="TIFFANY - TTP"/>
    <x v="136"/>
    <x v="112"/>
    <s v="000000P105000000142"/>
    <x v="0"/>
    <x v="20"/>
  </r>
  <r>
    <d v="2021-07-04T00:00:00"/>
    <x v="0"/>
    <s v="TIFFANY - TTP"/>
    <x v="137"/>
    <x v="112"/>
    <s v="000000P105000000142"/>
    <x v="0"/>
    <x v="72"/>
  </r>
  <r>
    <d v="2021-07-05T00:00:00"/>
    <x v="0"/>
    <s v="TIFFANY - TTP"/>
    <x v="138"/>
    <x v="113"/>
    <s v="000000P105000000143"/>
    <x v="0"/>
    <x v="73"/>
  </r>
  <r>
    <d v="2021-07-05T00:00:00"/>
    <x v="0"/>
    <s v="TIFFANY - TTP"/>
    <x v="139"/>
    <x v="113"/>
    <s v="000000P105000000144"/>
    <x v="0"/>
    <x v="54"/>
  </r>
  <r>
    <d v="2021-07-05T00:00:00"/>
    <x v="0"/>
    <s v="TIFFANY - TTP"/>
    <x v="140"/>
    <x v="113"/>
    <s v="000000P105000000144"/>
    <x v="0"/>
    <x v="74"/>
  </r>
  <r>
    <d v="2021-07-07T00:00:00"/>
    <x v="0"/>
    <s v="TIFFANY - TTP"/>
    <x v="141"/>
    <x v="114"/>
    <s v="000000P105000000145"/>
    <x v="0"/>
    <x v="75"/>
  </r>
  <r>
    <d v="2021-07-08T00:00:00"/>
    <x v="0"/>
    <s v="TIFFANY - TTP"/>
    <x v="142"/>
    <x v="115"/>
    <s v="000000P105000000146"/>
    <x v="0"/>
    <x v="76"/>
  </r>
  <r>
    <d v="2021-07-08T00:00:00"/>
    <x v="1"/>
    <s v="TIFFANY - TTP"/>
    <x v="0"/>
    <x v="116"/>
    <s v="000000P105000000147"/>
    <x v="0"/>
    <x v="0"/>
  </r>
  <r>
    <d v="2021-07-09T00:00:00"/>
    <x v="1"/>
    <s v="TIFFANY - TTP"/>
    <x v="143"/>
    <x v="117"/>
    <s v="000000P105000000148"/>
    <x v="0"/>
    <x v="48"/>
  </r>
  <r>
    <d v="2021-07-09T00:00:00"/>
    <x v="2"/>
    <s v="TIFFANY - TTP"/>
    <x v="144"/>
    <x v="78"/>
    <s v="000000P105000000149"/>
    <x v="0"/>
    <x v="77"/>
  </r>
  <r>
    <d v="2021-07-10T00:00:00"/>
    <x v="1"/>
    <s v="TIFFANY - TTP"/>
    <x v="103"/>
    <x v="118"/>
    <s v="000000P105000000151"/>
    <x v="0"/>
    <x v="2"/>
  </r>
  <r>
    <d v="2021-07-10T00:00:00"/>
    <x v="0"/>
    <s v="TIFFANY - TTP"/>
    <x v="145"/>
    <x v="119"/>
    <s v="000000P105000000152"/>
    <x v="0"/>
    <x v="25"/>
  </r>
  <r>
    <d v="2021-07-10T00:00:00"/>
    <x v="0"/>
    <s v="TIFFANY - TTP"/>
    <x v="115"/>
    <x v="120"/>
    <s v="000000P105000000153"/>
    <x v="0"/>
    <x v="63"/>
  </r>
  <r>
    <d v="2021-07-10T00:00:00"/>
    <x v="1"/>
    <s v="TIFFANY - TTP"/>
    <x v="146"/>
    <x v="121"/>
    <s v="000000P105000000155"/>
    <x v="0"/>
    <x v="10"/>
  </r>
  <r>
    <d v="2021-07-11T00:00:00"/>
    <x v="2"/>
    <s v="TIFFANY - TTP"/>
    <x v="147"/>
    <x v="122"/>
    <s v="000000P105000000156"/>
    <x v="0"/>
    <x v="40"/>
  </r>
  <r>
    <d v="2021-07-11T00:00:00"/>
    <x v="2"/>
    <s v="TIFFANY - TTP"/>
    <x v="148"/>
    <x v="122"/>
    <s v="000000P105000000156"/>
    <x v="0"/>
    <x v="7"/>
  </r>
  <r>
    <d v="2021-07-11T00:00:00"/>
    <x v="2"/>
    <s v="TIFFANY - TTP"/>
    <x v="149"/>
    <x v="122"/>
    <s v="000000P105000000156"/>
    <x v="0"/>
    <x v="58"/>
  </r>
  <r>
    <d v="2021-07-11T00:00:00"/>
    <x v="2"/>
    <s v="TIFFANY - TTP"/>
    <x v="86"/>
    <x v="122"/>
    <s v="000000P105000000156"/>
    <x v="0"/>
    <x v="0"/>
  </r>
  <r>
    <d v="2021-07-11T00:00:00"/>
    <x v="1"/>
    <s v="TIFFANY - TTP"/>
    <x v="103"/>
    <x v="123"/>
    <s v="000000P105000000157"/>
    <x v="0"/>
    <x v="2"/>
  </r>
  <r>
    <d v="2021-07-11T00:00:00"/>
    <x v="5"/>
    <s v="TIFFANY - TTP"/>
    <x v="150"/>
    <x v="124"/>
    <s v="000000P105000000158"/>
    <x v="0"/>
    <x v="38"/>
  </r>
  <r>
    <d v="2021-07-11T00:00:00"/>
    <x v="1"/>
    <s v="TIFFANY - TTP"/>
    <x v="151"/>
    <x v="125"/>
    <s v="000000P105000000159"/>
    <x v="0"/>
    <x v="4"/>
  </r>
  <r>
    <d v="2021-07-11T00:00:00"/>
    <x v="1"/>
    <s v="TIFFANY - TTP"/>
    <x v="152"/>
    <x v="126"/>
    <s v="000000P105000000160"/>
    <x v="0"/>
    <x v="61"/>
  </r>
  <r>
    <d v="2021-07-11T00:00:00"/>
    <x v="2"/>
    <s v="TIFFANY - TTP"/>
    <x v="153"/>
    <x v="127"/>
    <s v="000000P105000000161"/>
    <x v="0"/>
    <x v="20"/>
  </r>
  <r>
    <d v="2021-07-11T00:00:00"/>
    <x v="2"/>
    <s v="TIFFANY - TTP"/>
    <x v="90"/>
    <x v="127"/>
    <s v="000000P105000000161"/>
    <x v="0"/>
    <x v="2"/>
  </r>
  <r>
    <d v="2021-07-12T00:00:00"/>
    <x v="0"/>
    <s v="TIFFANY - TTP"/>
    <x v="154"/>
    <x v="128"/>
    <s v="000000P105000000162"/>
    <x v="0"/>
    <x v="9"/>
  </r>
  <r>
    <d v="2021-07-17T00:00:00"/>
    <x v="0"/>
    <s v="TIFFANY - TTP"/>
    <x v="86"/>
    <x v="129"/>
    <s v="000000P105000000163"/>
    <x v="0"/>
    <x v="0"/>
  </r>
  <r>
    <d v="2021-07-17T00:00:00"/>
    <x v="1"/>
    <s v="TIFFANY - TTP"/>
    <x v="103"/>
    <x v="130"/>
    <s v="000000P105000000164"/>
    <x v="0"/>
    <x v="2"/>
  </r>
  <r>
    <d v="2021-07-18T00:00:00"/>
    <x v="1"/>
    <s v="TIFFANY - TTP"/>
    <x v="155"/>
    <x v="131"/>
    <s v="000000P105000000165"/>
    <x v="0"/>
    <x v="8"/>
  </r>
  <r>
    <d v="2021-07-18T00:00:00"/>
    <x v="1"/>
    <s v="TIFFANY - TTP"/>
    <x v="156"/>
    <x v="131"/>
    <s v="000000P105000000165"/>
    <x v="0"/>
    <x v="8"/>
  </r>
  <r>
    <d v="2021-07-18T00:00:00"/>
    <x v="1"/>
    <s v="TIFFANY - TTP"/>
    <x v="105"/>
    <x v="132"/>
    <s v="000000P105000000166"/>
    <x v="0"/>
    <x v="61"/>
  </r>
  <r>
    <d v="2021-07-18T00:00:00"/>
    <x v="1"/>
    <s v="TIFFANY - TTP"/>
    <x v="90"/>
    <x v="133"/>
    <s v="000000P105000000167"/>
    <x v="0"/>
    <x v="2"/>
  </r>
  <r>
    <d v="2021-07-21T00:00:00"/>
    <x v="0"/>
    <s v="TIFFANY - TTP"/>
    <x v="157"/>
    <x v="134"/>
    <s v="000000P105000000168"/>
    <x v="0"/>
    <x v="28"/>
  </r>
  <r>
    <d v="2021-07-21T00:00:00"/>
    <x v="0"/>
    <s v="TIFFANY - TTP"/>
    <x v="158"/>
    <x v="134"/>
    <s v="000000P105000000168"/>
    <x v="0"/>
    <x v="1"/>
  </r>
  <r>
    <d v="2021-07-21T00:00:00"/>
    <x v="0"/>
    <s v="TIFFANY - TTP"/>
    <x v="159"/>
    <x v="134"/>
    <s v="000000P105000000168"/>
    <x v="0"/>
    <x v="16"/>
  </r>
  <r>
    <d v="2021-09-15T00:00:00"/>
    <x v="5"/>
    <s v="TIFFANY - TTP"/>
    <x v="86"/>
    <x v="135"/>
    <s v="000000P105000000169"/>
    <x v="0"/>
    <x v="0"/>
  </r>
  <r>
    <d v="2021-09-15T00:00:00"/>
    <x v="0"/>
    <s v="TIFFANY - TTP"/>
    <x v="160"/>
    <x v="136"/>
    <s v="000000P105000000170"/>
    <x v="0"/>
    <x v="43"/>
  </r>
  <r>
    <d v="2021-09-24T00:00:00"/>
    <x v="1"/>
    <s v="TIFFANY - TTP"/>
    <x v="161"/>
    <x v="137"/>
    <s v="000000P105000000171"/>
    <x v="0"/>
    <x v="61"/>
  </r>
  <r>
    <d v="2021-09-27T00:00:00"/>
    <x v="1"/>
    <s v="TIFFANY - TTP"/>
    <x v="123"/>
    <x v="138"/>
    <s v="000000P105000000172"/>
    <x v="0"/>
    <x v="10"/>
  </r>
  <r>
    <d v="2021-09-27T00:00:00"/>
    <x v="1"/>
    <s v="TIFFANY - TTP"/>
    <x v="162"/>
    <x v="139"/>
    <s v="000000P105000000173"/>
    <x v="0"/>
    <x v="2"/>
  </r>
  <r>
    <d v="2021-09-28T00:00:00"/>
    <x v="1"/>
    <s v="TIFFANY - TTP"/>
    <x v="163"/>
    <x v="140"/>
    <s v="000000P105000000174"/>
    <x v="0"/>
    <x v="2"/>
  </r>
  <r>
    <d v="2021-09-28T00:00:00"/>
    <x v="2"/>
    <s v="TIFFANY - TTP"/>
    <x v="164"/>
    <x v="141"/>
    <s v="000000P105000000175"/>
    <x v="0"/>
    <x v="30"/>
  </r>
  <r>
    <d v="2021-09-28T00:00:00"/>
    <x v="2"/>
    <s v="TIFFANY - TTP"/>
    <x v="165"/>
    <x v="141"/>
    <s v="000000P105000000175"/>
    <x v="0"/>
    <x v="30"/>
  </r>
  <r>
    <d v="2021-09-29T00:00:00"/>
    <x v="0"/>
    <s v="TIFFANY - TTP"/>
    <x v="166"/>
    <x v="142"/>
    <s v="000000P105000000176"/>
    <x v="0"/>
    <x v="78"/>
  </r>
  <r>
    <d v="2021-09-29T00:00:00"/>
    <x v="2"/>
    <s v="TIFFANY - TTP"/>
    <x v="167"/>
    <x v="143"/>
    <s v="000000P105000000177"/>
    <x v="0"/>
    <x v="5"/>
  </r>
  <r>
    <d v="2021-09-30T00:00:00"/>
    <x v="1"/>
    <s v="TIFFANY - TTP"/>
    <x v="168"/>
    <x v="144"/>
    <s v="000000P105000000178"/>
    <x v="0"/>
    <x v="37"/>
  </r>
  <r>
    <d v="2021-10-01T00:00:00"/>
    <x v="2"/>
    <s v="TIFFANY - TTP"/>
    <x v="169"/>
    <x v="145"/>
    <s v="000000P105000000180"/>
    <x v="0"/>
    <x v="79"/>
  </r>
  <r>
    <d v="2021-10-01T00:00:00"/>
    <x v="2"/>
    <s v="TIFFANY - TTP"/>
    <x v="170"/>
    <x v="145"/>
    <s v="000000P105000000180"/>
    <x v="0"/>
    <x v="30"/>
  </r>
  <r>
    <d v="2021-10-02T00:00:00"/>
    <x v="1"/>
    <s v="TIFFANY - TTP"/>
    <x v="9"/>
    <x v="146"/>
    <s v="000000P105000000181"/>
    <x v="0"/>
    <x v="2"/>
  </r>
  <r>
    <d v="2021-10-02T00:00:00"/>
    <x v="1"/>
    <s v="TIFFANY - TTP"/>
    <x v="171"/>
    <x v="147"/>
    <s v="000000P105000000182"/>
    <x v="0"/>
    <x v="80"/>
  </r>
  <r>
    <d v="2021-10-02T00:00:00"/>
    <x v="1"/>
    <s v="TIFFANY - TTP"/>
    <x v="172"/>
    <x v="148"/>
    <s v="000000P105000000183"/>
    <x v="0"/>
    <x v="81"/>
  </r>
  <r>
    <d v="2021-10-02T00:00:00"/>
    <x v="1"/>
    <s v="TIFFANY - TTP"/>
    <x v="173"/>
    <x v="148"/>
    <s v="000000P105000000183"/>
    <x v="0"/>
    <x v="77"/>
  </r>
  <r>
    <d v="2021-10-04T00:00:00"/>
    <x v="2"/>
    <s v="TIFFANY - TTP"/>
    <x v="174"/>
    <x v="149"/>
    <s v="000000P105000000184"/>
    <x v="0"/>
    <x v="82"/>
  </r>
  <r>
    <d v="2021-10-05T00:00:00"/>
    <x v="1"/>
    <s v="TIFFANY - TTP"/>
    <x v="175"/>
    <x v="150"/>
    <s v="000000P105000000185"/>
    <x v="0"/>
    <x v="2"/>
  </r>
  <r>
    <d v="2021-10-05T00:00:00"/>
    <x v="0"/>
    <s v="TIFFANY - TTP"/>
    <x v="176"/>
    <x v="151"/>
    <s v="000000P105000000186"/>
    <x v="0"/>
    <x v="83"/>
  </r>
  <r>
    <d v="2021-10-05T00:00:00"/>
    <x v="0"/>
    <s v="TIFFANY - TTP"/>
    <x v="177"/>
    <x v="151"/>
    <s v="000000P105000000186"/>
    <x v="0"/>
    <x v="84"/>
  </r>
  <r>
    <d v="2021-10-06T00:00:00"/>
    <x v="1"/>
    <s v="TIFFANY - TTP"/>
    <x v="123"/>
    <x v="152"/>
    <s v="000000P105000000187"/>
    <x v="0"/>
    <x v="10"/>
  </r>
  <r>
    <d v="2021-10-06T00:00:00"/>
    <x v="1"/>
    <s v="TIFFANY - TTP"/>
    <x v="178"/>
    <x v="153"/>
    <s v="000000P105000000188"/>
    <x v="0"/>
    <x v="21"/>
  </r>
  <r>
    <d v="2021-10-06T00:00:00"/>
    <x v="0"/>
    <s v="TIFFANY - TTP"/>
    <x v="179"/>
    <x v="154"/>
    <s v="000000P105000000189"/>
    <x v="0"/>
    <x v="16"/>
  </r>
  <r>
    <d v="2021-10-06T00:00:00"/>
    <x v="0"/>
    <s v="TIFFANY - TTP"/>
    <x v="180"/>
    <x v="154"/>
    <s v="000000P105000000189"/>
    <x v="0"/>
    <x v="30"/>
  </r>
  <r>
    <d v="2021-10-07T00:00:00"/>
    <x v="0"/>
    <s v="TIFFANY - TTP"/>
    <x v="181"/>
    <x v="155"/>
    <s v="000000P105000000190"/>
    <x v="0"/>
    <x v="4"/>
  </r>
  <r>
    <d v="2021-10-07T00:00:00"/>
    <x v="0"/>
    <s v="TIFFANY - TTP"/>
    <x v="182"/>
    <x v="155"/>
    <s v="000000P105000000190"/>
    <x v="0"/>
    <x v="25"/>
  </r>
  <r>
    <d v="2021-10-07T00:00:00"/>
    <x v="1"/>
    <s v="TIFFANY - TTP"/>
    <x v="183"/>
    <x v="156"/>
    <s v="000000P105000000193"/>
    <x v="0"/>
    <x v="73"/>
  </r>
  <r>
    <d v="2021-10-08T00:00:00"/>
    <x v="1"/>
    <s v="TIFFANY - TTP"/>
    <x v="184"/>
    <x v="157"/>
    <s v="000000P105000000194"/>
    <x v="0"/>
    <x v="49"/>
  </r>
  <r>
    <d v="2021-10-08T00:00:00"/>
    <x v="1"/>
    <s v="TIFFANY - TTP"/>
    <x v="10"/>
    <x v="158"/>
    <s v="000000P105000000195"/>
    <x v="0"/>
    <x v="2"/>
  </r>
  <r>
    <d v="2021-10-08T00:00:00"/>
    <x v="1"/>
    <s v="TIFFANY - TTP"/>
    <x v="185"/>
    <x v="159"/>
    <s v="000000P105000000196"/>
    <x v="0"/>
    <x v="2"/>
  </r>
  <r>
    <d v="2021-10-09T00:00:00"/>
    <x v="1"/>
    <s v="TIFFANY - TTP"/>
    <x v="178"/>
    <x v="160"/>
    <s v="000000P105000000197"/>
    <x v="0"/>
    <x v="21"/>
  </r>
  <r>
    <d v="2021-10-09T00:00:00"/>
    <x v="1"/>
    <s v="TIFFANY - TTP"/>
    <x v="186"/>
    <x v="160"/>
    <s v="000000P105000000197"/>
    <x v="0"/>
    <x v="2"/>
  </r>
  <r>
    <d v="2021-10-09T00:00:00"/>
    <x v="1"/>
    <s v="TIFFANY - TTP"/>
    <x v="152"/>
    <x v="161"/>
    <s v="000000P105000000198"/>
    <x v="0"/>
    <x v="61"/>
  </r>
  <r>
    <d v="2021-10-09T00:00:00"/>
    <x v="1"/>
    <s v="TIFFANY - TTP"/>
    <x v="146"/>
    <x v="162"/>
    <s v="000000P105000000199"/>
    <x v="0"/>
    <x v="10"/>
  </r>
  <r>
    <d v="2021-10-10T00:00:00"/>
    <x v="1"/>
    <s v="TIFFANY - TTP"/>
    <x v="187"/>
    <x v="163"/>
    <s v="000000P105000000200"/>
    <x v="0"/>
    <x v="33"/>
  </r>
  <r>
    <d v="2021-10-10T00:00:00"/>
    <x v="3"/>
    <s v="TIFFANY - TTP"/>
    <x v="188"/>
    <x v="39"/>
    <s v="000000P105000000201"/>
    <x v="0"/>
    <x v="60"/>
  </r>
  <r>
    <d v="2021-10-10T00:00:00"/>
    <x v="3"/>
    <s v="TIFFANY - TTP"/>
    <x v="134"/>
    <x v="39"/>
    <s v="000000P105000000201"/>
    <x v="0"/>
    <x v="7"/>
  </r>
  <r>
    <d v="2021-10-11T00:00:00"/>
    <x v="0"/>
    <s v="TIFFANY - TTP"/>
    <x v="189"/>
    <x v="164"/>
    <s v="000000P105000000202"/>
    <x v="0"/>
    <x v="60"/>
  </r>
  <r>
    <d v="2021-10-11T00:00:00"/>
    <x v="0"/>
    <s v="TIFFANY - TTP"/>
    <x v="190"/>
    <x v="164"/>
    <s v="000000P105000000202"/>
    <x v="0"/>
    <x v="5"/>
  </r>
  <r>
    <d v="2021-10-12T00:00:00"/>
    <x v="1"/>
    <s v="TIFFANY - TTP"/>
    <x v="178"/>
    <x v="165"/>
    <s v="000000P105000000204"/>
    <x v="0"/>
    <x v="21"/>
  </r>
  <r>
    <d v="2021-10-12T00:00:00"/>
    <x v="1"/>
    <s v="TIFFANY - TTP"/>
    <x v="186"/>
    <x v="165"/>
    <s v="000000P105000000204"/>
    <x v="0"/>
    <x v="70"/>
  </r>
  <r>
    <d v="2021-10-12T00:00:00"/>
    <x v="0"/>
    <s v="TIFFANY - TTP"/>
    <x v="185"/>
    <x v="166"/>
    <s v="000000P105000000205"/>
    <x v="0"/>
    <x v="70"/>
  </r>
  <r>
    <d v="2021-10-13T00:00:00"/>
    <x v="0"/>
    <s v="TIFFANY - TTP"/>
    <x v="191"/>
    <x v="167"/>
    <s v="000000P105000000206"/>
    <x v="0"/>
    <x v="74"/>
  </r>
  <r>
    <d v="2021-10-13T00:00:00"/>
    <x v="0"/>
    <s v="TIFFANY - TTP"/>
    <x v="192"/>
    <x v="167"/>
    <s v="000000P105000000206"/>
    <x v="0"/>
    <x v="85"/>
  </r>
  <r>
    <d v="2021-10-13T00:00:00"/>
    <x v="0"/>
    <s v="TIFFANY - TTP"/>
    <x v="193"/>
    <x v="167"/>
    <s v="000000P105000000207"/>
    <x v="0"/>
    <x v="86"/>
  </r>
  <r>
    <d v="2021-10-13T00:00:00"/>
    <x v="1"/>
    <s v="TIFFANY - TTP"/>
    <x v="191"/>
    <x v="168"/>
    <s v="000000P105000000208"/>
    <x v="0"/>
    <x v="74"/>
  </r>
  <r>
    <d v="2021-10-13T00:00:00"/>
    <x v="0"/>
    <s v="TIFFANY - TTP"/>
    <x v="2"/>
    <x v="169"/>
    <s v="000000P105000000209"/>
    <x v="0"/>
    <x v="70"/>
  </r>
  <r>
    <d v="2021-10-13T00:00:00"/>
    <x v="0"/>
    <s v="TIFFANY - TTP"/>
    <x v="186"/>
    <x v="169"/>
    <s v="000000P105000000209"/>
    <x v="0"/>
    <x v="70"/>
  </r>
  <r>
    <d v="2021-10-13T00:00:00"/>
    <x v="0"/>
    <s v="TIFFANY - TTP"/>
    <x v="194"/>
    <x v="170"/>
    <s v="000000P105000000210"/>
    <x v="0"/>
    <x v="7"/>
  </r>
  <r>
    <d v="2021-10-13T00:00:00"/>
    <x v="0"/>
    <s v="TIFFANY - TTP"/>
    <x v="195"/>
    <x v="170"/>
    <s v="000000P105000000210"/>
    <x v="0"/>
    <x v="87"/>
  </r>
  <r>
    <d v="2021-10-13T00:00:00"/>
    <x v="0"/>
    <s v="TIFFANY - TTP"/>
    <x v="196"/>
    <x v="42"/>
    <s v="000000P105000000211"/>
    <x v="0"/>
    <x v="46"/>
  </r>
  <r>
    <d v="2021-10-13T00:00:00"/>
    <x v="0"/>
    <s v="TIFFANY - TTP"/>
    <x v="197"/>
    <x v="42"/>
    <s v="000000P105000000211"/>
    <x v="0"/>
    <x v="33"/>
  </r>
  <r>
    <d v="2021-10-14T00:00:00"/>
    <x v="0"/>
    <s v="TIFFANY - TTP"/>
    <x v="198"/>
    <x v="171"/>
    <s v="000000P105000000212"/>
    <x v="0"/>
    <x v="88"/>
  </r>
  <r>
    <d v="2021-10-14T00:00:00"/>
    <x v="0"/>
    <s v="TIFFANY - TTP"/>
    <x v="199"/>
    <x v="171"/>
    <s v="000000P105000000212"/>
    <x v="0"/>
    <x v="86"/>
  </r>
  <r>
    <d v="2021-10-14T00:00:00"/>
    <x v="1"/>
    <s v="TIFFANY - TTP"/>
    <x v="162"/>
    <x v="172"/>
    <s v="000000P105000000213"/>
    <x v="0"/>
    <x v="70"/>
  </r>
  <r>
    <d v="2021-10-14T00:00:00"/>
    <x v="0"/>
    <s v="TIFFANY - TTP"/>
    <x v="200"/>
    <x v="27"/>
    <s v="000000P105000000214"/>
    <x v="0"/>
    <x v="39"/>
  </r>
  <r>
    <d v="2021-10-14T00:00:00"/>
    <x v="1"/>
    <s v="TIFFANY - TTP"/>
    <x v="201"/>
    <x v="173"/>
    <s v="000000P105000000215"/>
    <x v="0"/>
    <x v="77"/>
  </r>
  <r>
    <d v="2021-10-15T00:00:00"/>
    <x v="0"/>
    <s v="TIFFANY - TTP"/>
    <x v="202"/>
    <x v="174"/>
    <s v="000000P105000000216"/>
    <x v="0"/>
    <x v="89"/>
  </r>
  <r>
    <d v="2021-10-15T00:00:00"/>
    <x v="0"/>
    <s v="TIFFANY - TTP"/>
    <x v="203"/>
    <x v="174"/>
    <s v="000000P105000000216"/>
    <x v="0"/>
    <x v="46"/>
  </r>
  <r>
    <d v="2021-10-15T00:00:00"/>
    <x v="0"/>
    <s v="TIFFANY - TTP"/>
    <x v="111"/>
    <x v="175"/>
    <s v="000000P105000000217"/>
    <x v="0"/>
    <x v="70"/>
  </r>
  <r>
    <d v="2021-10-15T00:00:00"/>
    <x v="0"/>
    <s v="TIFFANY - TTP"/>
    <x v="204"/>
    <x v="176"/>
    <s v="000000P105000000218"/>
    <x v="0"/>
    <x v="5"/>
  </r>
  <r>
    <d v="2021-10-15T00:00:00"/>
    <x v="0"/>
    <s v="TIFFANY - TTP"/>
    <x v="205"/>
    <x v="176"/>
    <s v="000000P105000000218"/>
    <x v="0"/>
    <x v="7"/>
  </r>
  <r>
    <d v="2021-10-16T00:00:00"/>
    <x v="1"/>
    <s v="TIFFANY - TTP"/>
    <x v="206"/>
    <x v="177"/>
    <s v="000000P105000000219"/>
    <x v="0"/>
    <x v="16"/>
  </r>
  <r>
    <d v="2021-10-16T00:00:00"/>
    <x v="1"/>
    <s v="TIFFANY - TTP"/>
    <x v="207"/>
    <x v="178"/>
    <s v="000000P105000000221"/>
    <x v="0"/>
    <x v="47"/>
  </r>
  <r>
    <d v="2021-10-16T00:00:00"/>
    <x v="1"/>
    <s v="TIFFANY - TTP"/>
    <x v="126"/>
    <x v="179"/>
    <s v="000000P105000000224"/>
    <x v="0"/>
    <x v="24"/>
  </r>
  <r>
    <d v="2021-10-17T00:00:00"/>
    <x v="1"/>
    <s v="TIFFANY - TTP"/>
    <x v="2"/>
    <x v="180"/>
    <s v="000000P105000000225"/>
    <x v="0"/>
    <x v="70"/>
  </r>
  <r>
    <d v="2021-10-17T00:00:00"/>
    <x v="1"/>
    <s v="TIFFANY - TTP"/>
    <x v="146"/>
    <x v="181"/>
    <s v="000000P105000000226"/>
    <x v="0"/>
    <x v="10"/>
  </r>
  <r>
    <d v="2021-10-17T00:00:00"/>
    <x v="0"/>
    <s v="TIFFANY - TTP"/>
    <x v="208"/>
    <x v="182"/>
    <s v="000000P105000000227"/>
    <x v="0"/>
    <x v="90"/>
  </r>
  <r>
    <d v="2021-10-17T00:00:00"/>
    <x v="0"/>
    <s v="TIFFANY - TTP"/>
    <x v="16"/>
    <x v="182"/>
    <s v="000000P105000000227"/>
    <x v="0"/>
    <x v="58"/>
  </r>
  <r>
    <d v="2021-10-17T00:00:00"/>
    <x v="0"/>
    <s v="TIFFANY - TTP"/>
    <x v="209"/>
    <x v="183"/>
    <s v="000000P105000000229"/>
    <x v="0"/>
    <x v="50"/>
  </r>
  <r>
    <d v="2021-10-17T00:00:00"/>
    <x v="1"/>
    <s v="TIFFANY - TTP"/>
    <x v="210"/>
    <x v="184"/>
    <s v="000000P105000000230"/>
    <x v="0"/>
    <x v="91"/>
  </r>
  <r>
    <d v="2021-10-17T00:00:00"/>
    <x v="2"/>
    <s v="TIFFANY - TTP"/>
    <x v="82"/>
    <x v="185"/>
    <s v="000000P105000000231"/>
    <x v="0"/>
    <x v="50"/>
  </r>
  <r>
    <d v="2021-10-17T00:00:00"/>
    <x v="0"/>
    <s v="TIFFANY - TTP"/>
    <x v="82"/>
    <x v="186"/>
    <s v="000000P105000000232"/>
    <x v="0"/>
    <x v="50"/>
  </r>
  <r>
    <d v="2021-10-17T00:00:00"/>
    <x v="0"/>
    <s v="TIFFANY - TTP"/>
    <x v="211"/>
    <x v="187"/>
    <s v="000000P105000000233"/>
    <x v="0"/>
    <x v="62"/>
  </r>
  <r>
    <d v="2021-10-17T00:00:00"/>
    <x v="2"/>
    <s v="TIFFANY - TTP"/>
    <x v="75"/>
    <x v="188"/>
    <s v="000000P105000000234"/>
    <x v="0"/>
    <x v="48"/>
  </r>
  <r>
    <d v="2021-10-17T00:00:00"/>
    <x v="2"/>
    <s v="TIFFANY - TTP"/>
    <x v="212"/>
    <x v="188"/>
    <s v="000000P105000000234"/>
    <x v="0"/>
    <x v="92"/>
  </r>
  <r>
    <d v="2021-10-17T00:00:00"/>
    <x v="0"/>
    <s v="TIFFANY - TTP"/>
    <x v="213"/>
    <x v="189"/>
    <s v="000000P105000000235"/>
    <x v="0"/>
    <x v="93"/>
  </r>
  <r>
    <d v="2021-10-17T00:00:00"/>
    <x v="0"/>
    <s v="TIFFANY - TTP"/>
    <x v="214"/>
    <x v="189"/>
    <s v="000000P105000000235"/>
    <x v="0"/>
    <x v="94"/>
  </r>
  <r>
    <d v="2021-10-18T00:00:00"/>
    <x v="0"/>
    <s v="TIFFANY - TTP"/>
    <x v="215"/>
    <x v="190"/>
    <s v="000000P105000000236"/>
    <x v="0"/>
    <x v="95"/>
  </r>
  <r>
    <d v="2021-10-18T00:00:00"/>
    <x v="0"/>
    <s v="TIFFANY - TTP"/>
    <x v="216"/>
    <x v="31"/>
    <s v="000000P105000000237"/>
    <x v="0"/>
    <x v="96"/>
  </r>
  <r>
    <d v="2021-10-18T00:00:00"/>
    <x v="0"/>
    <s v="TIFFANY - TTP"/>
    <x v="217"/>
    <x v="191"/>
    <s v="000000P105000000238"/>
    <x v="0"/>
    <x v="97"/>
  </r>
  <r>
    <d v="2021-10-19T00:00:00"/>
    <x v="1"/>
    <s v="TIFFANY - TTP"/>
    <x v="162"/>
    <x v="192"/>
    <s v="000000P105000000239"/>
    <x v="0"/>
    <x v="70"/>
  </r>
  <r>
    <d v="2021-10-19T00:00:00"/>
    <x v="1"/>
    <s v="TIFFANY - TTP"/>
    <x v="218"/>
    <x v="193"/>
    <s v="000000P105000000240"/>
    <x v="0"/>
    <x v="70"/>
  </r>
  <r>
    <d v="2021-10-19T00:00:00"/>
    <x v="2"/>
    <s v="TIFFANY - TTP"/>
    <x v="219"/>
    <x v="194"/>
    <s v="000000P105000000241"/>
    <x v="0"/>
    <x v="46"/>
  </r>
  <r>
    <d v="2021-10-19T00:00:00"/>
    <x v="1"/>
    <s v="TIFFANY - TTP"/>
    <x v="220"/>
    <x v="195"/>
    <s v="000000P105000000242"/>
    <x v="0"/>
    <x v="98"/>
  </r>
  <r>
    <d v="2021-10-19T00:00:00"/>
    <x v="0"/>
    <s v="TIFFANY - TTP"/>
    <x v="67"/>
    <x v="196"/>
    <s v="000000P105000000243"/>
    <x v="0"/>
    <x v="44"/>
  </r>
  <r>
    <d v="2021-10-19T00:00:00"/>
    <x v="0"/>
    <s v="TIFFANY - TTP"/>
    <x v="221"/>
    <x v="196"/>
    <s v="000000P105000000243"/>
    <x v="0"/>
    <x v="33"/>
  </r>
  <r>
    <d v="2021-10-19T00:00:00"/>
    <x v="3"/>
    <s v="TIFFANY - TTP"/>
    <x v="190"/>
    <x v="197"/>
    <s v="000000P105000000244"/>
    <x v="0"/>
    <x v="5"/>
  </r>
  <r>
    <d v="2021-10-20T00:00:00"/>
    <x v="1"/>
    <s v="TIFFANY - TTP"/>
    <x v="111"/>
    <x v="198"/>
    <s v="000000P105000000245"/>
    <x v="0"/>
    <x v="70"/>
  </r>
  <r>
    <d v="2021-10-20T00:00:00"/>
    <x v="2"/>
    <s v="TIFFANY - TTP"/>
    <x v="222"/>
    <x v="199"/>
    <s v="000000P105000000246"/>
    <x v="0"/>
    <x v="10"/>
  </r>
  <r>
    <d v="2021-10-20T00:00:00"/>
    <x v="1"/>
    <s v="TIFFANY - TTP"/>
    <x v="108"/>
    <x v="200"/>
    <s v="000000P105000000247"/>
    <x v="0"/>
    <x v="15"/>
  </r>
  <r>
    <d v="2021-10-20T00:00:00"/>
    <x v="0"/>
    <s v="TIFFANY - TTP"/>
    <x v="223"/>
    <x v="196"/>
    <s v="000000P105000000248"/>
    <x v="0"/>
    <x v="99"/>
  </r>
  <r>
    <d v="2021-10-20T00:00:00"/>
    <x v="1"/>
    <s v="TIFFANY - TTP"/>
    <x v="224"/>
    <x v="201"/>
    <s v="000000P105000000249"/>
    <x v="0"/>
    <x v="70"/>
  </r>
  <r>
    <d v="2021-10-20T00:00:00"/>
    <x v="0"/>
    <s v="TIFFANY - TTP"/>
    <x v="204"/>
    <x v="202"/>
    <s v="000000P105000000250"/>
    <x v="0"/>
    <x v="5"/>
  </r>
  <r>
    <d v="2021-10-20T00:00:00"/>
    <x v="0"/>
    <s v="TIFFANY - TTP"/>
    <x v="8"/>
    <x v="202"/>
    <s v="000000P105000000250"/>
    <x v="0"/>
    <x v="70"/>
  </r>
  <r>
    <d v="2021-10-20T00:00:00"/>
    <x v="0"/>
    <s v="TIFFANY - TTP"/>
    <x v="225"/>
    <x v="203"/>
    <s v="000000P105000000251"/>
    <x v="0"/>
    <x v="26"/>
  </r>
  <r>
    <d v="2021-10-20T00:00:00"/>
    <x v="1"/>
    <s v="TIFFANY - TTP"/>
    <x v="226"/>
    <x v="204"/>
    <s v="000000P105000000252"/>
    <x v="0"/>
    <x v="100"/>
  </r>
  <r>
    <d v="2021-10-21T00:00:00"/>
    <x v="1"/>
    <s v="TIFFANY - TTP"/>
    <x v="212"/>
    <x v="205"/>
    <s v="000000P105000000253"/>
    <x v="0"/>
    <x v="92"/>
  </r>
  <r>
    <d v="2021-10-21T00:00:00"/>
    <x v="1"/>
    <s v="TIFFANY - TTP"/>
    <x v="72"/>
    <x v="206"/>
    <s v="000000P105000000254"/>
    <x v="0"/>
    <x v="10"/>
  </r>
  <r>
    <d v="2021-10-22T00:00:00"/>
    <x v="2"/>
    <s v="TIFFANY - TTP"/>
    <x v="227"/>
    <x v="207"/>
    <s v="000000P105000000255"/>
    <x v="0"/>
    <x v="77"/>
  </r>
  <r>
    <d v="2021-10-22T00:00:00"/>
    <x v="2"/>
    <s v="TIFFANY - TTP"/>
    <x v="228"/>
    <x v="207"/>
    <s v="000000P105000000255"/>
    <x v="0"/>
    <x v="21"/>
  </r>
  <r>
    <d v="2021-10-22T00:00:00"/>
    <x v="0"/>
    <s v="TIFFANY - TTP"/>
    <x v="229"/>
    <x v="208"/>
    <s v="000000P105000000256"/>
    <x v="0"/>
    <x v="40"/>
  </r>
  <r>
    <d v="2021-10-23T00:00:00"/>
    <x v="1"/>
    <s v="TIFFANY - TTP"/>
    <x v="108"/>
    <x v="209"/>
    <s v="000000P105000000257"/>
    <x v="0"/>
    <x v="15"/>
  </r>
  <r>
    <d v="2021-10-23T00:00:00"/>
    <x v="1"/>
    <s v="TIFFANY - TTP"/>
    <x v="123"/>
    <x v="210"/>
    <s v="000000P105000000258"/>
    <x v="0"/>
    <x v="10"/>
  </r>
  <r>
    <d v="2021-10-23T00:00:00"/>
    <x v="0"/>
    <s v="TIFFANY - TTP"/>
    <x v="230"/>
    <x v="97"/>
    <s v="000000P105000000259"/>
    <x v="0"/>
    <x v="70"/>
  </r>
  <r>
    <d v="2021-10-23T00:00:00"/>
    <x v="0"/>
    <s v="TIFFANY - TTP"/>
    <x v="231"/>
    <x v="211"/>
    <s v="000000P105000000260"/>
    <x v="0"/>
    <x v="7"/>
  </r>
  <r>
    <d v="2021-10-23T00:00:00"/>
    <x v="0"/>
    <s v="TIFFANY - TTP"/>
    <x v="232"/>
    <x v="212"/>
    <s v="000000P105000000261"/>
    <x v="0"/>
    <x v="61"/>
  </r>
  <r>
    <d v="2021-10-23T00:00:00"/>
    <x v="0"/>
    <s v="TIFFANY - TTP"/>
    <x v="233"/>
    <x v="213"/>
    <s v="000000P105000000262"/>
    <x v="0"/>
    <x v="101"/>
  </r>
  <r>
    <d v="2021-10-23T00:00:00"/>
    <x v="1"/>
    <s v="TIFFANY - TTP"/>
    <x v="234"/>
    <x v="214"/>
    <s v="000000P105000000263"/>
    <x v="0"/>
    <x v="96"/>
  </r>
  <r>
    <d v="2021-10-23T00:00:00"/>
    <x v="2"/>
    <s v="TIFFANY - TTP"/>
    <x v="224"/>
    <x v="215"/>
    <s v="000000P105000000264"/>
    <x v="0"/>
    <x v="70"/>
  </r>
  <r>
    <d v="2021-10-24T00:00:00"/>
    <x v="1"/>
    <s v="TIFFANY - TTP"/>
    <x v="123"/>
    <x v="216"/>
    <s v="000000P105000000269"/>
    <x v="0"/>
    <x v="10"/>
  </r>
  <r>
    <d v="2021-10-24T00:00:00"/>
    <x v="1"/>
    <s v="TIFFANY - TTP"/>
    <x v="235"/>
    <x v="217"/>
    <s v="000000P105000000270"/>
    <x v="0"/>
    <x v="102"/>
  </r>
  <r>
    <d v="2021-10-25T00:00:00"/>
    <x v="0"/>
    <s v="TIFFANY - TTP"/>
    <x v="236"/>
    <x v="218"/>
    <s v="000000P105000000272"/>
    <x v="0"/>
    <x v="103"/>
  </r>
  <r>
    <d v="2021-10-25T00:00:00"/>
    <x v="0"/>
    <s v="TIFFANY - TTP"/>
    <x v="237"/>
    <x v="219"/>
    <s v="000000P105000000273"/>
    <x v="0"/>
    <x v="104"/>
  </r>
  <r>
    <d v="2021-10-25T00:00:00"/>
    <x v="0"/>
    <s v="TIFFANY - TTP"/>
    <x v="238"/>
    <x v="219"/>
    <s v="000000P105000000273"/>
    <x v="0"/>
    <x v="105"/>
  </r>
  <r>
    <d v="2021-10-26T00:00:00"/>
    <x v="1"/>
    <s v="TIFFANY - TTP"/>
    <x v="232"/>
    <x v="220"/>
    <s v="000000P105000000274"/>
    <x v="0"/>
    <x v="61"/>
  </r>
  <r>
    <d v="2021-10-26T00:00:00"/>
    <x v="1"/>
    <s v="TIFFANY - TTP"/>
    <x v="2"/>
    <x v="221"/>
    <s v="000000P105000000275"/>
    <x v="0"/>
    <x v="70"/>
  </r>
  <r>
    <d v="2021-10-27T00:00:00"/>
    <x v="0"/>
    <s v="TIFFANY - TTP"/>
    <x v="239"/>
    <x v="222"/>
    <s v="000000P105000000276"/>
    <x v="0"/>
    <x v="100"/>
  </r>
  <r>
    <d v="2021-10-28T00:00:00"/>
    <x v="1"/>
    <s v="TIFFANY - TTP"/>
    <x v="240"/>
    <x v="223"/>
    <s v="000000P105000000278"/>
    <x v="0"/>
    <x v="106"/>
  </r>
  <r>
    <d v="2021-10-28T00:00:00"/>
    <x v="1"/>
    <s v="TIFFANY - TTP"/>
    <x v="210"/>
    <x v="224"/>
    <s v="000000P105000000279"/>
    <x v="0"/>
    <x v="91"/>
  </r>
  <r>
    <d v="2021-10-28T00:00:00"/>
    <x v="0"/>
    <s v="TIFFANY - TTP"/>
    <x v="241"/>
    <x v="225"/>
    <s v="000000P105000000280"/>
    <x v="0"/>
    <x v="107"/>
  </r>
  <r>
    <d v="2021-10-28T00:00:00"/>
    <x v="1"/>
    <s v="TIFFANY - TTP"/>
    <x v="230"/>
    <x v="224"/>
    <s v="000000P105000000281"/>
    <x v="0"/>
    <x v="70"/>
  </r>
  <r>
    <d v="2021-10-28T00:00:00"/>
    <x v="1"/>
    <s v="TIFFANY - TTP"/>
    <x v="230"/>
    <x v="226"/>
    <s v="000000P105000000282"/>
    <x v="0"/>
    <x v="70"/>
  </r>
  <r>
    <d v="2021-10-28T00:00:00"/>
    <x v="1"/>
    <s v="TIFFANY - TTP"/>
    <x v="242"/>
    <x v="227"/>
    <s v="000000P105000000283"/>
    <x v="0"/>
    <x v="25"/>
  </r>
  <r>
    <d v="2021-10-28T00:00:00"/>
    <x v="0"/>
    <s v="TIFFANY - TTP"/>
    <x v="243"/>
    <x v="228"/>
    <s v="000000P105000000284"/>
    <x v="0"/>
    <x v="108"/>
  </r>
  <r>
    <d v="2021-10-29T00:00:00"/>
    <x v="0"/>
    <s v="TIFFANY - TTP"/>
    <x v="244"/>
    <x v="229"/>
    <s v="000000P105000000285"/>
    <x v="0"/>
    <x v="9"/>
  </r>
  <r>
    <d v="2021-10-29T00:00:00"/>
    <x v="2"/>
    <s v="TIFFANY - TTP"/>
    <x v="245"/>
    <x v="230"/>
    <s v="000000P105000000286"/>
    <x v="0"/>
    <x v="3"/>
  </r>
  <r>
    <d v="2021-10-29T00:00:00"/>
    <x v="2"/>
    <s v="TIFFANY - TTP"/>
    <x v="246"/>
    <x v="230"/>
    <s v="000000P105000000286"/>
    <x v="0"/>
    <x v="3"/>
  </r>
  <r>
    <d v="2021-10-29T00:00:00"/>
    <x v="0"/>
    <s v="TIFFANY - TTP"/>
    <x v="247"/>
    <x v="229"/>
    <s v="000000P105000000287"/>
    <x v="0"/>
    <x v="7"/>
  </r>
  <r>
    <d v="2021-10-29T00:00:00"/>
    <x v="0"/>
    <s v="TIFFANY - TTP"/>
    <x v="244"/>
    <x v="229"/>
    <s v="000000P105000000289"/>
    <x v="1"/>
    <x v="109"/>
  </r>
  <r>
    <d v="2021-10-30T00:00:00"/>
    <x v="0"/>
    <s v="TIFFANY - TTP"/>
    <x v="95"/>
    <x v="231"/>
    <s v="000000P105000000290"/>
    <x v="0"/>
    <x v="40"/>
  </r>
  <r>
    <d v="2021-10-30T00:00:00"/>
    <x v="0"/>
    <s v="TIFFANY - TTP"/>
    <x v="40"/>
    <x v="231"/>
    <s v="000000P105000000290"/>
    <x v="0"/>
    <x v="58"/>
  </r>
  <r>
    <d v="2021-10-30T00:00:00"/>
    <x v="2"/>
    <s v="TIFFANY - TTP"/>
    <x v="248"/>
    <x v="232"/>
    <s v="000000P105000000291"/>
    <x v="0"/>
    <x v="110"/>
  </r>
  <r>
    <d v="2021-10-30T00:00:00"/>
    <x v="2"/>
    <s v="TIFFANY - TTP"/>
    <x v="249"/>
    <x v="233"/>
    <s v="000000P105000000292"/>
    <x v="0"/>
    <x v="25"/>
  </r>
  <r>
    <d v="2021-10-30T00:00:00"/>
    <x v="2"/>
    <s v="TIFFANY - TTP"/>
    <x v="250"/>
    <x v="233"/>
    <s v="000000P105000000292"/>
    <x v="0"/>
    <x v="30"/>
  </r>
  <r>
    <d v="2021-10-31T00:00:00"/>
    <x v="1"/>
    <s v="TIFFANY - TTP"/>
    <x v="251"/>
    <x v="234"/>
    <s v="000000P105000000293"/>
    <x v="0"/>
    <x v="81"/>
  </r>
  <r>
    <d v="2021-10-31T00:00:00"/>
    <x v="1"/>
    <s v="TIFFANY - TTP"/>
    <x v="252"/>
    <x v="235"/>
    <s v="000000P105000000294"/>
    <x v="0"/>
    <x v="35"/>
  </r>
  <r>
    <d v="2021-10-31T00:00:00"/>
    <x v="0"/>
    <s v="TIFFANY - TTP"/>
    <x v="253"/>
    <x v="236"/>
    <s v="000000P105000000295"/>
    <x v="0"/>
    <x v="103"/>
  </r>
  <r>
    <d v="2021-10-31T00:00:00"/>
    <x v="0"/>
    <s v="TIFFANY - TTP"/>
    <x v="254"/>
    <x v="237"/>
    <s v="000000P105000000296"/>
    <x v="0"/>
    <x v="111"/>
  </r>
  <r>
    <d v="2021-10-31T00:00:00"/>
    <x v="0"/>
    <s v="TIFFANY - TTP"/>
    <x v="209"/>
    <x v="238"/>
    <s v="000000P105000000297"/>
    <x v="0"/>
    <x v="50"/>
  </r>
  <r>
    <d v="2021-10-31T00:00:00"/>
    <x v="0"/>
    <s v="TIFFANY - TTP"/>
    <x v="255"/>
    <x v="238"/>
    <s v="000000P105000000297"/>
    <x v="0"/>
    <x v="7"/>
  </r>
  <r>
    <d v="2021-10-31T00:00:00"/>
    <x v="0"/>
    <s v="TIFFANY - TTP"/>
    <x v="256"/>
    <x v="239"/>
    <s v="000000P105000000298"/>
    <x v="0"/>
    <x v="31"/>
  </r>
  <r>
    <d v="2021-10-31T00:00:00"/>
    <x v="0"/>
    <s v="TIFFANY - TTP"/>
    <x v="257"/>
    <x v="240"/>
    <s v="000000P105000000299"/>
    <x v="0"/>
    <x v="112"/>
  </r>
  <r>
    <d v="2021-10-31T00:00:00"/>
    <x v="0"/>
    <s v="TIFFANY - TTP"/>
    <x v="258"/>
    <x v="240"/>
    <s v="000000P105000000299"/>
    <x v="0"/>
    <x v="4"/>
  </r>
  <r>
    <d v="2021-11-02T00:00:00"/>
    <x v="1"/>
    <s v="TIFFANY - TTP"/>
    <x v="259"/>
    <x v="241"/>
    <s v="000000P105000000300"/>
    <x v="0"/>
    <x v="70"/>
  </r>
  <r>
    <d v="2021-11-02T00:00:00"/>
    <x v="0"/>
    <s v="TIFFANY - TTP"/>
    <x v="115"/>
    <x v="242"/>
    <s v="000000P105000000301"/>
    <x v="0"/>
    <x v="63"/>
  </r>
  <r>
    <d v="2021-11-03T00:00:00"/>
    <x v="1"/>
    <s v="TIFFANY - TTP"/>
    <x v="149"/>
    <x v="243"/>
    <s v="000000P105000000302"/>
    <x v="0"/>
    <x v="58"/>
  </r>
  <r>
    <d v="2021-11-03T00:00:00"/>
    <x v="2"/>
    <s v="TIFFANY - TTP"/>
    <x v="260"/>
    <x v="244"/>
    <s v="000000P105000000303"/>
    <x v="0"/>
    <x v="7"/>
  </r>
  <r>
    <d v="2021-11-04T00:00:00"/>
    <x v="1"/>
    <s v="TIFFANY - TTP"/>
    <x v="261"/>
    <x v="245"/>
    <s v="000000P105000000304"/>
    <x v="0"/>
    <x v="70"/>
  </r>
  <r>
    <d v="2021-11-06T00:00:00"/>
    <x v="1"/>
    <s v="TIFFANY - TTP"/>
    <x v="262"/>
    <x v="246"/>
    <s v="000000P105000000307"/>
    <x v="0"/>
    <x v="7"/>
  </r>
  <r>
    <d v="2021-11-06T00:00:00"/>
    <x v="2"/>
    <s v="TIFFANY - TTP"/>
    <x v="263"/>
    <x v="247"/>
    <s v="000000P105000000308"/>
    <x v="0"/>
    <x v="7"/>
  </r>
  <r>
    <d v="2021-11-06T00:00:00"/>
    <x v="2"/>
    <s v="TIFFANY - TTP"/>
    <x v="264"/>
    <x v="247"/>
    <s v="000000P105000000308"/>
    <x v="0"/>
    <x v="16"/>
  </r>
  <r>
    <d v="2021-11-06T00:00:00"/>
    <x v="0"/>
    <s v="TIFFANY - TTP"/>
    <x v="265"/>
    <x v="248"/>
    <s v="000000P105000000309"/>
    <x v="0"/>
    <x v="87"/>
  </r>
  <r>
    <d v="2021-11-06T00:00:00"/>
    <x v="0"/>
    <s v="TIFFANY - TTP"/>
    <x v="266"/>
    <x v="248"/>
    <s v="000000P105000000309"/>
    <x v="0"/>
    <x v="16"/>
  </r>
  <r>
    <d v="2021-11-06T00:00:00"/>
    <x v="1"/>
    <s v="TIFFANY - TTP"/>
    <x v="267"/>
    <x v="249"/>
    <s v="000000P105000000310"/>
    <x v="0"/>
    <x v="21"/>
  </r>
  <r>
    <d v="2021-11-06T00:00:00"/>
    <x v="0"/>
    <s v="TIFFANY - TTP"/>
    <x v="179"/>
    <x v="250"/>
    <s v="000000P105000000311"/>
    <x v="0"/>
    <x v="16"/>
  </r>
  <r>
    <d v="2021-11-06T00:00:00"/>
    <x v="0"/>
    <s v="TIFFANY - TTP"/>
    <x v="268"/>
    <x v="250"/>
    <s v="000000P105000000311"/>
    <x v="0"/>
    <x v="4"/>
  </r>
  <r>
    <d v="2021-11-06T00:00:00"/>
    <x v="0"/>
    <s v="TIFFANY - TTP"/>
    <x v="146"/>
    <x v="250"/>
    <s v="000000P105000000311"/>
    <x v="0"/>
    <x v="10"/>
  </r>
  <r>
    <d v="2021-11-06T00:00:00"/>
    <x v="4"/>
    <s v="TIFFANY - TTP"/>
    <x v="269"/>
    <x v="251"/>
    <s v="000000P105000000312"/>
    <x v="0"/>
    <x v="113"/>
  </r>
  <r>
    <d v="2021-11-10T00:00:00"/>
    <x v="1"/>
    <s v="TIFFANY - TTP"/>
    <x v="218"/>
    <x v="252"/>
    <s v="000000P105000000313"/>
    <x v="0"/>
    <x v="70"/>
  </r>
  <r>
    <d v="2021-11-10T00:00:00"/>
    <x v="2"/>
    <s v="TIFFANY - TTP"/>
    <x v="230"/>
    <x v="253"/>
    <s v="000000P105000000314"/>
    <x v="0"/>
    <x v="70"/>
  </r>
  <r>
    <d v="2021-11-10T00:00:00"/>
    <x v="1"/>
    <s v="TIFFANY - TTP"/>
    <x v="85"/>
    <x v="254"/>
    <s v="000000P105000000315"/>
    <x v="0"/>
    <x v="53"/>
  </r>
  <r>
    <d v="2021-11-11T00:00:00"/>
    <x v="1"/>
    <s v="TIFFANY - TTP"/>
    <x v="123"/>
    <x v="255"/>
    <s v="000000P105000000316"/>
    <x v="0"/>
    <x v="10"/>
  </r>
  <r>
    <d v="2021-11-11T00:00:00"/>
    <x v="1"/>
    <s v="TIFFANY - TTP"/>
    <x v="270"/>
    <x v="256"/>
    <s v="000000P105000000317"/>
    <x v="0"/>
    <x v="3"/>
  </r>
  <r>
    <d v="2021-11-12T00:00:00"/>
    <x v="1"/>
    <s v="TIFFANY - TTP"/>
    <x v="123"/>
    <x v="257"/>
    <s v="000000P105000000318"/>
    <x v="0"/>
    <x v="10"/>
  </r>
  <r>
    <d v="2021-11-12T00:00:00"/>
    <x v="1"/>
    <s v="TIFFANY - TTP"/>
    <x v="123"/>
    <x v="257"/>
    <s v="000000P105000000321"/>
    <x v="1"/>
    <x v="114"/>
  </r>
  <r>
    <d v="2021-11-12T00:00:00"/>
    <x v="1"/>
    <s v="TIFFANY - TTP"/>
    <x v="123"/>
    <x v="257"/>
    <s v="000000P105000000322"/>
    <x v="0"/>
    <x v="10"/>
  </r>
  <r>
    <d v="2021-11-12T00:00:00"/>
    <x v="1"/>
    <s v="TIFFANY - TTP"/>
    <x v="271"/>
    <x v="258"/>
    <s v="000000P105000000323"/>
    <x v="0"/>
    <x v="7"/>
  </r>
  <r>
    <d v="2021-11-12T00:00:00"/>
    <x v="0"/>
    <s v="TIFFANY - TTP"/>
    <x v="272"/>
    <x v="29"/>
    <s v="000000P105000000324"/>
    <x v="0"/>
    <x v="27"/>
  </r>
  <r>
    <d v="2021-11-13T00:00:00"/>
    <x v="1"/>
    <s v="TIFFANY - TTP"/>
    <x v="232"/>
    <x v="259"/>
    <s v="000000P105000000325"/>
    <x v="0"/>
    <x v="61"/>
  </r>
  <r>
    <d v="2021-11-13T00:00:00"/>
    <x v="0"/>
    <s v="TIFFANY - TTP"/>
    <x v="273"/>
    <x v="260"/>
    <s v="000000P105000000326"/>
    <x v="0"/>
    <x v="11"/>
  </r>
  <r>
    <d v="2021-11-13T00:00:00"/>
    <x v="0"/>
    <s v="TIFFANY - TTP"/>
    <x v="274"/>
    <x v="260"/>
    <s v="000000P105000000326"/>
    <x v="0"/>
    <x v="87"/>
  </r>
  <r>
    <d v="2021-11-13T00:00:00"/>
    <x v="2"/>
    <s v="TIFFANY - TTP"/>
    <x v="65"/>
    <x v="261"/>
    <s v="000000P105000000327"/>
    <x v="0"/>
    <x v="16"/>
  </r>
  <r>
    <d v="2021-11-13T00:00:00"/>
    <x v="0"/>
    <s v="TIFFANY - TTP"/>
    <x v="275"/>
    <x v="262"/>
    <s v="000000P105000000328"/>
    <x v="0"/>
    <x v="5"/>
  </r>
  <r>
    <d v="2021-11-13T00:00:00"/>
    <x v="0"/>
    <s v="TIFFANY - TTP"/>
    <x v="231"/>
    <x v="262"/>
    <s v="000000P105000000328"/>
    <x v="0"/>
    <x v="7"/>
  </r>
  <r>
    <d v="2021-11-14T00:00:00"/>
    <x v="1"/>
    <s v="TIFFANY - TTP"/>
    <x v="276"/>
    <x v="263"/>
    <s v="000000P105000000329"/>
    <x v="0"/>
    <x v="88"/>
  </r>
  <r>
    <d v="2021-11-14T00:00:00"/>
    <x v="2"/>
    <s v="TIFFANY - TTP"/>
    <x v="277"/>
    <x v="264"/>
    <s v="000000P105000000330"/>
    <x v="0"/>
    <x v="15"/>
  </r>
  <r>
    <d v="2021-11-14T00:00:00"/>
    <x v="2"/>
    <s v="TIFFANY - TTP"/>
    <x v="278"/>
    <x v="264"/>
    <s v="000000P105000000330"/>
    <x v="0"/>
    <x v="15"/>
  </r>
  <r>
    <d v="2021-11-14T00:00:00"/>
    <x v="2"/>
    <s v="TIFFANY - TTP"/>
    <x v="279"/>
    <x v="265"/>
    <s v="000000P105000000331"/>
    <x v="0"/>
    <x v="110"/>
  </r>
  <r>
    <d v="2021-11-15T00:00:00"/>
    <x v="0"/>
    <s v="TIFFANY - TTP"/>
    <x v="109"/>
    <x v="266"/>
    <s v="000000P105000000332"/>
    <x v="0"/>
    <x v="50"/>
  </r>
  <r>
    <d v="2021-11-15T00:00:00"/>
    <x v="0"/>
    <s v="TIFFANY - TTP"/>
    <x v="280"/>
    <x v="266"/>
    <s v="000000P105000000332"/>
    <x v="0"/>
    <x v="9"/>
  </r>
  <r>
    <d v="2021-11-15T00:00:00"/>
    <x v="0"/>
    <s v="TIFFANY - TTP"/>
    <x v="149"/>
    <x v="266"/>
    <s v="000000P105000000332"/>
    <x v="0"/>
    <x v="58"/>
  </r>
  <r>
    <d v="2021-11-15T00:00:00"/>
    <x v="0"/>
    <s v="TIFFANY - TTP"/>
    <x v="281"/>
    <x v="266"/>
    <s v="000000P105000000332"/>
    <x v="0"/>
    <x v="115"/>
  </r>
  <r>
    <d v="2021-11-16T00:00:00"/>
    <x v="5"/>
    <s v="TIFFANY - TTP"/>
    <x v="23"/>
    <x v="267"/>
    <s v="000000P105000000333"/>
    <x v="0"/>
    <x v="70"/>
  </r>
  <r>
    <d v="2021-11-16T00:00:00"/>
    <x v="0"/>
    <s v="TIFFANY - TTP"/>
    <x v="282"/>
    <x v="42"/>
    <s v="000000P105000000334"/>
    <x v="0"/>
    <x v="105"/>
  </r>
  <r>
    <d v="2021-11-17T00:00:00"/>
    <x v="0"/>
    <s v="TIFFANY - TTP"/>
    <x v="66"/>
    <x v="240"/>
    <s v="000000P105000000336"/>
    <x v="0"/>
    <x v="43"/>
  </r>
  <r>
    <d v="2021-11-19T00:00:00"/>
    <x v="2"/>
    <s v="TIFFANY - TTP"/>
    <x v="275"/>
    <x v="268"/>
    <s v="000000P105000000339"/>
    <x v="0"/>
    <x v="5"/>
  </r>
  <r>
    <d v="2021-11-19T00:00:00"/>
    <x v="1"/>
    <s v="TIFFANY - TTP"/>
    <x v="139"/>
    <x v="269"/>
    <s v="000000P105000000340"/>
    <x v="0"/>
    <x v="54"/>
  </r>
  <r>
    <d v="2021-11-19T00:00:00"/>
    <x v="1"/>
    <s v="TIFFANY - TTP"/>
    <x v="283"/>
    <x v="270"/>
    <s v="000000P105000000341"/>
    <x v="0"/>
    <x v="40"/>
  </r>
  <r>
    <d v="2021-11-20T00:00:00"/>
    <x v="2"/>
    <s v="TIFFANY - TTP"/>
    <x v="146"/>
    <x v="271"/>
    <s v="000000P105000000342"/>
    <x v="0"/>
    <x v="10"/>
  </r>
  <r>
    <d v="2021-11-20T00:00:00"/>
    <x v="2"/>
    <s v="TIFFANY - TTP"/>
    <x v="284"/>
    <x v="271"/>
    <s v="000000P105000000342"/>
    <x v="0"/>
    <x v="54"/>
  </r>
  <r>
    <d v="2021-11-20T00:00:00"/>
    <x v="1"/>
    <s v="TIFFANY - TTP"/>
    <x v="285"/>
    <x v="272"/>
    <s v="000000P105000000343"/>
    <x v="0"/>
    <x v="47"/>
  </r>
  <r>
    <d v="2021-11-20T00:00:00"/>
    <x v="1"/>
    <s v="TIFFANY - TTP"/>
    <x v="123"/>
    <x v="272"/>
    <s v="000000P105000000344"/>
    <x v="0"/>
    <x v="10"/>
  </r>
  <r>
    <d v="2021-11-20T00:00:00"/>
    <x v="2"/>
    <s v="TIFFANY - TTP"/>
    <x v="230"/>
    <x v="273"/>
    <s v="000000P105000000345"/>
    <x v="0"/>
    <x v="70"/>
  </r>
  <r>
    <d v="2021-11-21T00:00:00"/>
    <x v="2"/>
    <s v="TIFFANY - TTP"/>
    <x v="286"/>
    <x v="274"/>
    <s v="000000P105000000346"/>
    <x v="0"/>
    <x v="7"/>
  </r>
  <r>
    <d v="2021-11-21T00:00:00"/>
    <x v="2"/>
    <s v="TIFFANY - TTP"/>
    <x v="287"/>
    <x v="274"/>
    <s v="000000P105000000346"/>
    <x v="0"/>
    <x v="48"/>
  </r>
  <r>
    <d v="2021-11-22T00:00:00"/>
    <x v="1"/>
    <s v="TIFFANY - TTP"/>
    <x v="40"/>
    <x v="275"/>
    <s v="000000P105000000347"/>
    <x v="0"/>
    <x v="58"/>
  </r>
  <r>
    <d v="2021-11-22T00:00:00"/>
    <x v="1"/>
    <s v="TIFFANY - TTP"/>
    <x v="288"/>
    <x v="275"/>
    <s v="000000P105000000347"/>
    <x v="0"/>
    <x v="30"/>
  </r>
  <r>
    <d v="2021-11-22T00:00:00"/>
    <x v="1"/>
    <s v="TIFFANY - TTP"/>
    <x v="230"/>
    <x v="276"/>
    <s v="000000P105000000348"/>
    <x v="0"/>
    <x v="70"/>
  </r>
  <r>
    <d v="2021-11-22T00:00:00"/>
    <x v="1"/>
    <s v="TIFFANY - TTP"/>
    <x v="289"/>
    <x v="277"/>
    <s v="000000P105000000349"/>
    <x v="0"/>
    <x v="9"/>
  </r>
  <r>
    <d v="2021-11-22T00:00:00"/>
    <x v="1"/>
    <s v="TIFFANY - TTP"/>
    <x v="16"/>
    <x v="277"/>
    <s v="000000P105000000349"/>
    <x v="0"/>
    <x v="58"/>
  </r>
  <r>
    <d v="2021-11-22T00:00:00"/>
    <x v="1"/>
    <s v="TIFFANY - TTP"/>
    <x v="283"/>
    <x v="278"/>
    <s v="000000P105000000350"/>
    <x v="0"/>
    <x v="40"/>
  </r>
  <r>
    <d v="2021-11-22T00:00:00"/>
    <x v="0"/>
    <s v="TIFFANY - TTP"/>
    <x v="290"/>
    <x v="279"/>
    <s v="000000P105000000351"/>
    <x v="0"/>
    <x v="116"/>
  </r>
  <r>
    <d v="2021-11-23T00:00:00"/>
    <x v="0"/>
    <s v="TIFFANY - TTP"/>
    <x v="291"/>
    <x v="280"/>
    <s v="000000P105000000352"/>
    <x v="0"/>
    <x v="47"/>
  </r>
  <r>
    <d v="2021-11-23T00:00:00"/>
    <x v="0"/>
    <s v="TIFFANY - TTP"/>
    <x v="292"/>
    <x v="280"/>
    <s v="000000P105000000352"/>
    <x v="0"/>
    <x v="47"/>
  </r>
  <r>
    <d v="2021-11-23T00:00:00"/>
    <x v="0"/>
    <s v="TIFFANY - TTP"/>
    <x v="293"/>
    <x v="281"/>
    <s v="000000P105000000353"/>
    <x v="0"/>
    <x v="49"/>
  </r>
  <r>
    <d v="2021-11-24T00:00:00"/>
    <x v="0"/>
    <s v="TIFFANY - TTP"/>
    <x v="294"/>
    <x v="154"/>
    <s v="000000P105000000356"/>
    <x v="0"/>
    <x v="27"/>
  </r>
  <r>
    <d v="2021-11-24T00:00:00"/>
    <x v="0"/>
    <s v="TIFFANY - TTP"/>
    <x v="16"/>
    <x v="154"/>
    <s v="000000P105000000356"/>
    <x v="0"/>
    <x v="58"/>
  </r>
  <r>
    <d v="2021-11-25T00:00:00"/>
    <x v="2"/>
    <s v="TIFFANY - TTP"/>
    <x v="295"/>
    <x v="282"/>
    <s v="000000P105000000357"/>
    <x v="0"/>
    <x v="16"/>
  </r>
  <r>
    <d v="2021-11-25T00:00:00"/>
    <x v="2"/>
    <s v="TIFFANY - TTP"/>
    <x v="296"/>
    <x v="282"/>
    <s v="000000P105000000358"/>
    <x v="0"/>
    <x v="19"/>
  </r>
  <r>
    <d v="2021-11-26T00:00:00"/>
    <x v="1"/>
    <s v="TIFFANY - TTP"/>
    <x v="123"/>
    <x v="283"/>
    <s v="000000P105000000359"/>
    <x v="0"/>
    <x v="10"/>
  </r>
  <r>
    <d v="2021-11-26T00:00:00"/>
    <x v="1"/>
    <s v="TIFFANY - TTP"/>
    <x v="297"/>
    <x v="284"/>
    <s v="000000P105000000360"/>
    <x v="0"/>
    <x v="46"/>
  </r>
  <r>
    <d v="2021-11-26T00:00:00"/>
    <x v="1"/>
    <s v="TIFFANY - TTP"/>
    <x v="191"/>
    <x v="285"/>
    <s v="000000P105000000361"/>
    <x v="0"/>
    <x v="74"/>
  </r>
  <r>
    <d v="2021-11-26T00:00:00"/>
    <x v="1"/>
    <s v="TIFFANY - TTP"/>
    <x v="293"/>
    <x v="286"/>
    <s v="000000P105000000362"/>
    <x v="0"/>
    <x v="49"/>
  </r>
  <r>
    <d v="2021-11-26T00:00:00"/>
    <x v="1"/>
    <s v="TIFFANY - TTP"/>
    <x v="128"/>
    <x v="286"/>
    <s v="000000P105000000362"/>
    <x v="0"/>
    <x v="34"/>
  </r>
  <r>
    <d v="2021-11-27T00:00:00"/>
    <x v="0"/>
    <s v="TIFFANY - TTP"/>
    <x v="298"/>
    <x v="287"/>
    <s v="000000P105000000363"/>
    <x v="0"/>
    <x v="117"/>
  </r>
  <r>
    <d v="2021-11-27T00:00:00"/>
    <x v="1"/>
    <s v="TIFFANY - TTP"/>
    <x v="299"/>
    <x v="288"/>
    <s v="000000P105000000364"/>
    <x v="0"/>
    <x v="16"/>
  </r>
  <r>
    <d v="2021-11-27T00:00:00"/>
    <x v="1"/>
    <s v="TIFFANY - TTP"/>
    <x v="300"/>
    <x v="289"/>
    <s v="000000P105000000365"/>
    <x v="0"/>
    <x v="118"/>
  </r>
  <r>
    <d v="2021-11-28T00:00:00"/>
    <x v="0"/>
    <s v="TIFFANY - TTP"/>
    <x v="301"/>
    <x v="290"/>
    <s v="000000P105000000366"/>
    <x v="0"/>
    <x v="119"/>
  </r>
  <r>
    <d v="2021-11-28T00:00:00"/>
    <x v="0"/>
    <s v="TIFFANY - TTP"/>
    <x v="299"/>
    <x v="291"/>
    <s v="000000P105000000368"/>
    <x v="0"/>
    <x v="16"/>
  </r>
  <r>
    <d v="2021-11-29T00:00:00"/>
    <x v="6"/>
    <s v="TIFFANY - TTP"/>
    <x v="302"/>
    <x v="292"/>
    <s v="000000P105000000369"/>
    <x v="0"/>
    <x v="21"/>
  </r>
  <r>
    <d v="2021-11-30T00:00:00"/>
    <x v="2"/>
    <s v="TIFFANY - TTP"/>
    <x v="303"/>
    <x v="293"/>
    <s v="000000P105000000370"/>
    <x v="0"/>
    <x v="89"/>
  </r>
  <r>
    <d v="2021-11-30T00:00:00"/>
    <x v="1"/>
    <s v="TIFFANY - TTP"/>
    <x v="304"/>
    <x v="294"/>
    <s v="000000P105000000371"/>
    <x v="0"/>
    <x v="79"/>
  </r>
  <r>
    <d v="2021-11-30T00:00:00"/>
    <x v="1"/>
    <s v="TIFFANY - TTP"/>
    <x v="259"/>
    <x v="295"/>
    <s v="000000P105000000372"/>
    <x v="0"/>
    <x v="70"/>
  </r>
  <r>
    <d v="2021-11-30T00:00:00"/>
    <x v="1"/>
    <s v="TIFFANY - TTP"/>
    <x v="283"/>
    <x v="296"/>
    <s v="000000P105000000373"/>
    <x v="0"/>
    <x v="40"/>
  </r>
  <r>
    <d v="2021-11-30T00:00:00"/>
    <x v="2"/>
    <s v="TIFFANY - TTP"/>
    <x v="152"/>
    <x v="293"/>
    <s v="000000P105000000374"/>
    <x v="0"/>
    <x v="61"/>
  </r>
  <r>
    <d v="2021-12-01T00:00:00"/>
    <x v="2"/>
    <s v="TIFFANY - TTP"/>
    <x v="305"/>
    <x v="297"/>
    <s v="000000P105000000375"/>
    <x v="0"/>
    <x v="18"/>
  </r>
  <r>
    <d v="2021-12-01T00:00:00"/>
    <x v="2"/>
    <s v="TIFFANY - TTP"/>
    <x v="306"/>
    <x v="297"/>
    <s v="000000P105000000375"/>
    <x v="0"/>
    <x v="59"/>
  </r>
  <r>
    <d v="2021-12-02T00:00:00"/>
    <x v="0"/>
    <s v="TIFFANY - TTP"/>
    <x v="307"/>
    <x v="298"/>
    <s v="000000P105000000376"/>
    <x v="0"/>
    <x v="120"/>
  </r>
  <r>
    <d v="2021-12-02T00:00:00"/>
    <x v="0"/>
    <s v="TIFFANY - TTP"/>
    <x v="308"/>
    <x v="299"/>
    <s v="000000P105000000377"/>
    <x v="0"/>
    <x v="118"/>
  </r>
  <r>
    <d v="2021-12-02T00:00:00"/>
    <x v="0"/>
    <s v="TIFFANY - TTP"/>
    <x v="309"/>
    <x v="300"/>
    <s v="000000P105000000378"/>
    <x v="0"/>
    <x v="47"/>
  </r>
  <r>
    <d v="2021-12-02T00:00:00"/>
    <x v="0"/>
    <s v="TIFFANY - TTP"/>
    <x v="310"/>
    <x v="301"/>
    <s v="000000P105000000379"/>
    <x v="0"/>
    <x v="121"/>
  </r>
  <r>
    <d v="2021-12-04T00:00:00"/>
    <x v="2"/>
    <s v="TIFFANY - TTP"/>
    <x v="60"/>
    <x v="302"/>
    <s v="000000P105000000382"/>
    <x v="0"/>
    <x v="30"/>
  </r>
  <r>
    <d v="2021-12-04T00:00:00"/>
    <x v="2"/>
    <s v="TIFFANY - TTP"/>
    <x v="205"/>
    <x v="303"/>
    <s v="000000P105000000383"/>
    <x v="0"/>
    <x v="7"/>
  </r>
  <r>
    <d v="2021-12-04T00:00:00"/>
    <x v="1"/>
    <s v="TIFFANY - TTP"/>
    <x v="311"/>
    <x v="304"/>
    <s v="000000P105000000384"/>
    <x v="0"/>
    <x v="32"/>
  </r>
  <r>
    <d v="2021-12-04T00:00:00"/>
    <x v="0"/>
    <s v="TIFFANY - TTP"/>
    <x v="54"/>
    <x v="34"/>
    <s v="000000P105000000385"/>
    <x v="0"/>
    <x v="25"/>
  </r>
  <r>
    <d v="2021-12-04T00:00:00"/>
    <x v="0"/>
    <s v="TIFFANY - TTP"/>
    <x v="312"/>
    <x v="305"/>
    <s v="000000P105000000386"/>
    <x v="0"/>
    <x v="122"/>
  </r>
  <r>
    <d v="2021-12-05T00:00:00"/>
    <x v="1"/>
    <s v="TIFFANY - TTP"/>
    <x v="313"/>
    <x v="306"/>
    <s v="000000P105000000387"/>
    <x v="0"/>
    <x v="80"/>
  </r>
  <r>
    <d v="2021-12-05T00:00:00"/>
    <x v="2"/>
    <s v="TIFFANY - TTP"/>
    <x v="314"/>
    <x v="307"/>
    <s v="000000P105000000388"/>
    <x v="0"/>
    <x v="70"/>
  </r>
  <r>
    <d v="2021-12-05T00:00:00"/>
    <x v="2"/>
    <s v="TIFFANY - TTP"/>
    <x v="315"/>
    <x v="307"/>
    <s v="000000P105000000390"/>
    <x v="0"/>
    <x v="25"/>
  </r>
  <r>
    <d v="2021-12-05T00:00:00"/>
    <x v="2"/>
    <s v="TIFFANY - TTP"/>
    <x v="316"/>
    <x v="307"/>
    <s v="000000P105000000391"/>
    <x v="0"/>
    <x v="58"/>
  </r>
  <r>
    <d v="2021-12-05T00:00:00"/>
    <x v="0"/>
    <s v="TIFFANY - TTP"/>
    <x v="317"/>
    <x v="186"/>
    <s v="000000P105000000395"/>
    <x v="0"/>
    <x v="76"/>
  </r>
  <r>
    <d v="2021-12-06T00:00:00"/>
    <x v="0"/>
    <s v="TIFFANY - TTP"/>
    <x v="318"/>
    <x v="102"/>
    <s v="000000P105000000396"/>
    <x v="0"/>
    <x v="123"/>
  </r>
  <r>
    <d v="2021-12-06T00:00:00"/>
    <x v="0"/>
    <s v="TIFFANY - TTP"/>
    <x v="319"/>
    <x v="308"/>
    <s v="000000P105000000397"/>
    <x v="0"/>
    <x v="117"/>
  </r>
  <r>
    <d v="2021-12-06T00:00:00"/>
    <x v="0"/>
    <s v="TIFFANY - TTP"/>
    <x v="320"/>
    <x v="308"/>
    <s v="000000P105000000397"/>
    <x v="0"/>
    <x v="124"/>
  </r>
  <r>
    <d v="2021-12-07T00:00:00"/>
    <x v="2"/>
    <s v="TIFFANY - TTP"/>
    <x v="37"/>
    <x v="309"/>
    <s v="000000P105000000398"/>
    <x v="0"/>
    <x v="26"/>
  </r>
  <r>
    <d v="2021-12-07T00:00:00"/>
    <x v="1"/>
    <s v="TIFFANY - TTP"/>
    <x v="321"/>
    <x v="310"/>
    <s v="000000P105000000399"/>
    <x v="0"/>
    <x v="70"/>
  </r>
  <r>
    <d v="2021-12-08T00:00:00"/>
    <x v="1"/>
    <s v="TIFFANY - TTP"/>
    <x v="322"/>
    <x v="311"/>
    <s v="000000P105000000400"/>
    <x v="0"/>
    <x v="25"/>
  </r>
  <r>
    <d v="2021-12-08T00:00:00"/>
    <x v="2"/>
    <s v="TIFFANY - TTP"/>
    <x v="283"/>
    <x v="312"/>
    <s v="000000P105000000401"/>
    <x v="0"/>
    <x v="40"/>
  </r>
  <r>
    <d v="2021-12-09T00:00:00"/>
    <x v="2"/>
    <s v="TIFFANY - TTP"/>
    <x v="209"/>
    <x v="313"/>
    <s v="000000P105000000402"/>
    <x v="0"/>
    <x v="50"/>
  </r>
  <r>
    <d v="2021-12-09T00:00:00"/>
    <x v="1"/>
    <s v="TIFFANY - TTP"/>
    <x v="323"/>
    <x v="20"/>
    <s v="000000P105000000403"/>
    <x v="0"/>
    <x v="34"/>
  </r>
  <r>
    <d v="2021-12-09T00:00:00"/>
    <x v="1"/>
    <s v="TIFFANY - TTP"/>
    <x v="324"/>
    <x v="314"/>
    <s v="000000P105000000404"/>
    <x v="0"/>
    <x v="4"/>
  </r>
  <r>
    <d v="2021-12-09T00:00:00"/>
    <x v="2"/>
    <s v="TIFFANY - TTP"/>
    <x v="325"/>
    <x v="315"/>
    <s v="000000P105000000405"/>
    <x v="0"/>
    <x v="125"/>
  </r>
  <r>
    <d v="2021-12-09T00:00:00"/>
    <x v="2"/>
    <s v="TIFFANY - TTP"/>
    <x v="326"/>
    <x v="312"/>
    <s v="000000P105000000406"/>
    <x v="0"/>
    <x v="7"/>
  </r>
  <r>
    <d v="2021-12-09T00:00:00"/>
    <x v="1"/>
    <s v="TIFFANY - TTP"/>
    <x v="327"/>
    <x v="316"/>
    <s v="000000P105000000407"/>
    <x v="0"/>
    <x v="117"/>
  </r>
  <r>
    <d v="2021-12-10T00:00:00"/>
    <x v="0"/>
    <s v="TIFFANY - TTP"/>
    <x v="328"/>
    <x v="317"/>
    <s v="000000P105000000408"/>
    <x v="0"/>
    <x v="20"/>
  </r>
  <r>
    <d v="2021-12-10T00:00:00"/>
    <x v="1"/>
    <s v="TIFFANY - TTP"/>
    <x v="329"/>
    <x v="318"/>
    <s v="000000P105000000409"/>
    <x v="0"/>
    <x v="33"/>
  </r>
  <r>
    <d v="2021-12-10T00:00:00"/>
    <x v="1"/>
    <s v="TIFFANY - TTP"/>
    <x v="329"/>
    <x v="318"/>
    <s v="000000P105000000410"/>
    <x v="1"/>
    <x v="126"/>
  </r>
  <r>
    <d v="2021-12-10T00:00:00"/>
    <x v="1"/>
    <s v="TIFFANY - TTP"/>
    <x v="329"/>
    <x v="318"/>
    <s v="000000P105000000411"/>
    <x v="0"/>
    <x v="33"/>
  </r>
  <r>
    <d v="2021-12-11T00:00:00"/>
    <x v="1"/>
    <s v="TIFFANY - TTP"/>
    <x v="330"/>
    <x v="319"/>
    <s v="000000P105000000412"/>
    <x v="0"/>
    <x v="32"/>
  </r>
  <r>
    <d v="2021-12-11T00:00:00"/>
    <x v="1"/>
    <s v="TIFFANY - TTP"/>
    <x v="175"/>
    <x v="320"/>
    <s v="000000P105000000413"/>
    <x v="0"/>
    <x v="70"/>
  </r>
  <r>
    <d v="2021-12-11T00:00:00"/>
    <x v="1"/>
    <s v="TIFFANY - TTP"/>
    <x v="331"/>
    <x v="321"/>
    <s v="000000P105000000414"/>
    <x v="0"/>
    <x v="86"/>
  </r>
  <r>
    <d v="2021-12-11T00:00:00"/>
    <x v="1"/>
    <s v="TIFFANY - TTP"/>
    <x v="332"/>
    <x v="322"/>
    <s v="000000P105000000415"/>
    <x v="0"/>
    <x v="37"/>
  </r>
  <r>
    <d v="2021-12-11T00:00:00"/>
    <x v="1"/>
    <s v="TIFFANY - TTP"/>
    <x v="219"/>
    <x v="323"/>
    <s v="000000P105000000416"/>
    <x v="0"/>
    <x v="46"/>
  </r>
  <r>
    <d v="2021-12-11T00:00:00"/>
    <x v="1"/>
    <s v="TIFFANY - TTP"/>
    <x v="333"/>
    <x v="324"/>
    <s v="000000P105000000417"/>
    <x v="0"/>
    <x v="7"/>
  </r>
  <r>
    <d v="2021-12-11T00:00:00"/>
    <x v="1"/>
    <s v="TIFFANY - TTP"/>
    <x v="129"/>
    <x v="325"/>
    <s v="000000P105000000418"/>
    <x v="0"/>
    <x v="91"/>
  </r>
  <r>
    <d v="2021-12-11T00:00:00"/>
    <x v="1"/>
    <s v="TIFFANY - TTP"/>
    <x v="79"/>
    <x v="326"/>
    <s v="000000P105000000419"/>
    <x v="0"/>
    <x v="25"/>
  </r>
  <r>
    <d v="2021-12-11T00:00:00"/>
    <x v="1"/>
    <s v="TIFFANY - TTP"/>
    <x v="219"/>
    <x v="323"/>
    <s v="000000P105000000422"/>
    <x v="1"/>
    <x v="127"/>
  </r>
  <r>
    <d v="2021-12-11T00:00:00"/>
    <x v="1"/>
    <s v="TIFFANY - TTP"/>
    <x v="129"/>
    <x v="327"/>
    <s v="000000P105000000423"/>
    <x v="0"/>
    <x v="91"/>
  </r>
  <r>
    <d v="2021-12-11T00:00:00"/>
    <x v="1"/>
    <s v="TIFFANY - TTP"/>
    <x v="219"/>
    <x v="323"/>
    <s v="000000P105000000424"/>
    <x v="0"/>
    <x v="46"/>
  </r>
  <r>
    <d v="2021-12-12T00:00:00"/>
    <x v="0"/>
    <s v="TIFFANY - TTP"/>
    <x v="36"/>
    <x v="328"/>
    <s v="000000P105000000425"/>
    <x v="0"/>
    <x v="25"/>
  </r>
  <r>
    <d v="2021-12-12T00:00:00"/>
    <x v="1"/>
    <s v="TIFFANY - TTP"/>
    <x v="123"/>
    <x v="329"/>
    <s v="000000P105000000426"/>
    <x v="0"/>
    <x v="10"/>
  </r>
  <r>
    <d v="2021-12-12T00:00:00"/>
    <x v="1"/>
    <s v="TIFFANY - TTP"/>
    <x v="334"/>
    <x v="330"/>
    <s v="000000P105000000427"/>
    <x v="0"/>
    <x v="7"/>
  </r>
  <r>
    <d v="2021-12-12T00:00:00"/>
    <x v="1"/>
    <s v="TIFFANY - TTP"/>
    <x v="335"/>
    <x v="331"/>
    <s v="000000P105000000428"/>
    <x v="0"/>
    <x v="46"/>
  </r>
  <r>
    <d v="2021-12-12T00:00:00"/>
    <x v="1"/>
    <s v="TIFFANY - TTP"/>
    <x v="201"/>
    <x v="332"/>
    <s v="000000P105000000429"/>
    <x v="0"/>
    <x v="77"/>
  </r>
  <r>
    <d v="2021-12-13T00:00:00"/>
    <x v="1"/>
    <s v="TIFFANY - TTP"/>
    <x v="321"/>
    <x v="333"/>
    <s v="000000P105000000431"/>
    <x v="0"/>
    <x v="70"/>
  </r>
  <r>
    <d v="2021-12-13T00:00:00"/>
    <x v="1"/>
    <s v="TIFFANY - TTP"/>
    <x v="336"/>
    <x v="334"/>
    <s v="000000P105000000432"/>
    <x v="0"/>
    <x v="91"/>
  </r>
  <r>
    <d v="2021-12-13T00:00:00"/>
    <x v="1"/>
    <s v="TIFFANY - TTP"/>
    <x v="227"/>
    <x v="334"/>
    <s v="000000P105000000432"/>
    <x v="0"/>
    <x v="77"/>
  </r>
  <r>
    <d v="2021-12-14T00:00:00"/>
    <x v="5"/>
    <s v="TIFFANY - TTP"/>
    <x v="337"/>
    <x v="335"/>
    <s v="000000P105000000433"/>
    <x v="0"/>
    <x v="128"/>
  </r>
  <r>
    <d v="2021-12-15T00:00:00"/>
    <x v="5"/>
    <s v="TIFFANY - TTP"/>
    <x v="72"/>
    <x v="336"/>
    <s v="000000P105000000434"/>
    <x v="0"/>
    <x v="10"/>
  </r>
  <r>
    <d v="2021-12-15T00:00:00"/>
    <x v="0"/>
    <s v="TIFFANY - TTP"/>
    <x v="338"/>
    <x v="337"/>
    <s v="000000P105000000435"/>
    <x v="0"/>
    <x v="129"/>
  </r>
  <r>
    <d v="2021-12-15T00:00:00"/>
    <x v="5"/>
    <s v="TIFFANY - TTP"/>
    <x v="314"/>
    <x v="338"/>
    <s v="000000P105000000436"/>
    <x v="0"/>
    <x v="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1-05-12T00:00:00"/>
    <s v="PLATINUM"/>
    <s v="TIFFANY - TTP"/>
    <s v="SS RED RTTMN2HRTPDT1618IN-63520594"/>
    <x v="0"/>
    <s v="000000P105000000002"/>
    <n v="1"/>
    <n v="5416000"/>
    <x v="0"/>
  </r>
  <r>
    <d v="2021-05-12T00:00:00"/>
    <s v="PLATINUM"/>
    <s v="TIFFANY - TTP"/>
    <s v="18R DI XMN HRT PDT-61101195"/>
    <x v="1"/>
    <s v="000000P105000000003"/>
    <n v="1"/>
    <n v="38813000"/>
    <x v="0"/>
  </r>
  <r>
    <d v="2021-05-12T00:00:00"/>
    <s v="PLATINUM"/>
    <s v="TIFFANY - TTP"/>
    <s v="SS MN RTT HRT4MM BD BLTSM-27631886"/>
    <x v="1"/>
    <s v="000000P105000000003"/>
    <n v="1"/>
    <n v="6229000"/>
    <x v="1"/>
  </r>
  <r>
    <d v="2021-05-12T00:00:00"/>
    <s v="PLATINUM"/>
    <s v="TIFFANY - TTP"/>
    <s v="18R DI LVGHRT WIRE BLT SM-60963673"/>
    <x v="2"/>
    <s v="000000P105000000004"/>
    <n v="1"/>
    <n v="46937000"/>
    <x v="0"/>
  </r>
  <r>
    <d v="2021-05-12T00:00:00"/>
    <s v="MEMBER"/>
    <s v="TIFFANY - TTP"/>
    <s v="18R T TRUE NRW RG 5 5-63065226"/>
    <x v="3"/>
    <s v="000000P105000000005"/>
    <n v="1"/>
    <n v="28884000"/>
    <x v="0"/>
  </r>
  <r>
    <d v="2021-05-12T00:00:00"/>
    <s v="MEMBER"/>
    <s v="TIFFANY - TTP"/>
    <s v="18R T TRUE NRW RG 7-63065285"/>
    <x v="3"/>
    <s v="000000P105000000005"/>
    <n v="1"/>
    <n v="28884000"/>
    <x v="1"/>
  </r>
  <r>
    <d v="2021-05-12T00:00:00"/>
    <s v="PLATINUM"/>
    <s v="TIFFANY - TTP"/>
    <s v="18W DI T WIRE BLT MD-33263473"/>
    <x v="4"/>
    <s v="000000P105000000006"/>
    <n v="1"/>
    <n v="114633000"/>
    <x v="0"/>
  </r>
  <r>
    <d v="2021-05-13T00:00:00"/>
    <s v="MEMBER"/>
    <s v="TIFFANY - TTP"/>
    <s v="SS BL MNRTTHRT 4MMBDBLTMD-26659604"/>
    <x v="5"/>
    <s v="000000P105000000008"/>
    <n v="1"/>
    <n v="6229000"/>
    <x v="0"/>
  </r>
  <r>
    <d v="2021-05-13T00:00:00"/>
    <s v="MEMBER"/>
    <s v="TIFFANY - TTP"/>
    <s v="SS PK MNRTTHRT4MMBDBLTMD-30978811"/>
    <x v="5"/>
    <s v="000000P105000000008"/>
    <n v="1"/>
    <n v="6229000"/>
    <x v="1"/>
  </r>
  <r>
    <d v="2021-05-16T00:00:00"/>
    <s v="GOLD"/>
    <s v="TIFFANY - TTP"/>
    <s v="SS PK MNRT HRT 4MMBDBLTSM-30978838"/>
    <x v="6"/>
    <s v="000000P105000000010"/>
    <n v="1"/>
    <n v="6229000"/>
    <x v="0"/>
  </r>
  <r>
    <d v="2021-05-16T00:00:00"/>
    <s v="MEMBER"/>
    <s v="TIFFANY - TTP"/>
    <s v="SS RD RTTMNHRT 4MMBDBLTMD-61941797"/>
    <x v="7"/>
    <s v="000000P105000000011"/>
    <n v="1"/>
    <n v="6229000"/>
    <x v="0"/>
  </r>
  <r>
    <d v="2021-05-16T00:00:00"/>
    <s v="GOLD"/>
    <s v="TIFFANY - TTP"/>
    <s v="SS PK MNRT HRT 4MMBDBLTSM-30978838"/>
    <x v="6"/>
    <s v="000000P105000000012"/>
    <n v="-1"/>
    <n v="-6229000"/>
    <x v="1"/>
  </r>
  <r>
    <d v="2021-05-16T00:00:00"/>
    <s v="MEMBER"/>
    <s v="TIFFANY - TTP"/>
    <s v="SS RD RTTMNHRT 4MMBDBLTMD-61941797"/>
    <x v="7"/>
    <s v="000000P105000000014"/>
    <n v="-1"/>
    <n v="-6229000"/>
    <x v="1"/>
  </r>
  <r>
    <d v="2021-05-14T00:00:00"/>
    <s v="MEMBER"/>
    <s v="TIFFANY - TTP"/>
    <s v="SS BL MNRTTHRT 4MMBDBLTMD-26659604"/>
    <x v="8"/>
    <s v="000000P105000000016"/>
    <n v="1"/>
    <n v="6229000"/>
    <x v="0"/>
  </r>
  <r>
    <d v="2021-05-14T00:00:00"/>
    <s v="PLATINUM"/>
    <s v="TIFFANY - TTP"/>
    <s v="18R DI T WIRE RG 6 5-35007857"/>
    <x v="9"/>
    <s v="000000P105000000017"/>
    <n v="1"/>
    <n v="56865000"/>
    <x v="0"/>
  </r>
  <r>
    <d v="2021-05-14T00:00:00"/>
    <s v="PLATINUM"/>
    <s v="TIFFANY - TTP"/>
    <s v="18RDI SMRD PRCD ATL PDT16-30480554"/>
    <x v="9"/>
    <s v="000000P105000000017"/>
    <n v="1"/>
    <n v="27982000"/>
    <x v="1"/>
  </r>
  <r>
    <d v="2021-05-14T00:00:00"/>
    <s v="MEMBER"/>
    <s v="TIFFANY - TTP"/>
    <s v="18W DI TURQ T WIRE RG 5-64028103"/>
    <x v="7"/>
    <s v="000000P105000000018"/>
    <n v="1"/>
    <n v="63184000"/>
    <x v="1"/>
  </r>
  <r>
    <d v="2021-05-15T00:00:00"/>
    <s v="GOLD"/>
    <s v="TIFFANY - TTP"/>
    <s v="SS PK MNRT HRT 4MMBDBLTSM-30978838"/>
    <x v="6"/>
    <s v="000000P105000000019"/>
    <n v="1"/>
    <n v="6229000"/>
    <x v="1"/>
  </r>
  <r>
    <d v="2021-05-15T00:00:00"/>
    <s v="MEMBER"/>
    <s v="TIFFANY - TTP"/>
    <s v="SS RD RTTMNHRT 4MMBDBLTMD-61941797"/>
    <x v="7"/>
    <s v="000000P105000000020"/>
    <n v="1"/>
    <n v="6229000"/>
    <x v="1"/>
  </r>
  <r>
    <d v="2021-05-16T00:00:00"/>
    <s v="PLATINUM"/>
    <s v="TIFFANY - TTP"/>
    <s v="18R T TWO CHN DBL BLT SM-62355417"/>
    <x v="10"/>
    <s v="000000P105000000021"/>
    <n v="1"/>
    <n v="26176000"/>
    <x v="0"/>
  </r>
  <r>
    <d v="2021-05-16T00:00:00"/>
    <s v="PLATINUM"/>
    <s v="TIFFANY - TTP"/>
    <s v="18R LG DI DAISY KEY-26887623"/>
    <x v="11"/>
    <s v="000000P105000000022"/>
    <n v="1"/>
    <n v="86652000"/>
    <x v="0"/>
  </r>
  <r>
    <d v="2021-05-16T00:00:00"/>
    <s v="PLATINUM"/>
    <s v="TIFFANY - TTP"/>
    <s v="18R PENDANT CHAIN 16IN-25508327"/>
    <x v="11"/>
    <s v="000000P105000000022"/>
    <n v="1"/>
    <n v="8666000"/>
    <x v="1"/>
  </r>
  <r>
    <d v="2021-05-16T00:00:00"/>
    <s v="PLATINUM"/>
    <s v="TIFFANY - TTP"/>
    <s v="CLRBLK PIGGYBANK ERTHNWRE-60559961"/>
    <x v="11"/>
    <s v="000000P105000000022"/>
    <n v="1"/>
    <n v="5958000"/>
    <x v="1"/>
  </r>
  <r>
    <d v="2021-05-16T00:00:00"/>
    <s v="MEMBER"/>
    <s v="TIFFANY - TTP"/>
    <s v="SS MN RTT HRT4MM BD BLTSM-27631886"/>
    <x v="12"/>
    <s v="000000P105000000023"/>
    <n v="1"/>
    <n v="6229000"/>
    <x v="0"/>
  </r>
  <r>
    <d v="2021-05-16T00:00:00"/>
    <s v="MEMBER"/>
    <s v="TIFFANY - TTP"/>
    <s v="SS MD PDT CHAIN 18IN-33484038"/>
    <x v="13"/>
    <s v="000000P105000000024"/>
    <n v="1"/>
    <n v="2618000"/>
    <x v="0"/>
  </r>
  <r>
    <d v="2021-05-17T00:00:00"/>
    <s v="PLATINUM"/>
    <s v="TIFFANY - TTP"/>
    <s v="18WDI T SMILE MN PDT1618-62617802"/>
    <x v="14"/>
    <s v="000000P105000000025"/>
    <n v="1"/>
    <n v="40618000"/>
    <x v="0"/>
  </r>
  <r>
    <d v="2021-05-17T00:00:00"/>
    <s v="PLATINUM"/>
    <s v="TIFFANY - TTP"/>
    <s v="18R HLFDI T1 NRWRG6 5-67795377"/>
    <x v="15"/>
    <s v="000000P105000000026"/>
    <n v="1"/>
    <n v="48742000"/>
    <x v="0"/>
  </r>
  <r>
    <d v="2021-05-17T00:00:00"/>
    <s v="MEMBER"/>
    <s v="TIFFANY - TTP"/>
    <s v="18R DI TCO 3MM RG 6-27897908"/>
    <x v="16"/>
    <s v="000000P105000000027"/>
    <n v="1"/>
    <n v="35203000"/>
    <x v="0"/>
  </r>
  <r>
    <d v="2021-05-17T00:00:00"/>
    <s v="MEMBER"/>
    <s v="TIFFANY - TTP"/>
    <s v="18R TCO 3MM RG 7-33026617"/>
    <x v="16"/>
    <s v="000000P105000000027"/>
    <n v="1"/>
    <n v="27982000"/>
    <x v="1"/>
  </r>
  <r>
    <d v="2021-05-18T00:00:00"/>
    <s v="MEMBER"/>
    <s v="TIFFANY - TTP"/>
    <s v="SS BL MN RTT 2HRT PDT 18-30210417"/>
    <x v="17"/>
    <s v="000000P105000000029"/>
    <n v="1"/>
    <n v="5416000"/>
    <x v="0"/>
  </r>
  <r>
    <d v="2021-05-18T00:00:00"/>
    <s v="PLATINUM"/>
    <s v="TIFFANY - TTP"/>
    <s v="18R DI SM HEART KEY-62859954"/>
    <x v="18"/>
    <s v="000000P105000000030"/>
    <n v="1"/>
    <n v="76723000"/>
    <x v="0"/>
  </r>
  <r>
    <d v="2021-05-18T00:00:00"/>
    <s v="PLATINUM"/>
    <s v="TIFFANY - TTP"/>
    <s v="18R PENDANT CHAIN 16IN-25508327"/>
    <x v="18"/>
    <s v="000000P105000000030"/>
    <n v="1"/>
    <n v="8666000"/>
    <x v="1"/>
  </r>
  <r>
    <d v="2021-05-18T00:00:00"/>
    <s v="PLATINUM"/>
    <s v="TIFFANY - TTP"/>
    <s v="SS HW MD 19MM WRAP NL36IN-62611928"/>
    <x v="18"/>
    <s v="000000P105000000030"/>
    <n v="1"/>
    <n v="80333000"/>
    <x v="1"/>
  </r>
  <r>
    <d v="2021-05-18T00:00:00"/>
    <s v="PLATINUM"/>
    <s v="TIFFANY - TTP"/>
    <s v="TTN BLK 1837 NRW RG 7 5-25923677"/>
    <x v="18"/>
    <s v="000000P105000000030"/>
    <n v="1"/>
    <n v="7402000"/>
    <x v="1"/>
  </r>
  <r>
    <d v="2021-05-18T00:00:00"/>
    <s v="PLATINUM"/>
    <s v="TIFFANY - TTP"/>
    <s v="TTN BLK 1837 NRW RG 7-25923669"/>
    <x v="18"/>
    <s v="000000P105000000030"/>
    <n v="1"/>
    <n v="7402000"/>
    <x v="1"/>
  </r>
  <r>
    <d v="2021-05-18T00:00:00"/>
    <s v="PLATINUM"/>
    <s v="TIFFANY - TTP"/>
    <s v="SS 1837 NRW BASC RG 5 5-22993763"/>
    <x v="19"/>
    <s v="000000P105000000031"/>
    <n v="1"/>
    <n v="6229000"/>
    <x v="0"/>
  </r>
  <r>
    <d v="2021-05-19T00:00:00"/>
    <s v="MEMBER"/>
    <s v="TIFFANY - TTP"/>
    <s v="SS 1837 NRRW CUFF MD-22992422"/>
    <x v="20"/>
    <s v="000000P105000000032"/>
    <n v="1"/>
    <n v="11554000"/>
    <x v="0"/>
  </r>
  <r>
    <d v="2021-05-19T00:00:00"/>
    <s v="MEMBER"/>
    <s v="TIFFANY - TTP"/>
    <s v="SS 1837 INTLK SM PDT 16IN-22992139"/>
    <x v="21"/>
    <s v="000000P105000000033"/>
    <n v="1"/>
    <n v="11464000"/>
    <x v="0"/>
  </r>
  <r>
    <d v="2021-05-19T00:00:00"/>
    <s v="MEMBER"/>
    <s v="TIFFANY - TTP"/>
    <s v="SS HPKMNRTTHRT4MMBDBLTXS-63686115"/>
    <x v="21"/>
    <s v="000000P105000000033"/>
    <n v="1"/>
    <n v="6229000"/>
    <x v="1"/>
  </r>
  <r>
    <d v="2021-05-20T00:00:00"/>
    <s v="MEMBER"/>
    <s v="TIFFANY - TTP"/>
    <s v="SS RED RTTMN2HRTPDT1618IN-63520594"/>
    <x v="22"/>
    <s v="000000P105000000034"/>
    <n v="1"/>
    <n v="5416000"/>
    <x v="0"/>
  </r>
  <r>
    <d v="2021-05-20T00:00:00"/>
    <s v="MEMBER"/>
    <s v="TIFFANY - TTP"/>
    <s v="18RSSRTTLADYBUGPDTADJ1618-67070526"/>
    <x v="23"/>
    <s v="000000P105000000037"/>
    <n v="1"/>
    <n v="37008000"/>
    <x v="0"/>
  </r>
  <r>
    <d v="2021-05-22T00:00:00"/>
    <s v="MEMBER"/>
    <s v="TIFFANY - TTP"/>
    <s v="18R T SMILE PDT LG 1618IN-33637152"/>
    <x v="24"/>
    <s v="000000P105000000038"/>
    <n v="1"/>
    <n v="36105000"/>
    <x v="0"/>
  </r>
  <r>
    <d v="2021-05-22T00:00:00"/>
    <s v="MEMBER"/>
    <s v="TIFFANY - TTP"/>
    <s v="18R DI MOP T WIRE RG 6-64027921"/>
    <x v="25"/>
    <s v="000000P105000000039"/>
    <n v="1"/>
    <n v="56865000"/>
    <x v="0"/>
  </r>
  <r>
    <d v="2021-05-22T00:00:00"/>
    <s v="MEMBER"/>
    <s v="TIFFANY - TTP"/>
    <s v="18R T SMILE SM BLT MD-36667281"/>
    <x v="26"/>
    <s v="000000P105000000040"/>
    <n v="1"/>
    <n v="26176000"/>
    <x v="0"/>
  </r>
  <r>
    <d v="2021-05-22T00:00:00"/>
    <s v="PLATINUM"/>
    <s v="TIFFANY - TTP"/>
    <s v="18R MOP T TWO CL ER-66886042"/>
    <x v="27"/>
    <s v="000000P105000000041"/>
    <n v="1"/>
    <n v="55060000"/>
    <x v="0"/>
  </r>
  <r>
    <d v="2021-05-22T00:00:00"/>
    <s v="PLATINUM"/>
    <s v="TIFFANY - TTP"/>
    <s v="18R T1 NRW HNG BGL MD-67794346"/>
    <x v="27"/>
    <s v="000000P105000000041"/>
    <n v="1"/>
    <n v="103801000"/>
    <x v="1"/>
  </r>
  <r>
    <d v="2021-05-22T00:00:00"/>
    <s v="MEMBER"/>
    <s v="TIFFANY - TTP"/>
    <s v="SS PINK MN RTT 2HRT PDT16-28751249"/>
    <x v="28"/>
    <s v="000000P105000000042"/>
    <n v="1"/>
    <n v="5416000"/>
    <x v="0"/>
  </r>
  <r>
    <d v="2021-05-22T00:00:00"/>
    <s v="PLATINUM"/>
    <s v="TIFFANY - TTP"/>
    <s v="18R DI 13 CROWN KEY-25460979"/>
    <x v="29"/>
    <s v="000000P105000000043"/>
    <n v="1"/>
    <n v="83041000"/>
    <x v="0"/>
  </r>
  <r>
    <d v="2021-05-22T00:00:00"/>
    <s v="PLATINUM"/>
    <s v="TIFFANY - TTP"/>
    <s v="18R PENDANT CHAIN 18IN-25508335"/>
    <x v="29"/>
    <s v="000000P105000000043"/>
    <n v="1"/>
    <n v="8666000"/>
    <x v="1"/>
  </r>
  <r>
    <d v="2021-05-22T00:00:00"/>
    <s v="PLATINUM"/>
    <s v="TIFFANY - TTP"/>
    <s v="18RDI RD MN SGLRW SLST ER-60987491"/>
    <x v="29"/>
    <s v="000000P105000000043"/>
    <n v="1"/>
    <n v="67697000"/>
    <x v="1"/>
  </r>
  <r>
    <d v="2021-05-22T00:00:00"/>
    <s v="MEMBER"/>
    <s v="TIFFANY - TTP"/>
    <s v="18R DI TCO 3MM RG 6-27897908"/>
    <x v="30"/>
    <s v="000000P105000000044"/>
    <n v="1"/>
    <n v="35203000"/>
    <x v="0"/>
  </r>
  <r>
    <d v="2021-05-22T00:00:00"/>
    <s v="MEMBER"/>
    <s v="TIFFANY - TTP"/>
    <s v="18R TCO 4MM RG 9-35249907"/>
    <x v="30"/>
    <s v="000000P105000000044"/>
    <n v="1"/>
    <n v="34300000"/>
    <x v="1"/>
  </r>
  <r>
    <d v="2021-05-22T00:00:00"/>
    <s v="PLATINUM"/>
    <s v="TIFFANY - TTP"/>
    <s v="18W DI MD ATLPRCDRG 7-35102272"/>
    <x v="31"/>
    <s v="000000P105000000045"/>
    <n v="1"/>
    <n v="43326000"/>
    <x v="0"/>
  </r>
  <r>
    <d v="2021-05-22T00:00:00"/>
    <s v="PLATINUM"/>
    <s v="TIFFANY - TTP"/>
    <s v="18W DI MD ATLPRCDRG 8-35102256"/>
    <x v="31"/>
    <s v="000000P105000000045"/>
    <n v="1"/>
    <n v="43326000"/>
    <x v="1"/>
  </r>
  <r>
    <d v="2021-05-22T00:00:00"/>
    <s v="MEMBER"/>
    <s v="TIFFANY - TTP"/>
    <s v="SS RTT HRT TAG BLT 7 5IN-18967529"/>
    <x v="32"/>
    <s v="000000P105000000046"/>
    <n v="1"/>
    <n v="12366000"/>
    <x v="0"/>
  </r>
  <r>
    <d v="2021-05-23T00:00:00"/>
    <s v="PLATINUM"/>
    <s v="TIFFANY - TTP"/>
    <s v="18Y GRAFFITI X MN ER-60962316"/>
    <x v="33"/>
    <s v="000000P105000000047"/>
    <n v="1"/>
    <n v="13630000"/>
    <x v="0"/>
  </r>
  <r>
    <d v="2021-05-23T00:00:00"/>
    <s v="PLATINUM"/>
    <s v="TIFFANY - TTP"/>
    <s v="18R T SMILE ER-36667249"/>
    <x v="34"/>
    <s v="000000P105000000048"/>
    <n v="1"/>
    <n v="22566000"/>
    <x v="0"/>
  </r>
  <r>
    <d v="2021-05-23T00:00:00"/>
    <s v="PLATINUM"/>
    <s v="TIFFANY - TTP"/>
    <s v="18R T SMILE PDT LG 1618IN-33637152"/>
    <x v="34"/>
    <s v="000000P105000000048"/>
    <n v="1"/>
    <n v="36105000"/>
    <x v="1"/>
  </r>
  <r>
    <d v="2021-05-23T00:00:00"/>
    <s v="PLATINUM"/>
    <s v="TIFFANY - TTP"/>
    <s v="18R SM 1837INTLK PDT16IN-35672087"/>
    <x v="27"/>
    <s v="000000P105000000049"/>
    <n v="1"/>
    <n v="48742000"/>
    <x v="1"/>
  </r>
  <r>
    <d v="2021-05-23T00:00:00"/>
    <s v="MEMBER"/>
    <s v="TIFFANY - TTP"/>
    <s v="MD SQ JWLRY CASE LEA TFBL-60883300"/>
    <x v="35"/>
    <s v="000000P105000000050"/>
    <n v="1"/>
    <n v="8124000"/>
    <x v="0"/>
  </r>
  <r>
    <d v="2021-05-23T00:00:00"/>
    <s v="MEMBER"/>
    <s v="TIFFANY - TTP"/>
    <s v="18R SM LVG HEART PDT16IN-34614598"/>
    <x v="36"/>
    <s v="000000P105000000051"/>
    <n v="1"/>
    <n v="24371000"/>
    <x v="0"/>
  </r>
  <r>
    <d v="2021-05-23T00:00:00"/>
    <s v="MEMBER"/>
    <s v="TIFFANY - TTP"/>
    <s v="18Y SM LVG HEART PDT16IN-34595828"/>
    <x v="36"/>
    <s v="000000P105000000052"/>
    <n v="1"/>
    <n v="24371000"/>
    <x v="1"/>
  </r>
  <r>
    <d v="2021-05-23T00:00:00"/>
    <s v="MEMBER"/>
    <s v="TIFFANY - TTP"/>
    <s v="SS 1837 INTLK SM PDT 16IN-22992139"/>
    <x v="37"/>
    <s v="000000P105000000053"/>
    <n v="1"/>
    <n v="11464000"/>
    <x v="0"/>
  </r>
  <r>
    <d v="2021-05-23T00:00:00"/>
    <s v="PLATINUM"/>
    <s v="TIFFANY - TTP"/>
    <s v="18R HW BALL 10MM HOOK ER-38172816"/>
    <x v="38"/>
    <s v="000000P105000000054"/>
    <n v="1"/>
    <n v="34300000"/>
    <x v="0"/>
  </r>
  <r>
    <d v="2021-05-23T00:00:00"/>
    <s v="PLATINUM"/>
    <s v="TIFFANY - TTP"/>
    <s v="18R HWBALL12 75MMPDT18 20-38096818"/>
    <x v="38"/>
    <s v="000000P105000000054"/>
    <n v="1"/>
    <n v="55060000"/>
    <x v="1"/>
  </r>
  <r>
    <d v="2021-05-23T00:00:00"/>
    <s v="PLATINUM"/>
    <s v="TIFFANY - TTP"/>
    <s v="18RDIACNT MDFLEURDELISKEY-60764379"/>
    <x v="38"/>
    <s v="000000P105000000054"/>
    <n v="1"/>
    <n v="48742000"/>
    <x v="1"/>
  </r>
  <r>
    <d v="2021-05-23T00:00:00"/>
    <s v="TEMP"/>
    <s v="TIFFANY - TTP"/>
    <s v="SS 1837 INTLK SM PDT 18IN-30319575"/>
    <x v="39"/>
    <s v="000000P105000000055"/>
    <n v="1"/>
    <n v="11464000"/>
    <x v="0"/>
  </r>
  <r>
    <d v="2021-05-24T00:00:00"/>
    <s v="PLATINUM"/>
    <s v="TIFFANY - TTP"/>
    <s v="18R DI T SMILE LG PDT1618-63104981"/>
    <x v="40"/>
    <s v="000000P105000000056"/>
    <n v="1"/>
    <n v="126367000"/>
    <x v="0"/>
  </r>
  <r>
    <d v="2021-05-24T00:00:00"/>
    <s v="PLATINUM"/>
    <s v="TIFFANY - TTP"/>
    <s v="18R T WIRE BAR ER-62271884"/>
    <x v="40"/>
    <s v="000000P105000000056"/>
    <n v="1"/>
    <n v="31592000"/>
    <x v="1"/>
  </r>
  <r>
    <d v="2021-05-24T00:00:00"/>
    <s v="PLATINUM"/>
    <s v="TIFFANY - TTP"/>
    <s v="18R MN LVG HEART PDT16IN-34614555"/>
    <x v="41"/>
    <s v="000000P105000000057"/>
    <n v="1"/>
    <n v="19858000"/>
    <x v="0"/>
  </r>
  <r>
    <d v="2021-05-25T00:00:00"/>
    <s v="PLATINUM"/>
    <s v="TIFFANY - TTP"/>
    <s v="18R HW MEDIUM LINK BLT SM-39991586"/>
    <x v="42"/>
    <s v="000000P105000000058"/>
    <n v="1"/>
    <n v="109217000"/>
    <x v="0"/>
  </r>
  <r>
    <d v="2021-05-25T00:00:00"/>
    <s v="PLATINUM"/>
    <s v="TIFFANY - TTP"/>
    <s v="ST BLK T SQR BLT LG-36618159"/>
    <x v="42"/>
    <s v="000000P105000000058"/>
    <n v="1"/>
    <n v="43326000"/>
    <x v="1"/>
  </r>
  <r>
    <d v="2021-05-26T00:00:00"/>
    <s v="BOD"/>
    <s v="TIFFANY - TTP"/>
    <s v="18R T SMILE SM BLT SM-36819553"/>
    <x v="43"/>
    <s v="000000P105000000059"/>
    <n v="1"/>
    <n v="26176000"/>
    <x v="0"/>
  </r>
  <r>
    <d v="2021-05-26T00:00:00"/>
    <s v="BOD"/>
    <s v="TIFFANY - TTP"/>
    <s v="18R T SMILE XLPDT1618-67513436"/>
    <x v="43"/>
    <s v="000000P105000000059"/>
    <n v="1"/>
    <n v="68599000"/>
    <x v="1"/>
  </r>
  <r>
    <d v="2021-05-27T00:00:00"/>
    <s v="PLATINUM"/>
    <s v="TIFFANY - TTP"/>
    <s v="PT CU DI 1 12 G VVS1-68800889"/>
    <x v="44"/>
    <s v="000000P105000000060"/>
    <n v="1"/>
    <n v="617390000"/>
    <x v="0"/>
  </r>
  <r>
    <d v="2021-05-27T00:00:00"/>
    <s v="PLATINUM"/>
    <s v="TIFFANY - TTP"/>
    <s v="18R PENDANT CHAIN 18IN-25508335"/>
    <x v="45"/>
    <s v="000000P105000000061"/>
    <n v="1"/>
    <n v="8666000"/>
    <x v="0"/>
  </r>
  <r>
    <d v="2021-05-27T00:00:00"/>
    <s v="PLATINUM"/>
    <s v="TIFFANY - TTP"/>
    <s v="18RDI MD ORNFLEURDLISKEY-60660069"/>
    <x v="45"/>
    <s v="000000P105000000061"/>
    <n v="1"/>
    <n v="145322000"/>
    <x v="1"/>
  </r>
  <r>
    <d v="2021-05-27T00:00:00"/>
    <s v="PLATINUM"/>
    <s v="TIFFANY - TTP"/>
    <s v="18R HLFDI T1 NRWRG6-67795350"/>
    <x v="46"/>
    <s v="000000P105000000062"/>
    <n v="1"/>
    <n v="48742000"/>
    <x v="0"/>
  </r>
  <r>
    <d v="2021-05-27T00:00:00"/>
    <s v="PLATINUM"/>
    <s v="TIFFANY - TTP"/>
    <s v="18RHLFDIT1NRWHNGBGLMD-68315786"/>
    <x v="46"/>
    <s v="000000P105000000063"/>
    <n v="1"/>
    <n v="285227000"/>
    <x v="1"/>
  </r>
  <r>
    <d v="2021-05-27T00:00:00"/>
    <s v="PLATINUM"/>
    <s v="TIFFANY - TTP"/>
    <s v="18RDI MOP TTWOSMCLPDT1618-67467582"/>
    <x v="46"/>
    <s v="000000P105000000064"/>
    <n v="1"/>
    <n v="64989000"/>
    <x v="1"/>
  </r>
  <r>
    <d v="2021-05-28T00:00:00"/>
    <s v="PLATINUM"/>
    <s v="TIFFANY - TTP"/>
    <s v="PT DI XMN HRT ER-61101268"/>
    <x v="47"/>
    <s v="000000P105000000066"/>
    <n v="1"/>
    <n v="64989000"/>
    <x v="0"/>
  </r>
  <r>
    <d v="2021-05-28T00:00:00"/>
    <s v="PLATINUM"/>
    <s v="TIFFANY - TTP"/>
    <s v="PT18Y CUDI 69FI-63729191"/>
    <x v="48"/>
    <s v="000000P105000000067"/>
    <n v="1"/>
    <n v="328553000"/>
    <x v="0"/>
  </r>
  <r>
    <d v="2021-05-28T00:00:00"/>
    <s v="PLATINUM"/>
    <s v="TIFFANY - TTP"/>
    <s v="18R MN HEART KEY-24464733"/>
    <x v="49"/>
    <s v="000000P105000000068"/>
    <n v="1"/>
    <n v="19858000"/>
    <x v="0"/>
  </r>
  <r>
    <d v="2021-05-28T00:00:00"/>
    <s v="PLATINUM"/>
    <s v="TIFFANY - TTP"/>
    <s v="18R PENDANT CHAIN 18IN-25508335"/>
    <x v="49"/>
    <s v="000000P105000000068"/>
    <n v="1"/>
    <n v="8666000"/>
    <x v="1"/>
  </r>
  <r>
    <d v="2021-05-28T00:00:00"/>
    <s v="PLATINUM"/>
    <s v="TIFFANY - TTP"/>
    <s v="SS OLVLF NRW CUFF MD-31862949"/>
    <x v="49"/>
    <s v="000000P105000000068"/>
    <n v="1"/>
    <n v="24371000"/>
    <x v="1"/>
  </r>
  <r>
    <d v="2021-05-29T00:00:00"/>
    <s v="MEMBER"/>
    <s v="TIFFANY - TTP"/>
    <s v="18W T SMILE SM PDT16 18-35189424"/>
    <x v="50"/>
    <s v="000000P105000000069"/>
    <n v="1"/>
    <n v="26176000"/>
    <x v="0"/>
  </r>
  <r>
    <d v="2021-05-29T00:00:00"/>
    <s v="PLATINUM"/>
    <s v="TIFFANY - TTP"/>
    <s v="18R ONYX T WIRE BLT SM-64028669"/>
    <x v="51"/>
    <s v="000000P105000000070"/>
    <n v="1"/>
    <n v="60476000"/>
    <x v="0"/>
  </r>
  <r>
    <d v="2021-05-29T00:00:00"/>
    <s v="PLATINUM"/>
    <s v="TIFFANY - TTP"/>
    <s v="18R ONYX T WIRE RG 4 5-64027425"/>
    <x v="51"/>
    <s v="000000P105000000070"/>
    <n v="1"/>
    <n v="46034000"/>
    <x v="1"/>
  </r>
  <r>
    <d v="2021-05-29T00:00:00"/>
    <s v="PLATINUM"/>
    <s v="TIFFANY - TTP"/>
    <s v="18RDIONYX T TWO CLPDT1618-64026992"/>
    <x v="51"/>
    <s v="000000P105000000070"/>
    <n v="1"/>
    <n v="79431000"/>
    <x v="1"/>
  </r>
  <r>
    <d v="2021-05-30T00:00:00"/>
    <s v="MEMBER"/>
    <s v="TIFFANY - TTP"/>
    <s v="SS EXEC TCLIP TB BRS BPEN-37361399"/>
    <x v="52"/>
    <s v="000000P105000000071"/>
    <n v="1"/>
    <n v="6680000"/>
    <x v="0"/>
  </r>
  <r>
    <d v="2021-05-30T00:00:00"/>
    <s v="MEMBER"/>
    <s v="TIFFANY - TTP"/>
    <s v="TFTRAVEL LTH PSPT CVR BLK-62205245"/>
    <x v="53"/>
    <s v="000000P105000000072"/>
    <n v="1"/>
    <n v="7402000"/>
    <x v="0"/>
  </r>
  <r>
    <d v="2021-05-30T00:00:00"/>
    <s v="MEMBER"/>
    <s v="TIFFANY - TTP"/>
    <s v="TFTRAVL LTH PSPT CVR TFBL-62271531"/>
    <x v="53"/>
    <s v="000000P105000000072"/>
    <n v="1"/>
    <n v="7402000"/>
    <x v="1"/>
  </r>
  <r>
    <d v="2021-05-30T00:00:00"/>
    <s v="MEMBER"/>
    <s v="TIFFANY - TTP"/>
    <s v="SS PK MNRT HRT 4MMBDBLTSM-30978838"/>
    <x v="54"/>
    <s v="000000P105000000073"/>
    <n v="1"/>
    <n v="6229000"/>
    <x v="0"/>
  </r>
  <r>
    <d v="2021-05-30T00:00:00"/>
    <s v="MEMBER"/>
    <s v="TIFFANY - TTP"/>
    <s v="18R DI BG T SQR PDT 16 18-62996021"/>
    <x v="55"/>
    <s v="000000P105000000074"/>
    <n v="1"/>
    <n v="55060000"/>
    <x v="0"/>
  </r>
  <r>
    <d v="2021-06-01T00:00:00"/>
    <s v="NEW"/>
    <s v="TIFFANY - TTP"/>
    <s v="18Y DI OPEN RD MN KEY-62230126"/>
    <x v="56"/>
    <s v="000000P105000000075"/>
    <n v="1"/>
    <n v="37008000"/>
    <x v="0"/>
  </r>
  <r>
    <d v="2021-06-01T00:00:00"/>
    <s v="NEW"/>
    <s v="TIFFANY - TTP"/>
    <s v="18Y PENDANT CHAIN 16IN-21921394"/>
    <x v="56"/>
    <s v="000000P105000000075"/>
    <n v="1"/>
    <n v="8666000"/>
    <x v="1"/>
  </r>
  <r>
    <d v="2021-06-02T00:00:00"/>
    <s v="PLATINUM"/>
    <s v="TIFFANY - TTP"/>
    <s v="18R DI MOP T WIRE BLT SM-64028596"/>
    <x v="57"/>
    <s v="000000P105000000076"/>
    <n v="1"/>
    <n v="92067000"/>
    <x v="0"/>
  </r>
  <r>
    <d v="2021-06-05T00:00:00"/>
    <s v="MEMBER"/>
    <s v="TIFFANY - TTP"/>
    <s v="18W DI SM ATL PRCD KEY-35252975"/>
    <x v="58"/>
    <s v="000000P105000000077"/>
    <n v="1"/>
    <n v="33397000"/>
    <x v="0"/>
  </r>
  <r>
    <d v="2021-06-05T00:00:00"/>
    <s v="MEMBER"/>
    <s v="TIFFANY - TTP"/>
    <s v="PT 16IN CHAIN-21803642"/>
    <x v="58"/>
    <s v="000000P105000000077"/>
    <n v="1"/>
    <n v="14081000"/>
    <x v="1"/>
  </r>
  <r>
    <d v="2021-06-06T00:00:00"/>
    <s v="PLATINUM"/>
    <s v="TIFFANY - TTP"/>
    <s v="SS18RRTTLADYBUGCHNBLTXSSM-67071492"/>
    <x v="59"/>
    <s v="000000P105000000078"/>
    <n v="1"/>
    <n v="14713000"/>
    <x v="0"/>
  </r>
  <r>
    <d v="2021-06-06T00:00:00"/>
    <s v="MEMBER"/>
    <s v="TIFFANY - TTP"/>
    <s v="SS BL MNRTT 2HRT PDT 16IN-27125107"/>
    <x v="60"/>
    <s v="000000P105000000079"/>
    <n v="1"/>
    <n v="5416000"/>
    <x v="0"/>
  </r>
  <r>
    <d v="2021-06-06T00:00:00"/>
    <s v="MEMBER"/>
    <s v="TIFFANY - TTP"/>
    <s v="18Y DI SM ATL PRCD KEY-35252991"/>
    <x v="61"/>
    <s v="000000P105000000080"/>
    <n v="1"/>
    <n v="33397000"/>
    <x v="0"/>
  </r>
  <r>
    <d v="2021-06-06T00:00:00"/>
    <s v="MEMBER"/>
    <s v="TIFFANY - TTP"/>
    <s v="18Y PENDANT CHAIN 16IN-21921394"/>
    <x v="61"/>
    <s v="000000P105000000080"/>
    <n v="1"/>
    <n v="8666000"/>
    <x v="1"/>
  </r>
  <r>
    <d v="2021-06-09T00:00:00"/>
    <s v="PLATINUM"/>
    <s v="TIFFANY - TTP"/>
    <s v="18R OLVLF EAR CLIMBER ER-60702586"/>
    <x v="62"/>
    <s v="000000P105000000081"/>
    <n v="1"/>
    <n v="22566000"/>
    <x v="0"/>
  </r>
  <r>
    <d v="2021-06-09T00:00:00"/>
    <s v="PLATINUM"/>
    <s v="TIFFANY - TTP"/>
    <s v="SS RTT LV HRT KEY BLT SM-36812591"/>
    <x v="59"/>
    <s v="000000P105000000082"/>
    <n v="1"/>
    <n v="11554000"/>
    <x v="1"/>
  </r>
  <r>
    <d v="2021-06-09T00:00:00"/>
    <s v="MEMBER"/>
    <s v="TIFFANY - TTP"/>
    <s v="SS BL MNRTTHRT 4MMBDBLTSM-27630146"/>
    <x v="63"/>
    <s v="000000P105000000083"/>
    <n v="1"/>
    <n v="6229000"/>
    <x v="0"/>
  </r>
  <r>
    <d v="2021-06-09T00:00:00"/>
    <s v="MEMBER"/>
    <s v="TIFFANY - TTP"/>
    <s v="SS BL MNRTTHRT 4MMBDBLTSM-27630146"/>
    <x v="64"/>
    <s v="000000P105000000084"/>
    <n v="1"/>
    <n v="6229000"/>
    <x v="0"/>
  </r>
  <r>
    <d v="2021-06-11T00:00:00"/>
    <s v="MEMBER"/>
    <s v="TIFFANY - TTP"/>
    <s v="18W TURQ T WIRE BLT MD-64028952"/>
    <x v="65"/>
    <s v="000000P105000000085"/>
    <n v="1"/>
    <n v="65892000"/>
    <x v="0"/>
  </r>
  <r>
    <d v="2021-06-11T00:00:00"/>
    <s v="MEMBER"/>
    <s v="TIFFANY - TTP"/>
    <s v="SS BL MNRTTHRT 4MMBDBLTSM-27630146"/>
    <x v="66"/>
    <s v="000000P105000000086"/>
    <n v="1"/>
    <n v="6229000"/>
    <x v="0"/>
  </r>
  <r>
    <d v="2021-06-12T00:00:00"/>
    <s v="MEMBER"/>
    <s v="TIFFANY - TTP"/>
    <s v="SS BL MNRTTHRT 4MMBDBLTMD-26659604"/>
    <x v="67"/>
    <s v="000000P105000000087"/>
    <n v="1"/>
    <n v="6229000"/>
    <x v="0"/>
  </r>
  <r>
    <d v="2021-06-12T00:00:00"/>
    <s v="PLATINUM"/>
    <s v="TIFFANY - TTP"/>
    <s v="PT DI 61TW TIF SLST ER-28646453"/>
    <x v="68"/>
    <s v="000000P105000000089"/>
    <n v="1"/>
    <n v="184134000"/>
    <x v="0"/>
  </r>
  <r>
    <d v="2021-06-12T00:00:00"/>
    <s v="MEMBER"/>
    <s v="TIFFANY - TTP"/>
    <s v="SS BL MNRTT 2HRT PDT 16IN-27125107"/>
    <x v="69"/>
    <s v="000000P105000000090"/>
    <n v="1"/>
    <n v="5416000"/>
    <x v="0"/>
  </r>
  <r>
    <d v="2021-06-13T00:00:00"/>
    <s v="MEMBER"/>
    <s v="TIFFANY - TTP"/>
    <s v="SS HPKMNRTTHRT4MMBDBLTXS-63686115"/>
    <x v="70"/>
    <s v="000000P105000000091"/>
    <n v="1"/>
    <n v="6229000"/>
    <x v="0"/>
  </r>
  <r>
    <d v="2021-06-13T00:00:00"/>
    <s v="MEMBER"/>
    <s v="TIFFANY - TTP"/>
    <s v="18W T SMILE SM PDT16 18-35189424"/>
    <x v="71"/>
    <s v="000000P105000000092"/>
    <n v="1"/>
    <n v="26176000"/>
    <x v="0"/>
  </r>
  <r>
    <d v="2021-06-15T00:00:00"/>
    <s v="MEMBER"/>
    <s v="TIFFANY - TTP"/>
    <s v="18R MD T WIRE BANGLE LG-33419767"/>
    <x v="72"/>
    <s v="000000P105000000093"/>
    <n v="1"/>
    <n v="60476000"/>
    <x v="0"/>
  </r>
  <r>
    <d v="2021-06-17T00:00:00"/>
    <s v="PLATINUM"/>
    <s v="TIFFANY - TTP"/>
    <s v="SS RD RTTMNHRT 4MMBDBLTMD-61941797"/>
    <x v="73"/>
    <s v="000000P105000000094"/>
    <n v="1"/>
    <n v="6229000"/>
    <x v="0"/>
  </r>
  <r>
    <d v="2021-06-17T00:00:00"/>
    <s v="PLATINUM"/>
    <s v="TIFFANY - TTP"/>
    <s v="PT 16IN CHAIN-21803642"/>
    <x v="74"/>
    <s v="000000P105000000095"/>
    <n v="1"/>
    <n v="14803000"/>
    <x v="0"/>
  </r>
  <r>
    <d v="2021-06-17T00:00:00"/>
    <s v="PLATINUM"/>
    <s v="TIFFANY - TTP"/>
    <s v="PT DI MDRBORNFLEURDLISKEY-60660026"/>
    <x v="74"/>
    <s v="000000P105000000095"/>
    <n v="1"/>
    <n v="150738000"/>
    <x v="1"/>
  </r>
  <r>
    <d v="2021-06-18T00:00:00"/>
    <s v="MEMBER"/>
    <s v="TIFFANY - TTP"/>
    <s v="18R DI MN VICTORIA KEY-62867019"/>
    <x v="75"/>
    <s v="000000P105000000096"/>
    <n v="1"/>
    <n v="68599000"/>
    <x v="0"/>
  </r>
  <r>
    <d v="2021-06-18T00:00:00"/>
    <s v="MEMBER"/>
    <s v="TIFFANY - TTP"/>
    <s v="18R PENDANT CHAIN 16IN-25508327"/>
    <x v="75"/>
    <s v="000000P105000000096"/>
    <n v="1"/>
    <n v="9388000"/>
    <x v="1"/>
  </r>
  <r>
    <d v="2021-06-18T00:00:00"/>
    <s v="PLATINUM"/>
    <s v="TIFFANY - TTP"/>
    <s v="PTDI TIFESN DBMG 4MM 6-27897711"/>
    <x v="76"/>
    <s v="000000P105000000097"/>
    <n v="1"/>
    <n v="55963000"/>
    <x v="0"/>
  </r>
  <r>
    <d v="2021-06-18T00:00:00"/>
    <s v="PLATINUM"/>
    <s v="TIFFANY - TTP"/>
    <s v="PTDI TIFESN DBMG 4MM 7 5-27897754"/>
    <x v="76"/>
    <s v="000000P105000000097"/>
    <n v="1"/>
    <n v="55963000"/>
    <x v="1"/>
  </r>
  <r>
    <d v="2021-06-19T00:00:00"/>
    <s v="GOLD"/>
    <s v="TIFFANY - TTP"/>
    <s v="SS MINI RTT HEART STUD ER-23900564"/>
    <x v="77"/>
    <s v="000000P105000000098"/>
    <n v="1"/>
    <n v="6229000"/>
    <x v="0"/>
  </r>
  <r>
    <d v="2021-06-19T00:00:00"/>
    <s v="GOLD"/>
    <s v="TIFFANY - TTP"/>
    <s v="18R T WIRE BLT MD-33263465"/>
    <x v="78"/>
    <s v="000000P105000000099"/>
    <n v="1"/>
    <n v="60476000"/>
    <x v="0"/>
  </r>
  <r>
    <d v="2021-06-20T00:00:00"/>
    <s v="MEMBER"/>
    <s v="TIFFANY - TTP"/>
    <s v="SS SM RTT HRTTG BD BLT XS-67127625"/>
    <x v="79"/>
    <s v="000000P105000000100"/>
    <n v="1"/>
    <n v="11464000"/>
    <x v="0"/>
  </r>
  <r>
    <d v="2021-06-20T00:00:00"/>
    <s v="PLATINUM"/>
    <s v="TIFFANY - TTP"/>
    <s v="SS MN RTT HRT4MM BD BLTSM-27631886"/>
    <x v="80"/>
    <s v="000000P105000000101"/>
    <n v="1"/>
    <n v="6229000"/>
    <x v="0"/>
  </r>
  <r>
    <d v="2021-06-20T00:00:00"/>
    <s v="GOLD"/>
    <s v="TIFFANY - TTP"/>
    <s v="18W T TWO DI NRW RG 5-36815884"/>
    <x v="81"/>
    <s v="000000P105000000102"/>
    <n v="1"/>
    <n v="86652000"/>
    <x v="0"/>
  </r>
  <r>
    <d v="2021-06-20T00:00:00"/>
    <s v="GOLD"/>
    <s v="TIFFANY - TTP"/>
    <s v="18W T TWO NRW RG 7 5-36815264"/>
    <x v="81"/>
    <s v="000000P105000000102"/>
    <n v="1"/>
    <n v="43326000"/>
    <x v="1"/>
  </r>
  <r>
    <d v="2021-06-21T00:00:00"/>
    <s v="MEMBER"/>
    <s v="TIFFANY - TTP"/>
    <s v="SS BLMNRTTHRT4MMBD BLT XS-63686085"/>
    <x v="82"/>
    <s v="000000P105000000103"/>
    <n v="1"/>
    <n v="6229000"/>
    <x v="0"/>
  </r>
  <r>
    <d v="2021-06-22T00:00:00"/>
    <s v="MEMBER"/>
    <s v="TIFFANY - TTP"/>
    <s v="SS BL MNRTTHRT 4MMBDBLTSM-27630146"/>
    <x v="83"/>
    <s v="000000P105000000104"/>
    <n v="1"/>
    <n v="6229000"/>
    <x v="0"/>
  </r>
  <r>
    <d v="2021-06-22T00:00:00"/>
    <s v="MEMBER"/>
    <s v="TIFFANY - TTP"/>
    <s v="SS PINK MN RTT 2HRT PDT16-28751249"/>
    <x v="83"/>
    <s v="000000P105000000104"/>
    <n v="1"/>
    <n v="5416000"/>
    <x v="1"/>
  </r>
  <r>
    <d v="2021-06-22T00:00:00"/>
    <s v="PLATINUM"/>
    <s v="TIFFANY - TTP"/>
    <s v="18W DI T SMILE SM BLT MD-36667192"/>
    <x v="84"/>
    <s v="000000P105000000105"/>
    <n v="1"/>
    <n v="72210000"/>
    <x v="0"/>
  </r>
  <r>
    <d v="2021-06-22T00:00:00"/>
    <s v="PLATINUM"/>
    <s v="TIFFANY - TTP"/>
    <s v="18W DI T WIRE BLT MD-33263473"/>
    <x v="84"/>
    <s v="000000P105000000106"/>
    <n v="1"/>
    <n v="114633000"/>
    <x v="1"/>
  </r>
  <r>
    <d v="2021-06-22T00:00:00"/>
    <s v="NEW"/>
    <s v="TIFFANY - TTP"/>
    <s v="SS MN 1837 INTLK BLT ADJ-35505903"/>
    <x v="85"/>
    <s v="000000P105000000107"/>
    <n v="1"/>
    <n v="10832000"/>
    <x v="0"/>
  </r>
  <r>
    <d v="2021-06-23T00:00:00"/>
    <s v="PLATINUM"/>
    <s v="TIFFANY - TTP"/>
    <s v="18R DI T WIRE FC RING 6 5-34901538"/>
    <x v="86"/>
    <s v="000000P105000000108"/>
    <n v="1"/>
    <n v="80333000"/>
    <x v="0"/>
  </r>
  <r>
    <d v="2021-06-23T00:00:00"/>
    <s v="PLATINUM"/>
    <s v="TIFFANY - TTP"/>
    <s v="PT VICT SM DI ER-11833187"/>
    <x v="86"/>
    <s v="000000P105000000108"/>
    <n v="1"/>
    <n v="200381000"/>
    <x v="1"/>
  </r>
  <r>
    <d v="2021-06-25T00:00:00"/>
    <s v="MEMBER"/>
    <s v="TIFFANY - TTP"/>
    <s v="18R DI .03TW T SMILE MN PDT-63843385"/>
    <x v="87"/>
    <s v="000000P105000000109"/>
    <n v="1"/>
    <n v="40618000"/>
    <x v="0"/>
  </r>
  <r>
    <d v="2021-06-25T00:00:00"/>
    <s v="PLATINUM"/>
    <s v="TIFFANY - TTP"/>
    <s v="18Y DI 13 CROWN KEY-25524942"/>
    <x v="29"/>
    <s v="000000P105000000110"/>
    <n v="1"/>
    <n v="92067000"/>
    <x v="1"/>
  </r>
  <r>
    <d v="2021-06-25T00:00:00"/>
    <s v="PLATINUM"/>
    <s v="TIFFANY - TTP"/>
    <s v="18Y PENDANT CHAIN 16IN-21921394"/>
    <x v="29"/>
    <s v="000000P105000000110"/>
    <n v="1"/>
    <n v="9388000"/>
    <x v="1"/>
  </r>
  <r>
    <d v="2021-06-25T00:00:00"/>
    <s v="MEMBER"/>
    <s v="TIFFANY - TTP"/>
    <s v="SS BL MNRTTHRT 4MMBDBLTSM-27630146"/>
    <x v="88"/>
    <s v="000000P105000000111"/>
    <n v="1"/>
    <n v="6229000"/>
    <x v="0"/>
  </r>
  <r>
    <d v="2021-06-26T00:00:00"/>
    <s v="MEMBER"/>
    <s v="TIFFANY - TTP"/>
    <s v="SS RTT MN HRT DGLRG 4 5-35243593"/>
    <x v="89"/>
    <s v="000000P105000000112"/>
    <n v="1"/>
    <n v="11554000"/>
    <x v="0"/>
  </r>
  <r>
    <d v="2021-06-26T00:00:00"/>
    <s v="MEMBER"/>
    <s v="TIFFANY - TTP"/>
    <s v="SS RTT MINI 2 HRT PDT16IN-22309307"/>
    <x v="90"/>
    <s v="000000P105000000113"/>
    <n v="1"/>
    <n v="5416000"/>
    <x v="0"/>
  </r>
  <r>
    <d v="2021-06-26T00:00:00"/>
    <s v="PLATINUM"/>
    <s v="TIFFANY - TTP"/>
    <s v="18W T TWO DI NRW RG 4 5-36815906"/>
    <x v="91"/>
    <s v="000000P105000000114"/>
    <n v="1"/>
    <n v="86652000"/>
    <x v="0"/>
  </r>
  <r>
    <d v="2021-06-26T00:00:00"/>
    <s v="PLATINUM"/>
    <s v="TIFFANY - TTP"/>
    <s v="18W T TWO DI NRW RG 7 5-36815876"/>
    <x v="91"/>
    <s v="000000P105000000114"/>
    <n v="1"/>
    <n v="86652000"/>
    <x v="1"/>
  </r>
  <r>
    <d v="2021-06-26T00:00:00"/>
    <s v="MEMBER"/>
    <s v="TIFFANY - TTP"/>
    <s v="18R OLVLF NRW BD RG 6-32080553"/>
    <x v="92"/>
    <s v="000000P105000000115"/>
    <n v="1"/>
    <n v="26176000"/>
    <x v="0"/>
  </r>
  <r>
    <d v="2021-06-27T00:00:00"/>
    <s v="MEMBER"/>
    <s v="TIFFANY - TTP"/>
    <s v="SS MN RTTL BLHRTBD BLT SM-61002421"/>
    <x v="93"/>
    <s v="000000P105000000116"/>
    <n v="1"/>
    <n v="8485000"/>
    <x v="0"/>
  </r>
  <r>
    <d v="2021-06-27T00:00:00"/>
    <s v="MEMBER"/>
    <s v="TIFFANY - TTP"/>
    <s v="SS BL MNRTT 2HRT PDT 16IN-27125107"/>
    <x v="94"/>
    <s v="000000P105000000117"/>
    <n v="1"/>
    <n v="5416000"/>
    <x v="0"/>
  </r>
  <r>
    <d v="2021-06-27T00:00:00"/>
    <s v="MEMBER"/>
    <s v="TIFFANY - TTP"/>
    <s v="SS MN RTT HRT4MM BD BLTSM-27631886"/>
    <x v="94"/>
    <s v="000000P105000000117"/>
    <n v="1"/>
    <n v="6229000"/>
    <x v="1"/>
  </r>
  <r>
    <d v="2021-06-27T00:00:00"/>
    <s v="MEMBER"/>
    <s v="TIFFANY - TTP"/>
    <s v="SS PINK MN RTT 2HRT PDT16-28751249"/>
    <x v="94"/>
    <s v="000000P105000000117"/>
    <n v="1"/>
    <n v="5416000"/>
    <x v="1"/>
  </r>
  <r>
    <d v="2021-06-27T00:00:00"/>
    <s v="MEMBER"/>
    <s v="TIFFANY - TTP"/>
    <s v="SS MINI RTT HEART STUD ER-23900564"/>
    <x v="95"/>
    <s v="000000P105000000118"/>
    <n v="1"/>
    <n v="6229000"/>
    <x v="0"/>
  </r>
  <r>
    <d v="2021-06-28T00:00:00"/>
    <s v="PLATINUM"/>
    <s v="TIFFANY - TTP"/>
    <s v="18R GRAFFITI X MN ER-60962332"/>
    <x v="18"/>
    <s v="000000P105000000119"/>
    <n v="1"/>
    <n v="15074000"/>
    <x v="1"/>
  </r>
  <r>
    <d v="2021-06-28T00:00:00"/>
    <s v="PLATINUM"/>
    <s v="TIFFANY - TTP"/>
    <s v="PT RDDI 40TW F VVS2 VVS2-69142087"/>
    <x v="18"/>
    <s v="000000P105000000119"/>
    <n v="1"/>
    <n v="81236000"/>
    <x v="1"/>
  </r>
  <r>
    <d v="2021-06-28T00:00:00"/>
    <s v="PLATINUM"/>
    <s v="TIFFANY - TTP"/>
    <s v="ST BLK T SQR BLT MD-36537973"/>
    <x v="18"/>
    <s v="000000P105000000120"/>
    <n v="1"/>
    <n v="43326000"/>
    <x v="1"/>
  </r>
  <r>
    <d v="2021-06-28T00:00:00"/>
    <s v="PLATINUM"/>
    <s v="TIFFANY - TTP"/>
    <s v="CLRBLK PIGGYBANK ERTHNWRE-60559961"/>
    <x v="18"/>
    <s v="000000P105000000121"/>
    <n v="1"/>
    <n v="6680000"/>
    <x v="1"/>
  </r>
  <r>
    <d v="2021-06-28T00:00:00"/>
    <s v="PLATINUM"/>
    <s v="TIFFANY - TTP"/>
    <s v="MD SQ JWLRY CASE LEA TFBL-60883300"/>
    <x v="18"/>
    <s v="000000P105000000121"/>
    <n v="1"/>
    <n v="8124000"/>
    <x v="1"/>
  </r>
  <r>
    <d v="2021-06-28T00:00:00"/>
    <s v="MEMBER"/>
    <s v="TIFFANY - TTP"/>
    <s v="CLRBLK LUGGAGE TAG-60927626"/>
    <x v="96"/>
    <s v="000000P105000000122"/>
    <n v="1"/>
    <n v="5958000"/>
    <x v="0"/>
  </r>
  <r>
    <d v="2021-06-29T00:00:00"/>
    <s v="PLATINUM"/>
    <s v="TIFFANY - TTP"/>
    <s v="PT DI LG VIC PDT-14743715"/>
    <x v="97"/>
    <s v="000000P105000000123"/>
    <n v="1"/>
    <n v="310501000"/>
    <x v="0"/>
  </r>
  <r>
    <d v="2021-06-29T00:00:00"/>
    <s v="PLATINUM"/>
    <s v="TIFFANY - TTP"/>
    <s v="PT VICT MD DI ER-25169328"/>
    <x v="97"/>
    <s v="000000P105000000123"/>
    <n v="1"/>
    <n v="292448000"/>
    <x v="1"/>
  </r>
  <r>
    <d v="2021-06-29T00:00:00"/>
    <s v="GOLD"/>
    <s v="TIFFANY - TTP"/>
    <s v="18R NRW T WIRE RG 5 5-33418868"/>
    <x v="98"/>
    <s v="000000P105000000124"/>
    <n v="1"/>
    <n v="28884000"/>
    <x v="0"/>
  </r>
  <r>
    <d v="2021-06-29T00:00:00"/>
    <s v="MEMBER"/>
    <s v="TIFFANY - TTP"/>
    <s v="SS BLMNRTTHRT4MMBD BLT XS-63686085"/>
    <x v="99"/>
    <s v="000000P105000000125"/>
    <n v="1"/>
    <n v="6229000"/>
    <x v="0"/>
  </r>
  <r>
    <d v="2021-06-29T00:00:00"/>
    <s v="MEMBER"/>
    <s v="TIFFANY - TTP"/>
    <s v="SS MINI RTT HEART STUD ER-23900564"/>
    <x v="99"/>
    <s v="000000P105000000125"/>
    <n v="1"/>
    <n v="6229000"/>
    <x v="1"/>
  </r>
  <r>
    <d v="2021-06-29T00:00:00"/>
    <s v="TEMP"/>
    <s v="TIFFANY - TTP"/>
    <s v="SS BL MN RTT 2HRT PDT 18-30210417"/>
    <x v="100"/>
    <s v="000000P105000000126"/>
    <n v="1"/>
    <n v="5416000"/>
    <x v="0"/>
  </r>
  <r>
    <d v="2021-06-30T00:00:00"/>
    <s v="MEMBER"/>
    <s v="TIFFANY - TTP"/>
    <s v="18R T SMILE SM PDT16 18-35189432"/>
    <x v="101"/>
    <s v="000000P105000000130"/>
    <n v="1"/>
    <n v="26176000"/>
    <x v="0"/>
  </r>
  <r>
    <d v="2021-07-01T00:00:00"/>
    <s v="PLATINUM"/>
    <s v="TIFFANY - TTP"/>
    <s v="PT18Y CUDI 42FY DB RG-34686769"/>
    <x v="102"/>
    <s v="000000P105000000132"/>
    <n v="1"/>
    <n v="209408000"/>
    <x v="0"/>
  </r>
  <r>
    <d v="2021-07-01T00:00:00"/>
    <s v="PLATINUM"/>
    <s v="TIFFANY - TTP"/>
    <s v="18Y DI T SMILE SM PDT-63058785"/>
    <x v="103"/>
    <s v="000000P105000000133"/>
    <n v="1"/>
    <n v="68599000"/>
    <x v="0"/>
  </r>
  <r>
    <d v="2021-07-01T00:00:00"/>
    <s v="PLATINUM"/>
    <s v="TIFFANY - TTP"/>
    <s v="18Y T SMILE PDT LG 1618IN-33637179"/>
    <x v="103"/>
    <s v="000000P105000000133"/>
    <n v="1"/>
    <n v="36105000"/>
    <x v="1"/>
  </r>
  <r>
    <d v="2021-07-01T00:00:00"/>
    <s v="PLATINUM"/>
    <s v="TIFFANY - TTP"/>
    <s v="CLRBLK ZIP MULTFN WLT LEA-60939764"/>
    <x v="104"/>
    <s v="000000P105000000134"/>
    <n v="1"/>
    <n v="15526000"/>
    <x v="0"/>
  </r>
  <r>
    <d v="2021-07-01T00:00:00"/>
    <s v="PLATINUM"/>
    <s v="TIFFANY - TTP"/>
    <s v="SS EXEC TCLIP BLK BRS BP-37361348"/>
    <x v="104"/>
    <s v="000000P105000000134"/>
    <n v="1"/>
    <n v="7402000"/>
    <x v="1"/>
  </r>
  <r>
    <d v="2021-07-01T00:00:00"/>
    <s v="PLATINUM"/>
    <s v="TIFFANY - TTP"/>
    <s v="SS EXEC TCLIP TB BRS BPEN-37361399"/>
    <x v="104"/>
    <s v="000000P105000000134"/>
    <n v="1"/>
    <n v="7402000"/>
    <x v="1"/>
  </r>
  <r>
    <d v="2021-07-03T00:00:00"/>
    <s v="MEMBER"/>
    <s v="TIFFANY - TTP"/>
    <s v="SS MDRTT HRT TGKEY PDT16-26909686"/>
    <x v="105"/>
    <s v="000000P105000000135"/>
    <n v="1"/>
    <n v="6951000"/>
    <x v="0"/>
  </r>
  <r>
    <d v="2021-07-03T00:00:00"/>
    <s v="GOLD"/>
    <s v="TIFFANY - TTP"/>
    <s v="18R T WIRE BAR ER-62271884"/>
    <x v="106"/>
    <s v="000000P105000000136"/>
    <n v="1"/>
    <n v="31592000"/>
    <x v="0"/>
  </r>
  <r>
    <d v="2021-07-03T00:00:00"/>
    <s v="GOLD"/>
    <s v="TIFFANY - TTP"/>
    <s v="18R T TWO DI NRW RG 4 5-36821469"/>
    <x v="107"/>
    <s v="000000P105000000137"/>
    <n v="1"/>
    <n v="86652000"/>
    <x v="0"/>
  </r>
  <r>
    <d v="2021-07-03T00:00:00"/>
    <s v="GOLD"/>
    <s v="TIFFANY - TTP"/>
    <s v="18R T TWO NRW RG 9-36820632"/>
    <x v="107"/>
    <s v="000000P105000000137"/>
    <n v="1"/>
    <n v="43326000"/>
    <x v="1"/>
  </r>
  <r>
    <d v="2021-07-03T00:00:00"/>
    <s v="MEMBER"/>
    <s v="TIFFANY - TTP"/>
    <s v="SS 1837 NRW BASC RG 6-22993771"/>
    <x v="108"/>
    <s v="000000P105000000138"/>
    <n v="1"/>
    <n v="6229000"/>
    <x v="0"/>
  </r>
  <r>
    <d v="2021-07-03T00:00:00"/>
    <s v="PLATINUM"/>
    <s v="TIFFANY - TTP"/>
    <s v="PT RD DI 1 31 F VS1-69029906"/>
    <x v="109"/>
    <s v="000000P105000000139"/>
    <n v="1"/>
    <n v="685989000"/>
    <x v="0"/>
  </r>
  <r>
    <d v="2021-07-03T00:00:00"/>
    <s v="MEMBER"/>
    <s v="TIFFANY - TTP"/>
    <s v="18R DI T WIRE RG 5 5-35007903"/>
    <x v="110"/>
    <s v="000000P105000000140"/>
    <n v="1"/>
    <n v="56865000"/>
    <x v="0"/>
  </r>
  <r>
    <d v="2021-07-04T00:00:00"/>
    <s v="MEMBER"/>
    <s v="TIFFANY - TTP"/>
    <s v="SS BLMNRTTHRT4MMBD BLT XS-63686085"/>
    <x v="111"/>
    <s v="000000P105000000141"/>
    <n v="1"/>
    <n v="6229000"/>
    <x v="0"/>
  </r>
  <r>
    <d v="2021-07-04T00:00:00"/>
    <s v="PLATINUM"/>
    <s v="TIFFANY - TTP"/>
    <s v="18RDI TCO 4MM RG 8 5-33133111"/>
    <x v="112"/>
    <s v="000000P105000000142"/>
    <n v="1"/>
    <n v="43326000"/>
    <x v="0"/>
  </r>
  <r>
    <d v="2021-07-04T00:00:00"/>
    <s v="PLATINUM"/>
    <s v="TIFFANY - TTP"/>
    <s v="BEAR &amp; BLOCK 3PC CHINASET-60559880"/>
    <x v="112"/>
    <s v="000000P105000000142"/>
    <n v="1"/>
    <n v="7402000"/>
    <x v="1"/>
  </r>
  <r>
    <d v="2021-07-04T00:00:00"/>
    <s v="PLATINUM"/>
    <s v="TIFFANY - TTP"/>
    <s v="PT DI TCO 4MM RG 9 5-33130775"/>
    <x v="112"/>
    <s v="000000P105000000142"/>
    <n v="1"/>
    <n v="62281000"/>
    <x v="1"/>
  </r>
  <r>
    <d v="2021-07-05T00:00:00"/>
    <s v="PLATINUM"/>
    <s v="TIFFANY - TTP"/>
    <s v="18R GRAFFITI X SM ER-61912606"/>
    <x v="113"/>
    <s v="000000P105000000143"/>
    <n v="1"/>
    <n v="17240000"/>
    <x v="0"/>
  </r>
  <r>
    <d v="2021-07-05T00:00:00"/>
    <s v="PLATINUM"/>
    <s v="TIFFANY - TTP"/>
    <s v="18Y TURQ T WIRE BLT SM-64028855"/>
    <x v="113"/>
    <s v="000000P105000000144"/>
    <n v="1"/>
    <n v="65892000"/>
    <x v="1"/>
  </r>
  <r>
    <d v="2021-07-05T00:00:00"/>
    <s v="PLATINUM"/>
    <s v="TIFFANY - TTP"/>
    <s v="18Y TURQ T WIRE RG 4 5-64027654"/>
    <x v="113"/>
    <s v="000000P105000000144"/>
    <n v="1"/>
    <n v="51450000"/>
    <x v="1"/>
  </r>
  <r>
    <d v="2021-07-07T00:00:00"/>
    <s v="PLATINUM"/>
    <s v="TIFFANY - TTP"/>
    <s v="18Y HW MEDIUM LINK NL18IN-38086758"/>
    <x v="114"/>
    <s v="000000P105000000145"/>
    <n v="1"/>
    <n v="223849000"/>
    <x v="0"/>
  </r>
  <r>
    <d v="2021-07-08T00:00:00"/>
    <s v="PLATINUM"/>
    <s v="TIFFANY - TTP"/>
    <s v="PT DI TIF EMB 3 HC RG6 5-16026301"/>
    <x v="115"/>
    <s v="000000P105000000146"/>
    <n v="1"/>
    <n v="162472000"/>
    <x v="0"/>
  </r>
  <r>
    <d v="2021-07-08T00:00:00"/>
    <s v="MEMBER"/>
    <s v="TIFFANY - TTP"/>
    <s v="SS RED RTTMN2HRTPDT1618IN-63520594"/>
    <x v="116"/>
    <s v="000000P105000000147"/>
    <n v="1"/>
    <n v="5416000"/>
    <x v="0"/>
  </r>
  <r>
    <d v="2021-07-09T00:00:00"/>
    <s v="MEMBER"/>
    <s v="TIFFANY - TTP"/>
    <s v="PT DI MINI TF CIRCLET ER-23954141"/>
    <x v="117"/>
    <s v="000000P105000000148"/>
    <n v="1"/>
    <n v="79431000"/>
    <x v="0"/>
  </r>
  <r>
    <d v="2021-07-09T00:00:00"/>
    <s v="GOLD"/>
    <s v="TIFFANY - TTP"/>
    <s v="SS MAKERS CUFF SM-63449121"/>
    <x v="78"/>
    <s v="000000P105000000149"/>
    <n v="1"/>
    <n v="13179000"/>
    <x v="1"/>
  </r>
  <r>
    <d v="2021-07-10T00:00:00"/>
    <s v="MEMBER"/>
    <s v="TIFFANY - TTP"/>
    <s v="SS BLMNRTTHRT4MMBD BLT XS-63686085"/>
    <x v="118"/>
    <s v="000000P105000000151"/>
    <n v="1"/>
    <n v="6229000"/>
    <x v="0"/>
  </r>
  <r>
    <d v="2021-07-10T00:00:00"/>
    <s v="PLATINUM"/>
    <s v="TIFFANY - TTP"/>
    <s v="18W DI T SMILE ER-36667168"/>
    <x v="119"/>
    <s v="000000P105000000152"/>
    <n v="1"/>
    <n v="55060000"/>
    <x v="0"/>
  </r>
  <r>
    <d v="2021-07-10T00:00:00"/>
    <s v="PLATINUM"/>
    <s v="TIFFANY - TTP"/>
    <s v="SS MN RTTL BLHRTBD BLT SM-61002421"/>
    <x v="120"/>
    <s v="000000P105000000153"/>
    <n v="1"/>
    <n v="8485000"/>
    <x v="0"/>
  </r>
  <r>
    <d v="2021-07-10T00:00:00"/>
    <s v="MEMBER"/>
    <s v="TIFFANY - TTP"/>
    <s v="18Y T SMILE SM PDT16 18-35189459"/>
    <x v="121"/>
    <s v="000000P105000000155"/>
    <n v="1"/>
    <n v="26176000"/>
    <x v="0"/>
  </r>
  <r>
    <d v="2021-07-11T00:00:00"/>
    <s v="GOLD"/>
    <s v="TIFFANY - TTP"/>
    <s v="18Y DI MN VICTORIA KEY-62866950"/>
    <x v="122"/>
    <s v="000000P105000000156"/>
    <n v="1"/>
    <n v="68599000"/>
    <x v="0"/>
  </r>
  <r>
    <d v="2021-07-11T00:00:00"/>
    <s v="GOLD"/>
    <s v="TIFFANY - TTP"/>
    <s v="18Y DI T WIRE RG 5 5-35008187"/>
    <x v="122"/>
    <s v="000000P105000000156"/>
    <n v="1"/>
    <n v="56865000"/>
    <x v="1"/>
  </r>
  <r>
    <d v="2021-07-11T00:00:00"/>
    <s v="GOLD"/>
    <s v="TIFFANY - TTP"/>
    <s v="18Y PENDANT CHAIN 18IN-21921386"/>
    <x v="122"/>
    <s v="000000P105000000156"/>
    <n v="1"/>
    <n v="9388000"/>
    <x v="1"/>
  </r>
  <r>
    <d v="2021-07-11T00:00:00"/>
    <s v="GOLD"/>
    <s v="TIFFANY - TTP"/>
    <s v="SS BL MNRTT 2HRT PDT 16IN-27125107"/>
    <x v="122"/>
    <s v="000000P105000000156"/>
    <n v="1"/>
    <n v="5416000"/>
    <x v="1"/>
  </r>
  <r>
    <d v="2021-07-11T00:00:00"/>
    <s v="MEMBER"/>
    <s v="TIFFANY - TTP"/>
    <s v="SS BLMNRTTHRT4MMBD BLT XS-63686085"/>
    <x v="123"/>
    <s v="000000P105000000157"/>
    <n v="1"/>
    <n v="6229000"/>
    <x v="0"/>
  </r>
  <r>
    <d v="2021-07-11T00:00:00"/>
    <s v="NEW"/>
    <s v="TIFFANY - TTP"/>
    <s v="18Y MN LVG HEART PDT16IN-34595771"/>
    <x v="124"/>
    <s v="000000P105000000158"/>
    <n v="1"/>
    <n v="19858000"/>
    <x v="0"/>
  </r>
  <r>
    <d v="2021-07-11T00:00:00"/>
    <s v="MEMBER"/>
    <s v="TIFFANY - TTP"/>
    <s v="18R T1 NRW RG6-67797396"/>
    <x v="125"/>
    <s v="000000P105000000159"/>
    <n v="1"/>
    <n v="28884000"/>
    <x v="0"/>
  </r>
  <r>
    <d v="2021-07-11T00:00:00"/>
    <s v="MEMBER"/>
    <s v="TIFFANY - TTP"/>
    <s v="SS MN RTTL BLUE HRT ER-60994862"/>
    <x v="126"/>
    <s v="000000P105000000160"/>
    <n v="1"/>
    <n v="10832000"/>
    <x v="0"/>
  </r>
  <r>
    <d v="2021-07-11T00:00:00"/>
    <s v="GOLD"/>
    <s v="TIFFANY - TTP"/>
    <s v="CLR BLK PSSPRT CVR GRNLEA-60927596"/>
    <x v="127"/>
    <s v="000000P105000000161"/>
    <n v="1"/>
    <n v="7402000"/>
    <x v="0"/>
  </r>
  <r>
    <d v="2021-07-11T00:00:00"/>
    <s v="GOLD"/>
    <s v="TIFFANY - TTP"/>
    <s v="SS BL MNRTTHRT 4MMBDBLTSM-27630146"/>
    <x v="127"/>
    <s v="000000P105000000161"/>
    <n v="1"/>
    <n v="6229000"/>
    <x v="1"/>
  </r>
  <r>
    <d v="2021-07-12T00:00:00"/>
    <s v="PLATINUM"/>
    <s v="TIFFANY - TTP"/>
    <s v="18W DI TURQ T WIRE RG 5 5-64028138"/>
    <x v="128"/>
    <s v="000000P105000000162"/>
    <n v="1"/>
    <n v="63184000"/>
    <x v="0"/>
  </r>
  <r>
    <d v="2021-07-17T00:00:00"/>
    <s v="PLATINUM"/>
    <s v="TIFFANY - TTP"/>
    <s v="SS BL MNRTT 2HRT PDT 16IN-27125107"/>
    <x v="129"/>
    <s v="000000P105000000163"/>
    <n v="1"/>
    <n v="5416000"/>
    <x v="0"/>
  </r>
  <r>
    <d v="2021-07-17T00:00:00"/>
    <s v="MEMBER"/>
    <s v="TIFFANY - TTP"/>
    <s v="SS BLMNRTTHRT4MMBD BLT XS-63686085"/>
    <x v="130"/>
    <s v="000000P105000000164"/>
    <n v="1"/>
    <n v="6229000"/>
    <x v="0"/>
  </r>
  <r>
    <d v="2021-07-18T00:00:00"/>
    <s v="MEMBER"/>
    <s v="TIFFANY - TTP"/>
    <s v="18R TFHARMONY 3MM RG4 5-33419252"/>
    <x v="131"/>
    <s v="000000P105000000165"/>
    <n v="1"/>
    <n v="27982000"/>
    <x v="0"/>
  </r>
  <r>
    <d v="2021-07-18T00:00:00"/>
    <s v="MEMBER"/>
    <s v="TIFFANY - TTP"/>
    <s v="18R TFHARMONY 3MM RG6-33419139"/>
    <x v="131"/>
    <s v="000000P105000000165"/>
    <n v="1"/>
    <n v="27982000"/>
    <x v="1"/>
  </r>
  <r>
    <d v="2021-07-18T00:00:00"/>
    <s v="MEMBER"/>
    <s v="TIFFANY - TTP"/>
    <s v="SS MN 1837 INTLK BLT ADJ-35505903"/>
    <x v="132"/>
    <s v="000000P105000000166"/>
    <n v="1"/>
    <n v="10832000"/>
    <x v="0"/>
  </r>
  <r>
    <d v="2021-07-18T00:00:00"/>
    <s v="MEMBER"/>
    <s v="TIFFANY - TTP"/>
    <s v="SS BL MNRTTHRT 4MMBDBLTSM-27630146"/>
    <x v="133"/>
    <s v="000000P105000000167"/>
    <n v="1"/>
    <n v="6229000"/>
    <x v="0"/>
  </r>
  <r>
    <d v="2021-07-21T00:00:00"/>
    <s v="PLATINUM"/>
    <s v="TIFFANY - TTP"/>
    <s v="SS HW GRAD LINK NL 18IN-38086898"/>
    <x v="134"/>
    <s v="000000P105000000168"/>
    <n v="1"/>
    <n v="67697000"/>
    <x v="0"/>
  </r>
  <r>
    <d v="2021-07-21T00:00:00"/>
    <s v="PLATINUM"/>
    <s v="TIFFANY - TTP"/>
    <s v="SS HW LINK ER-38087959"/>
    <x v="134"/>
    <s v="000000P105000000168"/>
    <n v="1"/>
    <n v="38813000"/>
    <x v="1"/>
  </r>
  <r>
    <d v="2021-07-21T00:00:00"/>
    <s v="PLATINUM"/>
    <s v="TIFFANY - TTP"/>
    <s v="SS HW MD 19MM WRAP BRACELET-61699309"/>
    <x v="134"/>
    <s v="000000P105000000168"/>
    <n v="1"/>
    <n v="48742000"/>
    <x v="1"/>
  </r>
  <r>
    <d v="2021-09-15T00:00:00"/>
    <s v="NEW"/>
    <s v="TIFFANY - TTP"/>
    <s v="SS BL MNRTT 2HRT PDT 16IN-27125107"/>
    <x v="135"/>
    <s v="000000P105000000169"/>
    <n v="1"/>
    <n v="5416000"/>
    <x v="0"/>
  </r>
  <r>
    <d v="2021-09-15T00:00:00"/>
    <s v="PLATINUM"/>
    <s v="TIFFANY - TTP"/>
    <s v="18RHLFDIT1NRWHNGBGLSM-68315751"/>
    <x v="136"/>
    <s v="000000P105000000170"/>
    <n v="1"/>
    <n v="285227000"/>
    <x v="0"/>
  </r>
  <r>
    <d v="2021-09-24T00:00:00"/>
    <s v="MEMBER"/>
    <s v="TIFFANY - TTP"/>
    <s v="SS OLVLF EAR CLIMBER ER-60702527"/>
    <x v="137"/>
    <s v="000000P105000000171"/>
    <n v="1"/>
    <n v="10832000"/>
    <x v="0"/>
  </r>
  <r>
    <d v="2021-09-27T00:00:00"/>
    <s v="MEMBER"/>
    <s v="TIFFANY - TTP"/>
    <s v="18R T SMILE SM PDT16 18-35189432"/>
    <x v="138"/>
    <s v="000000P105000000172"/>
    <n v="1"/>
    <n v="26176000"/>
    <x v="0"/>
  </r>
  <r>
    <d v="2021-09-27T00:00:00"/>
    <s v="MEMBER"/>
    <s v="TIFFANY - TTP"/>
    <s v="SS RD RTTMNHRT 4MMBDBLTSM-61941770"/>
    <x v="139"/>
    <s v="000000P105000000173"/>
    <n v="1"/>
    <n v="6229000"/>
    <x v="0"/>
  </r>
  <r>
    <d v="2021-09-28T00:00:00"/>
    <s v="MEMBER"/>
    <s v="TIFFANY - TTP"/>
    <s v="SS SM RTT HRT BLT SM-29668086"/>
    <x v="140"/>
    <s v="000000P105000000174"/>
    <n v="1"/>
    <n v="6229000"/>
    <x v="0"/>
  </r>
  <r>
    <d v="2021-09-28T00:00:00"/>
    <s v="GOLD"/>
    <s v="TIFFANY - TTP"/>
    <s v="18RDI TCO 4MM RG 7 5-33133162"/>
    <x v="141"/>
    <s v="000000P105000000175"/>
    <n v="1"/>
    <n v="43326000"/>
    <x v="0"/>
  </r>
  <r>
    <d v="2021-09-28T00:00:00"/>
    <s v="GOLD"/>
    <s v="TIFFANY - TTP"/>
    <s v="18RDI TCO 4MM RG 8-33133014"/>
    <x v="141"/>
    <s v="000000P105000000175"/>
    <n v="1"/>
    <n v="43326000"/>
    <x v="1"/>
  </r>
  <r>
    <d v="2021-09-29T00:00:00"/>
    <s v="PLATINUM"/>
    <s v="TIFFANY - TTP"/>
    <s v="18R T TWO DI PAVE NRW 6 5-36822325"/>
    <x v="142"/>
    <s v="000000P105000000176"/>
    <n v="1"/>
    <n v="143517000"/>
    <x v="0"/>
  </r>
  <r>
    <d v="2021-09-29T00:00:00"/>
    <s v="GOLD"/>
    <s v="TIFFANY - TTP"/>
    <s v="18Y DI T WIRE BLT MD-35065717"/>
    <x v="143"/>
    <s v="000000P105000000177"/>
    <n v="1"/>
    <n v="114633000"/>
    <x v="0"/>
  </r>
  <r>
    <d v="2021-09-30T00:00:00"/>
    <s v="MEMBER"/>
    <s v="TIFFANY - TTP"/>
    <s v="18R DI DBL LVG HRT ER-63062529"/>
    <x v="144"/>
    <s v="000000P105000000178"/>
    <n v="1"/>
    <n v="31592000"/>
    <x v="0"/>
  </r>
  <r>
    <d v="2021-10-01T00:00:00"/>
    <s v="GOLD"/>
    <s v="TIFFANY - TTP"/>
    <s v="18R DI TCO 3MM RG 5-27897886"/>
    <x v="145"/>
    <s v="000000P105000000180"/>
    <n v="1"/>
    <n v="37910000"/>
    <x v="0"/>
  </r>
  <r>
    <d v="2021-10-01T00:00:00"/>
    <s v="GOLD"/>
    <s v="TIFFANY - TTP"/>
    <s v="18RDI TCO 4MM RG 6 5-33132999"/>
    <x v="145"/>
    <s v="000000P105000000180"/>
    <n v="1"/>
    <n v="43326000"/>
    <x v="1"/>
  </r>
  <r>
    <d v="2021-10-02T00:00:00"/>
    <s v="MEMBER"/>
    <s v="TIFFANY - TTP"/>
    <s v="SS PK MNRT HRT 4MMBDBLTSM-30978838"/>
    <x v="146"/>
    <s v="000000P105000000181"/>
    <n v="1"/>
    <n v="6229000"/>
    <x v="0"/>
  </r>
  <r>
    <d v="2021-10-02T00:00:00"/>
    <s v="MEMBER"/>
    <s v="TIFFANY - TTP"/>
    <s v="PT DI RD SGLRW SLST PDT-60572852"/>
    <x v="147"/>
    <s v="000000P105000000182"/>
    <n v="1"/>
    <n v="59573000"/>
    <x v="0"/>
  </r>
  <r>
    <d v="2021-10-02T00:00:00"/>
    <s v="MEMBER"/>
    <s v="TIFFANY - TTP"/>
    <s v="SS 1837 NRW CUFF SM-31417767"/>
    <x v="148"/>
    <s v="000000P105000000183"/>
    <n v="1"/>
    <n v="12096000"/>
    <x v="0"/>
  </r>
  <r>
    <d v="2021-10-02T00:00:00"/>
    <s v="MEMBER"/>
    <s v="TIFFANY - TTP"/>
    <s v="SS MAKERS CUFF MD-63526894"/>
    <x v="148"/>
    <s v="000000P105000000183"/>
    <n v="1"/>
    <n v="13179000"/>
    <x v="1"/>
  </r>
  <r>
    <d v="2021-10-04T00:00:00"/>
    <s v="GOLD"/>
    <s v="TIFFANY - TTP"/>
    <s v="CLRBK FLAPCNT WLT GRNLEA-60883416"/>
    <x v="149"/>
    <s v="000000P105000000184"/>
    <n v="1"/>
    <n v="16970000"/>
    <x v="0"/>
  </r>
  <r>
    <d v="2021-10-05T00:00:00"/>
    <s v="MEMBER"/>
    <s v="TIFFANY - TTP"/>
    <s v="SS MN RTT HRT 4MMBD BLTLG-24711781"/>
    <x v="150"/>
    <s v="000000P105000000185"/>
    <n v="1"/>
    <n v="6229000"/>
    <x v="0"/>
  </r>
  <r>
    <d v="2021-10-05T00:00:00"/>
    <s v="PLATINUM"/>
    <s v="TIFFANY - TTP"/>
    <s v="PT DI PS TNZ 10X7SLST PDT-29137102"/>
    <x v="151"/>
    <s v="000000P105000000186"/>
    <n v="1"/>
    <n v="227460000"/>
    <x v="0"/>
  </r>
  <r>
    <d v="2021-10-05T00:00:00"/>
    <s v="PLATINUM"/>
    <s v="TIFFANY - TTP"/>
    <s v="PTDI RD BLSA 5MM SLST ER-31176409"/>
    <x v="151"/>
    <s v="000000P105000000186"/>
    <n v="1"/>
    <n v="225655000"/>
    <x v="1"/>
  </r>
  <r>
    <d v="2021-10-06T00:00:00"/>
    <s v="MEMBER"/>
    <s v="TIFFANY - TTP"/>
    <s v="18R T SMILE SM PDT16 18-35189432"/>
    <x v="152"/>
    <s v="000000P105000000187"/>
    <n v="1"/>
    <n v="26176000"/>
    <x v="0"/>
  </r>
  <r>
    <d v="2021-10-06T00:00:00"/>
    <s v="MEMBER"/>
    <s v="TIFFANY - TTP"/>
    <s v="SS RTT HRT KEY PDTADJ1618-36812613"/>
    <x v="153"/>
    <s v="000000P105000000188"/>
    <n v="1"/>
    <n v="11554000"/>
    <x v="0"/>
  </r>
  <r>
    <d v="2021-10-06T00:00:00"/>
    <s v="PLATINUM"/>
    <s v="TIFFANY - TTP"/>
    <s v="18R HLFDI T1 NRWRG5-67795318"/>
    <x v="154"/>
    <s v="000000P105000000189"/>
    <n v="1"/>
    <n v="48742000"/>
    <x v="0"/>
  </r>
  <r>
    <d v="2021-10-06T00:00:00"/>
    <s v="PLATINUM"/>
    <s v="TIFFANY - TTP"/>
    <s v="18R T TWO NRW RG 6 5-36820608"/>
    <x v="154"/>
    <s v="000000P105000000189"/>
    <n v="1"/>
    <n v="43326000"/>
    <x v="1"/>
  </r>
  <r>
    <d v="2021-10-07T00:00:00"/>
    <s v="PLATINUM"/>
    <s v="TIFFANY - TTP"/>
    <s v="18R NRW T WIRE RG 6-33418876"/>
    <x v="155"/>
    <s v="000000P105000000190"/>
    <n v="1"/>
    <n v="28884000"/>
    <x v="0"/>
  </r>
  <r>
    <d v="2021-10-07T00:00:00"/>
    <s v="PLATINUM"/>
    <s v="TIFFANY - TTP"/>
    <s v="18R T TWO MD RG 6 5-36509228"/>
    <x v="155"/>
    <s v="000000P105000000190"/>
    <n v="1"/>
    <n v="55060000"/>
    <x v="1"/>
  </r>
  <r>
    <d v="2021-10-07T00:00:00"/>
    <s v="MEMBER"/>
    <s v="TIFFANY - TTP"/>
    <s v="18Y MN LVG HEART BLT SM-34614563"/>
    <x v="156"/>
    <s v="000000P105000000193"/>
    <n v="1"/>
    <n v="17240000"/>
    <x v="0"/>
  </r>
  <r>
    <d v="2021-10-08T00:00:00"/>
    <s v="MEMBER"/>
    <s v="TIFFANY - TTP"/>
    <s v="CLRBLK MN VIDEPOCHE PORS4-60570108"/>
    <x v="157"/>
    <s v="000000P105000000194"/>
    <n v="1"/>
    <n v="6680000"/>
    <x v="0"/>
  </r>
  <r>
    <d v="2021-10-08T00:00:00"/>
    <s v="MEMBER"/>
    <s v="TIFFANY - TTP"/>
    <s v="SS RD RTTMNHRT 4MMBDBLTMD-61941797"/>
    <x v="158"/>
    <s v="000000P105000000195"/>
    <n v="1"/>
    <n v="6229000"/>
    <x v="0"/>
  </r>
  <r>
    <d v="2021-10-08T00:00:00"/>
    <s v="MEMBER"/>
    <s v="TIFFANY - TTP"/>
    <s v="SS PKMNRTTHRT 4MMBD BLTXS-63520543"/>
    <x v="159"/>
    <s v="000000P105000000196"/>
    <n v="1"/>
    <n v="6229000"/>
    <x v="0"/>
  </r>
  <r>
    <d v="2021-10-09T00:00:00"/>
    <s v="MEMBER"/>
    <s v="TIFFANY - TTP"/>
    <s v="SS RTT HRT KEY PDTADJ1618-36812613"/>
    <x v="160"/>
    <s v="000000P105000000197"/>
    <n v="1"/>
    <n v="11554000"/>
    <x v="0"/>
  </r>
  <r>
    <d v="2021-10-09T00:00:00"/>
    <s v="MEMBER"/>
    <s v="TIFFANY - TTP"/>
    <s v="SSMNRTTHRT4MMBDBLTXS-63686131"/>
    <x v="160"/>
    <s v="000000P105000000197"/>
    <n v="1"/>
    <n v="6229000"/>
    <x v="1"/>
  </r>
  <r>
    <d v="2021-10-09T00:00:00"/>
    <s v="MEMBER"/>
    <s v="TIFFANY - TTP"/>
    <s v="SS MN RTTL BLUE HRT ER-60994862"/>
    <x v="161"/>
    <s v="000000P105000000198"/>
    <n v="1"/>
    <n v="10832000"/>
    <x v="0"/>
  </r>
  <r>
    <d v="2021-10-09T00:00:00"/>
    <s v="MEMBER"/>
    <s v="TIFFANY - TTP"/>
    <s v="18Y T SMILE SM PDT16 18-35189459"/>
    <x v="162"/>
    <s v="000000P105000000199"/>
    <n v="1"/>
    <n v="26176000"/>
    <x v="0"/>
  </r>
  <r>
    <d v="2021-10-10T00:00:00"/>
    <s v="MEMBER"/>
    <s v="TIFFANY - TTP"/>
    <s v="SS HW MEDIUM LINK BLT SM-39991608"/>
    <x v="163"/>
    <s v="000000P105000000200"/>
    <n v="1"/>
    <n v="22566000"/>
    <x v="0"/>
  </r>
  <r>
    <d v="2021-10-10T00:00:00"/>
    <s v="TEMP"/>
    <s v="TIFFANY - TTP"/>
    <s v="18R DI T SMILE SM BLT SM-36819588"/>
    <x v="39"/>
    <s v="000000P105000000201"/>
    <n v="1"/>
    <n v="72210000"/>
    <x v="1"/>
  </r>
  <r>
    <d v="2021-10-10T00:00:00"/>
    <s v="TEMP"/>
    <s v="TIFFANY - TTP"/>
    <s v="18R DI T WIRE RG 5 5-35007903"/>
    <x v="39"/>
    <s v="000000P105000000201"/>
    <n v="1"/>
    <n v="56865000"/>
    <x v="1"/>
  </r>
  <r>
    <d v="2021-10-11T00:00:00"/>
    <s v="PLATINUM"/>
    <s v="TIFFANY - TTP"/>
    <s v="18W DI T SMILE SM BLT SM-36819634"/>
    <x v="164"/>
    <s v="000000P105000000202"/>
    <n v="1"/>
    <n v="72210000"/>
    <x v="0"/>
  </r>
  <r>
    <d v="2021-10-11T00:00:00"/>
    <s v="PLATINUM"/>
    <s v="TIFFANY - TTP"/>
    <s v="18W DI T WIRE BLT SM-33450915"/>
    <x v="164"/>
    <s v="000000P105000000202"/>
    <n v="1"/>
    <n v="114633000"/>
    <x v="1"/>
  </r>
  <r>
    <d v="2021-10-12T00:00:00"/>
    <s v="MEMBER"/>
    <s v="TIFFANY - TTP"/>
    <s v="SS RTT HRT KEY PDTADJ1618-36812613"/>
    <x v="165"/>
    <s v="000000P105000000204"/>
    <n v="1"/>
    <n v="11554000"/>
    <x v="0"/>
  </r>
  <r>
    <d v="2021-10-12T00:00:00"/>
    <s v="MEMBER"/>
    <s v="TIFFANY - TTP"/>
    <s v="SSMNRTTHRT4MMBDBLTXS-63686131"/>
    <x v="165"/>
    <s v="000000P105000000204"/>
    <n v="1"/>
    <n v="6951000"/>
    <x v="1"/>
  </r>
  <r>
    <d v="2021-10-12T00:00:00"/>
    <s v="PLATINUM"/>
    <s v="TIFFANY - TTP"/>
    <s v="SS PKMNRTTHRT 4MMBD BLTXS-63520543"/>
    <x v="166"/>
    <s v="000000P105000000205"/>
    <n v="1"/>
    <n v="6951000"/>
    <x v="0"/>
  </r>
  <r>
    <d v="2021-10-13T00:00:00"/>
    <s v="PLATINUM"/>
    <s v="TIFFANY - TTP"/>
    <s v="18R ATLS X CLSD INTRLCKPDT161-67789237"/>
    <x v="167"/>
    <s v="000000P105000000206"/>
    <n v="1"/>
    <n v="51450000"/>
    <x v="0"/>
  </r>
  <r>
    <d v="2021-10-13T00:00:00"/>
    <s v="PLATINUM"/>
    <s v="TIFFANY - TTP"/>
    <s v="18R DI SM OPN CRCL PDT 16-60573204"/>
    <x v="167"/>
    <s v="000000P105000000206"/>
    <n v="1"/>
    <n v="100191000"/>
    <x v="1"/>
  </r>
  <r>
    <d v="2021-10-13T00:00:00"/>
    <s v="PLATINUM"/>
    <s v="TIFFANY - TTP"/>
    <s v="SS18Y MAKERS WDCHN BLT LG-63448966"/>
    <x v="167"/>
    <s v="000000P105000000207"/>
    <n v="1"/>
    <n v="29787000"/>
    <x v="1"/>
  </r>
  <r>
    <d v="2021-10-13T00:00:00"/>
    <s v="MEMBER"/>
    <s v="TIFFANY - TTP"/>
    <s v="18R ATLS X CLSD INTRLCKPDT161-67789237"/>
    <x v="168"/>
    <s v="000000P105000000208"/>
    <n v="1"/>
    <n v="51450000"/>
    <x v="0"/>
  </r>
  <r>
    <d v="2021-10-13T00:00:00"/>
    <s v="PLATINUM"/>
    <s v="TIFFANY - TTP"/>
    <s v="SS MN RTT HRT4MM BD BLTSM-27631886"/>
    <x v="169"/>
    <s v="000000P105000000209"/>
    <n v="1"/>
    <n v="6951000"/>
    <x v="0"/>
  </r>
  <r>
    <d v="2021-10-13T00:00:00"/>
    <s v="PLATINUM"/>
    <s v="TIFFANY - TTP"/>
    <s v="SSMNRTTHRT4MMBDBLTXS-63686131"/>
    <x v="169"/>
    <s v="000000P105000000209"/>
    <n v="1"/>
    <n v="6951000"/>
    <x v="1"/>
  </r>
  <r>
    <d v="2021-10-13T00:00:00"/>
    <s v="PLATINUM"/>
    <s v="TIFFANY - TTP"/>
    <s v="18R DI T WIRE RG 4 5-35008071"/>
    <x v="170"/>
    <s v="000000P105000000210"/>
    <n v="1"/>
    <n v="56865000"/>
    <x v="0"/>
  </r>
  <r>
    <d v="2021-10-13T00:00:00"/>
    <s v="PLATINUM"/>
    <s v="TIFFANY - TTP"/>
    <s v="18WDIPV T TRUE NW RG 5-67456866"/>
    <x v="170"/>
    <s v="000000P105000000210"/>
    <n v="1"/>
    <n v="120951000"/>
    <x v="1"/>
  </r>
  <r>
    <d v="2021-10-13T00:00:00"/>
    <s v="PLATINUM"/>
    <s v="TIFFANY - TTP"/>
    <s v="18Y MOP T WIRE BLT SM-63958476"/>
    <x v="42"/>
    <s v="000000P105000000211"/>
    <n v="1"/>
    <n v="60476000"/>
    <x v="1"/>
  </r>
  <r>
    <d v="2021-10-13T00:00:00"/>
    <s v="PLATINUM"/>
    <s v="TIFFANY - TTP"/>
    <s v="SS HW MEDIUM LINK BLT LG-39991594"/>
    <x v="42"/>
    <s v="000000P105000000211"/>
    <n v="1"/>
    <n v="22566000"/>
    <x v="1"/>
  </r>
  <r>
    <d v="2021-10-14T00:00:00"/>
    <s v="PLATINUM"/>
    <s v="TIFFANY - TTP"/>
    <s v="SS18Y MAKERS CHAIN BLT MD-63526738"/>
    <x v="171"/>
    <s v="000000P105000000212"/>
    <n v="1"/>
    <n v="25274000"/>
    <x v="0"/>
  </r>
  <r>
    <d v="2021-10-14T00:00:00"/>
    <s v="PLATINUM"/>
    <s v="TIFFANY - TTP"/>
    <s v="SS18Y MAKERS WDCHN BLT MD-66875466"/>
    <x v="171"/>
    <s v="000000P105000000212"/>
    <n v="1"/>
    <n v="29787000"/>
    <x v="1"/>
  </r>
  <r>
    <d v="2021-10-14T00:00:00"/>
    <s v="MEMBER"/>
    <s v="TIFFANY - TTP"/>
    <s v="SS RD RTTMNHRT 4MMBDBLTSM-61941770"/>
    <x v="172"/>
    <s v="000000P105000000213"/>
    <n v="1"/>
    <n v="6951000"/>
    <x v="0"/>
  </r>
  <r>
    <d v="2021-10-14T00:00:00"/>
    <s v="PLATINUM"/>
    <s v="TIFFANY - TTP"/>
    <s v="18R HW MEDIUM LINK BLT MD-38086847"/>
    <x v="27"/>
    <s v="000000P105000000214"/>
    <n v="1"/>
    <n v="109217000"/>
    <x v="1"/>
  </r>
  <r>
    <d v="2021-10-14T00:00:00"/>
    <s v="MEMBER"/>
    <s v="TIFFANY - TTP"/>
    <s v="SS RTT HEART BLT 7 5IN-21149799"/>
    <x v="173"/>
    <s v="000000P105000000215"/>
    <n v="1"/>
    <n v="13179000"/>
    <x v="0"/>
  </r>
  <r>
    <d v="2021-10-15T00:00:00"/>
    <s v="PLATINUM"/>
    <s v="TIFFANY - TTP"/>
    <s v="18R DI T SQR WRAP RG 4 5-35606793"/>
    <x v="174"/>
    <s v="000000P105000000216"/>
    <n v="1"/>
    <n v="77626000"/>
    <x v="0"/>
  </r>
  <r>
    <d v="2021-10-15T00:00:00"/>
    <s v="PLATINUM"/>
    <s v="TIFFANY - TTP"/>
    <s v="18R T1 WD RG7 -67796527"/>
    <x v="174"/>
    <s v="000000P105000000216"/>
    <n v="1"/>
    <n v="60476000"/>
    <x v="1"/>
  </r>
  <r>
    <d v="2021-10-15T00:00:00"/>
    <s v="PLATINUM"/>
    <s v="TIFFANY - TTP"/>
    <s v="SS RTT MINI 2 HRT PDT16IN-22309307"/>
    <x v="175"/>
    <s v="000000P105000000217"/>
    <n v="1"/>
    <n v="6951000"/>
    <x v="0"/>
  </r>
  <r>
    <d v="2021-10-15T00:00:00"/>
    <s v="PLATINUM"/>
    <s v="TIFFANY - TTP"/>
    <s v="18R DI T WIRE BLT MD-33263538"/>
    <x v="176"/>
    <s v="000000P105000000218"/>
    <n v="1"/>
    <n v="114633000"/>
    <x v="0"/>
  </r>
  <r>
    <d v="2021-10-15T00:00:00"/>
    <s v="PLATINUM"/>
    <s v="TIFFANY - TTP"/>
    <s v="18R DI T WIRE RG 7-35007873"/>
    <x v="176"/>
    <s v="000000P105000000218"/>
    <n v="1"/>
    <n v="56865000"/>
    <x v="1"/>
  </r>
  <r>
    <d v="2021-10-16T00:00:00"/>
    <s v="MEMBER"/>
    <s v="TIFFANY - TTP"/>
    <s v="18R T TRUE WD RG 7-63064351"/>
    <x v="177"/>
    <s v="000000P105000000219"/>
    <n v="1"/>
    <n v="48742000"/>
    <x v="0"/>
  </r>
  <r>
    <d v="2021-10-16T00:00:00"/>
    <s v="MEMBER"/>
    <s v="TIFFANY - TTP"/>
    <s v="18R ONYX T WIRE RG 6-64027492"/>
    <x v="178"/>
    <s v="000000P105000000221"/>
    <n v="1"/>
    <n v="46034000"/>
    <x v="0"/>
  </r>
  <r>
    <d v="2021-10-16T00:00:00"/>
    <s v="MEMBER"/>
    <s v="TIFFANY - TTP"/>
    <s v="18Y T SMILE PDT LG 1618IN-33637179"/>
    <x v="179"/>
    <s v="000000P105000000224"/>
    <n v="1"/>
    <n v="36105000"/>
    <x v="0"/>
  </r>
  <r>
    <d v="2021-10-17T00:00:00"/>
    <s v="MEMBER"/>
    <s v="TIFFANY - TTP"/>
    <s v="SS MN RTT HRT4MM BD BLTSM-27631886"/>
    <x v="180"/>
    <s v="000000P105000000225"/>
    <n v="1"/>
    <n v="6951000"/>
    <x v="0"/>
  </r>
  <r>
    <d v="2021-10-17T00:00:00"/>
    <s v="MEMBER"/>
    <s v="TIFFANY - TTP"/>
    <s v="18Y T SMILE SM PDT16 18-35189459"/>
    <x v="181"/>
    <s v="000000P105000000226"/>
    <n v="1"/>
    <n v="26176000"/>
    <x v="0"/>
  </r>
  <r>
    <d v="2021-10-17T00:00:00"/>
    <s v="PLATINUM"/>
    <s v="TIFFANY - TTP"/>
    <s v="18R DI WOVEN KEY MD-35725504"/>
    <x v="182"/>
    <s v="000000P105000000227"/>
    <n v="1"/>
    <n v="148030000"/>
    <x v="0"/>
  </r>
  <r>
    <d v="2021-10-17T00:00:00"/>
    <s v="PLATINUM"/>
    <s v="TIFFANY - TTP"/>
    <s v="18R PENDANT CHAIN 16IN-25508327"/>
    <x v="182"/>
    <s v="000000P105000000227"/>
    <n v="1"/>
    <n v="9388000"/>
    <x v="1"/>
  </r>
  <r>
    <d v="2021-10-17T00:00:00"/>
    <s v="PLATINUM"/>
    <s v="TIFFANY - TTP"/>
    <s v="18R DI MOP T WIRE BLT MD-64028626"/>
    <x v="183"/>
    <s v="000000P105000000229"/>
    <n v="1"/>
    <n v="92067000"/>
    <x v="0"/>
  </r>
  <r>
    <d v="2021-10-17T00:00:00"/>
    <s v="MEMBER"/>
    <s v="TIFFANY - TTP"/>
    <s v="SS MDRTT HRT TGKEYPDT18IN-30210492"/>
    <x v="184"/>
    <s v="000000P105000000230"/>
    <n v="1"/>
    <n v="7763000"/>
    <x v="0"/>
  </r>
  <r>
    <d v="2021-10-17T00:00:00"/>
    <s v="GOLD"/>
    <s v="TIFFANY - TTP"/>
    <s v="18R DI MOP T WIRE BLT SM-64028596"/>
    <x v="185"/>
    <s v="000000P105000000231"/>
    <n v="1"/>
    <n v="92067000"/>
    <x v="0"/>
  </r>
  <r>
    <d v="2021-10-17T00:00:00"/>
    <s v="PLATINUM"/>
    <s v="TIFFANY - TTP"/>
    <s v="18R DI MOP T WIRE BLT SM-64028596"/>
    <x v="186"/>
    <s v="000000P105000000232"/>
    <n v="1"/>
    <n v="92067000"/>
    <x v="0"/>
  </r>
  <r>
    <d v="2021-10-17T00:00:00"/>
    <s v="PLATINUM"/>
    <s v="TIFFANY - TTP"/>
    <s v="18R DI MD ROUND VIC KEY-37688304"/>
    <x v="187"/>
    <s v="000000P105000000233"/>
    <n v="1"/>
    <n v="200381000"/>
    <x v="0"/>
  </r>
  <r>
    <d v="2021-10-17T00:00:00"/>
    <s v="GOLD"/>
    <s v="TIFFANY - TTP"/>
    <s v="18RDIONYX T TWO CLPDT1618-64026992"/>
    <x v="188"/>
    <s v="000000P105000000234"/>
    <n v="1"/>
    <n v="79431000"/>
    <x v="0"/>
  </r>
  <r>
    <d v="2021-10-17T00:00:00"/>
    <s v="GOLD"/>
    <s v="TIFFANY - TTP"/>
    <s v="18WDITURQ TTWOSMCLPDT1618-67467787"/>
    <x v="188"/>
    <s v="000000P105000000234"/>
    <n v="1"/>
    <n v="70405000"/>
    <x v="1"/>
  </r>
  <r>
    <d v="2021-10-17T00:00:00"/>
    <s v="PLATINUM"/>
    <s v="TIFFANY - TTP"/>
    <s v="18R T SQR BLT SMALL-33282354"/>
    <x v="189"/>
    <s v="000000P105000000235"/>
    <n v="1"/>
    <n v="160666000"/>
    <x v="0"/>
  </r>
  <r>
    <d v="2021-10-17T00:00:00"/>
    <s v="PLATINUM"/>
    <s v="TIFFANY - TTP"/>
    <s v="18RHALFDIT1WDHNGBGLMD-67792858"/>
    <x v="189"/>
    <s v="000000P105000000235"/>
    <n v="1"/>
    <n v="572260000"/>
    <x v="1"/>
  </r>
  <r>
    <d v="2021-10-18T00:00:00"/>
    <s v="PLATINUM"/>
    <s v="TIFFANY - TTP"/>
    <s v="PT DI LG HEART PDT 16IN-13006598"/>
    <x v="190"/>
    <s v="000000P105000000236"/>
    <n v="1"/>
    <n v="330358000"/>
    <x v="0"/>
  </r>
  <r>
    <d v="2021-10-18T00:00:00"/>
    <s v="PLATINUM"/>
    <s v="TIFFANY - TTP"/>
    <s v="PT DI MINI HRT PDT-23511827"/>
    <x v="31"/>
    <s v="000000P105000000237"/>
    <n v="1"/>
    <n v="74015000"/>
    <x v="1"/>
  </r>
  <r>
    <d v="2021-10-18T00:00:00"/>
    <s v="PLATINUM"/>
    <s v="TIFFANY - TTP"/>
    <s v="PT RD DI 50 F VS1-69132944"/>
    <x v="191"/>
    <s v="000000P105000000238"/>
    <n v="1"/>
    <n v="159764000"/>
    <x v="0"/>
  </r>
  <r>
    <d v="2021-10-19T00:00:00"/>
    <s v="MEMBER"/>
    <s v="TIFFANY - TTP"/>
    <s v="SS RD RTTMNHRT 4MMBDBLTSM-61941770"/>
    <x v="192"/>
    <s v="000000P105000000239"/>
    <n v="1"/>
    <n v="6951000"/>
    <x v="0"/>
  </r>
  <r>
    <d v="2021-10-19T00:00:00"/>
    <s v="MEMBER"/>
    <s v="TIFFANY - TTP"/>
    <s v="SSREDRTTMNHRT4MMBDBLTXS-63686174"/>
    <x v="193"/>
    <s v="000000P105000000240"/>
    <n v="1"/>
    <n v="6951000"/>
    <x v="0"/>
  </r>
  <r>
    <d v="2021-10-19T00:00:00"/>
    <s v="GOLD"/>
    <s v="TIFFANY - TTP"/>
    <s v="18R MOP T WIRE BLT SM-63958328"/>
    <x v="194"/>
    <s v="000000P105000000241"/>
    <n v="1"/>
    <n v="60476000"/>
    <x v="0"/>
  </r>
  <r>
    <d v="2021-10-19T00:00:00"/>
    <s v="MEMBER"/>
    <s v="TIFFANY - TTP"/>
    <s v="18Y LVG HRT STUD ER MN-34595798"/>
    <x v="195"/>
    <s v="000000P105000000242"/>
    <n v="1"/>
    <n v="21663000"/>
    <x v="0"/>
  </r>
  <r>
    <d v="2021-10-19T00:00:00"/>
    <s v="PLATINUM"/>
    <s v="TIFFANY - TTP"/>
    <s v="18RDI MOP TTWOSMCLPDT1618-67467582"/>
    <x v="196"/>
    <s v="000000P105000000243"/>
    <n v="1"/>
    <n v="64989000"/>
    <x v="0"/>
  </r>
  <r>
    <d v="2021-10-19T00:00:00"/>
    <s v="PLATINUM"/>
    <s v="TIFFANY - TTP"/>
    <s v="SS HW MEDIUM LINK BLT MD-38086855"/>
    <x v="196"/>
    <s v="000000P105000000243"/>
    <n v="1"/>
    <n v="22566000"/>
    <x v="1"/>
  </r>
  <r>
    <d v="2021-10-19T00:00:00"/>
    <s v="TEMP"/>
    <s v="TIFFANY - TTP"/>
    <s v="18W DI T WIRE BLT SM-33450915"/>
    <x v="197"/>
    <s v="000000P105000000244"/>
    <n v="1"/>
    <n v="114633000"/>
    <x v="0"/>
  </r>
  <r>
    <d v="2021-10-20T00:00:00"/>
    <s v="MEMBER"/>
    <s v="TIFFANY - TTP"/>
    <s v="SS RTT MINI 2 HRT PDT16IN-22309307"/>
    <x v="198"/>
    <s v="000000P105000000245"/>
    <n v="1"/>
    <n v="6951000"/>
    <x v="0"/>
  </r>
  <r>
    <d v="2021-10-20T00:00:00"/>
    <s v="GOLD"/>
    <s v="TIFFANY - TTP"/>
    <s v="18R OLVLF NRW BD RG 5-32080588"/>
    <x v="199"/>
    <s v="000000P105000000246"/>
    <n v="1"/>
    <n v="26176000"/>
    <x v="0"/>
  </r>
  <r>
    <d v="2021-10-20T00:00:00"/>
    <s v="MEMBER"/>
    <s v="TIFFANY - TTP"/>
    <s v="18R DI .03TW T SMILE MN PDT-63843385"/>
    <x v="200"/>
    <s v="000000P105000000247"/>
    <n v="1"/>
    <n v="40618000"/>
    <x v="0"/>
  </r>
  <r>
    <d v="2021-10-20T00:00:00"/>
    <s v="PLATINUM"/>
    <s v="TIFFANY - TTP"/>
    <s v="18Y HW MD 19MM WRAP BLTMD-37932825"/>
    <x v="196"/>
    <s v="000000P105000000248"/>
    <n v="1"/>
    <n v="256344000"/>
    <x v="1"/>
  </r>
  <r>
    <d v="2021-10-20T00:00:00"/>
    <s v="MEMBER"/>
    <s v="TIFFANY - TTP"/>
    <s v="SS HPKMNRTTHRT4MMBDBLTMD-63527564"/>
    <x v="201"/>
    <s v="000000P105000000249"/>
    <n v="1"/>
    <n v="6951000"/>
    <x v="0"/>
  </r>
  <r>
    <d v="2021-10-20T00:00:00"/>
    <s v="PLATINUM"/>
    <s v="TIFFANY - TTP"/>
    <s v="18R DI T WIRE BLT MD-33263538"/>
    <x v="202"/>
    <s v="000000P105000000250"/>
    <n v="1"/>
    <n v="114633000"/>
    <x v="0"/>
  </r>
  <r>
    <d v="2021-10-20T00:00:00"/>
    <s v="PLATINUM"/>
    <s v="TIFFANY - TTP"/>
    <s v="SS PK MNRTTHRT4MMBDBLTMD-30978811"/>
    <x v="202"/>
    <s v="000000P105000000250"/>
    <n v="1"/>
    <n v="6951000"/>
    <x v="1"/>
  </r>
  <r>
    <d v="2021-10-20T00:00:00"/>
    <s v="PLATINUM"/>
    <s v="TIFFANY - TTP"/>
    <s v="18R T1 NRW HNGBGL SM-67794362"/>
    <x v="203"/>
    <s v="000000P105000000251"/>
    <n v="1"/>
    <n v="103801000"/>
    <x v="0"/>
  </r>
  <r>
    <d v="2021-10-20T00:00:00"/>
    <s v="MEMBER"/>
    <s v="TIFFANY - TTP"/>
    <s v="PT DI MINI TF CIRCLET PDT-23954133"/>
    <x v="204"/>
    <s v="000000P105000000252"/>
    <n v="1"/>
    <n v="50547000"/>
    <x v="0"/>
  </r>
  <r>
    <d v="2021-10-21T00:00:00"/>
    <s v="MEMBER"/>
    <s v="TIFFANY - TTP"/>
    <s v="18WDITURQ TTWOSMCLPDT1618-67467787"/>
    <x v="205"/>
    <s v="000000P105000000253"/>
    <n v="1"/>
    <n v="70405000"/>
    <x v="0"/>
  </r>
  <r>
    <d v="2021-10-21T00:00:00"/>
    <s v="MEMBER"/>
    <s v="TIFFANY - TTP"/>
    <s v="18W T SMILE SM PDT16 18-35189424"/>
    <x v="206"/>
    <s v="000000P105000000254"/>
    <n v="1"/>
    <n v="26176000"/>
    <x v="0"/>
  </r>
  <r>
    <d v="2021-10-22T00:00:00"/>
    <s v="GOLD"/>
    <s v="TIFFANY - TTP"/>
    <s v="SS RTT HEART BLT SM-37360201"/>
    <x v="207"/>
    <s v="000000P105000000255"/>
    <n v="1"/>
    <n v="13179000"/>
    <x v="0"/>
  </r>
  <r>
    <d v="2021-10-22T00:00:00"/>
    <s v="GOLD"/>
    <s v="TIFFANY - TTP"/>
    <s v="SS RTT MN HRT DGLRG 5 5-35243682"/>
    <x v="207"/>
    <s v="000000P105000000255"/>
    <n v="1"/>
    <n v="11554000"/>
    <x v="1"/>
  </r>
  <r>
    <d v="2021-10-22T00:00:00"/>
    <s v="PLATINUM"/>
    <s v="TIFFANY - TTP"/>
    <s v="18W DI T SMILE SM PDT-63058807"/>
    <x v="208"/>
    <s v="000000P105000000256"/>
    <n v="1"/>
    <n v="68599000"/>
    <x v="0"/>
  </r>
  <r>
    <d v="2021-10-23T00:00:00"/>
    <s v="MEMBER"/>
    <s v="TIFFANY - TTP"/>
    <s v="18R DI .03TW T SMILE MN PDT-63843385"/>
    <x v="209"/>
    <s v="000000P105000000257"/>
    <n v="1"/>
    <n v="40618000"/>
    <x v="0"/>
  </r>
  <r>
    <d v="2021-10-23T00:00:00"/>
    <s v="MEMBER"/>
    <s v="TIFFANY - TTP"/>
    <s v="18R T SMILE SM PDT16 18-35189432"/>
    <x v="210"/>
    <s v="000000P105000000258"/>
    <n v="1"/>
    <n v="26176000"/>
    <x v="0"/>
  </r>
  <r>
    <d v="2021-10-23T00:00:00"/>
    <s v="PLATINUM"/>
    <s v="TIFFANY - TTP"/>
    <s v="SS MN RTT HRT 4MMBD BLTMD-23984024"/>
    <x v="97"/>
    <s v="000000P105000000259"/>
    <n v="1"/>
    <n v="6951000"/>
    <x v="1"/>
  </r>
  <r>
    <d v="2021-10-23T00:00:00"/>
    <s v="PLATINUM"/>
    <s v="TIFFANY - TTP"/>
    <s v="18R DI T WIRE RG 5-35008144"/>
    <x v="211"/>
    <s v="000000P105000000260"/>
    <n v="1"/>
    <n v="56865000"/>
    <x v="0"/>
  </r>
  <r>
    <d v="2021-10-23T00:00:00"/>
    <s v="PLATINUM"/>
    <s v="TIFFANY - TTP"/>
    <s v="SSBLSMRTTDBLHRTTAGPDT1618-37094692"/>
    <x v="212"/>
    <s v="000000P105000000261"/>
    <n v="1"/>
    <n v="10832000"/>
    <x v="0"/>
  </r>
  <r>
    <d v="2021-10-23T00:00:00"/>
    <s v="PLATINUM"/>
    <s v="TIFFANY - TTP"/>
    <s v="PT RD DI 1 09 F VS1-69031420"/>
    <x v="213"/>
    <s v="000000P105000000262"/>
    <n v="1"/>
    <n v="505466000"/>
    <x v="0"/>
  </r>
  <r>
    <d v="2021-10-23T00:00:00"/>
    <s v="MEMBER"/>
    <s v="TIFFANY - TTP"/>
    <s v="PT DI RD MN SGLRW SLST ER-60987459"/>
    <x v="214"/>
    <s v="000000P105000000263"/>
    <n v="1"/>
    <n v="74015000"/>
    <x v="0"/>
  </r>
  <r>
    <d v="2021-10-23T00:00:00"/>
    <s v="GOLD"/>
    <s v="TIFFANY - TTP"/>
    <s v="SS HPKMNRTTHRT4MMBDBLTMD-63527564"/>
    <x v="215"/>
    <s v="000000P105000000264"/>
    <n v="1"/>
    <n v="6951000"/>
    <x v="0"/>
  </r>
  <r>
    <d v="2021-10-24T00:00:00"/>
    <s v="MEMBER"/>
    <s v="TIFFANY - TTP"/>
    <s v="18R T SMILE SM PDT16 18-35189432"/>
    <x v="216"/>
    <s v="000000P105000000269"/>
    <n v="1"/>
    <n v="26176000"/>
    <x v="0"/>
  </r>
  <r>
    <d v="2021-10-24T00:00:00"/>
    <s v="MEMBER"/>
    <s v="TIFFANY - TTP"/>
    <s v="SS MD RTT HRT TAGTGLBLTSM-32080251"/>
    <x v="217"/>
    <s v="000000P105000000270"/>
    <n v="1"/>
    <n v="15435000"/>
    <x v="0"/>
  </r>
  <r>
    <d v="2021-10-25T00:00:00"/>
    <s v="PLATINUM"/>
    <s v="TIFFANY - TTP"/>
    <s v="18WDIPV T TRUE WD RG 5 5-67459962"/>
    <x v="218"/>
    <s v="000000P105000000272"/>
    <n v="1"/>
    <n v="178719000"/>
    <x v="0"/>
  </r>
  <r>
    <d v="2021-10-25T00:00:00"/>
    <s v="PLATINUM"/>
    <s v="TIFFANY - TTP"/>
    <s v="PT DI MD VIC PDT-25168224"/>
    <x v="219"/>
    <s v="000000P105000000273"/>
    <n v="1"/>
    <n v="171498000"/>
    <x v="0"/>
  </r>
  <r>
    <d v="2021-10-25T00:00:00"/>
    <s v="PLATINUM"/>
    <s v="TIFFANY - TTP"/>
    <s v="PT MN VIC DI ER-23954168"/>
    <x v="219"/>
    <s v="000000P105000000273"/>
    <n v="1"/>
    <n v="106509000"/>
    <x v="1"/>
  </r>
  <r>
    <d v="2021-10-26T00:00:00"/>
    <s v="MEMBER"/>
    <s v="TIFFANY - TTP"/>
    <s v="SSBLSMRTTDBLHRTTAGPDT1618-37094692"/>
    <x v="220"/>
    <s v="000000P105000000274"/>
    <n v="1"/>
    <n v="10832000"/>
    <x v="0"/>
  </r>
  <r>
    <d v="2021-10-26T00:00:00"/>
    <s v="MEMBER"/>
    <s v="TIFFANY - TTP"/>
    <s v="SS MN RTT HRT4MM BD BLTSM-27631886"/>
    <x v="221"/>
    <s v="000000P105000000275"/>
    <n v="1"/>
    <n v="6951000"/>
    <x v="0"/>
  </r>
  <r>
    <d v="2021-10-27T00:00:00"/>
    <s v="PLATINUM"/>
    <s v="TIFFANY - TTP"/>
    <s v="18R DI MN TFCRCLT PDT-61691774"/>
    <x v="222"/>
    <s v="000000P105000000276"/>
    <n v="1"/>
    <n v="50547000"/>
    <x v="0"/>
  </r>
  <r>
    <d v="2021-10-28T00:00:00"/>
    <s v="MEMBER"/>
    <s v="TIFFANY - TTP"/>
    <s v="SS BL RTT HRT TAG BLT MD-28751192"/>
    <x v="223"/>
    <s v="000000P105000000278"/>
    <n v="1"/>
    <n v="14262000"/>
    <x v="0"/>
  </r>
  <r>
    <d v="2021-10-28T00:00:00"/>
    <s v="MEMBER"/>
    <s v="TIFFANY - TTP"/>
    <s v="SS MDRTT HRT TGKEYPDT18IN-30210492"/>
    <x v="224"/>
    <s v="000000P105000000279"/>
    <n v="1"/>
    <n v="7763000"/>
    <x v="0"/>
  </r>
  <r>
    <d v="2021-10-28T00:00:00"/>
    <s v="PLATINUM"/>
    <s v="TIFFANY - TTP"/>
    <s v="PT RD DI 95 F VS1-69085105"/>
    <x v="225"/>
    <s v="000000P105000000280"/>
    <n v="1"/>
    <n v="384515000"/>
    <x v="0"/>
  </r>
  <r>
    <d v="2021-10-28T00:00:00"/>
    <s v="MEMBER"/>
    <s v="TIFFANY - TTP"/>
    <s v="SS MN RTT HRT 4MMBD BLTMD-23984024"/>
    <x v="224"/>
    <s v="000000P105000000281"/>
    <n v="1"/>
    <n v="6951000"/>
    <x v="1"/>
  </r>
  <r>
    <d v="2021-10-28T00:00:00"/>
    <s v="MEMBER"/>
    <s v="TIFFANY - TTP"/>
    <s v="SS MN RTT HRT 4MMBD BLTMD-23984024"/>
    <x v="226"/>
    <s v="000000P105000000282"/>
    <n v="1"/>
    <n v="6951000"/>
    <x v="0"/>
  </r>
  <r>
    <d v="2021-10-28T00:00:00"/>
    <s v="MEMBER"/>
    <s v="TIFFANY - TTP"/>
    <s v="18R T TWO MD RG 10-36509171"/>
    <x v="227"/>
    <s v="000000P105000000283"/>
    <n v="1"/>
    <n v="55060000"/>
    <x v="0"/>
  </r>
  <r>
    <d v="2021-10-28T00:00:00"/>
    <s v="PLATINUM"/>
    <s v="TIFFANY - TTP"/>
    <s v="PT TRU DI 79 F VVS2-68522021"/>
    <x v="228"/>
    <s v="000000P105000000284"/>
    <n v="1"/>
    <n v="265370000"/>
    <x v="0"/>
  </r>
  <r>
    <d v="2021-10-29T00:00:00"/>
    <s v="PLATINUM"/>
    <s v="TIFFANY - TTP"/>
    <s v="18W DI TURQ T WIRE RG 6 5-64028170"/>
    <x v="229"/>
    <s v="000000P105000000285"/>
    <n v="1"/>
    <n v="63184000"/>
    <x v="0"/>
  </r>
  <r>
    <d v="2021-10-29T00:00:00"/>
    <s v="GOLD"/>
    <s v="TIFFANY - TTP"/>
    <s v="PT DI TCO 3MM RG 5 5-23776316"/>
    <x v="230"/>
    <s v="000000P105000000286"/>
    <n v="1"/>
    <n v="46937000"/>
    <x v="0"/>
  </r>
  <r>
    <d v="2021-10-29T00:00:00"/>
    <s v="GOLD"/>
    <s v="TIFFANY - TTP"/>
    <s v="PT DI TCO 3MM RG 7-23776359"/>
    <x v="230"/>
    <s v="000000P105000000286"/>
    <n v="1"/>
    <n v="46937000"/>
    <x v="1"/>
  </r>
  <r>
    <d v="2021-10-29T00:00:00"/>
    <s v="PLATINUM"/>
    <s v="TIFFANY - TTP"/>
    <s v="18W DI T WIRE RG 6 5-33279302"/>
    <x v="229"/>
    <s v="000000P105000000287"/>
    <n v="1"/>
    <n v="56865000"/>
    <x v="1"/>
  </r>
  <r>
    <d v="2021-10-29T00:00:00"/>
    <s v="PLATINUM"/>
    <s v="TIFFANY - TTP"/>
    <s v="18W DI TURQ T WIRE RG 6 5-64028170"/>
    <x v="229"/>
    <s v="000000P105000000289"/>
    <n v="-1"/>
    <n v="-63184000"/>
    <x v="1"/>
  </r>
  <r>
    <d v="2021-10-30T00:00:00"/>
    <s v="PLATINUM"/>
    <s v="TIFFANY - TTP"/>
    <s v="18R DI MN VICTORIA KEY-62867019"/>
    <x v="231"/>
    <s v="000000P105000000290"/>
    <n v="1"/>
    <n v="68599000"/>
    <x v="0"/>
  </r>
  <r>
    <d v="2021-10-30T00:00:00"/>
    <s v="PLATINUM"/>
    <s v="TIFFANY - TTP"/>
    <s v="18R PENDANT CHAIN 18IN-25508335"/>
    <x v="231"/>
    <s v="000000P105000000290"/>
    <n v="1"/>
    <n v="9388000"/>
    <x v="1"/>
  </r>
  <r>
    <d v="2021-10-30T00:00:00"/>
    <s v="GOLD"/>
    <s v="TIFFANY - TTP"/>
    <s v="18W DI TURQ T WIRE BLT MD-64029037"/>
    <x v="232"/>
    <s v="000000P105000000291"/>
    <n v="1"/>
    <n v="97483000"/>
    <x v="0"/>
  </r>
  <r>
    <d v="2021-10-30T00:00:00"/>
    <s v="GOLD"/>
    <s v="TIFFANY - TTP"/>
    <s v="18R T TWO MD RG 8-36509368"/>
    <x v="233"/>
    <s v="000000P105000000292"/>
    <n v="1"/>
    <n v="55060000"/>
    <x v="0"/>
  </r>
  <r>
    <d v="2021-10-30T00:00:00"/>
    <s v="GOLD"/>
    <s v="TIFFANY - TTP"/>
    <s v="18R T TWO NRW RG 6-36820551"/>
    <x v="233"/>
    <s v="000000P105000000292"/>
    <n v="1"/>
    <n v="43326000"/>
    <x v="1"/>
  </r>
  <r>
    <d v="2021-10-31T00:00:00"/>
    <s v="MEMBER"/>
    <s v="TIFFANY - TTP"/>
    <s v="SS 1837 NRRW CUFF LG-22992449"/>
    <x v="234"/>
    <s v="000000P105000000293"/>
    <n v="1"/>
    <n v="12096000"/>
    <x v="0"/>
  </r>
  <r>
    <d v="2021-10-31T00:00:00"/>
    <s v="MEMBER"/>
    <s v="TIFFANY - TTP"/>
    <s v="18R DI DBL LVGHRT MN PDT-63058262"/>
    <x v="235"/>
    <s v="000000P105000000294"/>
    <n v="1"/>
    <n v="24371000"/>
    <x v="0"/>
  </r>
  <r>
    <d v="2021-10-31T00:00:00"/>
    <s v="PLATINUM"/>
    <s v="TIFFANY - TTP"/>
    <s v="18WDIPV T TRUE WD RG 4 5-67459911"/>
    <x v="236"/>
    <s v="000000P105000000295"/>
    <n v="1"/>
    <n v="178719000"/>
    <x v="0"/>
  </r>
  <r>
    <d v="2021-10-31T00:00:00"/>
    <s v="PLATINUM"/>
    <s v="TIFFANY - TTP"/>
    <s v="18RDIPKOP T TWO CLPDT1618-64027115"/>
    <x v="237"/>
    <s v="000000P105000000296"/>
    <n v="1"/>
    <n v="82139000"/>
    <x v="0"/>
  </r>
  <r>
    <d v="2021-10-31T00:00:00"/>
    <s v="PLATINUM"/>
    <s v="TIFFANY - TTP"/>
    <s v="18R DI MOP T WIRE BLT MD-64028626"/>
    <x v="238"/>
    <s v="000000P105000000297"/>
    <n v="1"/>
    <n v="92067000"/>
    <x v="0"/>
  </r>
  <r>
    <d v="2021-10-31T00:00:00"/>
    <s v="PLATINUM"/>
    <s v="TIFFANY - TTP"/>
    <s v="18R DI MOP T WIRE RG 6 5-64027956"/>
    <x v="238"/>
    <s v="000000P105000000297"/>
    <n v="1"/>
    <n v="56865000"/>
    <x v="1"/>
  </r>
  <r>
    <d v="2021-10-31T00:00:00"/>
    <s v="PLATINUM"/>
    <s v="TIFFANY - TTP"/>
    <s v="SS MAKERS SQR PDT24IN-63448532"/>
    <x v="239"/>
    <s v="000000P105000000298"/>
    <n v="1"/>
    <n v="12366000"/>
    <x v="0"/>
  </r>
  <r>
    <d v="2021-10-31T00:00:00"/>
    <s v="PLATINUM"/>
    <s v="TIFFANY - TTP"/>
    <s v="18R FULL DI T1 WD 6 5-68169836"/>
    <x v="240"/>
    <s v="000000P105000000299"/>
    <n v="1"/>
    <n v="164277000"/>
    <x v="0"/>
  </r>
  <r>
    <d v="2021-10-31T00:00:00"/>
    <s v="PLATINUM"/>
    <s v="TIFFANY - TTP"/>
    <s v="18R T1 NRW RG5 5-67797361"/>
    <x v="240"/>
    <s v="000000P105000000299"/>
    <n v="1"/>
    <n v="28884000"/>
    <x v="1"/>
  </r>
  <r>
    <d v="2021-11-02T00:00:00"/>
    <s v="MEMBER"/>
    <s v="TIFFANY - TTP"/>
    <s v="SS RTT MD HRT TAG PDT18IN-30971655"/>
    <x v="241"/>
    <s v="000000P105000000300"/>
    <n v="1"/>
    <n v="6951000"/>
    <x v="0"/>
  </r>
  <r>
    <d v="2021-11-02T00:00:00"/>
    <s v="PLATINUM"/>
    <s v="TIFFANY - TTP"/>
    <s v="SS MN RTTL BLHRTBD BLT SM-61002421"/>
    <x v="242"/>
    <s v="000000P105000000301"/>
    <n v="1"/>
    <n v="8485000"/>
    <x v="0"/>
  </r>
  <r>
    <d v="2021-11-03T00:00:00"/>
    <s v="MEMBER"/>
    <s v="TIFFANY - TTP"/>
    <s v="18Y PENDANT CHAIN 18IN-21921386"/>
    <x v="243"/>
    <s v="000000P105000000302"/>
    <n v="1"/>
    <n v="9388000"/>
    <x v="0"/>
  </r>
  <r>
    <d v="2021-11-03T00:00:00"/>
    <s v="GOLD"/>
    <s v="TIFFANY - TTP"/>
    <s v="18R DI MOP T WIRE RG 5 5-64027905"/>
    <x v="244"/>
    <s v="000000P105000000303"/>
    <n v="1"/>
    <n v="56865000"/>
    <x v="0"/>
  </r>
  <r>
    <d v="2021-11-04T00:00:00"/>
    <s v="MEMBER"/>
    <s v="TIFFANY - TTP"/>
    <s v="SS 1837 NRW BASC RG 5-22993755"/>
    <x v="245"/>
    <s v="000000P105000000304"/>
    <n v="1"/>
    <n v="6951000"/>
    <x v="0"/>
  </r>
  <r>
    <d v="2021-11-06T00:00:00"/>
    <s v="MEMBER"/>
    <s v="TIFFANY - TTP"/>
    <s v="18R DI MOP T WIRE RG 4 5-64027867"/>
    <x v="246"/>
    <s v="000000P105000000307"/>
    <n v="1"/>
    <n v="56865000"/>
    <x v="0"/>
  </r>
  <r>
    <d v="2021-11-06T00:00:00"/>
    <s v="GOLD"/>
    <s v="TIFFANY - TTP"/>
    <s v="18W DI T WIRE RG 5-33279337"/>
    <x v="247"/>
    <s v="000000P105000000308"/>
    <n v="1"/>
    <n v="56865000"/>
    <x v="0"/>
  </r>
  <r>
    <d v="2021-11-06T00:00:00"/>
    <s v="GOLD"/>
    <s v="TIFFANY - TTP"/>
    <s v="18W T SQR RG 7-33264216"/>
    <x v="247"/>
    <s v="000000P105000000308"/>
    <n v="1"/>
    <n v="48742000"/>
    <x v="1"/>
  </r>
  <r>
    <d v="2021-11-06T00:00:00"/>
    <s v="PLATINUM"/>
    <s v="TIFFANY - TTP"/>
    <s v="18R DI PV T TRUE .23TW NW RG 6.5-63961817"/>
    <x v="248"/>
    <s v="000000P105000000309"/>
    <n v="1"/>
    <n v="120951000"/>
    <x v="0"/>
  </r>
  <r>
    <d v="2021-11-06T00:00:00"/>
    <s v="PLATINUM"/>
    <s v="TIFFANY - TTP"/>
    <s v="18R T TRUE WD RG 7 5-63064386"/>
    <x v="248"/>
    <s v="000000P105000000309"/>
    <n v="1"/>
    <n v="48742000"/>
    <x v="1"/>
  </r>
  <r>
    <d v="2021-11-06T00:00:00"/>
    <s v="MEMBER"/>
    <s v="TIFFANY - TTP"/>
    <s v="SS MAKERS MD SLICE RG9-63450421"/>
    <x v="249"/>
    <s v="000000P105000000310"/>
    <n v="1"/>
    <n v="11554000"/>
    <x v="0"/>
  </r>
  <r>
    <d v="2021-11-06T00:00:00"/>
    <s v="PLATINUM"/>
    <s v="TIFFANY - TTP"/>
    <s v="18R HLFDI T1 NRWRG5-67795318"/>
    <x v="250"/>
    <s v="000000P105000000311"/>
    <n v="1"/>
    <n v="48742000"/>
    <x v="0"/>
  </r>
  <r>
    <d v="2021-11-06T00:00:00"/>
    <s v="PLATINUM"/>
    <s v="TIFFANY - TTP"/>
    <s v="18R T TRUE NRW RG 7 5-63065307"/>
    <x v="250"/>
    <s v="000000P105000000311"/>
    <n v="1"/>
    <n v="28884000"/>
    <x v="1"/>
  </r>
  <r>
    <d v="2021-11-06T00:00:00"/>
    <s v="PLATINUM"/>
    <s v="TIFFANY - TTP"/>
    <s v="18Y T SMILE SM PDT16 18-35189459"/>
    <x v="250"/>
    <s v="000000P105000000311"/>
    <n v="1"/>
    <n v="26176000"/>
    <x v="1"/>
  </r>
  <r>
    <d v="2021-11-06T00:00:00"/>
    <s v="BOD"/>
    <s v="TIFFANY - TTP"/>
    <s v="18Y CUDI2 24FV VVS2-63727164"/>
    <x v="251"/>
    <s v="000000P105000000312"/>
    <n v="1"/>
    <n v="1610268800"/>
    <x v="0"/>
  </r>
  <r>
    <d v="2021-11-10T00:00:00"/>
    <s v="MEMBER"/>
    <s v="TIFFANY - TTP"/>
    <s v="SSREDRTTMNHRT4MMBDBLTXS-63686174"/>
    <x v="252"/>
    <s v="000000P105000000313"/>
    <n v="1"/>
    <n v="6951000"/>
    <x v="0"/>
  </r>
  <r>
    <d v="2021-11-10T00:00:00"/>
    <s v="GOLD"/>
    <s v="TIFFANY - TTP"/>
    <s v="SS MN RTT HRT 4MMBD BLTMD-23984024"/>
    <x v="253"/>
    <s v="000000P105000000314"/>
    <n v="1"/>
    <n v="6951000"/>
    <x v="0"/>
  </r>
  <r>
    <d v="2021-11-10T00:00:00"/>
    <s v="MEMBER"/>
    <s v="TIFFANY - TTP"/>
    <s v="SS18RRTTLADYBUGCHNBLTXSSM-67071492"/>
    <x v="254"/>
    <s v="000000P105000000315"/>
    <n v="1"/>
    <n v="14713000"/>
    <x v="0"/>
  </r>
  <r>
    <d v="2021-11-11T00:00:00"/>
    <s v="MEMBER"/>
    <s v="TIFFANY - TTP"/>
    <s v="18R T SMILE SM PDT16 18-35189432"/>
    <x v="255"/>
    <s v="000000P105000000316"/>
    <n v="1"/>
    <n v="26176000"/>
    <x v="0"/>
  </r>
  <r>
    <d v="2021-11-11T00:00:00"/>
    <s v="MEMBER"/>
    <s v="TIFFANY - TTP"/>
    <s v="18R DI LVGHRT WIRE BLT MD-60963703"/>
    <x v="256"/>
    <s v="000000P105000000317"/>
    <n v="1"/>
    <n v="46937000"/>
    <x v="0"/>
  </r>
  <r>
    <d v="2021-11-12T00:00:00"/>
    <s v="MEMBER"/>
    <s v="TIFFANY - TTP"/>
    <s v="18R T SMILE SM PDT16 18-35189432"/>
    <x v="257"/>
    <s v="000000P105000000318"/>
    <n v="1"/>
    <n v="26176000"/>
    <x v="0"/>
  </r>
  <r>
    <d v="2021-11-12T00:00:00"/>
    <s v="MEMBER"/>
    <s v="TIFFANY - TTP"/>
    <s v="18R T SMILE SM PDT16 18-35189432"/>
    <x v="257"/>
    <s v="000000P105000000321"/>
    <n v="-1"/>
    <n v="-26176000"/>
    <x v="1"/>
  </r>
  <r>
    <d v="2021-11-12T00:00:00"/>
    <s v="MEMBER"/>
    <s v="TIFFANY - TTP"/>
    <s v="18R T SMILE SM PDT16 18-35189432"/>
    <x v="257"/>
    <s v="000000P105000000322"/>
    <n v="1"/>
    <n v="26176000"/>
    <x v="1"/>
  </r>
  <r>
    <d v="2021-11-12T00:00:00"/>
    <s v="MEMBER"/>
    <s v="TIFFANY - TTP"/>
    <s v="18R DI MOP T WIRE RG 7-64027972"/>
    <x v="258"/>
    <s v="000000P105000000323"/>
    <n v="1"/>
    <n v="56865000"/>
    <x v="0"/>
  </r>
  <r>
    <d v="2021-11-12T00:00:00"/>
    <s v="PLATINUM"/>
    <s v="TIFFANY - TTP"/>
    <s v="18R ATLAS X CLOSED LG HOOP ER-67786130"/>
    <x v="29"/>
    <s v="000000P105000000324"/>
    <n v="1"/>
    <n v="83041000"/>
    <x v="1"/>
  </r>
  <r>
    <d v="2021-11-13T00:00:00"/>
    <s v="MEMBER"/>
    <s v="TIFFANY - TTP"/>
    <s v="SSBLSMRTTDBLHRTTAGPDT1618-37094692"/>
    <x v="259"/>
    <s v="000000P105000000325"/>
    <n v="1"/>
    <n v="10832000"/>
    <x v="0"/>
  </r>
  <r>
    <d v="2021-11-13T00:00:00"/>
    <s v="PLATINUM"/>
    <s v="TIFFANY - TTP"/>
    <s v="18R T TWO DI NRW RG 6-36821329"/>
    <x v="260"/>
    <s v="000000P105000000326"/>
    <n v="1"/>
    <n v="86652000"/>
    <x v="0"/>
  </r>
  <r>
    <d v="2021-11-13T00:00:00"/>
    <s v="PLATINUM"/>
    <s v="TIFFANY - TTP"/>
    <s v="18RDIPV T TRUE NW RG 4 5-67456386"/>
    <x v="260"/>
    <s v="000000P105000000326"/>
    <n v="1"/>
    <n v="120951000"/>
    <x v="1"/>
  </r>
  <r>
    <d v="2021-11-13T00:00:00"/>
    <s v="GOLD"/>
    <s v="TIFFANY - TTP"/>
    <s v="18R HLFDI T1 NRWRG6-67795350"/>
    <x v="261"/>
    <s v="000000P105000000327"/>
    <n v="1"/>
    <n v="48742000"/>
    <x v="0"/>
  </r>
  <r>
    <d v="2021-11-13T00:00:00"/>
    <s v="PLATINUM"/>
    <s v="TIFFANY - TTP"/>
    <s v="18R DI T WIRE BLT SM-35093338"/>
    <x v="262"/>
    <s v="000000P105000000328"/>
    <n v="1"/>
    <n v="114633000"/>
    <x v="0"/>
  </r>
  <r>
    <d v="2021-11-13T00:00:00"/>
    <s v="PLATINUM"/>
    <s v="TIFFANY - TTP"/>
    <s v="18R DI T WIRE RG 5-35008144"/>
    <x v="262"/>
    <s v="000000P105000000328"/>
    <n v="1"/>
    <n v="56865000"/>
    <x v="1"/>
  </r>
  <r>
    <d v="2021-11-14T00:00:00"/>
    <s v="MEMBER"/>
    <s v="TIFFANY - TTP"/>
    <s v="SS18Y MAKERS CHAIN BLT SM-63448877"/>
    <x v="263"/>
    <s v="000000P105000000329"/>
    <n v="1"/>
    <n v="25274000"/>
    <x v="0"/>
  </r>
  <r>
    <d v="2021-11-14T00:00:00"/>
    <s v="GOLD"/>
    <s v="TIFFANY - TTP"/>
    <s v="18RDI T TRUE LINK RG 5-63064734"/>
    <x v="264"/>
    <s v="000000P105000000330"/>
    <n v="1"/>
    <n v="40618000"/>
    <x v="0"/>
  </r>
  <r>
    <d v="2021-11-14T00:00:00"/>
    <s v="GOLD"/>
    <s v="TIFFANY - TTP"/>
    <s v="18RDI T TRUE LINK RG 7-63064815"/>
    <x v="264"/>
    <s v="000000P105000000330"/>
    <n v="1"/>
    <n v="40618000"/>
    <x v="1"/>
  </r>
  <r>
    <d v="2021-11-14T00:00:00"/>
    <s v="GOLD"/>
    <s v="TIFFANY - TTP"/>
    <s v="PT DI RD AQ 6MM SLST PDT-32814867"/>
    <x v="265"/>
    <s v="000000P105000000331"/>
    <n v="1"/>
    <n v="97483000"/>
    <x v="0"/>
  </r>
  <r>
    <d v="2021-11-15T00:00:00"/>
    <s v="PLATINUM"/>
    <s v="TIFFANY - TTP"/>
    <s v="18Y DI 13 CROWN KEY-25524942"/>
    <x v="266"/>
    <s v="000000P105000000332"/>
    <n v="1"/>
    <n v="92067000"/>
    <x v="0"/>
  </r>
  <r>
    <d v="2021-11-15T00:00:00"/>
    <s v="PLATINUM"/>
    <s v="TIFFANY - TTP"/>
    <s v="18Y DI MN FLEURDELIS KEY-62866934"/>
    <x v="266"/>
    <s v="000000P105000000332"/>
    <n v="1"/>
    <n v="63184000"/>
    <x v="1"/>
  </r>
  <r>
    <d v="2021-11-15T00:00:00"/>
    <s v="PLATINUM"/>
    <s v="TIFFANY - TTP"/>
    <s v="18Y PENDANT CHAIN 18IN-21921386"/>
    <x v="266"/>
    <s v="000000P105000000332"/>
    <n v="1"/>
    <n v="9388000"/>
    <x v="1"/>
  </r>
  <r>
    <d v="2021-11-15T00:00:00"/>
    <s v="PLATINUM"/>
    <s v="TIFFANY - TTP"/>
    <s v="PT DI WOVEN KEY LG-35725636"/>
    <x v="266"/>
    <s v="000000P105000000332"/>
    <n v="1"/>
    <n v="250928000"/>
    <x v="1"/>
  </r>
  <r>
    <d v="2021-11-16T00:00:00"/>
    <s v="NEW"/>
    <s v="TIFFANY - TTP"/>
    <s v="SS BL MN RTT 2HRT PDT 18-30210417"/>
    <x v="267"/>
    <s v="000000P105000000333"/>
    <n v="1"/>
    <n v="6951000"/>
    <x v="0"/>
  </r>
  <r>
    <d v="2021-11-16T00:00:00"/>
    <s v="PLATINUM"/>
    <s v="TIFFANY - TTP"/>
    <s v="PT18Y LYNN DI 28TW ER STD-10907152"/>
    <x v="42"/>
    <s v="000000P105000000334"/>
    <n v="1"/>
    <n v="106509000"/>
    <x v="1"/>
  </r>
  <r>
    <d v="2021-11-17T00:00:00"/>
    <s v="PLATINUM"/>
    <s v="TIFFANY - TTP"/>
    <s v="18RHLFDIT1NRWHNGBGLMD-68315786"/>
    <x v="240"/>
    <s v="000000P105000000336"/>
    <n v="1"/>
    <n v="285227000"/>
    <x v="1"/>
  </r>
  <r>
    <d v="2021-11-19T00:00:00"/>
    <s v="GOLD"/>
    <s v="TIFFANY - TTP"/>
    <s v="18R DI T WIRE BLT SM-35093338"/>
    <x v="268"/>
    <s v="000000P105000000339"/>
    <n v="1"/>
    <n v="114633000"/>
    <x v="0"/>
  </r>
  <r>
    <d v="2021-11-19T00:00:00"/>
    <s v="MEMBER"/>
    <s v="TIFFANY - TTP"/>
    <s v="18Y TURQ T WIRE BLT SM-64028855"/>
    <x v="269"/>
    <s v="000000P105000000340"/>
    <n v="1"/>
    <n v="65892000"/>
    <x v="0"/>
  </r>
  <r>
    <d v="2021-11-19T00:00:00"/>
    <s v="MEMBER"/>
    <s v="TIFFANY - TTP"/>
    <s v="18R DI T SMILE SM PDT-63058823"/>
    <x v="270"/>
    <s v="000000P105000000341"/>
    <n v="1"/>
    <n v="68599000"/>
    <x v="0"/>
  </r>
  <r>
    <d v="2021-11-20T00:00:00"/>
    <s v="GOLD"/>
    <s v="TIFFANY - TTP"/>
    <s v="18Y T SMILE SM PDT16 18-35189459"/>
    <x v="271"/>
    <s v="000000P105000000342"/>
    <n v="1"/>
    <n v="26176000"/>
    <x v="0"/>
  </r>
  <r>
    <d v="2021-11-20T00:00:00"/>
    <s v="GOLD"/>
    <s v="TIFFANY - TTP"/>
    <s v="18Y TURQ T WIRE BLT MD-64028871"/>
    <x v="271"/>
    <s v="000000P105000000342"/>
    <n v="1"/>
    <n v="65892000"/>
    <x v="1"/>
  </r>
  <r>
    <d v="2021-11-20T00:00:00"/>
    <s v="MEMBER"/>
    <s v="TIFFANY - TTP"/>
    <s v="18R MOP T WIRE RG 7-64027298"/>
    <x v="272"/>
    <s v="000000P105000000343"/>
    <n v="1"/>
    <n v="46034000"/>
    <x v="0"/>
  </r>
  <r>
    <d v="2021-11-20T00:00:00"/>
    <s v="MEMBER"/>
    <s v="TIFFANY - TTP"/>
    <s v="18R T SMILE SM PDT16 18-35189432"/>
    <x v="272"/>
    <s v="000000P105000000344"/>
    <n v="1"/>
    <n v="26176000"/>
    <x v="1"/>
  </r>
  <r>
    <d v="2021-11-20T00:00:00"/>
    <s v="GOLD"/>
    <s v="TIFFANY - TTP"/>
    <s v="SS MN RTT HRT 4MMBD BLTMD-23984024"/>
    <x v="273"/>
    <s v="000000P105000000345"/>
    <n v="1"/>
    <n v="6951000"/>
    <x v="0"/>
  </r>
  <r>
    <d v="2021-11-21T00:00:00"/>
    <s v="GOLD"/>
    <s v="TIFFANY - TTP"/>
    <s v="18R DI MOP T WIRE RG 7 5-64027999"/>
    <x v="274"/>
    <s v="000000P105000000346"/>
    <n v="1"/>
    <n v="56865000"/>
    <x v="0"/>
  </r>
  <r>
    <d v="2021-11-21T00:00:00"/>
    <s v="GOLD"/>
    <s v="TIFFANY - TTP"/>
    <s v="18RDI MOP T TWO CLPDT1618-64026828"/>
    <x v="274"/>
    <s v="000000P105000000346"/>
    <n v="1"/>
    <n v="79431000"/>
    <x v="1"/>
  </r>
  <r>
    <d v="2021-11-22T00:00:00"/>
    <s v="MEMBER"/>
    <s v="TIFFANY - TTP"/>
    <s v="18R PENDANT CHAIN 18IN-25508335"/>
    <x v="275"/>
    <s v="000000P105000000347"/>
    <n v="1"/>
    <n v="9388000"/>
    <x v="0"/>
  </r>
  <r>
    <d v="2021-11-22T00:00:00"/>
    <s v="MEMBER"/>
    <s v="TIFFANY - TTP"/>
    <s v="18R SM DI DAISY KEY-26887771"/>
    <x v="275"/>
    <s v="000000P105000000347"/>
    <n v="1"/>
    <n v="43326000"/>
    <x v="1"/>
  </r>
  <r>
    <d v="2021-11-22T00:00:00"/>
    <s v="MEMBER"/>
    <s v="TIFFANY - TTP"/>
    <s v="SS MN RTT HRT 4MMBD BLTMD-23984024"/>
    <x v="276"/>
    <s v="000000P105000000348"/>
    <n v="1"/>
    <n v="6951000"/>
    <x v="0"/>
  </r>
  <r>
    <d v="2021-11-22T00:00:00"/>
    <s v="MEMBER"/>
    <s v="TIFFANY - TTP"/>
    <s v="18R DI MN FLEURDELIS KEY-62866993"/>
    <x v="277"/>
    <s v="000000P105000000349"/>
    <n v="1"/>
    <n v="63184000"/>
    <x v="0"/>
  </r>
  <r>
    <d v="2021-11-22T00:00:00"/>
    <s v="MEMBER"/>
    <s v="TIFFANY - TTP"/>
    <s v="18R PENDANT CHAIN 16IN-25508327"/>
    <x v="277"/>
    <s v="000000P105000000349"/>
    <n v="1"/>
    <n v="9388000"/>
    <x v="1"/>
  </r>
  <r>
    <d v="2021-11-22T00:00:00"/>
    <s v="MEMBER"/>
    <s v="TIFFANY - TTP"/>
    <s v="18R DI T SMILE SM PDT-63058823"/>
    <x v="278"/>
    <s v="000000P105000000350"/>
    <n v="1"/>
    <n v="68599000"/>
    <x v="0"/>
  </r>
  <r>
    <d v="2021-11-22T00:00:00"/>
    <s v="PLATINUM"/>
    <s v="TIFFANY - TTP"/>
    <s v="PT RDDI 91 G VS1-66866815"/>
    <x v="279"/>
    <s v="000000P105000000351"/>
    <n v="1"/>
    <n v="388126000"/>
    <x v="0"/>
  </r>
  <r>
    <d v="2021-11-23T00:00:00"/>
    <s v="PLATINUM"/>
    <s v="TIFFANY - TTP"/>
    <s v="18R MOP T WIRE RG 5-64027204"/>
    <x v="280"/>
    <s v="000000P105000000352"/>
    <n v="1"/>
    <n v="46034000"/>
    <x v="0"/>
  </r>
  <r>
    <d v="2021-11-23T00:00:00"/>
    <s v="PLATINUM"/>
    <s v="TIFFANY - TTP"/>
    <s v="18R ONYX T WIRE RG 5-64027441"/>
    <x v="280"/>
    <s v="000000P105000000352"/>
    <n v="1"/>
    <n v="46034000"/>
    <x v="1"/>
  </r>
  <r>
    <d v="2021-11-23T00:00:00"/>
    <s v="PLATINUM"/>
    <s v="TIFFANY - TTP"/>
    <s v="BRS RTHNM TCLP BP-25391209"/>
    <x v="281"/>
    <s v="000000P105000000353"/>
    <n v="1"/>
    <n v="6680000"/>
    <x v="0"/>
  </r>
  <r>
    <d v="2021-11-24T00:00:00"/>
    <s v="PLATINUM"/>
    <s v="TIFFANY - TTP"/>
    <s v="18R DI MN PETALS KEY-60660190"/>
    <x v="154"/>
    <s v="000000P105000000356"/>
    <n v="1"/>
    <n v="83041000"/>
    <x v="1"/>
  </r>
  <r>
    <d v="2021-11-24T00:00:00"/>
    <s v="PLATINUM"/>
    <s v="TIFFANY - TTP"/>
    <s v="18R PENDANT CHAIN 16IN-25508327"/>
    <x v="154"/>
    <s v="000000P105000000356"/>
    <n v="1"/>
    <n v="9388000"/>
    <x v="1"/>
  </r>
  <r>
    <d v="2021-11-25T00:00:00"/>
    <s v="GOLD"/>
    <s v="TIFFANY - TTP"/>
    <s v="18R HLFDI T1 NRWRG4 5-67795288"/>
    <x v="282"/>
    <s v="000000P105000000357"/>
    <n v="1"/>
    <n v="48742000"/>
    <x v="0"/>
  </r>
  <r>
    <d v="2021-11-25T00:00:00"/>
    <s v="GOLD"/>
    <s v="TIFFANY - TTP"/>
    <s v="18R DI T WIRE FC RING 4 5-34901473"/>
    <x v="282"/>
    <s v="000000P105000000358"/>
    <n v="1"/>
    <n v="80333000"/>
    <x v="1"/>
  </r>
  <r>
    <d v="2021-11-26T00:00:00"/>
    <s v="MEMBER"/>
    <s v="TIFFANY - TTP"/>
    <s v="18R T SMILE SM PDT16 18-35189432"/>
    <x v="283"/>
    <s v="000000P105000000359"/>
    <n v="1"/>
    <n v="26176000"/>
    <x v="0"/>
  </r>
  <r>
    <d v="2021-11-26T00:00:00"/>
    <s v="MEMBER"/>
    <s v="TIFFANY - TTP"/>
    <s v="18R MOP T WIRE BLT LG-63958360"/>
    <x v="284"/>
    <s v="000000P105000000360"/>
    <n v="1"/>
    <n v="60476000"/>
    <x v="0"/>
  </r>
  <r>
    <d v="2021-11-26T00:00:00"/>
    <s v="MEMBER"/>
    <s v="TIFFANY - TTP"/>
    <s v="18R ATLS X CLSD INTRLCKPDT161-67789237"/>
    <x v="285"/>
    <s v="000000P105000000361"/>
    <n v="1"/>
    <n v="51450000"/>
    <x v="0"/>
  </r>
  <r>
    <d v="2021-11-26T00:00:00"/>
    <s v="MEMBER"/>
    <s v="TIFFANY - TTP"/>
    <s v="BRS RTHNM TCLP BP-25391209"/>
    <x v="286"/>
    <s v="000000P105000000362"/>
    <n v="1"/>
    <n v="6680000"/>
    <x v="0"/>
  </r>
  <r>
    <d v="2021-11-26T00:00:00"/>
    <s v="MEMBER"/>
    <s v="TIFFANY - TTP"/>
    <s v="SS EXEC TCLIP BLK BRS BP-37361348"/>
    <x v="286"/>
    <s v="000000P105000000362"/>
    <n v="1"/>
    <n v="8124000"/>
    <x v="1"/>
  </r>
  <r>
    <d v="2021-11-27T00:00:00"/>
    <s v="PLATINUM"/>
    <s v="TIFFANY - TTP"/>
    <s v="PT DI TFHARMONY RG 4 5-30620097"/>
    <x v="287"/>
    <s v="000000P105000000363"/>
    <n v="1"/>
    <n v="71307000"/>
    <x v="0"/>
  </r>
  <r>
    <d v="2021-11-27T00:00:00"/>
    <s v="MEMBER"/>
    <s v="TIFFANY - TTP"/>
    <s v="18R HLFDI T1 NRWRG5 5-67795334"/>
    <x v="288"/>
    <s v="000000P105000000364"/>
    <n v="1"/>
    <n v="48742000"/>
    <x v="0"/>
  </r>
  <r>
    <d v="2021-11-27T00:00:00"/>
    <s v="MEMBER"/>
    <s v="TIFFANY - TTP"/>
    <s v="SS MAKERS ID CHAIN BLT SM-63526576"/>
    <x v="289"/>
    <s v="000000P105000000365"/>
    <n v="1"/>
    <n v="27079000"/>
    <x v="0"/>
  </r>
  <r>
    <d v="2021-11-28T00:00:00"/>
    <s v="PLATINUM"/>
    <s v="TIFFANY - TTP"/>
    <s v="PT INSIDE OUT DI1 10 HP-11857035"/>
    <x v="290"/>
    <s v="000000P105000000366"/>
    <n v="1"/>
    <n v="213018000"/>
    <x v="0"/>
  </r>
  <r>
    <d v="2021-11-28T00:00:00"/>
    <s v="PLATINUM"/>
    <s v="TIFFANY - TTP"/>
    <s v="18R HLFDI T1 NRWRG5 5-67795334"/>
    <x v="291"/>
    <s v="000000P105000000368"/>
    <n v="1"/>
    <n v="48742000"/>
    <x v="0"/>
  </r>
  <r>
    <d v="2021-11-29T00:00:00"/>
    <s v="STAFF"/>
    <s v="TIFFANY - TTP"/>
    <s v="SS MAKERS MD SLICE RG8-63450405"/>
    <x v="292"/>
    <s v="000000P105000000369"/>
    <n v="1"/>
    <n v="11554000"/>
    <x v="0"/>
  </r>
  <r>
    <d v="2021-11-30T00:00:00"/>
    <s v="GOLD"/>
    <s v="TIFFANY - TTP"/>
    <s v="18R DI T SQR WRAP RG 6-35606696"/>
    <x v="293"/>
    <s v="000000P105000000370"/>
    <n v="1"/>
    <n v="77626000"/>
    <x v="0"/>
  </r>
  <r>
    <d v="2021-11-30T00:00:00"/>
    <s v="MEMBER"/>
    <s v="TIFFANY - TTP"/>
    <s v="18R DI TCO 3MM RG 6 5-27897916"/>
    <x v="294"/>
    <s v="000000P105000000371"/>
    <n v="1"/>
    <n v="37910000"/>
    <x v="0"/>
  </r>
  <r>
    <d v="2021-11-30T00:00:00"/>
    <s v="MEMBER"/>
    <s v="TIFFANY - TTP"/>
    <s v="SS RTT MD HRT TAG PDT18IN-30971655"/>
    <x v="295"/>
    <s v="000000P105000000372"/>
    <n v="1"/>
    <n v="6951000"/>
    <x v="0"/>
  </r>
  <r>
    <d v="2021-11-30T00:00:00"/>
    <s v="MEMBER"/>
    <s v="TIFFANY - TTP"/>
    <s v="18R DI T SMILE SM PDT-63058823"/>
    <x v="296"/>
    <s v="000000P105000000373"/>
    <n v="1"/>
    <n v="68599000"/>
    <x v="0"/>
  </r>
  <r>
    <d v="2021-11-30T00:00:00"/>
    <s v="GOLD"/>
    <s v="TIFFANY - TTP"/>
    <s v="SS MN RTTL BLUE HRT ER-60994862"/>
    <x v="293"/>
    <s v="000000P105000000374"/>
    <n v="1"/>
    <n v="10832000"/>
    <x v="1"/>
  </r>
  <r>
    <d v="2021-12-01T00:00:00"/>
    <s v="GOLD"/>
    <s v="TIFFANY - TTP"/>
    <s v="PT HC RD DI 2 0MM RG 4 5-18408937"/>
    <x v="297"/>
    <s v="000000P105000000375"/>
    <n v="1"/>
    <n v="76723000"/>
    <x v="0"/>
  </r>
  <r>
    <d v="2021-12-01T00:00:00"/>
    <s v="GOLD"/>
    <s v="TIFFANY - TTP"/>
    <s v="PTDI TIFESN DBMG 4MM 6 5-27897738"/>
    <x v="297"/>
    <s v="000000P105000000375"/>
    <n v="1"/>
    <n v="55963000"/>
    <x v="1"/>
  </r>
  <r>
    <d v="2021-12-02T00:00:00"/>
    <s v="PLATINUM"/>
    <s v="TIFFANY - TTP"/>
    <s v="PT RD DI 64 E VS1-67364856"/>
    <x v="298"/>
    <s v="000000P105000000376"/>
    <n v="1"/>
    <n v="234681000"/>
    <x v="0"/>
  </r>
  <r>
    <d v="2021-12-02T00:00:00"/>
    <s v="PLATINUM"/>
    <s v="TIFFANY - TTP"/>
    <s v="SS MAKERS ID CHAIN BLT LG-63526614"/>
    <x v="299"/>
    <s v="000000P105000000377"/>
    <n v="1"/>
    <n v="27079000"/>
    <x v="0"/>
  </r>
  <r>
    <d v="2021-12-02T00:00:00"/>
    <s v="PLATINUM"/>
    <s v="TIFFANY - TTP"/>
    <s v="18R ONYX T WIRE RG 6 5-64027514"/>
    <x v="300"/>
    <s v="000000P105000000378"/>
    <n v="1"/>
    <n v="46034000"/>
    <x v="0"/>
  </r>
  <r>
    <d v="2021-12-02T00:00:00"/>
    <s v="PLATINUM"/>
    <s v="TIFFANY - TTP"/>
    <s v="PT RD DI 1 21 E VS2-69029752"/>
    <x v="301"/>
    <s v="000000P105000000379"/>
    <n v="1"/>
    <n v="602949000"/>
    <x v="0"/>
  </r>
  <r>
    <d v="2021-12-04T00:00:00"/>
    <s v="GOLD"/>
    <s v="TIFFANY - TTP"/>
    <s v="ST BLK T SQR BLT LG-36618159"/>
    <x v="302"/>
    <s v="000000P105000000382"/>
    <n v="1"/>
    <n v="43326000"/>
    <x v="0"/>
  </r>
  <r>
    <d v="2021-12-04T00:00:00"/>
    <s v="GOLD"/>
    <s v="TIFFANY - TTP"/>
    <s v="18R DI T WIRE RG 7-35007873"/>
    <x v="303"/>
    <s v="000000P105000000383"/>
    <n v="1"/>
    <n v="56865000"/>
    <x v="0"/>
  </r>
  <r>
    <d v="2021-12-04T00:00:00"/>
    <s v="MEMBER"/>
    <s v="TIFFANY - TTP"/>
    <s v="SS BL RTTSPL HRTTAGBLT SM-61523022"/>
    <x v="304"/>
    <s v="000000P105000000384"/>
    <n v="1"/>
    <n v="13630000"/>
    <x v="0"/>
  </r>
  <r>
    <d v="2021-12-04T00:00:00"/>
    <s v="PLATINUM"/>
    <s v="TIFFANY - TTP"/>
    <s v="18RDIACNT MDFLEURDELISKEY-60764379"/>
    <x v="34"/>
    <s v="000000P105000000385"/>
    <n v="1"/>
    <n v="55060000"/>
    <x v="1"/>
  </r>
  <r>
    <d v="2021-12-04T00:00:00"/>
    <s v="PLATINUM"/>
    <s v="TIFFANY - TTP"/>
    <s v="PT RD DI 34 E VVS2-67934423"/>
    <x v="305"/>
    <s v="000000P105000000386"/>
    <n v="1"/>
    <n v="102899000"/>
    <x v="0"/>
  </r>
  <r>
    <d v="2021-12-05T00:00:00"/>
    <s v="MEMBER"/>
    <s v="TIFFANY - TTP"/>
    <s v="18R DI RD SGLRW SLST PDT-60879346"/>
    <x v="306"/>
    <s v="000000P105000000387"/>
    <n v="1"/>
    <n v="59573000"/>
    <x v="0"/>
  </r>
  <r>
    <d v="2021-12-05T00:00:00"/>
    <s v="GOLD"/>
    <s v="TIFFANY - TTP"/>
    <s v="SS RD RTTMNHRT 4MMBDBLTLG-61941819"/>
    <x v="307"/>
    <s v="000000P105000000388"/>
    <n v="1"/>
    <n v="6951000"/>
    <x v="0"/>
  </r>
  <r>
    <d v="2021-12-05T00:00:00"/>
    <s v="GOLD"/>
    <s v="TIFFANY - TTP"/>
    <s v="18WDIACNT MDFLEURDELISKEY-60660123"/>
    <x v="307"/>
    <s v="000000P105000000390"/>
    <n v="1"/>
    <n v="55060000"/>
    <x v="1"/>
  </r>
  <r>
    <d v="2021-12-05T00:00:00"/>
    <s v="GOLD"/>
    <s v="TIFFANY - TTP"/>
    <s v="18W PENDANT CHAIN 18IN-33430531"/>
    <x v="307"/>
    <s v="000000P105000000391"/>
    <n v="1"/>
    <n v="9388000"/>
    <x v="1"/>
  </r>
  <r>
    <d v="2021-12-05T00:00:00"/>
    <s v="PLATINUM"/>
    <s v="TIFFANY - TTP"/>
    <s v="PT DI TIF EMB 3 HC RG4 5-16026174"/>
    <x v="186"/>
    <s v="000000P105000000395"/>
    <n v="1"/>
    <n v="162472000"/>
    <x v="1"/>
  </r>
  <r>
    <d v="2021-12-06T00:00:00"/>
    <s v="PLATINUM"/>
    <s v="TIFFANY - TTP"/>
    <s v="PT18 CUDI 72TW FI DBLRWER-68789532"/>
    <x v="102"/>
    <s v="000000P105000000396"/>
    <n v="1"/>
    <n v="267175000"/>
    <x v="1"/>
  </r>
  <r>
    <d v="2021-12-06T00:00:00"/>
    <s v="PLATINUM"/>
    <s v="TIFFANY - TTP"/>
    <s v="PT DI TFHARMONY RG 5 5-30620046"/>
    <x v="308"/>
    <s v="000000P105000000397"/>
    <n v="1"/>
    <n v="71307000"/>
    <x v="0"/>
  </r>
  <r>
    <d v="2021-12-06T00:00:00"/>
    <s v="PLATINUM"/>
    <s v="TIFFANY - TTP"/>
    <s v="PT RD DI 2 03 F VVS1-69252907"/>
    <x v="308"/>
    <s v="000000P105000000397"/>
    <n v="1"/>
    <n v="2130176000"/>
    <x v="1"/>
  </r>
  <r>
    <d v="2021-12-07T00:00:00"/>
    <s v="GOLD"/>
    <s v="TIFFANY - TTP"/>
    <s v="18R T1 NRW HNG BGL MD-67794346"/>
    <x v="309"/>
    <s v="000000P105000000398"/>
    <n v="1"/>
    <n v="103801000"/>
    <x v="0"/>
  </r>
  <r>
    <d v="2021-12-07T00:00:00"/>
    <s v="MEMBER"/>
    <s v="TIFFANY - TTP"/>
    <s v="SS BLU BDR RTT MD HRT PDT-63477966"/>
    <x v="310"/>
    <s v="000000P105000000399"/>
    <n v="1"/>
    <n v="6951000"/>
    <x v="0"/>
  </r>
  <r>
    <d v="2021-12-08T00:00:00"/>
    <s v="MEMBER"/>
    <s v="TIFFANY - TTP"/>
    <s v="18Y DI MN TREFOIL KEY-62866918"/>
    <x v="311"/>
    <s v="000000P105000000400"/>
    <n v="1"/>
    <n v="55060000"/>
    <x v="0"/>
  </r>
  <r>
    <d v="2021-12-08T00:00:00"/>
    <s v="GOLD"/>
    <s v="TIFFANY - TTP"/>
    <s v="18R DI T SMILE SM PDT-63058823"/>
    <x v="312"/>
    <s v="000000P105000000401"/>
    <n v="1"/>
    <n v="68599000"/>
    <x v="0"/>
  </r>
  <r>
    <d v="2021-12-09T00:00:00"/>
    <s v="GOLD"/>
    <s v="TIFFANY - TTP"/>
    <s v="18R DI MOP T WIRE BLT MD-64028626"/>
    <x v="313"/>
    <s v="000000P105000000402"/>
    <n v="1"/>
    <n v="92067000"/>
    <x v="0"/>
  </r>
  <r>
    <d v="2021-12-09T00:00:00"/>
    <s v="MEMBER"/>
    <s v="TIFFANY - TTP"/>
    <s v="SS BLUE BAND T CLIP BP-25391276"/>
    <x v="20"/>
    <s v="000000P105000000403"/>
    <n v="1"/>
    <n v="8124000"/>
    <x v="1"/>
  </r>
  <r>
    <d v="2021-12-09T00:00:00"/>
    <s v="MEMBER"/>
    <s v="TIFFANY - TTP"/>
    <s v="18R T1 NRW RG5-67797345"/>
    <x v="314"/>
    <s v="000000P105000000404"/>
    <n v="1"/>
    <n v="28884000"/>
    <x v="0"/>
  </r>
  <r>
    <d v="2021-12-09T00:00:00"/>
    <s v="GOLD"/>
    <s v="TIFFANY - TTP"/>
    <s v="PT RD DI 41 F VVS1-37952184"/>
    <x v="315"/>
    <s v="000000P105000000405"/>
    <n v="1"/>
    <n v="125464000"/>
    <x v="0"/>
  </r>
  <r>
    <d v="2021-12-09T00:00:00"/>
    <s v="GOLD"/>
    <s v="TIFFANY - TTP"/>
    <s v="18R DI T WIRE RG 6-35007733"/>
    <x v="312"/>
    <s v="000000P105000000406"/>
    <n v="1"/>
    <n v="56865000"/>
    <x v="1"/>
  </r>
  <r>
    <d v="2021-12-09T00:00:00"/>
    <s v="MEMBER"/>
    <s v="TIFFANY - TTP"/>
    <s v="PT DI TFHARMONY RG 6-30620038"/>
    <x v="316"/>
    <s v="000000P105000000407"/>
    <n v="1"/>
    <n v="71307000"/>
    <x v="0"/>
  </r>
  <r>
    <d v="2021-12-10T00:00:00"/>
    <s v="PLATINUM"/>
    <s v="TIFFANY - TTP"/>
    <s v="METALLIC MN VDPOCHE PORS4-60570434"/>
    <x v="317"/>
    <s v="000000P105000000408"/>
    <n v="1"/>
    <n v="7402000"/>
    <x v="0"/>
  </r>
  <r>
    <d v="2021-12-10T00:00:00"/>
    <s v="MEMBER"/>
    <s v="TIFFANY - TTP"/>
    <s v="18Y DI DBL LVG HRT BLT MD-63062413"/>
    <x v="318"/>
    <s v="000000P105000000409"/>
    <n v="1"/>
    <n v="22566000"/>
    <x v="0"/>
  </r>
  <r>
    <d v="2021-12-10T00:00:00"/>
    <s v="MEMBER"/>
    <s v="TIFFANY - TTP"/>
    <s v="18Y DI DBL LVG HRT BLT MD-63062413"/>
    <x v="318"/>
    <s v="000000P105000000410"/>
    <n v="-1"/>
    <n v="-22566000"/>
    <x v="1"/>
  </r>
  <r>
    <d v="2021-12-10T00:00:00"/>
    <s v="MEMBER"/>
    <s v="TIFFANY - TTP"/>
    <s v="18Y DI DBL LVG HRT BLT MD-63062413"/>
    <x v="318"/>
    <s v="000000P105000000411"/>
    <n v="1"/>
    <n v="22566000"/>
    <x v="1"/>
  </r>
  <r>
    <d v="2021-12-11T00:00:00"/>
    <s v="MEMBER"/>
    <s v="TIFFANY - TTP"/>
    <s v="SS BL RTTSPL HRTTAGBLT MD-61523049"/>
    <x v="319"/>
    <s v="000000P105000000412"/>
    <n v="1"/>
    <n v="13630000"/>
    <x v="0"/>
  </r>
  <r>
    <d v="2021-12-11T00:00:00"/>
    <s v="MEMBER"/>
    <s v="TIFFANY - TTP"/>
    <s v="SS MN RTT HRT 4MMBD BLTLG-24711781"/>
    <x v="320"/>
    <s v="000000P105000000413"/>
    <n v="1"/>
    <n v="6951000"/>
    <x v="0"/>
  </r>
  <r>
    <d v="2021-12-11T00:00:00"/>
    <s v="MEMBER"/>
    <s v="TIFFANY - TTP"/>
    <s v="18Y DI OLVLF STUD ER-30144368"/>
    <x v="321"/>
    <s v="000000P105000000414"/>
    <n v="1"/>
    <n v="29787000"/>
    <x v="0"/>
  </r>
  <r>
    <d v="2021-12-11T00:00:00"/>
    <s v="MEMBER"/>
    <s v="TIFFANY - TTP"/>
    <s v="18R MD OPEN KNOT KEY-28686269"/>
    <x v="322"/>
    <s v="000000P105000000415"/>
    <n v="1"/>
    <n v="31592000"/>
    <x v="0"/>
  </r>
  <r>
    <d v="2021-12-11T00:00:00"/>
    <s v="MEMBER"/>
    <s v="TIFFANY - TTP"/>
    <s v="18R MOP T WIRE BLT SM-63958328"/>
    <x v="323"/>
    <s v="000000P105000000416"/>
    <n v="1"/>
    <n v="60476000"/>
    <x v="0"/>
  </r>
  <r>
    <d v="2021-12-11T00:00:00"/>
    <s v="MEMBER"/>
    <s v="TIFFANY - TTP"/>
    <s v="18R DI MOP T WIRE RG 8-64028014"/>
    <x v="324"/>
    <s v="000000P105000000417"/>
    <n v="1"/>
    <n v="56865000"/>
    <x v="0"/>
  </r>
  <r>
    <d v="2021-12-11T00:00:00"/>
    <s v="MEMBER"/>
    <s v="TIFFANY - TTP"/>
    <s v="SS MDRTT HRT TGKEY PDT16-26909686"/>
    <x v="325"/>
    <s v="000000P105000000418"/>
    <n v="1"/>
    <n v="7763000"/>
    <x v="0"/>
  </r>
  <r>
    <d v="2021-12-11T00:00:00"/>
    <s v="MEMBER"/>
    <s v="TIFFANY - TTP"/>
    <s v="18R DI BG T SQR PDT 16 18-62996021"/>
    <x v="326"/>
    <s v="000000P105000000419"/>
    <n v="1"/>
    <n v="55060000"/>
    <x v="0"/>
  </r>
  <r>
    <d v="2021-12-11T00:00:00"/>
    <s v="MEMBER"/>
    <s v="TIFFANY - TTP"/>
    <s v="18R MOP T WIRE BLT SM-63958328"/>
    <x v="323"/>
    <s v="000000P105000000422"/>
    <n v="-1"/>
    <n v="-60476000"/>
    <x v="1"/>
  </r>
  <r>
    <d v="2021-12-11T00:00:00"/>
    <s v="MEMBER"/>
    <s v="TIFFANY - TTP"/>
    <s v="SS MDRTT HRT TGKEY PDT16-26909686"/>
    <x v="327"/>
    <s v="000000P105000000423"/>
    <n v="1"/>
    <n v="7763000"/>
    <x v="0"/>
  </r>
  <r>
    <d v="2021-12-11T00:00:00"/>
    <s v="MEMBER"/>
    <s v="TIFFANY - TTP"/>
    <s v="18R MOP T WIRE BLT SM-63958328"/>
    <x v="323"/>
    <s v="000000P105000000424"/>
    <n v="1"/>
    <n v="60476000"/>
    <x v="1"/>
  </r>
  <r>
    <d v="2021-12-12T00:00:00"/>
    <s v="PLATINUM"/>
    <s v="TIFFANY - TTP"/>
    <s v="18R MOP T TWO CL ER-66886042"/>
    <x v="328"/>
    <s v="000000P105000000425"/>
    <n v="1"/>
    <n v="55060000"/>
    <x v="0"/>
  </r>
  <r>
    <d v="2021-12-12T00:00:00"/>
    <s v="MEMBER"/>
    <s v="TIFFANY - TTP"/>
    <s v="18R T SMILE SM PDT16 18-35189432"/>
    <x v="329"/>
    <s v="000000P105000000426"/>
    <n v="1"/>
    <n v="26176000"/>
    <x v="0"/>
  </r>
  <r>
    <d v="2021-12-12T00:00:00"/>
    <s v="MEMBER"/>
    <s v="TIFFANY - TTP"/>
    <s v="18Y DI T WIRE RG 6 5-35007997"/>
    <x v="330"/>
    <s v="000000P105000000427"/>
    <n v="1"/>
    <n v="56865000"/>
    <x v="0"/>
  </r>
  <r>
    <d v="2021-12-12T00:00:00"/>
    <s v="MEMBER"/>
    <s v="TIFFANY - TTP"/>
    <s v="18R ONYX T WIRE BLT MD-64028685"/>
    <x v="331"/>
    <s v="000000P105000000428"/>
    <n v="1"/>
    <n v="60476000"/>
    <x v="0"/>
  </r>
  <r>
    <d v="2021-12-12T00:00:00"/>
    <s v="MEMBER"/>
    <s v="TIFFANY - TTP"/>
    <s v="SS RTT HEART BLT 7 5IN-21149799"/>
    <x v="332"/>
    <s v="000000P105000000429"/>
    <n v="1"/>
    <n v="13179000"/>
    <x v="0"/>
  </r>
  <r>
    <d v="2021-12-13T00:00:00"/>
    <s v="MEMBER"/>
    <s v="TIFFANY - TTP"/>
    <s v="SS BLU BDR RTT MD HRT PDT-63477966"/>
    <x v="333"/>
    <s v="000000P105000000431"/>
    <n v="1"/>
    <n v="6951000"/>
    <x v="0"/>
  </r>
  <r>
    <d v="2021-12-13T00:00:00"/>
    <s v="MEMBER"/>
    <s v="TIFFANY - TTP"/>
    <s v="SS OLVLF NRW BD RG 7-30210611"/>
    <x v="334"/>
    <s v="000000P105000000432"/>
    <n v="1"/>
    <n v="7763000"/>
    <x v="0"/>
  </r>
  <r>
    <d v="2021-12-13T00:00:00"/>
    <s v="MEMBER"/>
    <s v="TIFFANY - TTP"/>
    <s v="SS RTT HEART BLT SM-37360201"/>
    <x v="334"/>
    <s v="000000P105000000432"/>
    <n v="1"/>
    <n v="13179000"/>
    <x v="1"/>
  </r>
  <r>
    <d v="2021-12-14T00:00:00"/>
    <s v="NEW"/>
    <s v="TIFFANY - TTP"/>
    <s v="18Y MN LVG HEART BLT MD-34506361"/>
    <x v="335"/>
    <s v="000000P105000000433"/>
    <n v="1"/>
    <n v="17963000"/>
    <x v="0"/>
  </r>
  <r>
    <d v="2021-12-15T00:00:00"/>
    <s v="NEW"/>
    <s v="TIFFANY - TTP"/>
    <s v="18W T SMILE SM PDT16 18-35189424"/>
    <x v="336"/>
    <s v="000000P105000000434"/>
    <n v="1"/>
    <n v="26176000"/>
    <x v="0"/>
  </r>
  <r>
    <d v="2021-12-15T00:00:00"/>
    <s v="PLATINUM"/>
    <s v="TIFFANY - TTP"/>
    <s v="PT RD DI 2 65 D VVS1-70168111"/>
    <x v="337"/>
    <s v="000000P105000000435"/>
    <n v="1"/>
    <n v="4097881000"/>
    <x v="0"/>
  </r>
  <r>
    <d v="2021-12-15T00:00:00"/>
    <s v="NEW"/>
    <s v="TIFFANY - TTP"/>
    <s v="SS RD RTTMNHRT 4MMBDBLTLG-61941819"/>
    <x v="338"/>
    <s v="000000P105000000436"/>
    <n v="1"/>
    <n v="695100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d v="2021-05-12T00:00:00"/>
    <s v="PLATINUM"/>
    <s v="TIFFANY - TTP"/>
    <s v="SS RED RTTMN2HRTPDT1618IN-63520594"/>
    <x v="0"/>
    <s v="000000P105000000002"/>
    <n v="1"/>
    <n v="5416000"/>
    <x v="0"/>
  </r>
  <r>
    <d v="2021-05-12T00:00:00"/>
    <s v="PLATINUM"/>
    <s v="TIFFANY - TTP"/>
    <s v="18R DI XMN HRT PDT-61101195"/>
    <x v="1"/>
    <s v="000000P105000000003"/>
    <n v="1"/>
    <n v="38813000"/>
    <x v="0"/>
  </r>
  <r>
    <d v="2021-05-12T00:00:00"/>
    <s v="PLATINUM"/>
    <s v="TIFFANY - TTP"/>
    <s v="SS MN RTT HRT4MM BD BLTSM-27631886"/>
    <x v="1"/>
    <s v="000000P105000000003"/>
    <n v="1"/>
    <n v="6229000"/>
    <x v="1"/>
  </r>
  <r>
    <d v="2021-05-12T00:00:00"/>
    <s v="PLATINUM"/>
    <s v="TIFFANY - TTP"/>
    <s v="18R DI LVGHRT WIRE BLT SM-60963673"/>
    <x v="2"/>
    <s v="000000P105000000004"/>
    <n v="1"/>
    <n v="46937000"/>
    <x v="0"/>
  </r>
  <r>
    <d v="2021-05-12T00:00:00"/>
    <s v="MEMBER"/>
    <s v="TIFFANY - TTP"/>
    <s v="18R T TRUE NRW RG 5 5-63065226"/>
    <x v="3"/>
    <s v="000000P105000000005"/>
    <n v="1"/>
    <n v="28884000"/>
    <x v="0"/>
  </r>
  <r>
    <d v="2021-05-12T00:00:00"/>
    <s v="MEMBER"/>
    <s v="TIFFANY - TTP"/>
    <s v="18R T TRUE NRW RG 7-63065285"/>
    <x v="3"/>
    <s v="000000P105000000005"/>
    <n v="1"/>
    <n v="28884000"/>
    <x v="1"/>
  </r>
  <r>
    <d v="2021-05-12T00:00:00"/>
    <s v="PLATINUM"/>
    <s v="TIFFANY - TTP"/>
    <s v="18W DI T WIRE BLT MD-33263473"/>
    <x v="4"/>
    <s v="000000P105000000006"/>
    <n v="1"/>
    <n v="114633000"/>
    <x v="0"/>
  </r>
  <r>
    <d v="2021-05-13T00:00:00"/>
    <s v="MEMBER"/>
    <s v="TIFFANY - TTP"/>
    <s v="SS BL MNRTTHRT 4MMBDBLTMD-26659604"/>
    <x v="5"/>
    <s v="000000P105000000008"/>
    <n v="1"/>
    <n v="6229000"/>
    <x v="0"/>
  </r>
  <r>
    <d v="2021-05-13T00:00:00"/>
    <s v="MEMBER"/>
    <s v="TIFFANY - TTP"/>
    <s v="SS PK MNRTTHRT4MMBDBLTMD-30978811"/>
    <x v="5"/>
    <s v="000000P105000000008"/>
    <n v="1"/>
    <n v="6229000"/>
    <x v="1"/>
  </r>
  <r>
    <d v="2021-05-16T00:00:00"/>
    <s v="GOLD"/>
    <s v="TIFFANY - TTP"/>
    <s v="SS PK MNRT HRT 4MMBDBLTSM-30978838"/>
    <x v="6"/>
    <s v="000000P105000000010"/>
    <n v="1"/>
    <n v="6229000"/>
    <x v="0"/>
  </r>
  <r>
    <d v="2021-05-16T00:00:00"/>
    <s v="MEMBER"/>
    <s v="TIFFANY - TTP"/>
    <s v="SS RD RTTMNHRT 4MMBDBLTMD-61941797"/>
    <x v="7"/>
    <s v="000000P105000000011"/>
    <n v="1"/>
    <n v="6229000"/>
    <x v="0"/>
  </r>
  <r>
    <d v="2021-05-16T00:00:00"/>
    <s v="GOLD"/>
    <s v="TIFFANY - TTP"/>
    <s v="SS PK MNRT HRT 4MMBDBLTSM-30978838"/>
    <x v="6"/>
    <s v="000000P105000000012"/>
    <n v="-1"/>
    <n v="-6229000"/>
    <x v="1"/>
  </r>
  <r>
    <d v="2021-05-16T00:00:00"/>
    <s v="MEMBER"/>
    <s v="TIFFANY - TTP"/>
    <s v="SS RD RTTMNHRT 4MMBDBLTMD-61941797"/>
    <x v="7"/>
    <s v="000000P105000000014"/>
    <n v="-1"/>
    <n v="-6229000"/>
    <x v="1"/>
  </r>
  <r>
    <d v="2021-05-14T00:00:00"/>
    <s v="MEMBER"/>
    <s v="TIFFANY - TTP"/>
    <s v="SS BL MNRTTHRT 4MMBDBLTMD-26659604"/>
    <x v="8"/>
    <s v="000000P105000000016"/>
    <n v="1"/>
    <n v="6229000"/>
    <x v="0"/>
  </r>
  <r>
    <d v="2021-05-14T00:00:00"/>
    <s v="PLATINUM"/>
    <s v="TIFFANY - TTP"/>
    <s v="18R DI T WIRE RG 6 5-35007857"/>
    <x v="9"/>
    <s v="000000P105000000017"/>
    <n v="1"/>
    <n v="56865000"/>
    <x v="0"/>
  </r>
  <r>
    <d v="2021-05-14T00:00:00"/>
    <s v="PLATINUM"/>
    <s v="TIFFANY - TTP"/>
    <s v="18RDI SMRD PRCD ATL PDT16-30480554"/>
    <x v="9"/>
    <s v="000000P105000000017"/>
    <n v="1"/>
    <n v="27982000"/>
    <x v="1"/>
  </r>
  <r>
    <d v="2021-05-14T00:00:00"/>
    <s v="MEMBER"/>
    <s v="TIFFANY - TTP"/>
    <s v="18W DI TURQ T WIRE RG 5-64028103"/>
    <x v="7"/>
    <s v="000000P105000000018"/>
    <n v="1"/>
    <n v="63184000"/>
    <x v="1"/>
  </r>
  <r>
    <d v="2021-05-15T00:00:00"/>
    <s v="GOLD"/>
    <s v="TIFFANY - TTP"/>
    <s v="SS PK MNRT HRT 4MMBDBLTSM-30978838"/>
    <x v="6"/>
    <s v="000000P105000000019"/>
    <n v="1"/>
    <n v="6229000"/>
    <x v="1"/>
  </r>
  <r>
    <d v="2021-05-15T00:00:00"/>
    <s v="MEMBER"/>
    <s v="TIFFANY - TTP"/>
    <s v="SS RD RTTMNHRT 4MMBDBLTMD-61941797"/>
    <x v="7"/>
    <s v="000000P105000000020"/>
    <n v="1"/>
    <n v="6229000"/>
    <x v="1"/>
  </r>
  <r>
    <d v="2021-05-16T00:00:00"/>
    <s v="PLATINUM"/>
    <s v="TIFFANY - TTP"/>
    <s v="18R T TWO CHN DBL BLT SM-62355417"/>
    <x v="10"/>
    <s v="000000P105000000021"/>
    <n v="1"/>
    <n v="26176000"/>
    <x v="0"/>
  </r>
  <r>
    <d v="2021-05-16T00:00:00"/>
    <s v="PLATINUM"/>
    <s v="TIFFANY - TTP"/>
    <s v="18R LG DI DAISY KEY-26887623"/>
    <x v="11"/>
    <s v="000000P105000000022"/>
    <n v="1"/>
    <n v="86652000"/>
    <x v="0"/>
  </r>
  <r>
    <d v="2021-05-16T00:00:00"/>
    <s v="PLATINUM"/>
    <s v="TIFFANY - TTP"/>
    <s v="18R PENDANT CHAIN 16IN-25508327"/>
    <x v="11"/>
    <s v="000000P105000000022"/>
    <n v="1"/>
    <n v="8666000"/>
    <x v="1"/>
  </r>
  <r>
    <d v="2021-05-16T00:00:00"/>
    <s v="PLATINUM"/>
    <s v="TIFFANY - TTP"/>
    <s v="CLRBLK PIGGYBANK ERTHNWRE-60559961"/>
    <x v="11"/>
    <s v="000000P105000000022"/>
    <n v="1"/>
    <n v="5958000"/>
    <x v="1"/>
  </r>
  <r>
    <d v="2021-05-16T00:00:00"/>
    <s v="MEMBER"/>
    <s v="TIFFANY - TTP"/>
    <s v="SS MN RTT HRT4MM BD BLTSM-27631886"/>
    <x v="12"/>
    <s v="000000P105000000023"/>
    <n v="1"/>
    <n v="6229000"/>
    <x v="0"/>
  </r>
  <r>
    <d v="2021-05-16T00:00:00"/>
    <s v="MEMBER"/>
    <s v="TIFFANY - TTP"/>
    <s v="SS MD PDT CHAIN 18IN-33484038"/>
    <x v="13"/>
    <s v="000000P105000000024"/>
    <n v="1"/>
    <n v="2618000"/>
    <x v="0"/>
  </r>
  <r>
    <d v="2021-05-17T00:00:00"/>
    <s v="PLATINUM"/>
    <s v="TIFFANY - TTP"/>
    <s v="18WDI T SMILE MN PDT1618-62617802"/>
    <x v="14"/>
    <s v="000000P105000000025"/>
    <n v="1"/>
    <n v="40618000"/>
    <x v="0"/>
  </r>
  <r>
    <d v="2021-05-17T00:00:00"/>
    <s v="PLATINUM"/>
    <s v="TIFFANY - TTP"/>
    <s v="18R HLFDI T1 NRWRG6 5-67795377"/>
    <x v="15"/>
    <s v="000000P105000000026"/>
    <n v="1"/>
    <n v="48742000"/>
    <x v="0"/>
  </r>
  <r>
    <d v="2021-05-17T00:00:00"/>
    <s v="MEMBER"/>
    <s v="TIFFANY - TTP"/>
    <s v="18R DI TCO 3MM RG 6-27897908"/>
    <x v="16"/>
    <s v="000000P105000000027"/>
    <n v="1"/>
    <n v="35203000"/>
    <x v="0"/>
  </r>
  <r>
    <d v="2021-05-17T00:00:00"/>
    <s v="MEMBER"/>
    <s v="TIFFANY - TTP"/>
    <s v="18R TCO 3MM RG 7-33026617"/>
    <x v="16"/>
    <s v="000000P105000000027"/>
    <n v="1"/>
    <n v="27982000"/>
    <x v="1"/>
  </r>
  <r>
    <d v="2021-05-18T00:00:00"/>
    <s v="MEMBER"/>
    <s v="TIFFANY - TTP"/>
    <s v="SS BL MN RTT 2HRT PDT 18-30210417"/>
    <x v="17"/>
    <s v="000000P105000000029"/>
    <n v="1"/>
    <n v="5416000"/>
    <x v="0"/>
  </r>
  <r>
    <d v="2021-05-18T00:00:00"/>
    <s v="PLATINUM"/>
    <s v="TIFFANY - TTP"/>
    <s v="18R DI SM HEART KEY-62859954"/>
    <x v="18"/>
    <s v="000000P105000000030"/>
    <n v="1"/>
    <n v="76723000"/>
    <x v="0"/>
  </r>
  <r>
    <d v="2021-05-18T00:00:00"/>
    <s v="PLATINUM"/>
    <s v="TIFFANY - TTP"/>
    <s v="18R PENDANT CHAIN 16IN-25508327"/>
    <x v="18"/>
    <s v="000000P105000000030"/>
    <n v="1"/>
    <n v="8666000"/>
    <x v="1"/>
  </r>
  <r>
    <d v="2021-05-18T00:00:00"/>
    <s v="PLATINUM"/>
    <s v="TIFFANY - TTP"/>
    <s v="SS HW MD 19MM WRAP NL36IN-62611928"/>
    <x v="18"/>
    <s v="000000P105000000030"/>
    <n v="1"/>
    <n v="80333000"/>
    <x v="1"/>
  </r>
  <r>
    <d v="2021-05-18T00:00:00"/>
    <s v="PLATINUM"/>
    <s v="TIFFANY - TTP"/>
    <s v="TTN BLK 1837 NRW RG 7 5-25923677"/>
    <x v="18"/>
    <s v="000000P105000000030"/>
    <n v="1"/>
    <n v="7402000"/>
    <x v="1"/>
  </r>
  <r>
    <d v="2021-05-18T00:00:00"/>
    <s v="PLATINUM"/>
    <s v="TIFFANY - TTP"/>
    <s v="TTN BLK 1837 NRW RG 7-25923669"/>
    <x v="18"/>
    <s v="000000P105000000030"/>
    <n v="1"/>
    <n v="7402000"/>
    <x v="1"/>
  </r>
  <r>
    <d v="2021-05-18T00:00:00"/>
    <s v="PLATINUM"/>
    <s v="TIFFANY - TTP"/>
    <s v="SS 1837 NRW BASC RG 5 5-22993763"/>
    <x v="19"/>
    <s v="000000P105000000031"/>
    <n v="1"/>
    <n v="6229000"/>
    <x v="0"/>
  </r>
  <r>
    <d v="2021-05-19T00:00:00"/>
    <s v="MEMBER"/>
    <s v="TIFFANY - TTP"/>
    <s v="SS 1837 NRRW CUFF MD-22992422"/>
    <x v="20"/>
    <s v="000000P105000000032"/>
    <n v="1"/>
    <n v="11554000"/>
    <x v="0"/>
  </r>
  <r>
    <d v="2021-05-19T00:00:00"/>
    <s v="MEMBER"/>
    <s v="TIFFANY - TTP"/>
    <s v="SS 1837 INTLK SM PDT 16IN-22992139"/>
    <x v="21"/>
    <s v="000000P105000000033"/>
    <n v="1"/>
    <n v="11464000"/>
    <x v="0"/>
  </r>
  <r>
    <d v="2021-05-19T00:00:00"/>
    <s v="MEMBER"/>
    <s v="TIFFANY - TTP"/>
    <s v="SS HPKMNRTTHRT4MMBDBLTXS-63686115"/>
    <x v="21"/>
    <s v="000000P105000000033"/>
    <n v="1"/>
    <n v="6229000"/>
    <x v="1"/>
  </r>
  <r>
    <d v="2021-05-20T00:00:00"/>
    <s v="MEMBER"/>
    <s v="TIFFANY - TTP"/>
    <s v="SS RED RTTMN2HRTPDT1618IN-63520594"/>
    <x v="22"/>
    <s v="000000P105000000034"/>
    <n v="1"/>
    <n v="5416000"/>
    <x v="0"/>
  </r>
  <r>
    <d v="2021-05-20T00:00:00"/>
    <s v="MEMBER"/>
    <s v="TIFFANY - TTP"/>
    <s v="18RSSRTTLADYBUGPDTADJ1618-67070526"/>
    <x v="23"/>
    <s v="000000P105000000037"/>
    <n v="1"/>
    <n v="37008000"/>
    <x v="0"/>
  </r>
  <r>
    <d v="2021-05-22T00:00:00"/>
    <s v="MEMBER"/>
    <s v="TIFFANY - TTP"/>
    <s v="18R T SMILE PDT LG 1618IN-33637152"/>
    <x v="24"/>
    <s v="000000P105000000038"/>
    <n v="1"/>
    <n v="36105000"/>
    <x v="0"/>
  </r>
  <r>
    <d v="2021-05-22T00:00:00"/>
    <s v="MEMBER"/>
    <s v="TIFFANY - TTP"/>
    <s v="18R DI MOP T WIRE RG 6-64027921"/>
    <x v="25"/>
    <s v="000000P105000000039"/>
    <n v="1"/>
    <n v="56865000"/>
    <x v="0"/>
  </r>
  <r>
    <d v="2021-05-22T00:00:00"/>
    <s v="MEMBER"/>
    <s v="TIFFANY - TTP"/>
    <s v="18R T SMILE SM BLT MD-36667281"/>
    <x v="26"/>
    <s v="000000P105000000040"/>
    <n v="1"/>
    <n v="26176000"/>
    <x v="0"/>
  </r>
  <r>
    <d v="2021-05-22T00:00:00"/>
    <s v="PLATINUM"/>
    <s v="TIFFANY - TTP"/>
    <s v="18R MOP T TWO CL ER-66886042"/>
    <x v="27"/>
    <s v="000000P105000000041"/>
    <n v="1"/>
    <n v="55060000"/>
    <x v="0"/>
  </r>
  <r>
    <d v="2021-05-22T00:00:00"/>
    <s v="PLATINUM"/>
    <s v="TIFFANY - TTP"/>
    <s v="18R T1 NRW HNG BGL MD-67794346"/>
    <x v="27"/>
    <s v="000000P105000000041"/>
    <n v="1"/>
    <n v="103801000"/>
    <x v="1"/>
  </r>
  <r>
    <d v="2021-05-22T00:00:00"/>
    <s v="MEMBER"/>
    <s v="TIFFANY - TTP"/>
    <s v="SS PINK MN RTT 2HRT PDT16-28751249"/>
    <x v="28"/>
    <s v="000000P105000000042"/>
    <n v="1"/>
    <n v="5416000"/>
    <x v="0"/>
  </r>
  <r>
    <d v="2021-05-22T00:00:00"/>
    <s v="PLATINUM"/>
    <s v="TIFFANY - TTP"/>
    <s v="18R DI 13 CROWN KEY-25460979"/>
    <x v="29"/>
    <s v="000000P105000000043"/>
    <n v="1"/>
    <n v="83041000"/>
    <x v="0"/>
  </r>
  <r>
    <d v="2021-05-22T00:00:00"/>
    <s v="PLATINUM"/>
    <s v="TIFFANY - TTP"/>
    <s v="18R PENDANT CHAIN 18IN-25508335"/>
    <x v="29"/>
    <s v="000000P105000000043"/>
    <n v="1"/>
    <n v="8666000"/>
    <x v="1"/>
  </r>
  <r>
    <d v="2021-05-22T00:00:00"/>
    <s v="PLATINUM"/>
    <s v="TIFFANY - TTP"/>
    <s v="18RDI RD MN SGLRW SLST ER-60987491"/>
    <x v="29"/>
    <s v="000000P105000000043"/>
    <n v="1"/>
    <n v="67697000"/>
    <x v="1"/>
  </r>
  <r>
    <d v="2021-05-22T00:00:00"/>
    <s v="MEMBER"/>
    <s v="TIFFANY - TTP"/>
    <s v="18R DI TCO 3MM RG 6-27897908"/>
    <x v="30"/>
    <s v="000000P105000000044"/>
    <n v="1"/>
    <n v="35203000"/>
    <x v="0"/>
  </r>
  <r>
    <d v="2021-05-22T00:00:00"/>
    <s v="MEMBER"/>
    <s v="TIFFANY - TTP"/>
    <s v="18R TCO 4MM RG 9-35249907"/>
    <x v="30"/>
    <s v="000000P105000000044"/>
    <n v="1"/>
    <n v="34300000"/>
    <x v="1"/>
  </r>
  <r>
    <d v="2021-05-22T00:00:00"/>
    <s v="PLATINUM"/>
    <s v="TIFFANY - TTP"/>
    <s v="18W DI MD ATLPRCDRG 7-35102272"/>
    <x v="31"/>
    <s v="000000P105000000045"/>
    <n v="1"/>
    <n v="43326000"/>
    <x v="0"/>
  </r>
  <r>
    <d v="2021-05-22T00:00:00"/>
    <s v="PLATINUM"/>
    <s v="TIFFANY - TTP"/>
    <s v="18W DI MD ATLPRCDRG 8-35102256"/>
    <x v="31"/>
    <s v="000000P105000000045"/>
    <n v="1"/>
    <n v="43326000"/>
    <x v="1"/>
  </r>
  <r>
    <d v="2021-05-22T00:00:00"/>
    <s v="MEMBER"/>
    <s v="TIFFANY - TTP"/>
    <s v="SS RTT HRT TAG BLT 7 5IN-18967529"/>
    <x v="32"/>
    <s v="000000P105000000046"/>
    <n v="1"/>
    <n v="12366000"/>
    <x v="0"/>
  </r>
  <r>
    <d v="2021-05-23T00:00:00"/>
    <s v="PLATINUM"/>
    <s v="TIFFANY - TTP"/>
    <s v="18Y GRAFFITI X MN ER-60962316"/>
    <x v="33"/>
    <s v="000000P105000000047"/>
    <n v="1"/>
    <n v="13630000"/>
    <x v="0"/>
  </r>
  <r>
    <d v="2021-05-23T00:00:00"/>
    <s v="PLATINUM"/>
    <s v="TIFFANY - TTP"/>
    <s v="18R T SMILE ER-36667249"/>
    <x v="34"/>
    <s v="000000P105000000048"/>
    <n v="1"/>
    <n v="22566000"/>
    <x v="0"/>
  </r>
  <r>
    <d v="2021-05-23T00:00:00"/>
    <s v="PLATINUM"/>
    <s v="TIFFANY - TTP"/>
    <s v="18R T SMILE PDT LG 1618IN-33637152"/>
    <x v="34"/>
    <s v="000000P105000000048"/>
    <n v="1"/>
    <n v="36105000"/>
    <x v="1"/>
  </r>
  <r>
    <d v="2021-05-23T00:00:00"/>
    <s v="PLATINUM"/>
    <s v="TIFFANY - TTP"/>
    <s v="18R SM 1837INTLK PDT16IN-35672087"/>
    <x v="27"/>
    <s v="000000P105000000049"/>
    <n v="1"/>
    <n v="48742000"/>
    <x v="1"/>
  </r>
  <r>
    <d v="2021-05-23T00:00:00"/>
    <s v="MEMBER"/>
    <s v="TIFFANY - TTP"/>
    <s v="MD SQ JWLRY CASE LEA TFBL-60883300"/>
    <x v="35"/>
    <s v="000000P105000000050"/>
    <n v="1"/>
    <n v="8124000"/>
    <x v="0"/>
  </r>
  <r>
    <d v="2021-05-23T00:00:00"/>
    <s v="MEMBER"/>
    <s v="TIFFANY - TTP"/>
    <s v="18R SM LVG HEART PDT16IN-34614598"/>
    <x v="36"/>
    <s v="000000P105000000051"/>
    <n v="1"/>
    <n v="24371000"/>
    <x v="0"/>
  </r>
  <r>
    <d v="2021-05-23T00:00:00"/>
    <s v="MEMBER"/>
    <s v="TIFFANY - TTP"/>
    <s v="18Y SM LVG HEART PDT16IN-34595828"/>
    <x v="36"/>
    <s v="000000P105000000052"/>
    <n v="1"/>
    <n v="24371000"/>
    <x v="1"/>
  </r>
  <r>
    <d v="2021-05-23T00:00:00"/>
    <s v="MEMBER"/>
    <s v="TIFFANY - TTP"/>
    <s v="SS 1837 INTLK SM PDT 16IN-22992139"/>
    <x v="37"/>
    <s v="000000P105000000053"/>
    <n v="1"/>
    <n v="11464000"/>
    <x v="0"/>
  </r>
  <r>
    <d v="2021-05-23T00:00:00"/>
    <s v="PLATINUM"/>
    <s v="TIFFANY - TTP"/>
    <s v="18R HW BALL 10MM HOOK ER-38172816"/>
    <x v="38"/>
    <s v="000000P105000000054"/>
    <n v="1"/>
    <n v="34300000"/>
    <x v="0"/>
  </r>
  <r>
    <d v="2021-05-23T00:00:00"/>
    <s v="PLATINUM"/>
    <s v="TIFFANY - TTP"/>
    <s v="18R HWBALL12 75MMPDT18 20-38096818"/>
    <x v="38"/>
    <s v="000000P105000000054"/>
    <n v="1"/>
    <n v="55060000"/>
    <x v="1"/>
  </r>
  <r>
    <d v="2021-05-23T00:00:00"/>
    <s v="PLATINUM"/>
    <s v="TIFFANY - TTP"/>
    <s v="18RDIACNT MDFLEURDELISKEY-60764379"/>
    <x v="38"/>
    <s v="000000P105000000054"/>
    <n v="1"/>
    <n v="48742000"/>
    <x v="1"/>
  </r>
  <r>
    <d v="2021-05-23T00:00:00"/>
    <s v="TEMP"/>
    <s v="TIFFANY - TTP"/>
    <s v="SS 1837 INTLK SM PDT 18IN-30319575"/>
    <x v="39"/>
    <s v="000000P105000000055"/>
    <n v="1"/>
    <n v="11464000"/>
    <x v="0"/>
  </r>
  <r>
    <d v="2021-05-24T00:00:00"/>
    <s v="PLATINUM"/>
    <s v="TIFFANY - TTP"/>
    <s v="18R DI T SMILE LG PDT1618-63104981"/>
    <x v="40"/>
    <s v="000000P105000000056"/>
    <n v="1"/>
    <n v="126367000"/>
    <x v="0"/>
  </r>
  <r>
    <d v="2021-05-24T00:00:00"/>
    <s v="PLATINUM"/>
    <s v="TIFFANY - TTP"/>
    <s v="18R T WIRE BAR ER-62271884"/>
    <x v="40"/>
    <s v="000000P105000000056"/>
    <n v="1"/>
    <n v="31592000"/>
    <x v="1"/>
  </r>
  <r>
    <d v="2021-05-24T00:00:00"/>
    <s v="PLATINUM"/>
    <s v="TIFFANY - TTP"/>
    <s v="18R MN LVG HEART PDT16IN-34614555"/>
    <x v="41"/>
    <s v="000000P105000000057"/>
    <n v="1"/>
    <n v="19858000"/>
    <x v="0"/>
  </r>
  <r>
    <d v="2021-05-25T00:00:00"/>
    <s v="PLATINUM"/>
    <s v="TIFFANY - TTP"/>
    <s v="18R HW MEDIUM LINK BLT SM-39991586"/>
    <x v="42"/>
    <s v="000000P105000000058"/>
    <n v="1"/>
    <n v="109217000"/>
    <x v="0"/>
  </r>
  <r>
    <d v="2021-05-25T00:00:00"/>
    <s v="PLATINUM"/>
    <s v="TIFFANY - TTP"/>
    <s v="ST BLK T SQR BLT LG-36618159"/>
    <x v="42"/>
    <s v="000000P105000000058"/>
    <n v="1"/>
    <n v="43326000"/>
    <x v="1"/>
  </r>
  <r>
    <d v="2021-05-26T00:00:00"/>
    <s v="BOD"/>
    <s v="TIFFANY - TTP"/>
    <s v="18R T SMILE SM BLT SM-36819553"/>
    <x v="43"/>
    <s v="000000P105000000059"/>
    <n v="1"/>
    <n v="26176000"/>
    <x v="0"/>
  </r>
  <r>
    <d v="2021-05-26T00:00:00"/>
    <s v="BOD"/>
    <s v="TIFFANY - TTP"/>
    <s v="18R T SMILE XLPDT1618-67513436"/>
    <x v="43"/>
    <s v="000000P105000000059"/>
    <n v="1"/>
    <n v="68599000"/>
    <x v="1"/>
  </r>
  <r>
    <d v="2021-05-27T00:00:00"/>
    <s v="PLATINUM"/>
    <s v="TIFFANY - TTP"/>
    <s v="PT CU DI 1 12 G VVS1-68800889"/>
    <x v="44"/>
    <s v="000000P105000000060"/>
    <n v="1"/>
    <n v="617390000"/>
    <x v="0"/>
  </r>
  <r>
    <d v="2021-05-27T00:00:00"/>
    <s v="PLATINUM"/>
    <s v="TIFFANY - TTP"/>
    <s v="18R PENDANT CHAIN 18IN-25508335"/>
    <x v="45"/>
    <s v="000000P105000000061"/>
    <n v="1"/>
    <n v="8666000"/>
    <x v="0"/>
  </r>
  <r>
    <d v="2021-05-27T00:00:00"/>
    <s v="PLATINUM"/>
    <s v="TIFFANY - TTP"/>
    <s v="18RDI MD ORNFLEURDLISKEY-60660069"/>
    <x v="45"/>
    <s v="000000P105000000061"/>
    <n v="1"/>
    <n v="145322000"/>
    <x v="1"/>
  </r>
  <r>
    <d v="2021-05-27T00:00:00"/>
    <s v="PLATINUM"/>
    <s v="TIFFANY - TTP"/>
    <s v="18R HLFDI T1 NRWRG6-67795350"/>
    <x v="46"/>
    <s v="000000P105000000062"/>
    <n v="1"/>
    <n v="48742000"/>
    <x v="0"/>
  </r>
  <r>
    <d v="2021-05-27T00:00:00"/>
    <s v="PLATINUM"/>
    <s v="TIFFANY - TTP"/>
    <s v="18RHLFDIT1NRWHNGBGLMD-68315786"/>
    <x v="46"/>
    <s v="000000P105000000063"/>
    <n v="1"/>
    <n v="285227000"/>
    <x v="1"/>
  </r>
  <r>
    <d v="2021-05-27T00:00:00"/>
    <s v="PLATINUM"/>
    <s v="TIFFANY - TTP"/>
    <s v="18RDI MOP TTWOSMCLPDT1618-67467582"/>
    <x v="46"/>
    <s v="000000P105000000064"/>
    <n v="1"/>
    <n v="64989000"/>
    <x v="1"/>
  </r>
  <r>
    <d v="2021-05-28T00:00:00"/>
    <s v="PLATINUM"/>
    <s v="TIFFANY - TTP"/>
    <s v="PT DI XMN HRT ER-61101268"/>
    <x v="47"/>
    <s v="000000P105000000066"/>
    <n v="1"/>
    <n v="64989000"/>
    <x v="0"/>
  </r>
  <r>
    <d v="2021-05-28T00:00:00"/>
    <s v="PLATINUM"/>
    <s v="TIFFANY - TTP"/>
    <s v="PT18Y CUDI 69FI-63729191"/>
    <x v="48"/>
    <s v="000000P105000000067"/>
    <n v="1"/>
    <n v="328553000"/>
    <x v="0"/>
  </r>
  <r>
    <d v="2021-05-28T00:00:00"/>
    <s v="PLATINUM"/>
    <s v="TIFFANY - TTP"/>
    <s v="18R MN HEART KEY-24464733"/>
    <x v="49"/>
    <s v="000000P105000000068"/>
    <n v="1"/>
    <n v="19858000"/>
    <x v="0"/>
  </r>
  <r>
    <d v="2021-05-28T00:00:00"/>
    <s v="PLATINUM"/>
    <s v="TIFFANY - TTP"/>
    <s v="18R PENDANT CHAIN 18IN-25508335"/>
    <x v="49"/>
    <s v="000000P105000000068"/>
    <n v="1"/>
    <n v="8666000"/>
    <x v="1"/>
  </r>
  <r>
    <d v="2021-05-28T00:00:00"/>
    <s v="PLATINUM"/>
    <s v="TIFFANY - TTP"/>
    <s v="SS OLVLF NRW CUFF MD-31862949"/>
    <x v="49"/>
    <s v="000000P105000000068"/>
    <n v="1"/>
    <n v="24371000"/>
    <x v="1"/>
  </r>
  <r>
    <d v="2021-05-29T00:00:00"/>
    <s v="MEMBER"/>
    <s v="TIFFANY - TTP"/>
    <s v="18W T SMILE SM PDT16 18-35189424"/>
    <x v="50"/>
    <s v="000000P105000000069"/>
    <n v="1"/>
    <n v="26176000"/>
    <x v="0"/>
  </r>
  <r>
    <d v="2021-05-29T00:00:00"/>
    <s v="PLATINUM"/>
    <s v="TIFFANY - TTP"/>
    <s v="18R ONYX T WIRE BLT SM-64028669"/>
    <x v="51"/>
    <s v="000000P105000000070"/>
    <n v="1"/>
    <n v="60476000"/>
    <x v="0"/>
  </r>
  <r>
    <d v="2021-05-29T00:00:00"/>
    <s v="PLATINUM"/>
    <s v="TIFFANY - TTP"/>
    <s v="18R ONYX T WIRE RG 4 5-64027425"/>
    <x v="51"/>
    <s v="000000P105000000070"/>
    <n v="1"/>
    <n v="46034000"/>
    <x v="1"/>
  </r>
  <r>
    <d v="2021-05-29T00:00:00"/>
    <s v="PLATINUM"/>
    <s v="TIFFANY - TTP"/>
    <s v="18RDIONYX T TWO CLPDT1618-64026992"/>
    <x v="51"/>
    <s v="000000P105000000070"/>
    <n v="1"/>
    <n v="79431000"/>
    <x v="1"/>
  </r>
  <r>
    <d v="2021-05-30T00:00:00"/>
    <s v="MEMBER"/>
    <s v="TIFFANY - TTP"/>
    <s v="SS EXEC TCLIP TB BRS BPEN-37361399"/>
    <x v="52"/>
    <s v="000000P105000000071"/>
    <n v="1"/>
    <n v="6680000"/>
    <x v="0"/>
  </r>
  <r>
    <d v="2021-05-30T00:00:00"/>
    <s v="MEMBER"/>
    <s v="TIFFANY - TTP"/>
    <s v="TFTRAVEL LTH PSPT CVR BLK-62205245"/>
    <x v="53"/>
    <s v="000000P105000000072"/>
    <n v="1"/>
    <n v="7402000"/>
    <x v="0"/>
  </r>
  <r>
    <d v="2021-05-30T00:00:00"/>
    <s v="MEMBER"/>
    <s v="TIFFANY - TTP"/>
    <s v="TFTRAVL LTH PSPT CVR TFBL-62271531"/>
    <x v="53"/>
    <s v="000000P105000000072"/>
    <n v="1"/>
    <n v="7402000"/>
    <x v="1"/>
  </r>
  <r>
    <d v="2021-05-30T00:00:00"/>
    <s v="MEMBER"/>
    <s v="TIFFANY - TTP"/>
    <s v="SS PK MNRT HRT 4MMBDBLTSM-30978838"/>
    <x v="54"/>
    <s v="000000P105000000073"/>
    <n v="1"/>
    <n v="6229000"/>
    <x v="0"/>
  </r>
  <r>
    <d v="2021-05-30T00:00:00"/>
    <s v="MEMBER"/>
    <s v="TIFFANY - TTP"/>
    <s v="18R DI BG T SQR PDT 16 18-62996021"/>
    <x v="55"/>
    <s v="000000P105000000074"/>
    <n v="1"/>
    <n v="55060000"/>
    <x v="0"/>
  </r>
  <r>
    <d v="2021-06-01T00:00:00"/>
    <s v="NEW"/>
    <s v="TIFFANY - TTP"/>
    <s v="18Y DI OPEN RD MN KEY-62230126"/>
    <x v="56"/>
    <s v="000000P105000000075"/>
    <n v="1"/>
    <n v="37008000"/>
    <x v="0"/>
  </r>
  <r>
    <d v="2021-06-01T00:00:00"/>
    <s v="NEW"/>
    <s v="TIFFANY - TTP"/>
    <s v="18Y PENDANT CHAIN 16IN-21921394"/>
    <x v="56"/>
    <s v="000000P105000000075"/>
    <n v="1"/>
    <n v="8666000"/>
    <x v="1"/>
  </r>
  <r>
    <d v="2021-06-02T00:00:00"/>
    <s v="PLATINUM"/>
    <s v="TIFFANY - TTP"/>
    <s v="18R DI MOP T WIRE BLT SM-64028596"/>
    <x v="57"/>
    <s v="000000P105000000076"/>
    <n v="1"/>
    <n v="92067000"/>
    <x v="0"/>
  </r>
  <r>
    <d v="2021-06-05T00:00:00"/>
    <s v="MEMBER"/>
    <s v="TIFFANY - TTP"/>
    <s v="18W DI SM ATL PRCD KEY-35252975"/>
    <x v="58"/>
    <s v="000000P105000000077"/>
    <n v="1"/>
    <n v="33397000"/>
    <x v="0"/>
  </r>
  <r>
    <d v="2021-06-05T00:00:00"/>
    <s v="MEMBER"/>
    <s v="TIFFANY - TTP"/>
    <s v="PT 16IN CHAIN-21803642"/>
    <x v="58"/>
    <s v="000000P105000000077"/>
    <n v="1"/>
    <n v="14081000"/>
    <x v="1"/>
  </r>
  <r>
    <d v="2021-06-06T00:00:00"/>
    <s v="PLATINUM"/>
    <s v="TIFFANY - TTP"/>
    <s v="SS18RRTTLADYBUGCHNBLTXSSM-67071492"/>
    <x v="59"/>
    <s v="000000P105000000078"/>
    <n v="1"/>
    <n v="14713000"/>
    <x v="0"/>
  </r>
  <r>
    <d v="2021-06-06T00:00:00"/>
    <s v="MEMBER"/>
    <s v="TIFFANY - TTP"/>
    <s v="SS BL MNRTT 2HRT PDT 16IN-27125107"/>
    <x v="60"/>
    <s v="000000P105000000079"/>
    <n v="1"/>
    <n v="5416000"/>
    <x v="0"/>
  </r>
  <r>
    <d v="2021-06-06T00:00:00"/>
    <s v="MEMBER"/>
    <s v="TIFFANY - TTP"/>
    <s v="18Y DI SM ATL PRCD KEY-35252991"/>
    <x v="61"/>
    <s v="000000P105000000080"/>
    <n v="1"/>
    <n v="33397000"/>
    <x v="0"/>
  </r>
  <r>
    <d v="2021-06-06T00:00:00"/>
    <s v="MEMBER"/>
    <s v="TIFFANY - TTP"/>
    <s v="18Y PENDANT CHAIN 16IN-21921394"/>
    <x v="61"/>
    <s v="000000P105000000080"/>
    <n v="1"/>
    <n v="8666000"/>
    <x v="1"/>
  </r>
  <r>
    <d v="2021-06-09T00:00:00"/>
    <s v="PLATINUM"/>
    <s v="TIFFANY - TTP"/>
    <s v="18R OLVLF EAR CLIMBER ER-60702586"/>
    <x v="62"/>
    <s v="000000P105000000081"/>
    <n v="1"/>
    <n v="22566000"/>
    <x v="0"/>
  </r>
  <r>
    <d v="2021-06-09T00:00:00"/>
    <s v="PLATINUM"/>
    <s v="TIFFANY - TTP"/>
    <s v="SS RTT LV HRT KEY BLT SM-36812591"/>
    <x v="59"/>
    <s v="000000P105000000082"/>
    <n v="1"/>
    <n v="11554000"/>
    <x v="1"/>
  </r>
  <r>
    <d v="2021-06-09T00:00:00"/>
    <s v="MEMBER"/>
    <s v="TIFFANY - TTP"/>
    <s v="SS BL MNRTTHRT 4MMBDBLTSM-27630146"/>
    <x v="63"/>
    <s v="000000P105000000083"/>
    <n v="1"/>
    <n v="6229000"/>
    <x v="0"/>
  </r>
  <r>
    <d v="2021-06-09T00:00:00"/>
    <s v="MEMBER"/>
    <s v="TIFFANY - TTP"/>
    <s v="SS BL MNRTTHRT 4MMBDBLTSM-27630146"/>
    <x v="64"/>
    <s v="000000P105000000084"/>
    <n v="1"/>
    <n v="6229000"/>
    <x v="0"/>
  </r>
  <r>
    <d v="2021-06-11T00:00:00"/>
    <s v="MEMBER"/>
    <s v="TIFFANY - TTP"/>
    <s v="18W TURQ T WIRE BLT MD-64028952"/>
    <x v="65"/>
    <s v="000000P105000000085"/>
    <n v="1"/>
    <n v="65892000"/>
    <x v="0"/>
  </r>
  <r>
    <d v="2021-06-11T00:00:00"/>
    <s v="MEMBER"/>
    <s v="TIFFANY - TTP"/>
    <s v="SS BL MNRTTHRT 4MMBDBLTSM-27630146"/>
    <x v="66"/>
    <s v="000000P105000000086"/>
    <n v="1"/>
    <n v="6229000"/>
    <x v="0"/>
  </r>
  <r>
    <d v="2021-06-12T00:00:00"/>
    <s v="MEMBER"/>
    <s v="TIFFANY - TTP"/>
    <s v="SS BL MNRTTHRT 4MMBDBLTMD-26659604"/>
    <x v="67"/>
    <s v="000000P105000000087"/>
    <n v="1"/>
    <n v="6229000"/>
    <x v="0"/>
  </r>
  <r>
    <d v="2021-06-12T00:00:00"/>
    <s v="PLATINUM"/>
    <s v="TIFFANY - TTP"/>
    <s v="PT DI 61TW TIF SLST ER-28646453"/>
    <x v="68"/>
    <s v="000000P105000000089"/>
    <n v="1"/>
    <n v="184134000"/>
    <x v="0"/>
  </r>
  <r>
    <d v="2021-06-12T00:00:00"/>
    <s v="MEMBER"/>
    <s v="TIFFANY - TTP"/>
    <s v="SS BL MNRTT 2HRT PDT 16IN-27125107"/>
    <x v="69"/>
    <s v="000000P105000000090"/>
    <n v="1"/>
    <n v="5416000"/>
    <x v="0"/>
  </r>
  <r>
    <d v="2021-06-13T00:00:00"/>
    <s v="MEMBER"/>
    <s v="TIFFANY - TTP"/>
    <s v="SS HPKMNRTTHRT4MMBDBLTXS-63686115"/>
    <x v="70"/>
    <s v="000000P105000000091"/>
    <n v="1"/>
    <n v="6229000"/>
    <x v="0"/>
  </r>
  <r>
    <d v="2021-06-13T00:00:00"/>
    <s v="MEMBER"/>
    <s v="TIFFANY - TTP"/>
    <s v="18W T SMILE SM PDT16 18-35189424"/>
    <x v="71"/>
    <s v="000000P105000000092"/>
    <n v="1"/>
    <n v="26176000"/>
    <x v="0"/>
  </r>
  <r>
    <d v="2021-06-15T00:00:00"/>
    <s v="MEMBER"/>
    <s v="TIFFANY - TTP"/>
    <s v="18R MD T WIRE BANGLE LG-33419767"/>
    <x v="72"/>
    <s v="000000P105000000093"/>
    <n v="1"/>
    <n v="60476000"/>
    <x v="0"/>
  </r>
  <r>
    <d v="2021-06-17T00:00:00"/>
    <s v="PLATINUM"/>
    <s v="TIFFANY - TTP"/>
    <s v="SS RD RTTMNHRT 4MMBDBLTMD-61941797"/>
    <x v="73"/>
    <s v="000000P105000000094"/>
    <n v="1"/>
    <n v="6229000"/>
    <x v="0"/>
  </r>
  <r>
    <d v="2021-06-17T00:00:00"/>
    <s v="PLATINUM"/>
    <s v="TIFFANY - TTP"/>
    <s v="PT 16IN CHAIN-21803642"/>
    <x v="74"/>
    <s v="000000P105000000095"/>
    <n v="1"/>
    <n v="14803000"/>
    <x v="0"/>
  </r>
  <r>
    <d v="2021-06-17T00:00:00"/>
    <s v="PLATINUM"/>
    <s v="TIFFANY - TTP"/>
    <s v="PT DI MDRBORNFLEURDLISKEY-60660026"/>
    <x v="74"/>
    <s v="000000P105000000095"/>
    <n v="1"/>
    <n v="150738000"/>
    <x v="1"/>
  </r>
  <r>
    <d v="2021-06-18T00:00:00"/>
    <s v="MEMBER"/>
    <s v="TIFFANY - TTP"/>
    <s v="18R DI MN VICTORIA KEY-62867019"/>
    <x v="75"/>
    <s v="000000P105000000096"/>
    <n v="1"/>
    <n v="68599000"/>
    <x v="0"/>
  </r>
  <r>
    <d v="2021-06-18T00:00:00"/>
    <s v="MEMBER"/>
    <s v="TIFFANY - TTP"/>
    <s v="18R PENDANT CHAIN 16IN-25508327"/>
    <x v="75"/>
    <s v="000000P105000000096"/>
    <n v="1"/>
    <n v="9388000"/>
    <x v="1"/>
  </r>
  <r>
    <d v="2021-06-18T00:00:00"/>
    <s v="PLATINUM"/>
    <s v="TIFFANY - TTP"/>
    <s v="PTDI TIFESN DBMG 4MM 6-27897711"/>
    <x v="76"/>
    <s v="000000P105000000097"/>
    <n v="1"/>
    <n v="55963000"/>
    <x v="0"/>
  </r>
  <r>
    <d v="2021-06-18T00:00:00"/>
    <s v="PLATINUM"/>
    <s v="TIFFANY - TTP"/>
    <s v="PTDI TIFESN DBMG 4MM 7 5-27897754"/>
    <x v="76"/>
    <s v="000000P105000000097"/>
    <n v="1"/>
    <n v="55963000"/>
    <x v="1"/>
  </r>
  <r>
    <d v="2021-06-19T00:00:00"/>
    <s v="GOLD"/>
    <s v="TIFFANY - TTP"/>
    <s v="SS MINI RTT HEART STUD ER-23900564"/>
    <x v="77"/>
    <s v="000000P105000000098"/>
    <n v="1"/>
    <n v="6229000"/>
    <x v="0"/>
  </r>
  <r>
    <d v="2021-06-19T00:00:00"/>
    <s v="GOLD"/>
    <s v="TIFFANY - TTP"/>
    <s v="18R T WIRE BLT MD-33263465"/>
    <x v="78"/>
    <s v="000000P105000000099"/>
    <n v="1"/>
    <n v="60476000"/>
    <x v="0"/>
  </r>
  <r>
    <d v="2021-06-20T00:00:00"/>
    <s v="MEMBER"/>
    <s v="TIFFANY - TTP"/>
    <s v="SS SM RTT HRTTG BD BLT XS-67127625"/>
    <x v="79"/>
    <s v="000000P105000000100"/>
    <n v="1"/>
    <n v="11464000"/>
    <x v="0"/>
  </r>
  <r>
    <d v="2021-06-20T00:00:00"/>
    <s v="PLATINUM"/>
    <s v="TIFFANY - TTP"/>
    <s v="SS MN RTT HRT4MM BD BLTSM-27631886"/>
    <x v="80"/>
    <s v="000000P105000000101"/>
    <n v="1"/>
    <n v="6229000"/>
    <x v="0"/>
  </r>
  <r>
    <d v="2021-06-20T00:00:00"/>
    <s v="GOLD"/>
    <s v="TIFFANY - TTP"/>
    <s v="18W T TWO DI NRW RG 5-36815884"/>
    <x v="81"/>
    <s v="000000P105000000102"/>
    <n v="1"/>
    <n v="86652000"/>
    <x v="0"/>
  </r>
  <r>
    <d v="2021-06-20T00:00:00"/>
    <s v="GOLD"/>
    <s v="TIFFANY - TTP"/>
    <s v="18W T TWO NRW RG 7 5-36815264"/>
    <x v="81"/>
    <s v="000000P105000000102"/>
    <n v="1"/>
    <n v="43326000"/>
    <x v="1"/>
  </r>
  <r>
    <d v="2021-06-21T00:00:00"/>
    <s v="MEMBER"/>
    <s v="TIFFANY - TTP"/>
    <s v="SS BLMNRTTHRT4MMBD BLT XS-63686085"/>
    <x v="82"/>
    <s v="000000P105000000103"/>
    <n v="1"/>
    <n v="6229000"/>
    <x v="0"/>
  </r>
  <r>
    <d v="2021-06-22T00:00:00"/>
    <s v="MEMBER"/>
    <s v="TIFFANY - TTP"/>
    <s v="SS BL MNRTTHRT 4MMBDBLTSM-27630146"/>
    <x v="83"/>
    <s v="000000P105000000104"/>
    <n v="1"/>
    <n v="6229000"/>
    <x v="0"/>
  </r>
  <r>
    <d v="2021-06-22T00:00:00"/>
    <s v="MEMBER"/>
    <s v="TIFFANY - TTP"/>
    <s v="SS PINK MN RTT 2HRT PDT16-28751249"/>
    <x v="83"/>
    <s v="000000P105000000104"/>
    <n v="1"/>
    <n v="5416000"/>
    <x v="1"/>
  </r>
  <r>
    <d v="2021-06-22T00:00:00"/>
    <s v="PLATINUM"/>
    <s v="TIFFANY - TTP"/>
    <s v="18W DI T SMILE SM BLT MD-36667192"/>
    <x v="84"/>
    <s v="000000P105000000105"/>
    <n v="1"/>
    <n v="72210000"/>
    <x v="0"/>
  </r>
  <r>
    <d v="2021-06-22T00:00:00"/>
    <s v="PLATINUM"/>
    <s v="TIFFANY - TTP"/>
    <s v="18W DI T WIRE BLT MD-33263473"/>
    <x v="84"/>
    <s v="000000P105000000106"/>
    <n v="1"/>
    <n v="114633000"/>
    <x v="1"/>
  </r>
  <r>
    <d v="2021-06-22T00:00:00"/>
    <s v="NEW"/>
    <s v="TIFFANY - TTP"/>
    <s v="SS MN 1837 INTLK BLT ADJ-35505903"/>
    <x v="85"/>
    <s v="000000P105000000107"/>
    <n v="1"/>
    <n v="10832000"/>
    <x v="0"/>
  </r>
  <r>
    <d v="2021-06-23T00:00:00"/>
    <s v="PLATINUM"/>
    <s v="TIFFANY - TTP"/>
    <s v="18R DI T WIRE FC RING 6 5-34901538"/>
    <x v="86"/>
    <s v="000000P105000000108"/>
    <n v="1"/>
    <n v="80333000"/>
    <x v="0"/>
  </r>
  <r>
    <d v="2021-06-23T00:00:00"/>
    <s v="PLATINUM"/>
    <s v="TIFFANY - TTP"/>
    <s v="PT VICT SM DI ER-11833187"/>
    <x v="86"/>
    <s v="000000P105000000108"/>
    <n v="1"/>
    <n v="200381000"/>
    <x v="1"/>
  </r>
  <r>
    <d v="2021-06-25T00:00:00"/>
    <s v="MEMBER"/>
    <s v="TIFFANY - TTP"/>
    <s v="18R DI .03TW T SMILE MN PDT-63843385"/>
    <x v="87"/>
    <s v="000000P105000000109"/>
    <n v="1"/>
    <n v="40618000"/>
    <x v="0"/>
  </r>
  <r>
    <d v="2021-06-25T00:00:00"/>
    <s v="PLATINUM"/>
    <s v="TIFFANY - TTP"/>
    <s v="18Y DI 13 CROWN KEY-25524942"/>
    <x v="29"/>
    <s v="000000P105000000110"/>
    <n v="1"/>
    <n v="92067000"/>
    <x v="1"/>
  </r>
  <r>
    <d v="2021-06-25T00:00:00"/>
    <s v="PLATINUM"/>
    <s v="TIFFANY - TTP"/>
    <s v="18Y PENDANT CHAIN 16IN-21921394"/>
    <x v="29"/>
    <s v="000000P105000000110"/>
    <n v="1"/>
    <n v="9388000"/>
    <x v="1"/>
  </r>
  <r>
    <d v="2021-06-25T00:00:00"/>
    <s v="MEMBER"/>
    <s v="TIFFANY - TTP"/>
    <s v="SS BL MNRTTHRT 4MMBDBLTSM-27630146"/>
    <x v="88"/>
    <s v="000000P105000000111"/>
    <n v="1"/>
    <n v="6229000"/>
    <x v="0"/>
  </r>
  <r>
    <d v="2021-06-26T00:00:00"/>
    <s v="MEMBER"/>
    <s v="TIFFANY - TTP"/>
    <s v="SS RTT MN HRT DGLRG 4 5-35243593"/>
    <x v="89"/>
    <s v="000000P105000000112"/>
    <n v="1"/>
    <n v="11554000"/>
    <x v="0"/>
  </r>
  <r>
    <d v="2021-06-26T00:00:00"/>
    <s v="MEMBER"/>
    <s v="TIFFANY - TTP"/>
    <s v="SS RTT MINI 2 HRT PDT16IN-22309307"/>
    <x v="90"/>
    <s v="000000P105000000113"/>
    <n v="1"/>
    <n v="5416000"/>
    <x v="0"/>
  </r>
  <r>
    <d v="2021-06-26T00:00:00"/>
    <s v="PLATINUM"/>
    <s v="TIFFANY - TTP"/>
    <s v="18W T TWO DI NRW RG 4 5-36815906"/>
    <x v="91"/>
    <s v="000000P105000000114"/>
    <n v="1"/>
    <n v="86652000"/>
    <x v="0"/>
  </r>
  <r>
    <d v="2021-06-26T00:00:00"/>
    <s v="PLATINUM"/>
    <s v="TIFFANY - TTP"/>
    <s v="18W T TWO DI NRW RG 7 5-36815876"/>
    <x v="91"/>
    <s v="000000P105000000114"/>
    <n v="1"/>
    <n v="86652000"/>
    <x v="1"/>
  </r>
  <r>
    <d v="2021-06-26T00:00:00"/>
    <s v="MEMBER"/>
    <s v="TIFFANY - TTP"/>
    <s v="18R OLVLF NRW BD RG 6-32080553"/>
    <x v="92"/>
    <s v="000000P105000000115"/>
    <n v="1"/>
    <n v="26176000"/>
    <x v="0"/>
  </r>
  <r>
    <d v="2021-06-27T00:00:00"/>
    <s v="MEMBER"/>
    <s v="TIFFANY - TTP"/>
    <s v="SS MN RTTL BLHRTBD BLT SM-61002421"/>
    <x v="93"/>
    <s v="000000P105000000116"/>
    <n v="1"/>
    <n v="8485000"/>
    <x v="0"/>
  </r>
  <r>
    <d v="2021-06-27T00:00:00"/>
    <s v="MEMBER"/>
    <s v="TIFFANY - TTP"/>
    <s v="SS BL MNRTT 2HRT PDT 16IN-27125107"/>
    <x v="94"/>
    <s v="000000P105000000117"/>
    <n v="1"/>
    <n v="5416000"/>
    <x v="0"/>
  </r>
  <r>
    <d v="2021-06-27T00:00:00"/>
    <s v="MEMBER"/>
    <s v="TIFFANY - TTP"/>
    <s v="SS MN RTT HRT4MM BD BLTSM-27631886"/>
    <x v="94"/>
    <s v="000000P105000000117"/>
    <n v="1"/>
    <n v="6229000"/>
    <x v="1"/>
  </r>
  <r>
    <d v="2021-06-27T00:00:00"/>
    <s v="MEMBER"/>
    <s v="TIFFANY - TTP"/>
    <s v="SS PINK MN RTT 2HRT PDT16-28751249"/>
    <x v="94"/>
    <s v="000000P105000000117"/>
    <n v="1"/>
    <n v="5416000"/>
    <x v="1"/>
  </r>
  <r>
    <d v="2021-06-27T00:00:00"/>
    <s v="MEMBER"/>
    <s v="TIFFANY - TTP"/>
    <s v="SS MINI RTT HEART STUD ER-23900564"/>
    <x v="95"/>
    <s v="000000P105000000118"/>
    <n v="1"/>
    <n v="6229000"/>
    <x v="0"/>
  </r>
  <r>
    <d v="2021-06-28T00:00:00"/>
    <s v="PLATINUM"/>
    <s v="TIFFANY - TTP"/>
    <s v="18R GRAFFITI X MN ER-60962332"/>
    <x v="18"/>
    <s v="000000P105000000119"/>
    <n v="1"/>
    <n v="15074000"/>
    <x v="1"/>
  </r>
  <r>
    <d v="2021-06-28T00:00:00"/>
    <s v="PLATINUM"/>
    <s v="TIFFANY - TTP"/>
    <s v="PT RDDI 40TW F VVS2 VVS2-69142087"/>
    <x v="18"/>
    <s v="000000P105000000119"/>
    <n v="1"/>
    <n v="81236000"/>
    <x v="1"/>
  </r>
  <r>
    <d v="2021-06-28T00:00:00"/>
    <s v="PLATINUM"/>
    <s v="TIFFANY - TTP"/>
    <s v="ST BLK T SQR BLT MD-36537973"/>
    <x v="18"/>
    <s v="000000P105000000120"/>
    <n v="1"/>
    <n v="43326000"/>
    <x v="1"/>
  </r>
  <r>
    <d v="2021-06-28T00:00:00"/>
    <s v="PLATINUM"/>
    <s v="TIFFANY - TTP"/>
    <s v="CLRBLK PIGGYBANK ERTHNWRE-60559961"/>
    <x v="18"/>
    <s v="000000P105000000121"/>
    <n v="1"/>
    <n v="6680000"/>
    <x v="1"/>
  </r>
  <r>
    <d v="2021-06-28T00:00:00"/>
    <s v="PLATINUM"/>
    <s v="TIFFANY - TTP"/>
    <s v="MD SQ JWLRY CASE LEA TFBL-60883300"/>
    <x v="18"/>
    <s v="000000P105000000121"/>
    <n v="1"/>
    <n v="8124000"/>
    <x v="1"/>
  </r>
  <r>
    <d v="2021-06-28T00:00:00"/>
    <s v="MEMBER"/>
    <s v="TIFFANY - TTP"/>
    <s v="CLRBLK LUGGAGE TAG-60927626"/>
    <x v="96"/>
    <s v="000000P105000000122"/>
    <n v="1"/>
    <n v="5958000"/>
    <x v="0"/>
  </r>
  <r>
    <d v="2021-06-29T00:00:00"/>
    <s v="PLATINUM"/>
    <s v="TIFFANY - TTP"/>
    <s v="PT DI LG VIC PDT-14743715"/>
    <x v="97"/>
    <s v="000000P105000000123"/>
    <n v="1"/>
    <n v="310501000"/>
    <x v="0"/>
  </r>
  <r>
    <d v="2021-06-29T00:00:00"/>
    <s v="PLATINUM"/>
    <s v="TIFFANY - TTP"/>
    <s v="PT VICT MD DI ER-25169328"/>
    <x v="97"/>
    <s v="000000P105000000123"/>
    <n v="1"/>
    <n v="292448000"/>
    <x v="1"/>
  </r>
  <r>
    <d v="2021-06-29T00:00:00"/>
    <s v="GOLD"/>
    <s v="TIFFANY - TTP"/>
    <s v="18R NRW T WIRE RG 5 5-33418868"/>
    <x v="98"/>
    <s v="000000P105000000124"/>
    <n v="1"/>
    <n v="28884000"/>
    <x v="0"/>
  </r>
  <r>
    <d v="2021-06-29T00:00:00"/>
    <s v="MEMBER"/>
    <s v="TIFFANY - TTP"/>
    <s v="SS BLMNRTTHRT4MMBD BLT XS-63686085"/>
    <x v="99"/>
    <s v="000000P105000000125"/>
    <n v="1"/>
    <n v="6229000"/>
    <x v="0"/>
  </r>
  <r>
    <d v="2021-06-29T00:00:00"/>
    <s v="MEMBER"/>
    <s v="TIFFANY - TTP"/>
    <s v="SS MINI RTT HEART STUD ER-23900564"/>
    <x v="99"/>
    <s v="000000P105000000125"/>
    <n v="1"/>
    <n v="6229000"/>
    <x v="1"/>
  </r>
  <r>
    <d v="2021-06-29T00:00:00"/>
    <s v="TEMP"/>
    <s v="TIFFANY - TTP"/>
    <s v="SS BL MN RTT 2HRT PDT 18-30210417"/>
    <x v="100"/>
    <s v="000000P105000000126"/>
    <n v="1"/>
    <n v="5416000"/>
    <x v="0"/>
  </r>
  <r>
    <d v="2021-06-30T00:00:00"/>
    <s v="MEMBER"/>
    <s v="TIFFANY - TTP"/>
    <s v="18R T SMILE SM PDT16 18-35189432"/>
    <x v="101"/>
    <s v="000000P105000000130"/>
    <n v="1"/>
    <n v="26176000"/>
    <x v="0"/>
  </r>
  <r>
    <d v="2021-07-01T00:00:00"/>
    <s v="PLATINUM"/>
    <s v="TIFFANY - TTP"/>
    <s v="PT18Y CUDI 42FY DB RG-34686769"/>
    <x v="102"/>
    <s v="000000P105000000132"/>
    <n v="1"/>
    <n v="209408000"/>
    <x v="0"/>
  </r>
  <r>
    <d v="2021-07-01T00:00:00"/>
    <s v="PLATINUM"/>
    <s v="TIFFANY - TTP"/>
    <s v="18Y DI T SMILE SM PDT-63058785"/>
    <x v="103"/>
    <s v="000000P105000000133"/>
    <n v="1"/>
    <n v="68599000"/>
    <x v="0"/>
  </r>
  <r>
    <d v="2021-07-01T00:00:00"/>
    <s v="PLATINUM"/>
    <s v="TIFFANY - TTP"/>
    <s v="18Y T SMILE PDT LG 1618IN-33637179"/>
    <x v="103"/>
    <s v="000000P105000000133"/>
    <n v="1"/>
    <n v="36105000"/>
    <x v="1"/>
  </r>
  <r>
    <d v="2021-07-01T00:00:00"/>
    <s v="PLATINUM"/>
    <s v="TIFFANY - TTP"/>
    <s v="CLRBLK ZIP MULTFN WLT LEA-60939764"/>
    <x v="104"/>
    <s v="000000P105000000134"/>
    <n v="1"/>
    <n v="15526000"/>
    <x v="0"/>
  </r>
  <r>
    <d v="2021-07-01T00:00:00"/>
    <s v="PLATINUM"/>
    <s v="TIFFANY - TTP"/>
    <s v="SS EXEC TCLIP BLK BRS BP-37361348"/>
    <x v="104"/>
    <s v="000000P105000000134"/>
    <n v="1"/>
    <n v="7402000"/>
    <x v="1"/>
  </r>
  <r>
    <d v="2021-07-01T00:00:00"/>
    <s v="PLATINUM"/>
    <s v="TIFFANY - TTP"/>
    <s v="SS EXEC TCLIP TB BRS BPEN-37361399"/>
    <x v="104"/>
    <s v="000000P105000000134"/>
    <n v="1"/>
    <n v="7402000"/>
    <x v="1"/>
  </r>
  <r>
    <d v="2021-07-03T00:00:00"/>
    <s v="MEMBER"/>
    <s v="TIFFANY - TTP"/>
    <s v="SS MDRTT HRT TGKEY PDT16-26909686"/>
    <x v="105"/>
    <s v="000000P105000000135"/>
    <n v="1"/>
    <n v="6951000"/>
    <x v="0"/>
  </r>
  <r>
    <d v="2021-07-03T00:00:00"/>
    <s v="GOLD"/>
    <s v="TIFFANY - TTP"/>
    <s v="18R T WIRE BAR ER-62271884"/>
    <x v="106"/>
    <s v="000000P105000000136"/>
    <n v="1"/>
    <n v="31592000"/>
    <x v="0"/>
  </r>
  <r>
    <d v="2021-07-03T00:00:00"/>
    <s v="GOLD"/>
    <s v="TIFFANY - TTP"/>
    <s v="18R T TWO DI NRW RG 4 5-36821469"/>
    <x v="107"/>
    <s v="000000P105000000137"/>
    <n v="1"/>
    <n v="86652000"/>
    <x v="0"/>
  </r>
  <r>
    <d v="2021-07-03T00:00:00"/>
    <s v="GOLD"/>
    <s v="TIFFANY - TTP"/>
    <s v="18R T TWO NRW RG 9-36820632"/>
    <x v="107"/>
    <s v="000000P105000000137"/>
    <n v="1"/>
    <n v="43326000"/>
    <x v="1"/>
  </r>
  <r>
    <d v="2021-07-03T00:00:00"/>
    <s v="MEMBER"/>
    <s v="TIFFANY - TTP"/>
    <s v="SS 1837 NRW BASC RG 6-22993771"/>
    <x v="108"/>
    <s v="000000P105000000138"/>
    <n v="1"/>
    <n v="6229000"/>
    <x v="0"/>
  </r>
  <r>
    <d v="2021-07-03T00:00:00"/>
    <s v="PLATINUM"/>
    <s v="TIFFANY - TTP"/>
    <s v="PT RD DI 1 31 F VS1-69029906"/>
    <x v="109"/>
    <s v="000000P105000000139"/>
    <n v="1"/>
    <n v="685989000"/>
    <x v="0"/>
  </r>
  <r>
    <d v="2021-07-03T00:00:00"/>
    <s v="MEMBER"/>
    <s v="TIFFANY - TTP"/>
    <s v="18R DI T WIRE RG 5 5-35007903"/>
    <x v="110"/>
    <s v="000000P105000000140"/>
    <n v="1"/>
    <n v="56865000"/>
    <x v="0"/>
  </r>
  <r>
    <d v="2021-07-04T00:00:00"/>
    <s v="MEMBER"/>
    <s v="TIFFANY - TTP"/>
    <s v="SS BLMNRTTHRT4MMBD BLT XS-63686085"/>
    <x v="111"/>
    <s v="000000P105000000141"/>
    <n v="1"/>
    <n v="6229000"/>
    <x v="0"/>
  </r>
  <r>
    <d v="2021-07-04T00:00:00"/>
    <s v="PLATINUM"/>
    <s v="TIFFANY - TTP"/>
    <s v="18RDI TCO 4MM RG 8 5-33133111"/>
    <x v="112"/>
    <s v="000000P105000000142"/>
    <n v="1"/>
    <n v="43326000"/>
    <x v="0"/>
  </r>
  <r>
    <d v="2021-07-04T00:00:00"/>
    <s v="PLATINUM"/>
    <s v="TIFFANY - TTP"/>
    <s v="BEAR &amp; BLOCK 3PC CHINASET-60559880"/>
    <x v="112"/>
    <s v="000000P105000000142"/>
    <n v="1"/>
    <n v="7402000"/>
    <x v="1"/>
  </r>
  <r>
    <d v="2021-07-04T00:00:00"/>
    <s v="PLATINUM"/>
    <s v="TIFFANY - TTP"/>
    <s v="PT DI TCO 4MM RG 9 5-33130775"/>
    <x v="112"/>
    <s v="000000P105000000142"/>
    <n v="1"/>
    <n v="62281000"/>
    <x v="1"/>
  </r>
  <r>
    <d v="2021-07-05T00:00:00"/>
    <s v="PLATINUM"/>
    <s v="TIFFANY - TTP"/>
    <s v="18R GRAFFITI X SM ER-61912606"/>
    <x v="113"/>
    <s v="000000P105000000143"/>
    <n v="1"/>
    <n v="17240000"/>
    <x v="0"/>
  </r>
  <r>
    <d v="2021-07-05T00:00:00"/>
    <s v="PLATINUM"/>
    <s v="TIFFANY - TTP"/>
    <s v="18Y TURQ T WIRE BLT SM-64028855"/>
    <x v="113"/>
    <s v="000000P105000000144"/>
    <n v="1"/>
    <n v="65892000"/>
    <x v="1"/>
  </r>
  <r>
    <d v="2021-07-05T00:00:00"/>
    <s v="PLATINUM"/>
    <s v="TIFFANY - TTP"/>
    <s v="18Y TURQ T WIRE RG 4 5-64027654"/>
    <x v="113"/>
    <s v="000000P105000000144"/>
    <n v="1"/>
    <n v="51450000"/>
    <x v="1"/>
  </r>
  <r>
    <d v="2021-07-07T00:00:00"/>
    <s v="PLATINUM"/>
    <s v="TIFFANY - TTP"/>
    <s v="18Y HW MEDIUM LINK NL18IN-38086758"/>
    <x v="114"/>
    <s v="000000P105000000145"/>
    <n v="1"/>
    <n v="223849000"/>
    <x v="0"/>
  </r>
  <r>
    <d v="2021-07-08T00:00:00"/>
    <s v="PLATINUM"/>
    <s v="TIFFANY - TTP"/>
    <s v="PT DI TIF EMB 3 HC RG6 5-16026301"/>
    <x v="115"/>
    <s v="000000P105000000146"/>
    <n v="1"/>
    <n v="162472000"/>
    <x v="0"/>
  </r>
  <r>
    <d v="2021-07-08T00:00:00"/>
    <s v="MEMBER"/>
    <s v="TIFFANY - TTP"/>
    <s v="SS RED RTTMN2HRTPDT1618IN-63520594"/>
    <x v="116"/>
    <s v="000000P105000000147"/>
    <n v="1"/>
    <n v="5416000"/>
    <x v="0"/>
  </r>
  <r>
    <d v="2021-07-09T00:00:00"/>
    <s v="MEMBER"/>
    <s v="TIFFANY - TTP"/>
    <s v="PT DI MINI TF CIRCLET ER-23954141"/>
    <x v="117"/>
    <s v="000000P105000000148"/>
    <n v="1"/>
    <n v="79431000"/>
    <x v="0"/>
  </r>
  <r>
    <d v="2021-07-09T00:00:00"/>
    <s v="GOLD"/>
    <s v="TIFFANY - TTP"/>
    <s v="SS MAKERS CUFF SM-63449121"/>
    <x v="78"/>
    <s v="000000P105000000149"/>
    <n v="1"/>
    <n v="13179000"/>
    <x v="1"/>
  </r>
  <r>
    <d v="2021-07-10T00:00:00"/>
    <s v="MEMBER"/>
    <s v="TIFFANY - TTP"/>
    <s v="SS BLMNRTTHRT4MMBD BLT XS-63686085"/>
    <x v="118"/>
    <s v="000000P105000000151"/>
    <n v="1"/>
    <n v="6229000"/>
    <x v="0"/>
  </r>
  <r>
    <d v="2021-07-10T00:00:00"/>
    <s v="PLATINUM"/>
    <s v="TIFFANY - TTP"/>
    <s v="18W DI T SMILE ER-36667168"/>
    <x v="119"/>
    <s v="000000P105000000152"/>
    <n v="1"/>
    <n v="55060000"/>
    <x v="0"/>
  </r>
  <r>
    <d v="2021-07-10T00:00:00"/>
    <s v="PLATINUM"/>
    <s v="TIFFANY - TTP"/>
    <s v="SS MN RTTL BLHRTBD BLT SM-61002421"/>
    <x v="120"/>
    <s v="000000P105000000153"/>
    <n v="1"/>
    <n v="8485000"/>
    <x v="0"/>
  </r>
  <r>
    <d v="2021-07-10T00:00:00"/>
    <s v="MEMBER"/>
    <s v="TIFFANY - TTP"/>
    <s v="18Y T SMILE SM PDT16 18-35189459"/>
    <x v="121"/>
    <s v="000000P105000000155"/>
    <n v="1"/>
    <n v="26176000"/>
    <x v="0"/>
  </r>
  <r>
    <d v="2021-07-11T00:00:00"/>
    <s v="GOLD"/>
    <s v="TIFFANY - TTP"/>
    <s v="18Y DI MN VICTORIA KEY-62866950"/>
    <x v="122"/>
    <s v="000000P105000000156"/>
    <n v="1"/>
    <n v="68599000"/>
    <x v="0"/>
  </r>
  <r>
    <d v="2021-07-11T00:00:00"/>
    <s v="GOLD"/>
    <s v="TIFFANY - TTP"/>
    <s v="18Y DI T WIRE RG 5 5-35008187"/>
    <x v="122"/>
    <s v="000000P105000000156"/>
    <n v="1"/>
    <n v="56865000"/>
    <x v="1"/>
  </r>
  <r>
    <d v="2021-07-11T00:00:00"/>
    <s v="GOLD"/>
    <s v="TIFFANY - TTP"/>
    <s v="18Y PENDANT CHAIN 18IN-21921386"/>
    <x v="122"/>
    <s v="000000P105000000156"/>
    <n v="1"/>
    <n v="9388000"/>
    <x v="1"/>
  </r>
  <r>
    <d v="2021-07-11T00:00:00"/>
    <s v="GOLD"/>
    <s v="TIFFANY - TTP"/>
    <s v="SS BL MNRTT 2HRT PDT 16IN-27125107"/>
    <x v="122"/>
    <s v="000000P105000000156"/>
    <n v="1"/>
    <n v="5416000"/>
    <x v="1"/>
  </r>
  <r>
    <d v="2021-07-11T00:00:00"/>
    <s v="MEMBER"/>
    <s v="TIFFANY - TTP"/>
    <s v="SS BLMNRTTHRT4MMBD BLT XS-63686085"/>
    <x v="123"/>
    <s v="000000P105000000157"/>
    <n v="1"/>
    <n v="6229000"/>
    <x v="0"/>
  </r>
  <r>
    <d v="2021-07-11T00:00:00"/>
    <s v="NEW"/>
    <s v="TIFFANY - TTP"/>
    <s v="18Y MN LVG HEART PDT16IN-34595771"/>
    <x v="124"/>
    <s v="000000P105000000158"/>
    <n v="1"/>
    <n v="19858000"/>
    <x v="0"/>
  </r>
  <r>
    <d v="2021-07-11T00:00:00"/>
    <s v="MEMBER"/>
    <s v="TIFFANY - TTP"/>
    <s v="18R T1 NRW RG6-67797396"/>
    <x v="125"/>
    <s v="000000P105000000159"/>
    <n v="1"/>
    <n v="28884000"/>
    <x v="0"/>
  </r>
  <r>
    <d v="2021-07-11T00:00:00"/>
    <s v="MEMBER"/>
    <s v="TIFFANY - TTP"/>
    <s v="SS MN RTTL BLUE HRT ER-60994862"/>
    <x v="126"/>
    <s v="000000P105000000160"/>
    <n v="1"/>
    <n v="10832000"/>
    <x v="0"/>
  </r>
  <r>
    <d v="2021-07-11T00:00:00"/>
    <s v="GOLD"/>
    <s v="TIFFANY - TTP"/>
    <s v="CLR BLK PSSPRT CVR GRNLEA-60927596"/>
    <x v="127"/>
    <s v="000000P105000000161"/>
    <n v="1"/>
    <n v="7402000"/>
    <x v="0"/>
  </r>
  <r>
    <d v="2021-07-11T00:00:00"/>
    <s v="GOLD"/>
    <s v="TIFFANY - TTP"/>
    <s v="SS BL MNRTTHRT 4MMBDBLTSM-27630146"/>
    <x v="127"/>
    <s v="000000P105000000161"/>
    <n v="1"/>
    <n v="6229000"/>
    <x v="1"/>
  </r>
  <r>
    <d v="2021-07-12T00:00:00"/>
    <s v="PLATINUM"/>
    <s v="TIFFANY - TTP"/>
    <s v="18W DI TURQ T WIRE RG 5 5-64028138"/>
    <x v="128"/>
    <s v="000000P105000000162"/>
    <n v="1"/>
    <n v="63184000"/>
    <x v="0"/>
  </r>
  <r>
    <d v="2021-07-17T00:00:00"/>
    <s v="PLATINUM"/>
    <s v="TIFFANY - TTP"/>
    <s v="SS BL MNRTT 2HRT PDT 16IN-27125107"/>
    <x v="129"/>
    <s v="000000P105000000163"/>
    <n v="1"/>
    <n v="5416000"/>
    <x v="0"/>
  </r>
  <r>
    <d v="2021-07-17T00:00:00"/>
    <s v="MEMBER"/>
    <s v="TIFFANY - TTP"/>
    <s v="SS BLMNRTTHRT4MMBD BLT XS-63686085"/>
    <x v="130"/>
    <s v="000000P105000000164"/>
    <n v="1"/>
    <n v="6229000"/>
    <x v="0"/>
  </r>
  <r>
    <d v="2021-07-18T00:00:00"/>
    <s v="MEMBER"/>
    <s v="TIFFANY - TTP"/>
    <s v="18R TFHARMONY 3MM RG4 5-33419252"/>
    <x v="131"/>
    <s v="000000P105000000165"/>
    <n v="1"/>
    <n v="27982000"/>
    <x v="0"/>
  </r>
  <r>
    <d v="2021-07-18T00:00:00"/>
    <s v="MEMBER"/>
    <s v="TIFFANY - TTP"/>
    <s v="18R TFHARMONY 3MM RG6-33419139"/>
    <x v="131"/>
    <s v="000000P105000000165"/>
    <n v="1"/>
    <n v="27982000"/>
    <x v="1"/>
  </r>
  <r>
    <d v="2021-07-18T00:00:00"/>
    <s v="MEMBER"/>
    <s v="TIFFANY - TTP"/>
    <s v="SS MN 1837 INTLK BLT ADJ-35505903"/>
    <x v="132"/>
    <s v="000000P105000000166"/>
    <n v="1"/>
    <n v="10832000"/>
    <x v="0"/>
  </r>
  <r>
    <d v="2021-07-18T00:00:00"/>
    <s v="MEMBER"/>
    <s v="TIFFANY - TTP"/>
    <s v="SS BL MNRTTHRT 4MMBDBLTSM-27630146"/>
    <x v="133"/>
    <s v="000000P105000000167"/>
    <n v="1"/>
    <n v="6229000"/>
    <x v="0"/>
  </r>
  <r>
    <d v="2021-07-21T00:00:00"/>
    <s v="PLATINUM"/>
    <s v="TIFFANY - TTP"/>
    <s v="SS HW GRAD LINK NL 18IN-38086898"/>
    <x v="134"/>
    <s v="000000P105000000168"/>
    <n v="1"/>
    <n v="67697000"/>
    <x v="0"/>
  </r>
  <r>
    <d v="2021-07-21T00:00:00"/>
    <s v="PLATINUM"/>
    <s v="TIFFANY - TTP"/>
    <s v="SS HW LINK ER-38087959"/>
    <x v="134"/>
    <s v="000000P105000000168"/>
    <n v="1"/>
    <n v="38813000"/>
    <x v="1"/>
  </r>
  <r>
    <d v="2021-07-21T00:00:00"/>
    <s v="PLATINUM"/>
    <s v="TIFFANY - TTP"/>
    <s v="SS HW MD 19MM WRAP BRACELET-61699309"/>
    <x v="134"/>
    <s v="000000P105000000168"/>
    <n v="1"/>
    <n v="48742000"/>
    <x v="1"/>
  </r>
  <r>
    <d v="2021-09-15T00:00:00"/>
    <s v="NEW"/>
    <s v="TIFFANY - TTP"/>
    <s v="SS BL MNRTT 2HRT PDT 16IN-27125107"/>
    <x v="135"/>
    <s v="000000P105000000169"/>
    <n v="1"/>
    <n v="5416000"/>
    <x v="0"/>
  </r>
  <r>
    <d v="2021-09-15T00:00:00"/>
    <s v="PLATINUM"/>
    <s v="TIFFANY - TTP"/>
    <s v="18RHLFDIT1NRWHNGBGLSM-68315751"/>
    <x v="136"/>
    <s v="000000P105000000170"/>
    <n v="1"/>
    <n v="285227000"/>
    <x v="0"/>
  </r>
  <r>
    <d v="2021-09-24T00:00:00"/>
    <s v="MEMBER"/>
    <s v="TIFFANY - TTP"/>
    <s v="SS OLVLF EAR CLIMBER ER-60702527"/>
    <x v="137"/>
    <s v="000000P105000000171"/>
    <n v="1"/>
    <n v="10832000"/>
    <x v="0"/>
  </r>
  <r>
    <d v="2021-09-27T00:00:00"/>
    <s v="MEMBER"/>
    <s v="TIFFANY - TTP"/>
    <s v="18R T SMILE SM PDT16 18-35189432"/>
    <x v="138"/>
    <s v="000000P105000000172"/>
    <n v="1"/>
    <n v="26176000"/>
    <x v="0"/>
  </r>
  <r>
    <d v="2021-09-27T00:00:00"/>
    <s v="MEMBER"/>
    <s v="TIFFANY - TTP"/>
    <s v="SS RD RTTMNHRT 4MMBDBLTSM-61941770"/>
    <x v="139"/>
    <s v="000000P105000000173"/>
    <n v="1"/>
    <n v="6229000"/>
    <x v="0"/>
  </r>
  <r>
    <d v="2021-09-28T00:00:00"/>
    <s v="MEMBER"/>
    <s v="TIFFANY - TTP"/>
    <s v="SS SM RTT HRT BLT SM-29668086"/>
    <x v="140"/>
    <s v="000000P105000000174"/>
    <n v="1"/>
    <n v="6229000"/>
    <x v="0"/>
  </r>
  <r>
    <d v="2021-09-28T00:00:00"/>
    <s v="GOLD"/>
    <s v="TIFFANY - TTP"/>
    <s v="18RDI TCO 4MM RG 7 5-33133162"/>
    <x v="141"/>
    <s v="000000P105000000175"/>
    <n v="1"/>
    <n v="43326000"/>
    <x v="0"/>
  </r>
  <r>
    <d v="2021-09-28T00:00:00"/>
    <s v="GOLD"/>
    <s v="TIFFANY - TTP"/>
    <s v="18RDI TCO 4MM RG 8-33133014"/>
    <x v="141"/>
    <s v="000000P105000000175"/>
    <n v="1"/>
    <n v="43326000"/>
    <x v="1"/>
  </r>
  <r>
    <d v="2021-09-29T00:00:00"/>
    <s v="PLATINUM"/>
    <s v="TIFFANY - TTP"/>
    <s v="18R T TWO DI PAVE NRW 6 5-36822325"/>
    <x v="142"/>
    <s v="000000P105000000176"/>
    <n v="1"/>
    <n v="143517000"/>
    <x v="0"/>
  </r>
  <r>
    <d v="2021-09-29T00:00:00"/>
    <s v="GOLD"/>
    <s v="TIFFANY - TTP"/>
    <s v="18Y DI T WIRE BLT MD-35065717"/>
    <x v="143"/>
    <s v="000000P105000000177"/>
    <n v="1"/>
    <n v="114633000"/>
    <x v="0"/>
  </r>
  <r>
    <d v="2021-09-30T00:00:00"/>
    <s v="MEMBER"/>
    <s v="TIFFANY - TTP"/>
    <s v="18R DI DBL LVG HRT ER-63062529"/>
    <x v="144"/>
    <s v="000000P105000000178"/>
    <n v="1"/>
    <n v="31592000"/>
    <x v="0"/>
  </r>
  <r>
    <d v="2021-10-01T00:00:00"/>
    <s v="GOLD"/>
    <s v="TIFFANY - TTP"/>
    <s v="18R DI TCO 3MM RG 5-27897886"/>
    <x v="145"/>
    <s v="000000P105000000180"/>
    <n v="1"/>
    <n v="37910000"/>
    <x v="0"/>
  </r>
  <r>
    <d v="2021-10-01T00:00:00"/>
    <s v="GOLD"/>
    <s v="TIFFANY - TTP"/>
    <s v="18RDI TCO 4MM RG 6 5-33132999"/>
    <x v="145"/>
    <s v="000000P105000000180"/>
    <n v="1"/>
    <n v="43326000"/>
    <x v="1"/>
  </r>
  <r>
    <d v="2021-10-02T00:00:00"/>
    <s v="MEMBER"/>
    <s v="TIFFANY - TTP"/>
    <s v="SS PK MNRT HRT 4MMBDBLTSM-30978838"/>
    <x v="146"/>
    <s v="000000P105000000181"/>
    <n v="1"/>
    <n v="6229000"/>
    <x v="0"/>
  </r>
  <r>
    <d v="2021-10-02T00:00:00"/>
    <s v="MEMBER"/>
    <s v="TIFFANY - TTP"/>
    <s v="PT DI RD SGLRW SLST PDT-60572852"/>
    <x v="147"/>
    <s v="000000P105000000182"/>
    <n v="1"/>
    <n v="59573000"/>
    <x v="0"/>
  </r>
  <r>
    <d v="2021-10-02T00:00:00"/>
    <s v="MEMBER"/>
    <s v="TIFFANY - TTP"/>
    <s v="SS 1837 NRW CUFF SM-31417767"/>
    <x v="148"/>
    <s v="000000P105000000183"/>
    <n v="1"/>
    <n v="12096000"/>
    <x v="0"/>
  </r>
  <r>
    <d v="2021-10-02T00:00:00"/>
    <s v="MEMBER"/>
    <s v="TIFFANY - TTP"/>
    <s v="SS MAKERS CUFF MD-63526894"/>
    <x v="148"/>
    <s v="000000P105000000183"/>
    <n v="1"/>
    <n v="13179000"/>
    <x v="1"/>
  </r>
  <r>
    <d v="2021-10-04T00:00:00"/>
    <s v="GOLD"/>
    <s v="TIFFANY - TTP"/>
    <s v="CLRBK FLAPCNT WLT GRNLEA-60883416"/>
    <x v="149"/>
    <s v="000000P105000000184"/>
    <n v="1"/>
    <n v="16970000"/>
    <x v="0"/>
  </r>
  <r>
    <d v="2021-10-05T00:00:00"/>
    <s v="MEMBER"/>
    <s v="TIFFANY - TTP"/>
    <s v="SS MN RTT HRT 4MMBD BLTLG-24711781"/>
    <x v="150"/>
    <s v="000000P105000000185"/>
    <n v="1"/>
    <n v="6229000"/>
    <x v="0"/>
  </r>
  <r>
    <d v="2021-10-05T00:00:00"/>
    <s v="PLATINUM"/>
    <s v="TIFFANY - TTP"/>
    <s v="PT DI PS TNZ 10X7SLST PDT-29137102"/>
    <x v="151"/>
    <s v="000000P105000000186"/>
    <n v="1"/>
    <n v="227460000"/>
    <x v="0"/>
  </r>
  <r>
    <d v="2021-10-05T00:00:00"/>
    <s v="PLATINUM"/>
    <s v="TIFFANY - TTP"/>
    <s v="PTDI RD BLSA 5MM SLST ER-31176409"/>
    <x v="151"/>
    <s v="000000P105000000186"/>
    <n v="1"/>
    <n v="225655000"/>
    <x v="1"/>
  </r>
  <r>
    <d v="2021-10-06T00:00:00"/>
    <s v="MEMBER"/>
    <s v="TIFFANY - TTP"/>
    <s v="18R T SMILE SM PDT16 18-35189432"/>
    <x v="152"/>
    <s v="000000P105000000187"/>
    <n v="1"/>
    <n v="26176000"/>
    <x v="0"/>
  </r>
  <r>
    <d v="2021-10-06T00:00:00"/>
    <s v="MEMBER"/>
    <s v="TIFFANY - TTP"/>
    <s v="SS RTT HRT KEY PDTADJ1618-36812613"/>
    <x v="153"/>
    <s v="000000P105000000188"/>
    <n v="1"/>
    <n v="11554000"/>
    <x v="0"/>
  </r>
  <r>
    <d v="2021-10-06T00:00:00"/>
    <s v="PLATINUM"/>
    <s v="TIFFANY - TTP"/>
    <s v="18R HLFDI T1 NRWRG5-67795318"/>
    <x v="154"/>
    <s v="000000P105000000189"/>
    <n v="1"/>
    <n v="48742000"/>
    <x v="0"/>
  </r>
  <r>
    <d v="2021-10-06T00:00:00"/>
    <s v="PLATINUM"/>
    <s v="TIFFANY - TTP"/>
    <s v="18R T TWO NRW RG 6 5-36820608"/>
    <x v="154"/>
    <s v="000000P105000000189"/>
    <n v="1"/>
    <n v="43326000"/>
    <x v="1"/>
  </r>
  <r>
    <d v="2021-10-07T00:00:00"/>
    <s v="PLATINUM"/>
    <s v="TIFFANY - TTP"/>
    <s v="18R NRW T WIRE RG 6-33418876"/>
    <x v="155"/>
    <s v="000000P105000000190"/>
    <n v="1"/>
    <n v="28884000"/>
    <x v="0"/>
  </r>
  <r>
    <d v="2021-10-07T00:00:00"/>
    <s v="PLATINUM"/>
    <s v="TIFFANY - TTP"/>
    <s v="18R T TWO MD RG 6 5-36509228"/>
    <x v="155"/>
    <s v="000000P105000000190"/>
    <n v="1"/>
    <n v="55060000"/>
    <x v="1"/>
  </r>
  <r>
    <d v="2021-10-07T00:00:00"/>
    <s v="MEMBER"/>
    <s v="TIFFANY - TTP"/>
    <s v="18Y MN LVG HEART BLT SM-34614563"/>
    <x v="156"/>
    <s v="000000P105000000193"/>
    <n v="1"/>
    <n v="17240000"/>
    <x v="0"/>
  </r>
  <r>
    <d v="2021-10-08T00:00:00"/>
    <s v="MEMBER"/>
    <s v="TIFFANY - TTP"/>
    <s v="CLRBLK MN VIDEPOCHE PORS4-60570108"/>
    <x v="157"/>
    <s v="000000P105000000194"/>
    <n v="1"/>
    <n v="6680000"/>
    <x v="0"/>
  </r>
  <r>
    <d v="2021-10-08T00:00:00"/>
    <s v="MEMBER"/>
    <s v="TIFFANY - TTP"/>
    <s v="SS RD RTTMNHRT 4MMBDBLTMD-61941797"/>
    <x v="158"/>
    <s v="000000P105000000195"/>
    <n v="1"/>
    <n v="6229000"/>
    <x v="0"/>
  </r>
  <r>
    <d v="2021-10-08T00:00:00"/>
    <s v="MEMBER"/>
    <s v="TIFFANY - TTP"/>
    <s v="SS PKMNRTTHRT 4MMBD BLTXS-63520543"/>
    <x v="159"/>
    <s v="000000P105000000196"/>
    <n v="1"/>
    <n v="6229000"/>
    <x v="0"/>
  </r>
  <r>
    <d v="2021-10-09T00:00:00"/>
    <s v="MEMBER"/>
    <s v="TIFFANY - TTP"/>
    <s v="SS RTT HRT KEY PDTADJ1618-36812613"/>
    <x v="160"/>
    <s v="000000P105000000197"/>
    <n v="1"/>
    <n v="11554000"/>
    <x v="0"/>
  </r>
  <r>
    <d v="2021-10-09T00:00:00"/>
    <s v="MEMBER"/>
    <s v="TIFFANY - TTP"/>
    <s v="SSMNRTTHRT4MMBDBLTXS-63686131"/>
    <x v="160"/>
    <s v="000000P105000000197"/>
    <n v="1"/>
    <n v="6229000"/>
    <x v="1"/>
  </r>
  <r>
    <d v="2021-10-09T00:00:00"/>
    <s v="MEMBER"/>
    <s v="TIFFANY - TTP"/>
    <s v="SS MN RTTL BLUE HRT ER-60994862"/>
    <x v="161"/>
    <s v="000000P105000000198"/>
    <n v="1"/>
    <n v="10832000"/>
    <x v="0"/>
  </r>
  <r>
    <d v="2021-10-09T00:00:00"/>
    <s v="MEMBER"/>
    <s v="TIFFANY - TTP"/>
    <s v="18Y T SMILE SM PDT16 18-35189459"/>
    <x v="162"/>
    <s v="000000P105000000199"/>
    <n v="1"/>
    <n v="26176000"/>
    <x v="0"/>
  </r>
  <r>
    <d v="2021-10-10T00:00:00"/>
    <s v="MEMBER"/>
    <s v="TIFFANY - TTP"/>
    <s v="SS HW MEDIUM LINK BLT SM-39991608"/>
    <x v="163"/>
    <s v="000000P105000000200"/>
    <n v="1"/>
    <n v="22566000"/>
    <x v="0"/>
  </r>
  <r>
    <d v="2021-10-10T00:00:00"/>
    <s v="TEMP"/>
    <s v="TIFFANY - TTP"/>
    <s v="18R DI T SMILE SM BLT SM-36819588"/>
    <x v="39"/>
    <s v="000000P105000000201"/>
    <n v="1"/>
    <n v="72210000"/>
    <x v="1"/>
  </r>
  <r>
    <d v="2021-10-10T00:00:00"/>
    <s v="TEMP"/>
    <s v="TIFFANY - TTP"/>
    <s v="18R DI T WIRE RG 5 5-35007903"/>
    <x v="39"/>
    <s v="000000P105000000201"/>
    <n v="1"/>
    <n v="56865000"/>
    <x v="1"/>
  </r>
  <r>
    <d v="2021-10-11T00:00:00"/>
    <s v="PLATINUM"/>
    <s v="TIFFANY - TTP"/>
    <s v="18W DI T SMILE SM BLT SM-36819634"/>
    <x v="164"/>
    <s v="000000P105000000202"/>
    <n v="1"/>
    <n v="72210000"/>
    <x v="0"/>
  </r>
  <r>
    <d v="2021-10-11T00:00:00"/>
    <s v="PLATINUM"/>
    <s v="TIFFANY - TTP"/>
    <s v="18W DI T WIRE BLT SM-33450915"/>
    <x v="164"/>
    <s v="000000P105000000202"/>
    <n v="1"/>
    <n v="114633000"/>
    <x v="1"/>
  </r>
  <r>
    <d v="2021-10-12T00:00:00"/>
    <s v="MEMBER"/>
    <s v="TIFFANY - TTP"/>
    <s v="SS RTT HRT KEY PDTADJ1618-36812613"/>
    <x v="165"/>
    <s v="000000P105000000204"/>
    <n v="1"/>
    <n v="11554000"/>
    <x v="0"/>
  </r>
  <r>
    <d v="2021-10-12T00:00:00"/>
    <s v="MEMBER"/>
    <s v="TIFFANY - TTP"/>
    <s v="SSMNRTTHRT4MMBDBLTXS-63686131"/>
    <x v="165"/>
    <s v="000000P105000000204"/>
    <n v="1"/>
    <n v="6951000"/>
    <x v="1"/>
  </r>
  <r>
    <d v="2021-10-12T00:00:00"/>
    <s v="PLATINUM"/>
    <s v="TIFFANY - TTP"/>
    <s v="SS PKMNRTTHRT 4MMBD BLTXS-63520543"/>
    <x v="166"/>
    <s v="000000P105000000205"/>
    <n v="1"/>
    <n v="6951000"/>
    <x v="0"/>
  </r>
  <r>
    <d v="2021-10-13T00:00:00"/>
    <s v="PLATINUM"/>
    <s v="TIFFANY - TTP"/>
    <s v="18R ATLS X CLSD INTRLCKPDT161-67789237"/>
    <x v="167"/>
    <s v="000000P105000000206"/>
    <n v="1"/>
    <n v="51450000"/>
    <x v="0"/>
  </r>
  <r>
    <d v="2021-10-13T00:00:00"/>
    <s v="PLATINUM"/>
    <s v="TIFFANY - TTP"/>
    <s v="18R DI SM OPN CRCL PDT 16-60573204"/>
    <x v="167"/>
    <s v="000000P105000000206"/>
    <n v="1"/>
    <n v="100191000"/>
    <x v="1"/>
  </r>
  <r>
    <d v="2021-10-13T00:00:00"/>
    <s v="PLATINUM"/>
    <s v="TIFFANY - TTP"/>
    <s v="SS18Y MAKERS WDCHN BLT LG-63448966"/>
    <x v="167"/>
    <s v="000000P105000000207"/>
    <n v="1"/>
    <n v="29787000"/>
    <x v="1"/>
  </r>
  <r>
    <d v="2021-10-13T00:00:00"/>
    <s v="MEMBER"/>
    <s v="TIFFANY - TTP"/>
    <s v="18R ATLS X CLSD INTRLCKPDT161-67789237"/>
    <x v="168"/>
    <s v="000000P105000000208"/>
    <n v="1"/>
    <n v="51450000"/>
    <x v="0"/>
  </r>
  <r>
    <d v="2021-10-13T00:00:00"/>
    <s v="PLATINUM"/>
    <s v="TIFFANY - TTP"/>
    <s v="SS MN RTT HRT4MM BD BLTSM-27631886"/>
    <x v="169"/>
    <s v="000000P105000000209"/>
    <n v="1"/>
    <n v="6951000"/>
    <x v="0"/>
  </r>
  <r>
    <d v="2021-10-13T00:00:00"/>
    <s v="PLATINUM"/>
    <s v="TIFFANY - TTP"/>
    <s v="SSMNRTTHRT4MMBDBLTXS-63686131"/>
    <x v="169"/>
    <s v="000000P105000000209"/>
    <n v="1"/>
    <n v="6951000"/>
    <x v="1"/>
  </r>
  <r>
    <d v="2021-10-13T00:00:00"/>
    <s v="PLATINUM"/>
    <s v="TIFFANY - TTP"/>
    <s v="18R DI T WIRE RG 4 5-35008071"/>
    <x v="170"/>
    <s v="000000P105000000210"/>
    <n v="1"/>
    <n v="56865000"/>
    <x v="0"/>
  </r>
  <r>
    <d v="2021-10-13T00:00:00"/>
    <s v="PLATINUM"/>
    <s v="TIFFANY - TTP"/>
    <s v="18WDIPV T TRUE NW RG 5-67456866"/>
    <x v="170"/>
    <s v="000000P105000000210"/>
    <n v="1"/>
    <n v="120951000"/>
    <x v="1"/>
  </r>
  <r>
    <d v="2021-10-13T00:00:00"/>
    <s v="PLATINUM"/>
    <s v="TIFFANY - TTP"/>
    <s v="18Y MOP T WIRE BLT SM-63958476"/>
    <x v="42"/>
    <s v="000000P105000000211"/>
    <n v="1"/>
    <n v="60476000"/>
    <x v="1"/>
  </r>
  <r>
    <d v="2021-10-13T00:00:00"/>
    <s v="PLATINUM"/>
    <s v="TIFFANY - TTP"/>
    <s v="SS HW MEDIUM LINK BLT LG-39991594"/>
    <x v="42"/>
    <s v="000000P105000000211"/>
    <n v="1"/>
    <n v="22566000"/>
    <x v="1"/>
  </r>
  <r>
    <d v="2021-10-14T00:00:00"/>
    <s v="PLATINUM"/>
    <s v="TIFFANY - TTP"/>
    <s v="SS18Y MAKERS CHAIN BLT MD-63526738"/>
    <x v="171"/>
    <s v="000000P105000000212"/>
    <n v="1"/>
    <n v="25274000"/>
    <x v="0"/>
  </r>
  <r>
    <d v="2021-10-14T00:00:00"/>
    <s v="PLATINUM"/>
    <s v="TIFFANY - TTP"/>
    <s v="SS18Y MAKERS WDCHN BLT MD-66875466"/>
    <x v="171"/>
    <s v="000000P105000000212"/>
    <n v="1"/>
    <n v="29787000"/>
    <x v="1"/>
  </r>
  <r>
    <d v="2021-10-14T00:00:00"/>
    <s v="MEMBER"/>
    <s v="TIFFANY - TTP"/>
    <s v="SS RD RTTMNHRT 4MMBDBLTSM-61941770"/>
    <x v="172"/>
    <s v="000000P105000000213"/>
    <n v="1"/>
    <n v="6951000"/>
    <x v="0"/>
  </r>
  <r>
    <d v="2021-10-14T00:00:00"/>
    <s v="PLATINUM"/>
    <s v="TIFFANY - TTP"/>
    <s v="18R HW MEDIUM LINK BLT MD-38086847"/>
    <x v="27"/>
    <s v="000000P105000000214"/>
    <n v="1"/>
    <n v="109217000"/>
    <x v="1"/>
  </r>
  <r>
    <d v="2021-10-14T00:00:00"/>
    <s v="MEMBER"/>
    <s v="TIFFANY - TTP"/>
    <s v="SS RTT HEART BLT 7 5IN-21149799"/>
    <x v="173"/>
    <s v="000000P105000000215"/>
    <n v="1"/>
    <n v="13179000"/>
    <x v="0"/>
  </r>
  <r>
    <d v="2021-10-15T00:00:00"/>
    <s v="PLATINUM"/>
    <s v="TIFFANY - TTP"/>
    <s v="18R DI T SQR WRAP RG 4 5-35606793"/>
    <x v="174"/>
    <s v="000000P105000000216"/>
    <n v="1"/>
    <n v="77626000"/>
    <x v="0"/>
  </r>
  <r>
    <d v="2021-10-15T00:00:00"/>
    <s v="PLATINUM"/>
    <s v="TIFFANY - TTP"/>
    <s v="18R T1 WD RG7 -67796527"/>
    <x v="174"/>
    <s v="000000P105000000216"/>
    <n v="1"/>
    <n v="60476000"/>
    <x v="1"/>
  </r>
  <r>
    <d v="2021-10-15T00:00:00"/>
    <s v="PLATINUM"/>
    <s v="TIFFANY - TTP"/>
    <s v="SS RTT MINI 2 HRT PDT16IN-22309307"/>
    <x v="175"/>
    <s v="000000P105000000217"/>
    <n v="1"/>
    <n v="6951000"/>
    <x v="0"/>
  </r>
  <r>
    <d v="2021-10-15T00:00:00"/>
    <s v="PLATINUM"/>
    <s v="TIFFANY - TTP"/>
    <s v="18R DI T WIRE BLT MD-33263538"/>
    <x v="176"/>
    <s v="000000P105000000218"/>
    <n v="1"/>
    <n v="114633000"/>
    <x v="0"/>
  </r>
  <r>
    <d v="2021-10-15T00:00:00"/>
    <s v="PLATINUM"/>
    <s v="TIFFANY - TTP"/>
    <s v="18R DI T WIRE RG 7-35007873"/>
    <x v="176"/>
    <s v="000000P105000000218"/>
    <n v="1"/>
    <n v="56865000"/>
    <x v="1"/>
  </r>
  <r>
    <d v="2021-10-16T00:00:00"/>
    <s v="MEMBER"/>
    <s v="TIFFANY - TTP"/>
    <s v="18R T TRUE WD RG 7-63064351"/>
    <x v="177"/>
    <s v="000000P105000000219"/>
    <n v="1"/>
    <n v="48742000"/>
    <x v="0"/>
  </r>
  <r>
    <d v="2021-10-16T00:00:00"/>
    <s v="MEMBER"/>
    <s v="TIFFANY - TTP"/>
    <s v="18R ONYX T WIRE RG 6-64027492"/>
    <x v="178"/>
    <s v="000000P105000000221"/>
    <n v="1"/>
    <n v="46034000"/>
    <x v="0"/>
  </r>
  <r>
    <d v="2021-10-16T00:00:00"/>
    <s v="MEMBER"/>
    <s v="TIFFANY - TTP"/>
    <s v="18Y T SMILE PDT LG 1618IN-33637179"/>
    <x v="179"/>
    <s v="000000P105000000224"/>
    <n v="1"/>
    <n v="36105000"/>
    <x v="0"/>
  </r>
  <r>
    <d v="2021-10-17T00:00:00"/>
    <s v="MEMBER"/>
    <s v="TIFFANY - TTP"/>
    <s v="SS MN RTT HRT4MM BD BLTSM-27631886"/>
    <x v="180"/>
    <s v="000000P105000000225"/>
    <n v="1"/>
    <n v="6951000"/>
    <x v="0"/>
  </r>
  <r>
    <d v="2021-10-17T00:00:00"/>
    <s v="MEMBER"/>
    <s v="TIFFANY - TTP"/>
    <s v="18Y T SMILE SM PDT16 18-35189459"/>
    <x v="181"/>
    <s v="000000P105000000226"/>
    <n v="1"/>
    <n v="26176000"/>
    <x v="0"/>
  </r>
  <r>
    <d v="2021-10-17T00:00:00"/>
    <s v="PLATINUM"/>
    <s v="TIFFANY - TTP"/>
    <s v="18R DI WOVEN KEY MD-35725504"/>
    <x v="182"/>
    <s v="000000P105000000227"/>
    <n v="1"/>
    <n v="148030000"/>
    <x v="0"/>
  </r>
  <r>
    <d v="2021-10-17T00:00:00"/>
    <s v="PLATINUM"/>
    <s v="TIFFANY - TTP"/>
    <s v="18R PENDANT CHAIN 16IN-25508327"/>
    <x v="182"/>
    <s v="000000P105000000227"/>
    <n v="1"/>
    <n v="9388000"/>
    <x v="1"/>
  </r>
  <r>
    <d v="2021-10-17T00:00:00"/>
    <s v="PLATINUM"/>
    <s v="TIFFANY - TTP"/>
    <s v="18R DI MOP T WIRE BLT MD-64028626"/>
    <x v="183"/>
    <s v="000000P105000000229"/>
    <n v="1"/>
    <n v="92067000"/>
    <x v="0"/>
  </r>
  <r>
    <d v="2021-10-17T00:00:00"/>
    <s v="MEMBER"/>
    <s v="TIFFANY - TTP"/>
    <s v="SS MDRTT HRT TGKEYPDT18IN-30210492"/>
    <x v="184"/>
    <s v="000000P105000000230"/>
    <n v="1"/>
    <n v="7763000"/>
    <x v="0"/>
  </r>
  <r>
    <d v="2021-10-17T00:00:00"/>
    <s v="GOLD"/>
    <s v="TIFFANY - TTP"/>
    <s v="18R DI MOP T WIRE BLT SM-64028596"/>
    <x v="185"/>
    <s v="000000P105000000231"/>
    <n v="1"/>
    <n v="92067000"/>
    <x v="0"/>
  </r>
  <r>
    <d v="2021-10-17T00:00:00"/>
    <s v="PLATINUM"/>
    <s v="TIFFANY - TTP"/>
    <s v="18R DI MOP T WIRE BLT SM-64028596"/>
    <x v="186"/>
    <s v="000000P105000000232"/>
    <n v="1"/>
    <n v="92067000"/>
    <x v="0"/>
  </r>
  <r>
    <d v="2021-10-17T00:00:00"/>
    <s v="PLATINUM"/>
    <s v="TIFFANY - TTP"/>
    <s v="18R DI MD ROUND VIC KEY-37688304"/>
    <x v="187"/>
    <s v="000000P105000000233"/>
    <n v="1"/>
    <n v="200381000"/>
    <x v="0"/>
  </r>
  <r>
    <d v="2021-10-17T00:00:00"/>
    <s v="GOLD"/>
    <s v="TIFFANY - TTP"/>
    <s v="18RDIONYX T TWO CLPDT1618-64026992"/>
    <x v="188"/>
    <s v="000000P105000000234"/>
    <n v="1"/>
    <n v="79431000"/>
    <x v="0"/>
  </r>
  <r>
    <d v="2021-10-17T00:00:00"/>
    <s v="GOLD"/>
    <s v="TIFFANY - TTP"/>
    <s v="18WDITURQ TTWOSMCLPDT1618-67467787"/>
    <x v="188"/>
    <s v="000000P105000000234"/>
    <n v="1"/>
    <n v="70405000"/>
    <x v="1"/>
  </r>
  <r>
    <d v="2021-10-17T00:00:00"/>
    <s v="PLATINUM"/>
    <s v="TIFFANY - TTP"/>
    <s v="18R T SQR BLT SMALL-33282354"/>
    <x v="189"/>
    <s v="000000P105000000235"/>
    <n v="1"/>
    <n v="160666000"/>
    <x v="0"/>
  </r>
  <r>
    <d v="2021-10-17T00:00:00"/>
    <s v="PLATINUM"/>
    <s v="TIFFANY - TTP"/>
    <s v="18RHALFDIT1WDHNGBGLMD-67792858"/>
    <x v="189"/>
    <s v="000000P105000000235"/>
    <n v="1"/>
    <n v="572260000"/>
    <x v="1"/>
  </r>
  <r>
    <d v="2021-10-18T00:00:00"/>
    <s v="PLATINUM"/>
    <s v="TIFFANY - TTP"/>
    <s v="PT DI LG HEART PDT 16IN-13006598"/>
    <x v="190"/>
    <s v="000000P105000000236"/>
    <n v="1"/>
    <n v="330358000"/>
    <x v="0"/>
  </r>
  <r>
    <d v="2021-10-18T00:00:00"/>
    <s v="PLATINUM"/>
    <s v="TIFFANY - TTP"/>
    <s v="PT DI MINI HRT PDT-23511827"/>
    <x v="31"/>
    <s v="000000P105000000237"/>
    <n v="1"/>
    <n v="74015000"/>
    <x v="1"/>
  </r>
  <r>
    <d v="2021-10-18T00:00:00"/>
    <s v="PLATINUM"/>
    <s v="TIFFANY - TTP"/>
    <s v="PT RD DI 50 F VS1-69132944"/>
    <x v="191"/>
    <s v="000000P105000000238"/>
    <n v="1"/>
    <n v="159764000"/>
    <x v="0"/>
  </r>
  <r>
    <d v="2021-10-19T00:00:00"/>
    <s v="MEMBER"/>
    <s v="TIFFANY - TTP"/>
    <s v="SS RD RTTMNHRT 4MMBDBLTSM-61941770"/>
    <x v="192"/>
    <s v="000000P105000000239"/>
    <n v="1"/>
    <n v="6951000"/>
    <x v="0"/>
  </r>
  <r>
    <d v="2021-10-19T00:00:00"/>
    <s v="MEMBER"/>
    <s v="TIFFANY - TTP"/>
    <s v="SSREDRTTMNHRT4MMBDBLTXS-63686174"/>
    <x v="193"/>
    <s v="000000P105000000240"/>
    <n v="1"/>
    <n v="6951000"/>
    <x v="0"/>
  </r>
  <r>
    <d v="2021-10-19T00:00:00"/>
    <s v="GOLD"/>
    <s v="TIFFANY - TTP"/>
    <s v="18R MOP T WIRE BLT SM-63958328"/>
    <x v="194"/>
    <s v="000000P105000000241"/>
    <n v="1"/>
    <n v="60476000"/>
    <x v="0"/>
  </r>
  <r>
    <d v="2021-10-19T00:00:00"/>
    <s v="MEMBER"/>
    <s v="TIFFANY - TTP"/>
    <s v="18Y LVG HRT STUD ER MN-34595798"/>
    <x v="195"/>
    <s v="000000P105000000242"/>
    <n v="1"/>
    <n v="21663000"/>
    <x v="0"/>
  </r>
  <r>
    <d v="2021-10-19T00:00:00"/>
    <s v="PLATINUM"/>
    <s v="TIFFANY - TTP"/>
    <s v="18RDI MOP TTWOSMCLPDT1618-67467582"/>
    <x v="196"/>
    <s v="000000P105000000243"/>
    <n v="1"/>
    <n v="64989000"/>
    <x v="0"/>
  </r>
  <r>
    <d v="2021-10-19T00:00:00"/>
    <s v="PLATINUM"/>
    <s v="TIFFANY - TTP"/>
    <s v="SS HW MEDIUM LINK BLT MD-38086855"/>
    <x v="196"/>
    <s v="000000P105000000243"/>
    <n v="1"/>
    <n v="22566000"/>
    <x v="1"/>
  </r>
  <r>
    <d v="2021-10-19T00:00:00"/>
    <s v="TEMP"/>
    <s v="TIFFANY - TTP"/>
    <s v="18W DI T WIRE BLT SM-33450915"/>
    <x v="197"/>
    <s v="000000P105000000244"/>
    <n v="1"/>
    <n v="114633000"/>
    <x v="0"/>
  </r>
  <r>
    <d v="2021-10-20T00:00:00"/>
    <s v="MEMBER"/>
    <s v="TIFFANY - TTP"/>
    <s v="SS RTT MINI 2 HRT PDT16IN-22309307"/>
    <x v="198"/>
    <s v="000000P105000000245"/>
    <n v="1"/>
    <n v="6951000"/>
    <x v="0"/>
  </r>
  <r>
    <d v="2021-10-20T00:00:00"/>
    <s v="GOLD"/>
    <s v="TIFFANY - TTP"/>
    <s v="18R OLVLF NRW BD RG 5-32080588"/>
    <x v="199"/>
    <s v="000000P105000000246"/>
    <n v="1"/>
    <n v="26176000"/>
    <x v="0"/>
  </r>
  <r>
    <d v="2021-10-20T00:00:00"/>
    <s v="MEMBER"/>
    <s v="TIFFANY - TTP"/>
    <s v="18R DI .03TW T SMILE MN PDT-63843385"/>
    <x v="200"/>
    <s v="000000P105000000247"/>
    <n v="1"/>
    <n v="40618000"/>
    <x v="0"/>
  </r>
  <r>
    <d v="2021-10-20T00:00:00"/>
    <s v="PLATINUM"/>
    <s v="TIFFANY - TTP"/>
    <s v="18Y HW MD 19MM WRAP BLTMD-37932825"/>
    <x v="196"/>
    <s v="000000P105000000248"/>
    <n v="1"/>
    <n v="256344000"/>
    <x v="1"/>
  </r>
  <r>
    <d v="2021-10-20T00:00:00"/>
    <s v="MEMBER"/>
    <s v="TIFFANY - TTP"/>
    <s v="SS HPKMNRTTHRT4MMBDBLTMD-63527564"/>
    <x v="201"/>
    <s v="000000P105000000249"/>
    <n v="1"/>
    <n v="6951000"/>
    <x v="0"/>
  </r>
  <r>
    <d v="2021-10-20T00:00:00"/>
    <s v="PLATINUM"/>
    <s v="TIFFANY - TTP"/>
    <s v="18R DI T WIRE BLT MD-33263538"/>
    <x v="202"/>
    <s v="000000P105000000250"/>
    <n v="1"/>
    <n v="114633000"/>
    <x v="0"/>
  </r>
  <r>
    <d v="2021-10-20T00:00:00"/>
    <s v="PLATINUM"/>
    <s v="TIFFANY - TTP"/>
    <s v="SS PK MNRTTHRT4MMBDBLTMD-30978811"/>
    <x v="202"/>
    <s v="000000P105000000250"/>
    <n v="1"/>
    <n v="6951000"/>
    <x v="1"/>
  </r>
  <r>
    <d v="2021-10-20T00:00:00"/>
    <s v="PLATINUM"/>
    <s v="TIFFANY - TTP"/>
    <s v="18R T1 NRW HNGBGL SM-67794362"/>
    <x v="203"/>
    <s v="000000P105000000251"/>
    <n v="1"/>
    <n v="103801000"/>
    <x v="0"/>
  </r>
  <r>
    <d v="2021-10-20T00:00:00"/>
    <s v="MEMBER"/>
    <s v="TIFFANY - TTP"/>
    <s v="PT DI MINI TF CIRCLET PDT-23954133"/>
    <x v="204"/>
    <s v="000000P105000000252"/>
    <n v="1"/>
    <n v="50547000"/>
    <x v="0"/>
  </r>
  <r>
    <d v="2021-10-21T00:00:00"/>
    <s v="MEMBER"/>
    <s v="TIFFANY - TTP"/>
    <s v="18WDITURQ TTWOSMCLPDT1618-67467787"/>
    <x v="205"/>
    <s v="000000P105000000253"/>
    <n v="1"/>
    <n v="70405000"/>
    <x v="0"/>
  </r>
  <r>
    <d v="2021-10-21T00:00:00"/>
    <s v="MEMBER"/>
    <s v="TIFFANY - TTP"/>
    <s v="18W T SMILE SM PDT16 18-35189424"/>
    <x v="206"/>
    <s v="000000P105000000254"/>
    <n v="1"/>
    <n v="26176000"/>
    <x v="0"/>
  </r>
  <r>
    <d v="2021-10-22T00:00:00"/>
    <s v="GOLD"/>
    <s v="TIFFANY - TTP"/>
    <s v="SS RTT HEART BLT SM-37360201"/>
    <x v="207"/>
    <s v="000000P105000000255"/>
    <n v="1"/>
    <n v="13179000"/>
    <x v="0"/>
  </r>
  <r>
    <d v="2021-10-22T00:00:00"/>
    <s v="GOLD"/>
    <s v="TIFFANY - TTP"/>
    <s v="SS RTT MN HRT DGLRG 5 5-35243682"/>
    <x v="207"/>
    <s v="000000P105000000255"/>
    <n v="1"/>
    <n v="11554000"/>
    <x v="1"/>
  </r>
  <r>
    <d v="2021-10-22T00:00:00"/>
    <s v="PLATINUM"/>
    <s v="TIFFANY - TTP"/>
    <s v="18W DI T SMILE SM PDT-63058807"/>
    <x v="208"/>
    <s v="000000P105000000256"/>
    <n v="1"/>
    <n v="68599000"/>
    <x v="0"/>
  </r>
  <r>
    <d v="2021-10-23T00:00:00"/>
    <s v="MEMBER"/>
    <s v="TIFFANY - TTP"/>
    <s v="18R DI .03TW T SMILE MN PDT-63843385"/>
    <x v="209"/>
    <s v="000000P105000000257"/>
    <n v="1"/>
    <n v="40618000"/>
    <x v="0"/>
  </r>
  <r>
    <d v="2021-10-23T00:00:00"/>
    <s v="MEMBER"/>
    <s v="TIFFANY - TTP"/>
    <s v="18R T SMILE SM PDT16 18-35189432"/>
    <x v="210"/>
    <s v="000000P105000000258"/>
    <n v="1"/>
    <n v="26176000"/>
    <x v="0"/>
  </r>
  <r>
    <d v="2021-10-23T00:00:00"/>
    <s v="PLATINUM"/>
    <s v="TIFFANY - TTP"/>
    <s v="SS MN RTT HRT 4MMBD BLTMD-23984024"/>
    <x v="97"/>
    <s v="000000P105000000259"/>
    <n v="1"/>
    <n v="6951000"/>
    <x v="1"/>
  </r>
  <r>
    <d v="2021-10-23T00:00:00"/>
    <s v="PLATINUM"/>
    <s v="TIFFANY - TTP"/>
    <s v="18R DI T WIRE RG 5-35008144"/>
    <x v="211"/>
    <s v="000000P105000000260"/>
    <n v="1"/>
    <n v="56865000"/>
    <x v="0"/>
  </r>
  <r>
    <d v="2021-10-23T00:00:00"/>
    <s v="PLATINUM"/>
    <s v="TIFFANY - TTP"/>
    <s v="SSBLSMRTTDBLHRTTAGPDT1618-37094692"/>
    <x v="212"/>
    <s v="000000P105000000261"/>
    <n v="1"/>
    <n v="10832000"/>
    <x v="0"/>
  </r>
  <r>
    <d v="2021-10-23T00:00:00"/>
    <s v="PLATINUM"/>
    <s v="TIFFANY - TTP"/>
    <s v="PT RD DI 1 09 F VS1-69031420"/>
    <x v="213"/>
    <s v="000000P105000000262"/>
    <n v="1"/>
    <n v="505466000"/>
    <x v="0"/>
  </r>
  <r>
    <d v="2021-10-23T00:00:00"/>
    <s v="MEMBER"/>
    <s v="TIFFANY - TTP"/>
    <s v="PT DI RD MN SGLRW SLST ER-60987459"/>
    <x v="214"/>
    <s v="000000P105000000263"/>
    <n v="1"/>
    <n v="74015000"/>
    <x v="0"/>
  </r>
  <r>
    <d v="2021-10-23T00:00:00"/>
    <s v="GOLD"/>
    <s v="TIFFANY - TTP"/>
    <s v="SS HPKMNRTTHRT4MMBDBLTMD-63527564"/>
    <x v="215"/>
    <s v="000000P105000000264"/>
    <n v="1"/>
    <n v="6951000"/>
    <x v="0"/>
  </r>
  <r>
    <d v="2021-10-24T00:00:00"/>
    <s v="MEMBER"/>
    <s v="TIFFANY - TTP"/>
    <s v="18R T SMILE SM PDT16 18-35189432"/>
    <x v="216"/>
    <s v="000000P105000000269"/>
    <n v="1"/>
    <n v="26176000"/>
    <x v="0"/>
  </r>
  <r>
    <d v="2021-10-24T00:00:00"/>
    <s v="MEMBER"/>
    <s v="TIFFANY - TTP"/>
    <s v="SS MD RTT HRT TAGTGLBLTSM-32080251"/>
    <x v="217"/>
    <s v="000000P105000000270"/>
    <n v="1"/>
    <n v="15435000"/>
    <x v="0"/>
  </r>
  <r>
    <d v="2021-10-25T00:00:00"/>
    <s v="PLATINUM"/>
    <s v="TIFFANY - TTP"/>
    <s v="18WDIPV T TRUE WD RG 5 5-67459962"/>
    <x v="218"/>
    <s v="000000P105000000272"/>
    <n v="1"/>
    <n v="178719000"/>
    <x v="0"/>
  </r>
  <r>
    <d v="2021-10-25T00:00:00"/>
    <s v="PLATINUM"/>
    <s v="TIFFANY - TTP"/>
    <s v="PT DI MD VIC PDT-25168224"/>
    <x v="219"/>
    <s v="000000P105000000273"/>
    <n v="1"/>
    <n v="171498000"/>
    <x v="0"/>
  </r>
  <r>
    <d v="2021-10-25T00:00:00"/>
    <s v="PLATINUM"/>
    <s v="TIFFANY - TTP"/>
    <s v="PT MN VIC DI ER-23954168"/>
    <x v="219"/>
    <s v="000000P105000000273"/>
    <n v="1"/>
    <n v="106509000"/>
    <x v="1"/>
  </r>
  <r>
    <d v="2021-10-26T00:00:00"/>
    <s v="MEMBER"/>
    <s v="TIFFANY - TTP"/>
    <s v="SSBLSMRTTDBLHRTTAGPDT1618-37094692"/>
    <x v="220"/>
    <s v="000000P105000000274"/>
    <n v="1"/>
    <n v="10832000"/>
    <x v="0"/>
  </r>
  <r>
    <d v="2021-10-26T00:00:00"/>
    <s v="MEMBER"/>
    <s v="TIFFANY - TTP"/>
    <s v="SS MN RTT HRT4MM BD BLTSM-27631886"/>
    <x v="221"/>
    <s v="000000P105000000275"/>
    <n v="1"/>
    <n v="6951000"/>
    <x v="0"/>
  </r>
  <r>
    <d v="2021-10-27T00:00:00"/>
    <s v="PLATINUM"/>
    <s v="TIFFANY - TTP"/>
    <s v="18R DI MN TFCRCLT PDT-61691774"/>
    <x v="222"/>
    <s v="000000P105000000276"/>
    <n v="1"/>
    <n v="50547000"/>
    <x v="0"/>
  </r>
  <r>
    <d v="2021-10-28T00:00:00"/>
    <s v="MEMBER"/>
    <s v="TIFFANY - TTP"/>
    <s v="SS BL RTT HRT TAG BLT MD-28751192"/>
    <x v="223"/>
    <s v="000000P105000000278"/>
    <n v="1"/>
    <n v="14262000"/>
    <x v="0"/>
  </r>
  <r>
    <d v="2021-10-28T00:00:00"/>
    <s v="MEMBER"/>
    <s v="TIFFANY - TTP"/>
    <s v="SS MDRTT HRT TGKEYPDT18IN-30210492"/>
    <x v="224"/>
    <s v="000000P105000000279"/>
    <n v="1"/>
    <n v="7763000"/>
    <x v="0"/>
  </r>
  <r>
    <d v="2021-10-28T00:00:00"/>
    <s v="PLATINUM"/>
    <s v="TIFFANY - TTP"/>
    <s v="PT RD DI 95 F VS1-69085105"/>
    <x v="225"/>
    <s v="000000P105000000280"/>
    <n v="1"/>
    <n v="384515000"/>
    <x v="0"/>
  </r>
  <r>
    <d v="2021-10-28T00:00:00"/>
    <s v="MEMBER"/>
    <s v="TIFFANY - TTP"/>
    <s v="SS MN RTT HRT 4MMBD BLTMD-23984024"/>
    <x v="224"/>
    <s v="000000P105000000281"/>
    <n v="1"/>
    <n v="6951000"/>
    <x v="1"/>
  </r>
  <r>
    <d v="2021-10-28T00:00:00"/>
    <s v="MEMBER"/>
    <s v="TIFFANY - TTP"/>
    <s v="SS MN RTT HRT 4MMBD BLTMD-23984024"/>
    <x v="226"/>
    <s v="000000P105000000282"/>
    <n v="1"/>
    <n v="6951000"/>
    <x v="0"/>
  </r>
  <r>
    <d v="2021-10-28T00:00:00"/>
    <s v="MEMBER"/>
    <s v="TIFFANY - TTP"/>
    <s v="18R T TWO MD RG 10-36509171"/>
    <x v="227"/>
    <s v="000000P105000000283"/>
    <n v="1"/>
    <n v="55060000"/>
    <x v="0"/>
  </r>
  <r>
    <d v="2021-10-28T00:00:00"/>
    <s v="PLATINUM"/>
    <s v="TIFFANY - TTP"/>
    <s v="PT TRU DI 79 F VVS2-68522021"/>
    <x v="228"/>
    <s v="000000P105000000284"/>
    <n v="1"/>
    <n v="265370000"/>
    <x v="0"/>
  </r>
  <r>
    <d v="2021-10-29T00:00:00"/>
    <s v="PLATINUM"/>
    <s v="TIFFANY - TTP"/>
    <s v="18W DI TURQ T WIRE RG 6 5-64028170"/>
    <x v="229"/>
    <s v="000000P105000000285"/>
    <n v="1"/>
    <n v="63184000"/>
    <x v="0"/>
  </r>
  <r>
    <d v="2021-10-29T00:00:00"/>
    <s v="GOLD"/>
    <s v="TIFFANY - TTP"/>
    <s v="PT DI TCO 3MM RG 5 5-23776316"/>
    <x v="230"/>
    <s v="000000P105000000286"/>
    <n v="1"/>
    <n v="46937000"/>
    <x v="0"/>
  </r>
  <r>
    <d v="2021-10-29T00:00:00"/>
    <s v="GOLD"/>
    <s v="TIFFANY - TTP"/>
    <s v="PT DI TCO 3MM RG 7-23776359"/>
    <x v="230"/>
    <s v="000000P105000000286"/>
    <n v="1"/>
    <n v="46937000"/>
    <x v="1"/>
  </r>
  <r>
    <d v="2021-10-29T00:00:00"/>
    <s v="PLATINUM"/>
    <s v="TIFFANY - TTP"/>
    <s v="18W DI T WIRE RG 6 5-33279302"/>
    <x v="229"/>
    <s v="000000P105000000287"/>
    <n v="1"/>
    <n v="56865000"/>
    <x v="1"/>
  </r>
  <r>
    <d v="2021-10-29T00:00:00"/>
    <s v="PLATINUM"/>
    <s v="TIFFANY - TTP"/>
    <s v="18W DI TURQ T WIRE RG 6 5-64028170"/>
    <x v="229"/>
    <s v="000000P105000000289"/>
    <n v="-1"/>
    <n v="-63184000"/>
    <x v="1"/>
  </r>
  <r>
    <d v="2021-10-30T00:00:00"/>
    <s v="PLATINUM"/>
    <s v="TIFFANY - TTP"/>
    <s v="18R DI MN VICTORIA KEY-62867019"/>
    <x v="231"/>
    <s v="000000P105000000290"/>
    <n v="1"/>
    <n v="68599000"/>
    <x v="0"/>
  </r>
  <r>
    <d v="2021-10-30T00:00:00"/>
    <s v="PLATINUM"/>
    <s v="TIFFANY - TTP"/>
    <s v="18R PENDANT CHAIN 18IN-25508335"/>
    <x v="231"/>
    <s v="000000P105000000290"/>
    <n v="1"/>
    <n v="9388000"/>
    <x v="1"/>
  </r>
  <r>
    <d v="2021-10-30T00:00:00"/>
    <s v="GOLD"/>
    <s v="TIFFANY - TTP"/>
    <s v="18W DI TURQ T WIRE BLT MD-64029037"/>
    <x v="232"/>
    <s v="000000P105000000291"/>
    <n v="1"/>
    <n v="97483000"/>
    <x v="0"/>
  </r>
  <r>
    <d v="2021-10-30T00:00:00"/>
    <s v="GOLD"/>
    <s v="TIFFANY - TTP"/>
    <s v="18R T TWO MD RG 8-36509368"/>
    <x v="233"/>
    <s v="000000P105000000292"/>
    <n v="1"/>
    <n v="55060000"/>
    <x v="0"/>
  </r>
  <r>
    <d v="2021-10-30T00:00:00"/>
    <s v="GOLD"/>
    <s v="TIFFANY - TTP"/>
    <s v="18R T TWO NRW RG 6-36820551"/>
    <x v="233"/>
    <s v="000000P105000000292"/>
    <n v="1"/>
    <n v="43326000"/>
    <x v="1"/>
  </r>
  <r>
    <d v="2021-10-31T00:00:00"/>
    <s v="MEMBER"/>
    <s v="TIFFANY - TTP"/>
    <s v="SS 1837 NRRW CUFF LG-22992449"/>
    <x v="234"/>
    <s v="000000P105000000293"/>
    <n v="1"/>
    <n v="12096000"/>
    <x v="0"/>
  </r>
  <r>
    <d v="2021-10-31T00:00:00"/>
    <s v="MEMBER"/>
    <s v="TIFFANY - TTP"/>
    <s v="18R DI DBL LVGHRT MN PDT-63058262"/>
    <x v="235"/>
    <s v="000000P105000000294"/>
    <n v="1"/>
    <n v="24371000"/>
    <x v="0"/>
  </r>
  <r>
    <d v="2021-10-31T00:00:00"/>
    <s v="PLATINUM"/>
    <s v="TIFFANY - TTP"/>
    <s v="18WDIPV T TRUE WD RG 4 5-67459911"/>
    <x v="236"/>
    <s v="000000P105000000295"/>
    <n v="1"/>
    <n v="178719000"/>
    <x v="0"/>
  </r>
  <r>
    <d v="2021-10-31T00:00:00"/>
    <s v="PLATINUM"/>
    <s v="TIFFANY - TTP"/>
    <s v="18RDIPKOP T TWO CLPDT1618-64027115"/>
    <x v="237"/>
    <s v="000000P105000000296"/>
    <n v="1"/>
    <n v="82139000"/>
    <x v="0"/>
  </r>
  <r>
    <d v="2021-10-31T00:00:00"/>
    <s v="PLATINUM"/>
    <s v="TIFFANY - TTP"/>
    <s v="18R DI MOP T WIRE BLT MD-64028626"/>
    <x v="238"/>
    <s v="000000P105000000297"/>
    <n v="1"/>
    <n v="92067000"/>
    <x v="0"/>
  </r>
  <r>
    <d v="2021-10-31T00:00:00"/>
    <s v="PLATINUM"/>
    <s v="TIFFANY - TTP"/>
    <s v="18R DI MOP T WIRE RG 6 5-64027956"/>
    <x v="238"/>
    <s v="000000P105000000297"/>
    <n v="1"/>
    <n v="56865000"/>
    <x v="1"/>
  </r>
  <r>
    <d v="2021-10-31T00:00:00"/>
    <s v="PLATINUM"/>
    <s v="TIFFANY - TTP"/>
    <s v="SS MAKERS SQR PDT24IN-63448532"/>
    <x v="239"/>
    <s v="000000P105000000298"/>
    <n v="1"/>
    <n v="12366000"/>
    <x v="0"/>
  </r>
  <r>
    <d v="2021-10-31T00:00:00"/>
    <s v="PLATINUM"/>
    <s v="TIFFANY - TTP"/>
    <s v="18R FULL DI T1 WD 6 5-68169836"/>
    <x v="240"/>
    <s v="000000P105000000299"/>
    <n v="1"/>
    <n v="164277000"/>
    <x v="0"/>
  </r>
  <r>
    <d v="2021-10-31T00:00:00"/>
    <s v="PLATINUM"/>
    <s v="TIFFANY - TTP"/>
    <s v="18R T1 NRW RG5 5-67797361"/>
    <x v="240"/>
    <s v="000000P105000000299"/>
    <n v="1"/>
    <n v="28884000"/>
    <x v="1"/>
  </r>
  <r>
    <d v="2021-11-02T00:00:00"/>
    <s v="MEMBER"/>
    <s v="TIFFANY - TTP"/>
    <s v="SS RTT MD HRT TAG PDT18IN-30971655"/>
    <x v="241"/>
    <s v="000000P105000000300"/>
    <n v="1"/>
    <n v="6951000"/>
    <x v="0"/>
  </r>
  <r>
    <d v="2021-11-02T00:00:00"/>
    <s v="PLATINUM"/>
    <s v="TIFFANY - TTP"/>
    <s v="SS MN RTTL BLHRTBD BLT SM-61002421"/>
    <x v="242"/>
    <s v="000000P105000000301"/>
    <n v="1"/>
    <n v="8485000"/>
    <x v="0"/>
  </r>
  <r>
    <d v="2021-11-03T00:00:00"/>
    <s v="MEMBER"/>
    <s v="TIFFANY - TTP"/>
    <s v="18Y PENDANT CHAIN 18IN-21921386"/>
    <x v="243"/>
    <s v="000000P105000000302"/>
    <n v="1"/>
    <n v="9388000"/>
    <x v="0"/>
  </r>
  <r>
    <d v="2021-11-03T00:00:00"/>
    <s v="GOLD"/>
    <s v="TIFFANY - TTP"/>
    <s v="18R DI MOP T WIRE RG 5 5-64027905"/>
    <x v="244"/>
    <s v="000000P105000000303"/>
    <n v="1"/>
    <n v="56865000"/>
    <x v="0"/>
  </r>
  <r>
    <d v="2021-11-04T00:00:00"/>
    <s v="MEMBER"/>
    <s v="TIFFANY - TTP"/>
    <s v="SS 1837 NRW BASC RG 5-22993755"/>
    <x v="245"/>
    <s v="000000P105000000304"/>
    <n v="1"/>
    <n v="6951000"/>
    <x v="0"/>
  </r>
  <r>
    <d v="2021-11-06T00:00:00"/>
    <s v="MEMBER"/>
    <s v="TIFFANY - TTP"/>
    <s v="18R DI MOP T WIRE RG 4 5-64027867"/>
    <x v="246"/>
    <s v="000000P105000000307"/>
    <n v="1"/>
    <n v="56865000"/>
    <x v="0"/>
  </r>
  <r>
    <d v="2021-11-06T00:00:00"/>
    <s v="GOLD"/>
    <s v="TIFFANY - TTP"/>
    <s v="18W DI T WIRE RG 5-33279337"/>
    <x v="247"/>
    <s v="000000P105000000308"/>
    <n v="1"/>
    <n v="56865000"/>
    <x v="0"/>
  </r>
  <r>
    <d v="2021-11-06T00:00:00"/>
    <s v="GOLD"/>
    <s v="TIFFANY - TTP"/>
    <s v="18W T SQR RG 7-33264216"/>
    <x v="247"/>
    <s v="000000P105000000308"/>
    <n v="1"/>
    <n v="48742000"/>
    <x v="1"/>
  </r>
  <r>
    <d v="2021-11-06T00:00:00"/>
    <s v="PLATINUM"/>
    <s v="TIFFANY - TTP"/>
    <s v="18R DI PV T TRUE .23TW NW RG 6.5-63961817"/>
    <x v="248"/>
    <s v="000000P105000000309"/>
    <n v="1"/>
    <n v="120951000"/>
    <x v="0"/>
  </r>
  <r>
    <d v="2021-11-06T00:00:00"/>
    <s v="PLATINUM"/>
    <s v="TIFFANY - TTP"/>
    <s v="18R T TRUE WD RG 7 5-63064386"/>
    <x v="248"/>
    <s v="000000P105000000309"/>
    <n v="1"/>
    <n v="48742000"/>
    <x v="1"/>
  </r>
  <r>
    <d v="2021-11-06T00:00:00"/>
    <s v="MEMBER"/>
    <s v="TIFFANY - TTP"/>
    <s v="SS MAKERS MD SLICE RG9-63450421"/>
    <x v="249"/>
    <s v="000000P105000000310"/>
    <n v="1"/>
    <n v="11554000"/>
    <x v="0"/>
  </r>
  <r>
    <d v="2021-11-06T00:00:00"/>
    <s v="PLATINUM"/>
    <s v="TIFFANY - TTP"/>
    <s v="18R HLFDI T1 NRWRG5-67795318"/>
    <x v="250"/>
    <s v="000000P105000000311"/>
    <n v="1"/>
    <n v="48742000"/>
    <x v="0"/>
  </r>
  <r>
    <d v="2021-11-06T00:00:00"/>
    <s v="PLATINUM"/>
    <s v="TIFFANY - TTP"/>
    <s v="18R T TRUE NRW RG 7 5-63065307"/>
    <x v="250"/>
    <s v="000000P105000000311"/>
    <n v="1"/>
    <n v="28884000"/>
    <x v="1"/>
  </r>
  <r>
    <d v="2021-11-06T00:00:00"/>
    <s v="PLATINUM"/>
    <s v="TIFFANY - TTP"/>
    <s v="18Y T SMILE SM PDT16 18-35189459"/>
    <x v="250"/>
    <s v="000000P105000000311"/>
    <n v="1"/>
    <n v="26176000"/>
    <x v="1"/>
  </r>
  <r>
    <d v="2021-11-06T00:00:00"/>
    <s v="BOD"/>
    <s v="TIFFANY - TTP"/>
    <s v="18Y CUDI2 24FV VVS2-63727164"/>
    <x v="251"/>
    <s v="000000P105000000312"/>
    <n v="1"/>
    <n v="1610268800"/>
    <x v="0"/>
  </r>
  <r>
    <d v="2021-11-10T00:00:00"/>
    <s v="MEMBER"/>
    <s v="TIFFANY - TTP"/>
    <s v="SSREDRTTMNHRT4MMBDBLTXS-63686174"/>
    <x v="252"/>
    <s v="000000P105000000313"/>
    <n v="1"/>
    <n v="6951000"/>
    <x v="0"/>
  </r>
  <r>
    <d v="2021-11-10T00:00:00"/>
    <s v="GOLD"/>
    <s v="TIFFANY - TTP"/>
    <s v="SS MN RTT HRT 4MMBD BLTMD-23984024"/>
    <x v="253"/>
    <s v="000000P105000000314"/>
    <n v="1"/>
    <n v="6951000"/>
    <x v="0"/>
  </r>
  <r>
    <d v="2021-11-10T00:00:00"/>
    <s v="MEMBER"/>
    <s v="TIFFANY - TTP"/>
    <s v="SS18RRTTLADYBUGCHNBLTXSSM-67071492"/>
    <x v="254"/>
    <s v="000000P105000000315"/>
    <n v="1"/>
    <n v="14713000"/>
    <x v="0"/>
  </r>
  <r>
    <d v="2021-11-11T00:00:00"/>
    <s v="MEMBER"/>
    <s v="TIFFANY - TTP"/>
    <s v="18R T SMILE SM PDT16 18-35189432"/>
    <x v="255"/>
    <s v="000000P105000000316"/>
    <n v="1"/>
    <n v="26176000"/>
    <x v="0"/>
  </r>
  <r>
    <d v="2021-11-11T00:00:00"/>
    <s v="MEMBER"/>
    <s v="TIFFANY - TTP"/>
    <s v="18R DI LVGHRT WIRE BLT MD-60963703"/>
    <x v="256"/>
    <s v="000000P105000000317"/>
    <n v="1"/>
    <n v="46937000"/>
    <x v="0"/>
  </r>
  <r>
    <d v="2021-11-12T00:00:00"/>
    <s v="MEMBER"/>
    <s v="TIFFANY - TTP"/>
    <s v="18R T SMILE SM PDT16 18-35189432"/>
    <x v="257"/>
    <s v="000000P105000000318"/>
    <n v="1"/>
    <n v="26176000"/>
    <x v="0"/>
  </r>
  <r>
    <d v="2021-11-12T00:00:00"/>
    <s v="MEMBER"/>
    <s v="TIFFANY - TTP"/>
    <s v="18R T SMILE SM PDT16 18-35189432"/>
    <x v="257"/>
    <s v="000000P105000000321"/>
    <n v="-1"/>
    <n v="-26176000"/>
    <x v="1"/>
  </r>
  <r>
    <d v="2021-11-12T00:00:00"/>
    <s v="MEMBER"/>
    <s v="TIFFANY - TTP"/>
    <s v="18R T SMILE SM PDT16 18-35189432"/>
    <x v="257"/>
    <s v="000000P105000000322"/>
    <n v="1"/>
    <n v="26176000"/>
    <x v="1"/>
  </r>
  <r>
    <d v="2021-11-12T00:00:00"/>
    <s v="MEMBER"/>
    <s v="TIFFANY - TTP"/>
    <s v="18R DI MOP T WIRE RG 7-64027972"/>
    <x v="258"/>
    <s v="000000P105000000323"/>
    <n v="1"/>
    <n v="56865000"/>
    <x v="0"/>
  </r>
  <r>
    <d v="2021-11-12T00:00:00"/>
    <s v="PLATINUM"/>
    <s v="TIFFANY - TTP"/>
    <s v="18R ATLAS X CLOSED LG HOOP ER-67786130"/>
    <x v="29"/>
    <s v="000000P105000000324"/>
    <n v="1"/>
    <n v="83041000"/>
    <x v="1"/>
  </r>
  <r>
    <d v="2021-11-13T00:00:00"/>
    <s v="MEMBER"/>
    <s v="TIFFANY - TTP"/>
    <s v="SSBLSMRTTDBLHRTTAGPDT1618-37094692"/>
    <x v="259"/>
    <s v="000000P105000000325"/>
    <n v="1"/>
    <n v="10832000"/>
    <x v="0"/>
  </r>
  <r>
    <d v="2021-11-13T00:00:00"/>
    <s v="PLATINUM"/>
    <s v="TIFFANY - TTP"/>
    <s v="18R T TWO DI NRW RG 6-36821329"/>
    <x v="260"/>
    <s v="000000P105000000326"/>
    <n v="1"/>
    <n v="86652000"/>
    <x v="0"/>
  </r>
  <r>
    <d v="2021-11-13T00:00:00"/>
    <s v="PLATINUM"/>
    <s v="TIFFANY - TTP"/>
    <s v="18RDIPV T TRUE NW RG 4 5-67456386"/>
    <x v="260"/>
    <s v="000000P105000000326"/>
    <n v="1"/>
    <n v="120951000"/>
    <x v="1"/>
  </r>
  <r>
    <d v="2021-11-13T00:00:00"/>
    <s v="GOLD"/>
    <s v="TIFFANY - TTP"/>
    <s v="18R HLFDI T1 NRWRG6-67795350"/>
    <x v="261"/>
    <s v="000000P105000000327"/>
    <n v="1"/>
    <n v="48742000"/>
    <x v="0"/>
  </r>
  <r>
    <d v="2021-11-13T00:00:00"/>
    <s v="PLATINUM"/>
    <s v="TIFFANY - TTP"/>
    <s v="18R DI T WIRE BLT SM-35093338"/>
    <x v="262"/>
    <s v="000000P105000000328"/>
    <n v="1"/>
    <n v="114633000"/>
    <x v="0"/>
  </r>
  <r>
    <d v="2021-11-13T00:00:00"/>
    <s v="PLATINUM"/>
    <s v="TIFFANY - TTP"/>
    <s v="18R DI T WIRE RG 5-35008144"/>
    <x v="262"/>
    <s v="000000P105000000328"/>
    <n v="1"/>
    <n v="56865000"/>
    <x v="1"/>
  </r>
  <r>
    <d v="2021-11-14T00:00:00"/>
    <s v="MEMBER"/>
    <s v="TIFFANY - TTP"/>
    <s v="SS18Y MAKERS CHAIN BLT SM-63448877"/>
    <x v="263"/>
    <s v="000000P105000000329"/>
    <n v="1"/>
    <n v="25274000"/>
    <x v="0"/>
  </r>
  <r>
    <d v="2021-11-14T00:00:00"/>
    <s v="GOLD"/>
    <s v="TIFFANY - TTP"/>
    <s v="18RDI T TRUE LINK RG 5-63064734"/>
    <x v="264"/>
    <s v="000000P105000000330"/>
    <n v="1"/>
    <n v="40618000"/>
    <x v="0"/>
  </r>
  <r>
    <d v="2021-11-14T00:00:00"/>
    <s v="GOLD"/>
    <s v="TIFFANY - TTP"/>
    <s v="18RDI T TRUE LINK RG 7-63064815"/>
    <x v="264"/>
    <s v="000000P105000000330"/>
    <n v="1"/>
    <n v="40618000"/>
    <x v="1"/>
  </r>
  <r>
    <d v="2021-11-14T00:00:00"/>
    <s v="GOLD"/>
    <s v="TIFFANY - TTP"/>
    <s v="PT DI RD AQ 6MM SLST PDT-32814867"/>
    <x v="265"/>
    <s v="000000P105000000331"/>
    <n v="1"/>
    <n v="97483000"/>
    <x v="0"/>
  </r>
  <r>
    <d v="2021-11-15T00:00:00"/>
    <s v="PLATINUM"/>
    <s v="TIFFANY - TTP"/>
    <s v="18Y DI 13 CROWN KEY-25524942"/>
    <x v="266"/>
    <s v="000000P105000000332"/>
    <n v="1"/>
    <n v="92067000"/>
    <x v="0"/>
  </r>
  <r>
    <d v="2021-11-15T00:00:00"/>
    <s v="PLATINUM"/>
    <s v="TIFFANY - TTP"/>
    <s v="18Y DI MN FLEURDELIS KEY-62866934"/>
    <x v="266"/>
    <s v="000000P105000000332"/>
    <n v="1"/>
    <n v="63184000"/>
    <x v="1"/>
  </r>
  <r>
    <d v="2021-11-15T00:00:00"/>
    <s v="PLATINUM"/>
    <s v="TIFFANY - TTP"/>
    <s v="18Y PENDANT CHAIN 18IN-21921386"/>
    <x v="266"/>
    <s v="000000P105000000332"/>
    <n v="1"/>
    <n v="9388000"/>
    <x v="1"/>
  </r>
  <r>
    <d v="2021-11-15T00:00:00"/>
    <s v="PLATINUM"/>
    <s v="TIFFANY - TTP"/>
    <s v="PT DI WOVEN KEY LG-35725636"/>
    <x v="266"/>
    <s v="000000P105000000332"/>
    <n v="1"/>
    <n v="250928000"/>
    <x v="1"/>
  </r>
  <r>
    <d v="2021-11-16T00:00:00"/>
    <s v="NEW"/>
    <s v="TIFFANY - TTP"/>
    <s v="SS BL MN RTT 2HRT PDT 18-30210417"/>
    <x v="267"/>
    <s v="000000P105000000333"/>
    <n v="1"/>
    <n v="6951000"/>
    <x v="0"/>
  </r>
  <r>
    <d v="2021-11-16T00:00:00"/>
    <s v="PLATINUM"/>
    <s v="TIFFANY - TTP"/>
    <s v="PT18Y LYNN DI 28TW ER STD-10907152"/>
    <x v="42"/>
    <s v="000000P105000000334"/>
    <n v="1"/>
    <n v="106509000"/>
    <x v="1"/>
  </r>
  <r>
    <d v="2021-11-17T00:00:00"/>
    <s v="PLATINUM"/>
    <s v="TIFFANY - TTP"/>
    <s v="18RHLFDIT1NRWHNGBGLMD-68315786"/>
    <x v="240"/>
    <s v="000000P105000000336"/>
    <n v="1"/>
    <n v="285227000"/>
    <x v="1"/>
  </r>
  <r>
    <d v="2021-11-19T00:00:00"/>
    <s v="GOLD"/>
    <s v="TIFFANY - TTP"/>
    <s v="18R DI T WIRE BLT SM-35093338"/>
    <x v="268"/>
    <s v="000000P105000000339"/>
    <n v="1"/>
    <n v="114633000"/>
    <x v="0"/>
  </r>
  <r>
    <d v="2021-11-19T00:00:00"/>
    <s v="MEMBER"/>
    <s v="TIFFANY - TTP"/>
    <s v="18Y TURQ T WIRE BLT SM-64028855"/>
    <x v="269"/>
    <s v="000000P105000000340"/>
    <n v="1"/>
    <n v="65892000"/>
    <x v="0"/>
  </r>
  <r>
    <d v="2021-11-19T00:00:00"/>
    <s v="MEMBER"/>
    <s v="TIFFANY - TTP"/>
    <s v="18R DI T SMILE SM PDT-63058823"/>
    <x v="270"/>
    <s v="000000P105000000341"/>
    <n v="1"/>
    <n v="68599000"/>
    <x v="0"/>
  </r>
  <r>
    <d v="2021-11-20T00:00:00"/>
    <s v="GOLD"/>
    <s v="TIFFANY - TTP"/>
    <s v="18Y T SMILE SM PDT16 18-35189459"/>
    <x v="271"/>
    <s v="000000P105000000342"/>
    <n v="1"/>
    <n v="26176000"/>
    <x v="0"/>
  </r>
  <r>
    <d v="2021-11-20T00:00:00"/>
    <s v="GOLD"/>
    <s v="TIFFANY - TTP"/>
    <s v="18Y TURQ T WIRE BLT MD-64028871"/>
    <x v="271"/>
    <s v="000000P105000000342"/>
    <n v="1"/>
    <n v="65892000"/>
    <x v="1"/>
  </r>
  <r>
    <d v="2021-11-20T00:00:00"/>
    <s v="MEMBER"/>
    <s v="TIFFANY - TTP"/>
    <s v="18R MOP T WIRE RG 7-64027298"/>
    <x v="272"/>
    <s v="000000P105000000343"/>
    <n v="1"/>
    <n v="46034000"/>
    <x v="0"/>
  </r>
  <r>
    <d v="2021-11-20T00:00:00"/>
    <s v="MEMBER"/>
    <s v="TIFFANY - TTP"/>
    <s v="18R T SMILE SM PDT16 18-35189432"/>
    <x v="272"/>
    <s v="000000P105000000344"/>
    <n v="1"/>
    <n v="26176000"/>
    <x v="1"/>
  </r>
  <r>
    <d v="2021-11-20T00:00:00"/>
    <s v="GOLD"/>
    <s v="TIFFANY - TTP"/>
    <s v="SS MN RTT HRT 4MMBD BLTMD-23984024"/>
    <x v="273"/>
    <s v="000000P105000000345"/>
    <n v="1"/>
    <n v="6951000"/>
    <x v="0"/>
  </r>
  <r>
    <d v="2021-11-21T00:00:00"/>
    <s v="GOLD"/>
    <s v="TIFFANY - TTP"/>
    <s v="18R DI MOP T WIRE RG 7 5-64027999"/>
    <x v="274"/>
    <s v="000000P105000000346"/>
    <n v="1"/>
    <n v="56865000"/>
    <x v="0"/>
  </r>
  <r>
    <d v="2021-11-21T00:00:00"/>
    <s v="GOLD"/>
    <s v="TIFFANY - TTP"/>
    <s v="18RDI MOP T TWO CLPDT1618-64026828"/>
    <x v="274"/>
    <s v="000000P105000000346"/>
    <n v="1"/>
    <n v="79431000"/>
    <x v="1"/>
  </r>
  <r>
    <d v="2021-11-22T00:00:00"/>
    <s v="MEMBER"/>
    <s v="TIFFANY - TTP"/>
    <s v="18R PENDANT CHAIN 18IN-25508335"/>
    <x v="275"/>
    <s v="000000P105000000347"/>
    <n v="1"/>
    <n v="9388000"/>
    <x v="0"/>
  </r>
  <r>
    <d v="2021-11-22T00:00:00"/>
    <s v="MEMBER"/>
    <s v="TIFFANY - TTP"/>
    <s v="18R SM DI DAISY KEY-26887771"/>
    <x v="275"/>
    <s v="000000P105000000347"/>
    <n v="1"/>
    <n v="43326000"/>
    <x v="1"/>
  </r>
  <r>
    <d v="2021-11-22T00:00:00"/>
    <s v="MEMBER"/>
    <s v="TIFFANY - TTP"/>
    <s v="SS MN RTT HRT 4MMBD BLTMD-23984024"/>
    <x v="276"/>
    <s v="000000P105000000348"/>
    <n v="1"/>
    <n v="6951000"/>
    <x v="0"/>
  </r>
  <r>
    <d v="2021-11-22T00:00:00"/>
    <s v="MEMBER"/>
    <s v="TIFFANY - TTP"/>
    <s v="18R DI MN FLEURDELIS KEY-62866993"/>
    <x v="277"/>
    <s v="000000P105000000349"/>
    <n v="1"/>
    <n v="63184000"/>
    <x v="0"/>
  </r>
  <r>
    <d v="2021-11-22T00:00:00"/>
    <s v="MEMBER"/>
    <s v="TIFFANY - TTP"/>
    <s v="18R PENDANT CHAIN 16IN-25508327"/>
    <x v="277"/>
    <s v="000000P105000000349"/>
    <n v="1"/>
    <n v="9388000"/>
    <x v="1"/>
  </r>
  <r>
    <d v="2021-11-22T00:00:00"/>
    <s v="MEMBER"/>
    <s v="TIFFANY - TTP"/>
    <s v="18R DI T SMILE SM PDT-63058823"/>
    <x v="278"/>
    <s v="000000P105000000350"/>
    <n v="1"/>
    <n v="68599000"/>
    <x v="0"/>
  </r>
  <r>
    <d v="2021-11-22T00:00:00"/>
    <s v="PLATINUM"/>
    <s v="TIFFANY - TTP"/>
    <s v="PT RDDI 91 G VS1-66866815"/>
    <x v="279"/>
    <s v="000000P105000000351"/>
    <n v="1"/>
    <n v="388126000"/>
    <x v="0"/>
  </r>
  <r>
    <d v="2021-11-23T00:00:00"/>
    <s v="PLATINUM"/>
    <s v="TIFFANY - TTP"/>
    <s v="18R MOP T WIRE RG 5-64027204"/>
    <x v="280"/>
    <s v="000000P105000000352"/>
    <n v="1"/>
    <n v="46034000"/>
    <x v="0"/>
  </r>
  <r>
    <d v="2021-11-23T00:00:00"/>
    <s v="PLATINUM"/>
    <s v="TIFFANY - TTP"/>
    <s v="18R ONYX T WIRE RG 5-64027441"/>
    <x v="280"/>
    <s v="000000P105000000352"/>
    <n v="1"/>
    <n v="46034000"/>
    <x v="1"/>
  </r>
  <r>
    <d v="2021-11-23T00:00:00"/>
    <s v="PLATINUM"/>
    <s v="TIFFANY - TTP"/>
    <s v="BRS RTHNM TCLP BP-25391209"/>
    <x v="281"/>
    <s v="000000P105000000353"/>
    <n v="1"/>
    <n v="6680000"/>
    <x v="0"/>
  </r>
  <r>
    <d v="2021-11-24T00:00:00"/>
    <s v="PLATINUM"/>
    <s v="TIFFANY - TTP"/>
    <s v="18R DI MN PETALS KEY-60660190"/>
    <x v="154"/>
    <s v="000000P105000000356"/>
    <n v="1"/>
    <n v="83041000"/>
    <x v="1"/>
  </r>
  <r>
    <d v="2021-11-24T00:00:00"/>
    <s v="PLATINUM"/>
    <s v="TIFFANY - TTP"/>
    <s v="18R PENDANT CHAIN 16IN-25508327"/>
    <x v="154"/>
    <s v="000000P105000000356"/>
    <n v="1"/>
    <n v="9388000"/>
    <x v="1"/>
  </r>
  <r>
    <d v="2021-11-25T00:00:00"/>
    <s v="GOLD"/>
    <s v="TIFFANY - TTP"/>
    <s v="18R HLFDI T1 NRWRG4 5-67795288"/>
    <x v="282"/>
    <s v="000000P105000000357"/>
    <n v="1"/>
    <n v="48742000"/>
    <x v="0"/>
  </r>
  <r>
    <d v="2021-11-25T00:00:00"/>
    <s v="GOLD"/>
    <s v="TIFFANY - TTP"/>
    <s v="18R DI T WIRE FC RING 4 5-34901473"/>
    <x v="282"/>
    <s v="000000P105000000358"/>
    <n v="1"/>
    <n v="80333000"/>
    <x v="1"/>
  </r>
  <r>
    <d v="2021-11-26T00:00:00"/>
    <s v="MEMBER"/>
    <s v="TIFFANY - TTP"/>
    <s v="18R T SMILE SM PDT16 18-35189432"/>
    <x v="283"/>
    <s v="000000P105000000359"/>
    <n v="1"/>
    <n v="26176000"/>
    <x v="0"/>
  </r>
  <r>
    <d v="2021-11-26T00:00:00"/>
    <s v="MEMBER"/>
    <s v="TIFFANY - TTP"/>
    <s v="18R MOP T WIRE BLT LG-63958360"/>
    <x v="284"/>
    <s v="000000P105000000360"/>
    <n v="1"/>
    <n v="60476000"/>
    <x v="0"/>
  </r>
  <r>
    <d v="2021-11-26T00:00:00"/>
    <s v="MEMBER"/>
    <s v="TIFFANY - TTP"/>
    <s v="18R ATLS X CLSD INTRLCKPDT161-67789237"/>
    <x v="285"/>
    <s v="000000P105000000361"/>
    <n v="1"/>
    <n v="51450000"/>
    <x v="0"/>
  </r>
  <r>
    <d v="2021-11-26T00:00:00"/>
    <s v="MEMBER"/>
    <s v="TIFFANY - TTP"/>
    <s v="BRS RTHNM TCLP BP-25391209"/>
    <x v="286"/>
    <s v="000000P105000000362"/>
    <n v="1"/>
    <n v="6680000"/>
    <x v="0"/>
  </r>
  <r>
    <d v="2021-11-26T00:00:00"/>
    <s v="MEMBER"/>
    <s v="TIFFANY - TTP"/>
    <s v="SS EXEC TCLIP BLK BRS BP-37361348"/>
    <x v="286"/>
    <s v="000000P105000000362"/>
    <n v="1"/>
    <n v="8124000"/>
    <x v="1"/>
  </r>
  <r>
    <d v="2021-11-27T00:00:00"/>
    <s v="PLATINUM"/>
    <s v="TIFFANY - TTP"/>
    <s v="PT DI TFHARMONY RG 4 5-30620097"/>
    <x v="287"/>
    <s v="000000P105000000363"/>
    <n v="1"/>
    <n v="71307000"/>
    <x v="0"/>
  </r>
  <r>
    <d v="2021-11-27T00:00:00"/>
    <s v="MEMBER"/>
    <s v="TIFFANY - TTP"/>
    <s v="18R HLFDI T1 NRWRG5 5-67795334"/>
    <x v="288"/>
    <s v="000000P105000000364"/>
    <n v="1"/>
    <n v="48742000"/>
    <x v="0"/>
  </r>
  <r>
    <d v="2021-11-27T00:00:00"/>
    <s v="MEMBER"/>
    <s v="TIFFANY - TTP"/>
    <s v="SS MAKERS ID CHAIN BLT SM-63526576"/>
    <x v="289"/>
    <s v="000000P105000000365"/>
    <n v="1"/>
    <n v="27079000"/>
    <x v="0"/>
  </r>
  <r>
    <d v="2021-11-28T00:00:00"/>
    <s v="PLATINUM"/>
    <s v="TIFFANY - TTP"/>
    <s v="PT INSIDE OUT DI1 10 HP-11857035"/>
    <x v="290"/>
    <s v="000000P105000000366"/>
    <n v="1"/>
    <n v="213018000"/>
    <x v="0"/>
  </r>
  <r>
    <d v="2021-11-28T00:00:00"/>
    <s v="PLATINUM"/>
    <s v="TIFFANY - TTP"/>
    <s v="18R HLFDI T1 NRWRG5 5-67795334"/>
    <x v="291"/>
    <s v="000000P105000000368"/>
    <n v="1"/>
    <n v="48742000"/>
    <x v="0"/>
  </r>
  <r>
    <d v="2021-11-29T00:00:00"/>
    <s v="STAFF"/>
    <s v="TIFFANY - TTP"/>
    <s v="SS MAKERS MD SLICE RG8-63450405"/>
    <x v="292"/>
    <s v="000000P105000000369"/>
    <n v="1"/>
    <n v="11554000"/>
    <x v="0"/>
  </r>
  <r>
    <d v="2021-11-30T00:00:00"/>
    <s v="GOLD"/>
    <s v="TIFFANY - TTP"/>
    <s v="18R DI T SQR WRAP RG 6-35606696"/>
    <x v="293"/>
    <s v="000000P105000000370"/>
    <n v="1"/>
    <n v="77626000"/>
    <x v="0"/>
  </r>
  <r>
    <d v="2021-11-30T00:00:00"/>
    <s v="MEMBER"/>
    <s v="TIFFANY - TTP"/>
    <s v="18R DI TCO 3MM RG 6 5-27897916"/>
    <x v="294"/>
    <s v="000000P105000000371"/>
    <n v="1"/>
    <n v="37910000"/>
    <x v="0"/>
  </r>
  <r>
    <d v="2021-11-30T00:00:00"/>
    <s v="MEMBER"/>
    <s v="TIFFANY - TTP"/>
    <s v="SS RTT MD HRT TAG PDT18IN-30971655"/>
    <x v="295"/>
    <s v="000000P105000000372"/>
    <n v="1"/>
    <n v="6951000"/>
    <x v="0"/>
  </r>
  <r>
    <d v="2021-11-30T00:00:00"/>
    <s v="MEMBER"/>
    <s v="TIFFANY - TTP"/>
    <s v="18R DI T SMILE SM PDT-63058823"/>
    <x v="296"/>
    <s v="000000P105000000373"/>
    <n v="1"/>
    <n v="68599000"/>
    <x v="0"/>
  </r>
  <r>
    <d v="2021-11-30T00:00:00"/>
    <s v="GOLD"/>
    <s v="TIFFANY - TTP"/>
    <s v="SS MN RTTL BLUE HRT ER-60994862"/>
    <x v="293"/>
    <s v="000000P105000000374"/>
    <n v="1"/>
    <n v="10832000"/>
    <x v="1"/>
  </r>
  <r>
    <d v="2021-12-01T00:00:00"/>
    <s v="GOLD"/>
    <s v="TIFFANY - TTP"/>
    <s v="PT HC RD DI 2 0MM RG 4 5-18408937"/>
    <x v="297"/>
    <s v="000000P105000000375"/>
    <n v="1"/>
    <n v="76723000"/>
    <x v="0"/>
  </r>
  <r>
    <d v="2021-12-01T00:00:00"/>
    <s v="GOLD"/>
    <s v="TIFFANY - TTP"/>
    <s v="PTDI TIFESN DBMG 4MM 6 5-27897738"/>
    <x v="297"/>
    <s v="000000P105000000375"/>
    <n v="1"/>
    <n v="55963000"/>
    <x v="1"/>
  </r>
  <r>
    <d v="2021-12-02T00:00:00"/>
    <s v="PLATINUM"/>
    <s v="TIFFANY - TTP"/>
    <s v="PT RD DI 64 E VS1-67364856"/>
    <x v="298"/>
    <s v="000000P105000000376"/>
    <n v="1"/>
    <n v="234681000"/>
    <x v="0"/>
  </r>
  <r>
    <d v="2021-12-02T00:00:00"/>
    <s v="PLATINUM"/>
    <s v="TIFFANY - TTP"/>
    <s v="SS MAKERS ID CHAIN BLT LG-63526614"/>
    <x v="299"/>
    <s v="000000P105000000377"/>
    <n v="1"/>
    <n v="27079000"/>
    <x v="0"/>
  </r>
  <r>
    <d v="2021-12-02T00:00:00"/>
    <s v="PLATINUM"/>
    <s v="TIFFANY - TTP"/>
    <s v="18R ONYX T WIRE RG 6 5-64027514"/>
    <x v="300"/>
    <s v="000000P105000000378"/>
    <n v="1"/>
    <n v="46034000"/>
    <x v="0"/>
  </r>
  <r>
    <d v="2021-12-02T00:00:00"/>
    <s v="PLATINUM"/>
    <s v="TIFFANY - TTP"/>
    <s v="PT RD DI 1 21 E VS2-69029752"/>
    <x v="301"/>
    <s v="000000P105000000379"/>
    <n v="1"/>
    <n v="602949000"/>
    <x v="0"/>
  </r>
  <r>
    <d v="2021-12-04T00:00:00"/>
    <s v="GOLD"/>
    <s v="TIFFANY - TTP"/>
    <s v="ST BLK T SQR BLT LG-36618159"/>
    <x v="302"/>
    <s v="000000P105000000382"/>
    <n v="1"/>
    <n v="43326000"/>
    <x v="0"/>
  </r>
  <r>
    <d v="2021-12-04T00:00:00"/>
    <s v="GOLD"/>
    <s v="TIFFANY - TTP"/>
    <s v="18R DI T WIRE RG 7-35007873"/>
    <x v="303"/>
    <s v="000000P105000000383"/>
    <n v="1"/>
    <n v="56865000"/>
    <x v="0"/>
  </r>
  <r>
    <d v="2021-12-04T00:00:00"/>
    <s v="MEMBER"/>
    <s v="TIFFANY - TTP"/>
    <s v="SS BL RTTSPL HRTTAGBLT SM-61523022"/>
    <x v="304"/>
    <s v="000000P105000000384"/>
    <n v="1"/>
    <n v="13630000"/>
    <x v="0"/>
  </r>
  <r>
    <d v="2021-12-04T00:00:00"/>
    <s v="PLATINUM"/>
    <s v="TIFFANY - TTP"/>
    <s v="18RDIACNT MDFLEURDELISKEY-60764379"/>
    <x v="34"/>
    <s v="000000P105000000385"/>
    <n v="1"/>
    <n v="55060000"/>
    <x v="1"/>
  </r>
  <r>
    <d v="2021-12-04T00:00:00"/>
    <s v="PLATINUM"/>
    <s v="TIFFANY - TTP"/>
    <s v="PT RD DI 34 E VVS2-67934423"/>
    <x v="305"/>
    <s v="000000P105000000386"/>
    <n v="1"/>
    <n v="102899000"/>
    <x v="0"/>
  </r>
  <r>
    <d v="2021-12-05T00:00:00"/>
    <s v="MEMBER"/>
    <s v="TIFFANY - TTP"/>
    <s v="18R DI RD SGLRW SLST PDT-60879346"/>
    <x v="306"/>
    <s v="000000P105000000387"/>
    <n v="1"/>
    <n v="59573000"/>
    <x v="0"/>
  </r>
  <r>
    <d v="2021-12-05T00:00:00"/>
    <s v="GOLD"/>
    <s v="TIFFANY - TTP"/>
    <s v="SS RD RTTMNHRT 4MMBDBLTLG-61941819"/>
    <x v="307"/>
    <s v="000000P105000000388"/>
    <n v="1"/>
    <n v="6951000"/>
    <x v="0"/>
  </r>
  <r>
    <d v="2021-12-05T00:00:00"/>
    <s v="GOLD"/>
    <s v="TIFFANY - TTP"/>
    <s v="18WDIACNT MDFLEURDELISKEY-60660123"/>
    <x v="307"/>
    <s v="000000P105000000390"/>
    <n v="1"/>
    <n v="55060000"/>
    <x v="1"/>
  </r>
  <r>
    <d v="2021-12-05T00:00:00"/>
    <s v="GOLD"/>
    <s v="TIFFANY - TTP"/>
    <s v="18W PENDANT CHAIN 18IN-33430531"/>
    <x v="307"/>
    <s v="000000P105000000391"/>
    <n v="1"/>
    <n v="9388000"/>
    <x v="1"/>
  </r>
  <r>
    <d v="2021-12-05T00:00:00"/>
    <s v="PLATINUM"/>
    <s v="TIFFANY - TTP"/>
    <s v="PT DI TIF EMB 3 HC RG4 5-16026174"/>
    <x v="186"/>
    <s v="000000P105000000395"/>
    <n v="1"/>
    <n v="162472000"/>
    <x v="1"/>
  </r>
  <r>
    <d v="2021-12-06T00:00:00"/>
    <s v="PLATINUM"/>
    <s v="TIFFANY - TTP"/>
    <s v="PT18 CUDI 72TW FI DBLRWER-68789532"/>
    <x v="102"/>
    <s v="000000P105000000396"/>
    <n v="1"/>
    <n v="267175000"/>
    <x v="1"/>
  </r>
  <r>
    <d v="2021-12-06T00:00:00"/>
    <s v="PLATINUM"/>
    <s v="TIFFANY - TTP"/>
    <s v="PT DI TFHARMONY RG 5 5-30620046"/>
    <x v="308"/>
    <s v="000000P105000000397"/>
    <n v="1"/>
    <n v="71307000"/>
    <x v="0"/>
  </r>
  <r>
    <d v="2021-12-06T00:00:00"/>
    <s v="PLATINUM"/>
    <s v="TIFFANY - TTP"/>
    <s v="PT RD DI 2 03 F VVS1-69252907"/>
    <x v="308"/>
    <s v="000000P105000000397"/>
    <n v="1"/>
    <n v="2130176000"/>
    <x v="1"/>
  </r>
  <r>
    <d v="2021-12-07T00:00:00"/>
    <s v="GOLD"/>
    <s v="TIFFANY - TTP"/>
    <s v="18R T1 NRW HNG BGL MD-67794346"/>
    <x v="309"/>
    <s v="000000P105000000398"/>
    <n v="1"/>
    <n v="103801000"/>
    <x v="0"/>
  </r>
  <r>
    <d v="2021-12-07T00:00:00"/>
    <s v="MEMBER"/>
    <s v="TIFFANY - TTP"/>
    <s v="SS BLU BDR RTT MD HRT PDT-63477966"/>
    <x v="310"/>
    <s v="000000P105000000399"/>
    <n v="1"/>
    <n v="6951000"/>
    <x v="0"/>
  </r>
  <r>
    <d v="2021-12-08T00:00:00"/>
    <s v="MEMBER"/>
    <s v="TIFFANY - TTP"/>
    <s v="18Y DI MN TREFOIL KEY-62866918"/>
    <x v="311"/>
    <s v="000000P105000000400"/>
    <n v="1"/>
    <n v="55060000"/>
    <x v="0"/>
  </r>
  <r>
    <d v="2021-12-08T00:00:00"/>
    <s v="GOLD"/>
    <s v="TIFFANY - TTP"/>
    <s v="18R DI T SMILE SM PDT-63058823"/>
    <x v="312"/>
    <s v="000000P105000000401"/>
    <n v="1"/>
    <n v="68599000"/>
    <x v="0"/>
  </r>
  <r>
    <d v="2021-12-09T00:00:00"/>
    <s v="GOLD"/>
    <s v="TIFFANY - TTP"/>
    <s v="18R DI MOP T WIRE BLT MD-64028626"/>
    <x v="313"/>
    <s v="000000P105000000402"/>
    <n v="1"/>
    <n v="92067000"/>
    <x v="0"/>
  </r>
  <r>
    <d v="2021-12-09T00:00:00"/>
    <s v="MEMBER"/>
    <s v="TIFFANY - TTP"/>
    <s v="SS BLUE BAND T CLIP BP-25391276"/>
    <x v="20"/>
    <s v="000000P105000000403"/>
    <n v="1"/>
    <n v="8124000"/>
    <x v="1"/>
  </r>
  <r>
    <d v="2021-12-09T00:00:00"/>
    <s v="MEMBER"/>
    <s v="TIFFANY - TTP"/>
    <s v="18R T1 NRW RG5-67797345"/>
    <x v="314"/>
    <s v="000000P105000000404"/>
    <n v="1"/>
    <n v="28884000"/>
    <x v="0"/>
  </r>
  <r>
    <d v="2021-12-09T00:00:00"/>
    <s v="GOLD"/>
    <s v="TIFFANY - TTP"/>
    <s v="PT RD DI 41 F VVS1-37952184"/>
    <x v="315"/>
    <s v="000000P105000000405"/>
    <n v="1"/>
    <n v="125464000"/>
    <x v="0"/>
  </r>
  <r>
    <d v="2021-12-09T00:00:00"/>
    <s v="GOLD"/>
    <s v="TIFFANY - TTP"/>
    <s v="18R DI T WIRE RG 6-35007733"/>
    <x v="312"/>
    <s v="000000P105000000406"/>
    <n v="1"/>
    <n v="56865000"/>
    <x v="1"/>
  </r>
  <r>
    <d v="2021-12-09T00:00:00"/>
    <s v="MEMBER"/>
    <s v="TIFFANY - TTP"/>
    <s v="PT DI TFHARMONY RG 6-30620038"/>
    <x v="316"/>
    <s v="000000P105000000407"/>
    <n v="1"/>
    <n v="71307000"/>
    <x v="0"/>
  </r>
  <r>
    <d v="2021-12-10T00:00:00"/>
    <s v="PLATINUM"/>
    <s v="TIFFANY - TTP"/>
    <s v="METALLIC MN VDPOCHE PORS4-60570434"/>
    <x v="317"/>
    <s v="000000P105000000408"/>
    <n v="1"/>
    <n v="7402000"/>
    <x v="0"/>
  </r>
  <r>
    <d v="2021-12-10T00:00:00"/>
    <s v="MEMBER"/>
    <s v="TIFFANY - TTP"/>
    <s v="18Y DI DBL LVG HRT BLT MD-63062413"/>
    <x v="318"/>
    <s v="000000P105000000409"/>
    <n v="1"/>
    <n v="22566000"/>
    <x v="0"/>
  </r>
  <r>
    <d v="2021-12-10T00:00:00"/>
    <s v="MEMBER"/>
    <s v="TIFFANY - TTP"/>
    <s v="18Y DI DBL LVG HRT BLT MD-63062413"/>
    <x v="318"/>
    <s v="000000P105000000410"/>
    <n v="-1"/>
    <n v="-22566000"/>
    <x v="1"/>
  </r>
  <r>
    <d v="2021-12-10T00:00:00"/>
    <s v="MEMBER"/>
    <s v="TIFFANY - TTP"/>
    <s v="18Y DI DBL LVG HRT BLT MD-63062413"/>
    <x v="318"/>
    <s v="000000P105000000411"/>
    <n v="1"/>
    <n v="22566000"/>
    <x v="1"/>
  </r>
  <r>
    <d v="2021-12-11T00:00:00"/>
    <s v="MEMBER"/>
    <s v="TIFFANY - TTP"/>
    <s v="SS BL RTTSPL HRTTAGBLT MD-61523049"/>
    <x v="319"/>
    <s v="000000P105000000412"/>
    <n v="1"/>
    <n v="13630000"/>
    <x v="0"/>
  </r>
  <r>
    <d v="2021-12-11T00:00:00"/>
    <s v="MEMBER"/>
    <s v="TIFFANY - TTP"/>
    <s v="SS MN RTT HRT 4MMBD BLTLG-24711781"/>
    <x v="320"/>
    <s v="000000P105000000413"/>
    <n v="1"/>
    <n v="6951000"/>
    <x v="0"/>
  </r>
  <r>
    <d v="2021-12-11T00:00:00"/>
    <s v="MEMBER"/>
    <s v="TIFFANY - TTP"/>
    <s v="18Y DI OLVLF STUD ER-30144368"/>
    <x v="321"/>
    <s v="000000P105000000414"/>
    <n v="1"/>
    <n v="29787000"/>
    <x v="0"/>
  </r>
  <r>
    <d v="2021-12-11T00:00:00"/>
    <s v="MEMBER"/>
    <s v="TIFFANY - TTP"/>
    <s v="18R MD OPEN KNOT KEY-28686269"/>
    <x v="322"/>
    <s v="000000P105000000415"/>
    <n v="1"/>
    <n v="31592000"/>
    <x v="0"/>
  </r>
  <r>
    <d v="2021-12-11T00:00:00"/>
    <s v="MEMBER"/>
    <s v="TIFFANY - TTP"/>
    <s v="18R MOP T WIRE BLT SM-63958328"/>
    <x v="323"/>
    <s v="000000P105000000416"/>
    <n v="1"/>
    <n v="60476000"/>
    <x v="0"/>
  </r>
  <r>
    <d v="2021-12-11T00:00:00"/>
    <s v="MEMBER"/>
    <s v="TIFFANY - TTP"/>
    <s v="18R DI MOP T WIRE RG 8-64028014"/>
    <x v="324"/>
    <s v="000000P105000000417"/>
    <n v="1"/>
    <n v="56865000"/>
    <x v="0"/>
  </r>
  <r>
    <d v="2021-12-11T00:00:00"/>
    <s v="MEMBER"/>
    <s v="TIFFANY - TTP"/>
    <s v="SS MDRTT HRT TGKEY PDT16-26909686"/>
    <x v="325"/>
    <s v="000000P105000000418"/>
    <n v="1"/>
    <n v="7763000"/>
    <x v="0"/>
  </r>
  <r>
    <d v="2021-12-11T00:00:00"/>
    <s v="MEMBER"/>
    <s v="TIFFANY - TTP"/>
    <s v="18R DI BG T SQR PDT 16 18-62996021"/>
    <x v="326"/>
    <s v="000000P105000000419"/>
    <n v="1"/>
    <n v="55060000"/>
    <x v="0"/>
  </r>
  <r>
    <d v="2021-12-11T00:00:00"/>
    <s v="MEMBER"/>
    <s v="TIFFANY - TTP"/>
    <s v="18R MOP T WIRE BLT SM-63958328"/>
    <x v="323"/>
    <s v="000000P105000000422"/>
    <n v="-1"/>
    <n v="-60476000"/>
    <x v="1"/>
  </r>
  <r>
    <d v="2021-12-11T00:00:00"/>
    <s v="MEMBER"/>
    <s v="TIFFANY - TTP"/>
    <s v="SS MDRTT HRT TGKEY PDT16-26909686"/>
    <x v="327"/>
    <s v="000000P105000000423"/>
    <n v="1"/>
    <n v="7763000"/>
    <x v="0"/>
  </r>
  <r>
    <d v="2021-12-11T00:00:00"/>
    <s v="MEMBER"/>
    <s v="TIFFANY - TTP"/>
    <s v="18R MOP T WIRE BLT SM-63958328"/>
    <x v="323"/>
    <s v="000000P105000000424"/>
    <n v="1"/>
    <n v="60476000"/>
    <x v="1"/>
  </r>
  <r>
    <d v="2021-12-12T00:00:00"/>
    <s v="PLATINUM"/>
    <s v="TIFFANY - TTP"/>
    <s v="18R MOP T TWO CL ER-66886042"/>
    <x v="328"/>
    <s v="000000P105000000425"/>
    <n v="1"/>
    <n v="55060000"/>
    <x v="0"/>
  </r>
  <r>
    <d v="2021-12-12T00:00:00"/>
    <s v="MEMBER"/>
    <s v="TIFFANY - TTP"/>
    <s v="18R T SMILE SM PDT16 18-35189432"/>
    <x v="329"/>
    <s v="000000P105000000426"/>
    <n v="1"/>
    <n v="26176000"/>
    <x v="0"/>
  </r>
  <r>
    <d v="2021-12-12T00:00:00"/>
    <s v="MEMBER"/>
    <s v="TIFFANY - TTP"/>
    <s v="18Y DI T WIRE RG 6 5-35007997"/>
    <x v="330"/>
    <s v="000000P105000000427"/>
    <n v="1"/>
    <n v="56865000"/>
    <x v="0"/>
  </r>
  <r>
    <d v="2021-12-12T00:00:00"/>
    <s v="MEMBER"/>
    <s v="TIFFANY - TTP"/>
    <s v="18R ONYX T WIRE BLT MD-64028685"/>
    <x v="331"/>
    <s v="000000P105000000428"/>
    <n v="1"/>
    <n v="60476000"/>
    <x v="0"/>
  </r>
  <r>
    <d v="2021-12-12T00:00:00"/>
    <s v="MEMBER"/>
    <s v="TIFFANY - TTP"/>
    <s v="SS RTT HEART BLT 7 5IN-21149799"/>
    <x v="332"/>
    <s v="000000P105000000429"/>
    <n v="1"/>
    <n v="13179000"/>
    <x v="0"/>
  </r>
  <r>
    <d v="2021-12-13T00:00:00"/>
    <s v="MEMBER"/>
    <s v="TIFFANY - TTP"/>
    <s v="SS BLU BDR RTT MD HRT PDT-63477966"/>
    <x v="333"/>
    <s v="000000P105000000431"/>
    <n v="1"/>
    <n v="6951000"/>
    <x v="0"/>
  </r>
  <r>
    <d v="2021-12-13T00:00:00"/>
    <s v="MEMBER"/>
    <s v="TIFFANY - TTP"/>
    <s v="SS OLVLF NRW BD RG 7-30210611"/>
    <x v="334"/>
    <s v="000000P105000000432"/>
    <n v="1"/>
    <n v="7763000"/>
    <x v="0"/>
  </r>
  <r>
    <d v="2021-12-13T00:00:00"/>
    <s v="MEMBER"/>
    <s v="TIFFANY - TTP"/>
    <s v="SS RTT HEART BLT SM-37360201"/>
    <x v="334"/>
    <s v="000000P105000000432"/>
    <n v="1"/>
    <n v="13179000"/>
    <x v="1"/>
  </r>
  <r>
    <d v="2021-12-14T00:00:00"/>
    <s v="NEW"/>
    <s v="TIFFANY - TTP"/>
    <s v="18Y MN LVG HEART BLT MD-34506361"/>
    <x v="335"/>
    <s v="000000P105000000433"/>
    <n v="1"/>
    <n v="17963000"/>
    <x v="0"/>
  </r>
  <r>
    <d v="2021-12-15T00:00:00"/>
    <s v="NEW"/>
    <s v="TIFFANY - TTP"/>
    <s v="18W T SMILE SM PDT16 18-35189424"/>
    <x v="336"/>
    <s v="000000P105000000434"/>
    <n v="1"/>
    <n v="26176000"/>
    <x v="0"/>
  </r>
  <r>
    <d v="2021-12-15T00:00:00"/>
    <s v="PLATINUM"/>
    <s v="TIFFANY - TTP"/>
    <s v="PT RD DI 2 65 D VVS1-70168111"/>
    <x v="337"/>
    <s v="000000P105000000435"/>
    <n v="1"/>
    <n v="4097881000"/>
    <x v="0"/>
  </r>
  <r>
    <d v="2021-12-15T00:00:00"/>
    <s v="NEW"/>
    <s v="TIFFANY - TTP"/>
    <s v="SS RD RTTMNHRT 4MMBDBLTLG-61941819"/>
    <x v="338"/>
    <s v="000000P105000000436"/>
    <n v="1"/>
    <n v="6951000"/>
    <x v="0"/>
  </r>
  <r>
    <m/>
    <m/>
    <m/>
    <m/>
    <x v="339"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1-05-12T00:00:00"/>
    <s v="PLATINUM"/>
    <s v="TIFFANY - TTP"/>
    <x v="0"/>
    <x v="0"/>
    <x v="0"/>
    <n v="1"/>
    <n v="5416000"/>
    <x v="0"/>
  </r>
  <r>
    <d v="2021-05-12T00:00:00"/>
    <s v="PLATINUM"/>
    <s v="TIFFANY - TTP"/>
    <x v="1"/>
    <x v="1"/>
    <x v="1"/>
    <n v="1"/>
    <n v="38813000"/>
    <x v="0"/>
  </r>
  <r>
    <d v="2021-05-12T00:00:00"/>
    <s v="PLATINUM"/>
    <s v="TIFFANY - TTP"/>
    <x v="2"/>
    <x v="1"/>
    <x v="1"/>
    <n v="1"/>
    <n v="6229000"/>
    <x v="1"/>
  </r>
  <r>
    <d v="2021-05-12T00:00:00"/>
    <s v="PLATINUM"/>
    <s v="TIFFANY - TTP"/>
    <x v="3"/>
    <x v="2"/>
    <x v="2"/>
    <n v="1"/>
    <n v="46937000"/>
    <x v="0"/>
  </r>
  <r>
    <d v="2021-05-12T00:00:00"/>
    <s v="MEMBER"/>
    <s v="TIFFANY - TTP"/>
    <x v="4"/>
    <x v="3"/>
    <x v="3"/>
    <n v="1"/>
    <n v="28884000"/>
    <x v="0"/>
  </r>
  <r>
    <d v="2021-05-12T00:00:00"/>
    <s v="MEMBER"/>
    <s v="TIFFANY - TTP"/>
    <x v="5"/>
    <x v="3"/>
    <x v="3"/>
    <n v="1"/>
    <n v="28884000"/>
    <x v="1"/>
  </r>
  <r>
    <d v="2021-05-12T00:00:00"/>
    <s v="PLATINUM"/>
    <s v="TIFFANY - TTP"/>
    <x v="6"/>
    <x v="4"/>
    <x v="4"/>
    <n v="1"/>
    <n v="114633000"/>
    <x v="0"/>
  </r>
  <r>
    <d v="2021-05-13T00:00:00"/>
    <s v="MEMBER"/>
    <s v="TIFFANY - TTP"/>
    <x v="7"/>
    <x v="5"/>
    <x v="5"/>
    <n v="1"/>
    <n v="6229000"/>
    <x v="0"/>
  </r>
  <r>
    <d v="2021-05-13T00:00:00"/>
    <s v="MEMBER"/>
    <s v="TIFFANY - TTP"/>
    <x v="8"/>
    <x v="5"/>
    <x v="5"/>
    <n v="1"/>
    <n v="6229000"/>
    <x v="1"/>
  </r>
  <r>
    <d v="2021-05-16T00:00:00"/>
    <s v="GOLD"/>
    <s v="TIFFANY - TTP"/>
    <x v="9"/>
    <x v="6"/>
    <x v="6"/>
    <n v="1"/>
    <n v="6229000"/>
    <x v="0"/>
  </r>
  <r>
    <d v="2021-05-16T00:00:00"/>
    <s v="MEMBER"/>
    <s v="TIFFANY - TTP"/>
    <x v="10"/>
    <x v="7"/>
    <x v="7"/>
    <n v="1"/>
    <n v="6229000"/>
    <x v="0"/>
  </r>
  <r>
    <d v="2021-05-16T00:00:00"/>
    <s v="GOLD"/>
    <s v="TIFFANY - TTP"/>
    <x v="9"/>
    <x v="6"/>
    <x v="8"/>
    <n v="-1"/>
    <n v="-6229000"/>
    <x v="0"/>
  </r>
  <r>
    <d v="2021-05-16T00:00:00"/>
    <s v="MEMBER"/>
    <s v="TIFFANY - TTP"/>
    <x v="10"/>
    <x v="7"/>
    <x v="9"/>
    <n v="-1"/>
    <n v="-6229000"/>
    <x v="0"/>
  </r>
  <r>
    <d v="2021-05-14T00:00:00"/>
    <s v="MEMBER"/>
    <s v="TIFFANY - TTP"/>
    <x v="7"/>
    <x v="8"/>
    <x v="10"/>
    <n v="1"/>
    <n v="6229000"/>
    <x v="0"/>
  </r>
  <r>
    <d v="2021-05-14T00:00:00"/>
    <s v="PLATINUM"/>
    <s v="TIFFANY - TTP"/>
    <x v="11"/>
    <x v="9"/>
    <x v="11"/>
    <n v="1"/>
    <n v="56865000"/>
    <x v="0"/>
  </r>
  <r>
    <d v="2021-05-14T00:00:00"/>
    <s v="PLATINUM"/>
    <s v="TIFFANY - TTP"/>
    <x v="12"/>
    <x v="9"/>
    <x v="11"/>
    <n v="1"/>
    <n v="27982000"/>
    <x v="1"/>
  </r>
  <r>
    <d v="2021-05-14T00:00:00"/>
    <s v="MEMBER"/>
    <s v="TIFFANY - TTP"/>
    <x v="13"/>
    <x v="7"/>
    <x v="12"/>
    <n v="1"/>
    <n v="63184000"/>
    <x v="0"/>
  </r>
  <r>
    <d v="2021-05-15T00:00:00"/>
    <s v="GOLD"/>
    <s v="TIFFANY - TTP"/>
    <x v="9"/>
    <x v="6"/>
    <x v="13"/>
    <n v="1"/>
    <n v="6229000"/>
    <x v="0"/>
  </r>
  <r>
    <d v="2021-05-15T00:00:00"/>
    <s v="MEMBER"/>
    <s v="TIFFANY - TTP"/>
    <x v="10"/>
    <x v="7"/>
    <x v="14"/>
    <n v="1"/>
    <n v="6229000"/>
    <x v="0"/>
  </r>
  <r>
    <d v="2021-05-16T00:00:00"/>
    <s v="PLATINUM"/>
    <s v="TIFFANY - TTP"/>
    <x v="14"/>
    <x v="10"/>
    <x v="15"/>
    <n v="1"/>
    <n v="26176000"/>
    <x v="0"/>
  </r>
  <r>
    <d v="2021-05-16T00:00:00"/>
    <s v="PLATINUM"/>
    <s v="TIFFANY - TTP"/>
    <x v="15"/>
    <x v="11"/>
    <x v="16"/>
    <n v="1"/>
    <n v="86652000"/>
    <x v="0"/>
  </r>
  <r>
    <d v="2021-05-16T00:00:00"/>
    <s v="PLATINUM"/>
    <s v="TIFFANY - TTP"/>
    <x v="16"/>
    <x v="11"/>
    <x v="16"/>
    <n v="1"/>
    <n v="8666000"/>
    <x v="1"/>
  </r>
  <r>
    <d v="2021-05-16T00:00:00"/>
    <s v="PLATINUM"/>
    <s v="TIFFANY - TTP"/>
    <x v="17"/>
    <x v="11"/>
    <x v="16"/>
    <n v="1"/>
    <n v="5958000"/>
    <x v="1"/>
  </r>
  <r>
    <d v="2021-05-16T00:00:00"/>
    <s v="MEMBER"/>
    <s v="TIFFANY - TTP"/>
    <x v="2"/>
    <x v="12"/>
    <x v="17"/>
    <n v="1"/>
    <n v="6229000"/>
    <x v="0"/>
  </r>
  <r>
    <d v="2021-05-16T00:00:00"/>
    <s v="MEMBER"/>
    <s v="TIFFANY - TTP"/>
    <x v="18"/>
    <x v="13"/>
    <x v="18"/>
    <n v="1"/>
    <n v="2618000"/>
    <x v="0"/>
  </r>
  <r>
    <d v="2021-05-17T00:00:00"/>
    <s v="PLATINUM"/>
    <s v="TIFFANY - TTP"/>
    <x v="19"/>
    <x v="14"/>
    <x v="19"/>
    <n v="1"/>
    <n v="40618000"/>
    <x v="0"/>
  </r>
  <r>
    <d v="2021-05-17T00:00:00"/>
    <s v="PLATINUM"/>
    <s v="TIFFANY - TTP"/>
    <x v="20"/>
    <x v="15"/>
    <x v="20"/>
    <n v="1"/>
    <n v="48742000"/>
    <x v="0"/>
  </r>
  <r>
    <d v="2021-05-17T00:00:00"/>
    <s v="MEMBER"/>
    <s v="TIFFANY - TTP"/>
    <x v="21"/>
    <x v="16"/>
    <x v="21"/>
    <n v="1"/>
    <n v="35203000"/>
    <x v="0"/>
  </r>
  <r>
    <d v="2021-05-17T00:00:00"/>
    <s v="MEMBER"/>
    <s v="TIFFANY - TTP"/>
    <x v="22"/>
    <x v="16"/>
    <x v="21"/>
    <n v="1"/>
    <n v="27982000"/>
    <x v="1"/>
  </r>
  <r>
    <d v="2021-05-18T00:00:00"/>
    <s v="MEMBER"/>
    <s v="TIFFANY - TTP"/>
    <x v="23"/>
    <x v="17"/>
    <x v="22"/>
    <n v="1"/>
    <n v="5416000"/>
    <x v="0"/>
  </r>
  <r>
    <d v="2021-05-18T00:00:00"/>
    <s v="PLATINUM"/>
    <s v="TIFFANY - TTP"/>
    <x v="24"/>
    <x v="18"/>
    <x v="23"/>
    <n v="1"/>
    <n v="76723000"/>
    <x v="0"/>
  </r>
  <r>
    <d v="2021-05-18T00:00:00"/>
    <s v="PLATINUM"/>
    <s v="TIFFANY - TTP"/>
    <x v="16"/>
    <x v="18"/>
    <x v="23"/>
    <n v="1"/>
    <n v="8666000"/>
    <x v="1"/>
  </r>
  <r>
    <d v="2021-05-18T00:00:00"/>
    <s v="PLATINUM"/>
    <s v="TIFFANY - TTP"/>
    <x v="25"/>
    <x v="18"/>
    <x v="23"/>
    <n v="1"/>
    <n v="80333000"/>
    <x v="1"/>
  </r>
  <r>
    <d v="2021-05-18T00:00:00"/>
    <s v="PLATINUM"/>
    <s v="TIFFANY - TTP"/>
    <x v="26"/>
    <x v="18"/>
    <x v="23"/>
    <n v="1"/>
    <n v="7402000"/>
    <x v="1"/>
  </r>
  <r>
    <d v="2021-05-18T00:00:00"/>
    <s v="PLATINUM"/>
    <s v="TIFFANY - TTP"/>
    <x v="27"/>
    <x v="18"/>
    <x v="23"/>
    <n v="1"/>
    <n v="7402000"/>
    <x v="1"/>
  </r>
  <r>
    <d v="2021-05-18T00:00:00"/>
    <s v="PLATINUM"/>
    <s v="TIFFANY - TTP"/>
    <x v="28"/>
    <x v="19"/>
    <x v="24"/>
    <n v="1"/>
    <n v="6229000"/>
    <x v="0"/>
  </r>
  <r>
    <d v="2021-05-19T00:00:00"/>
    <s v="MEMBER"/>
    <s v="TIFFANY - TTP"/>
    <x v="29"/>
    <x v="20"/>
    <x v="25"/>
    <n v="1"/>
    <n v="11554000"/>
    <x v="0"/>
  </r>
  <r>
    <d v="2021-05-19T00:00:00"/>
    <s v="MEMBER"/>
    <s v="TIFFANY - TTP"/>
    <x v="30"/>
    <x v="21"/>
    <x v="26"/>
    <n v="1"/>
    <n v="11464000"/>
    <x v="0"/>
  </r>
  <r>
    <d v="2021-05-19T00:00:00"/>
    <s v="MEMBER"/>
    <s v="TIFFANY - TTP"/>
    <x v="31"/>
    <x v="21"/>
    <x v="26"/>
    <n v="1"/>
    <n v="6229000"/>
    <x v="1"/>
  </r>
  <r>
    <d v="2021-05-20T00:00:00"/>
    <s v="MEMBER"/>
    <s v="TIFFANY - TTP"/>
    <x v="0"/>
    <x v="22"/>
    <x v="27"/>
    <n v="1"/>
    <n v="5416000"/>
    <x v="0"/>
  </r>
  <r>
    <d v="2021-05-20T00:00:00"/>
    <s v="MEMBER"/>
    <s v="TIFFANY - TTP"/>
    <x v="32"/>
    <x v="23"/>
    <x v="28"/>
    <n v="1"/>
    <n v="37008000"/>
    <x v="0"/>
  </r>
  <r>
    <d v="2021-05-22T00:00:00"/>
    <s v="MEMBER"/>
    <s v="TIFFANY - TTP"/>
    <x v="33"/>
    <x v="24"/>
    <x v="29"/>
    <n v="1"/>
    <n v="36105000"/>
    <x v="0"/>
  </r>
  <r>
    <d v="2021-05-22T00:00:00"/>
    <s v="MEMBER"/>
    <s v="TIFFANY - TTP"/>
    <x v="34"/>
    <x v="25"/>
    <x v="30"/>
    <n v="1"/>
    <n v="56865000"/>
    <x v="0"/>
  </r>
  <r>
    <d v="2021-05-22T00:00:00"/>
    <s v="MEMBER"/>
    <s v="TIFFANY - TTP"/>
    <x v="35"/>
    <x v="26"/>
    <x v="31"/>
    <n v="1"/>
    <n v="26176000"/>
    <x v="0"/>
  </r>
  <r>
    <d v="2021-05-22T00:00:00"/>
    <s v="PLATINUM"/>
    <s v="TIFFANY - TTP"/>
    <x v="36"/>
    <x v="27"/>
    <x v="32"/>
    <n v="1"/>
    <n v="55060000"/>
    <x v="0"/>
  </r>
  <r>
    <d v="2021-05-22T00:00:00"/>
    <s v="PLATINUM"/>
    <s v="TIFFANY - TTP"/>
    <x v="37"/>
    <x v="27"/>
    <x v="32"/>
    <n v="1"/>
    <n v="103801000"/>
    <x v="1"/>
  </r>
  <r>
    <d v="2021-05-22T00:00:00"/>
    <s v="MEMBER"/>
    <s v="TIFFANY - TTP"/>
    <x v="38"/>
    <x v="28"/>
    <x v="33"/>
    <n v="1"/>
    <n v="5416000"/>
    <x v="0"/>
  </r>
  <r>
    <d v="2021-05-22T00:00:00"/>
    <s v="PLATINUM"/>
    <s v="TIFFANY - TTP"/>
    <x v="39"/>
    <x v="29"/>
    <x v="34"/>
    <n v="1"/>
    <n v="83041000"/>
    <x v="0"/>
  </r>
  <r>
    <d v="2021-05-22T00:00:00"/>
    <s v="PLATINUM"/>
    <s v="TIFFANY - TTP"/>
    <x v="40"/>
    <x v="29"/>
    <x v="34"/>
    <n v="1"/>
    <n v="8666000"/>
    <x v="1"/>
  </r>
  <r>
    <d v="2021-05-22T00:00:00"/>
    <s v="PLATINUM"/>
    <s v="TIFFANY - TTP"/>
    <x v="41"/>
    <x v="29"/>
    <x v="34"/>
    <n v="1"/>
    <n v="67697000"/>
    <x v="1"/>
  </r>
  <r>
    <d v="2021-05-22T00:00:00"/>
    <s v="MEMBER"/>
    <s v="TIFFANY - TTP"/>
    <x v="21"/>
    <x v="30"/>
    <x v="35"/>
    <n v="1"/>
    <n v="35203000"/>
    <x v="0"/>
  </r>
  <r>
    <d v="2021-05-22T00:00:00"/>
    <s v="MEMBER"/>
    <s v="TIFFANY - TTP"/>
    <x v="42"/>
    <x v="30"/>
    <x v="35"/>
    <n v="1"/>
    <n v="34300000"/>
    <x v="1"/>
  </r>
  <r>
    <d v="2021-05-22T00:00:00"/>
    <s v="PLATINUM"/>
    <s v="TIFFANY - TTP"/>
    <x v="43"/>
    <x v="31"/>
    <x v="36"/>
    <n v="1"/>
    <n v="43326000"/>
    <x v="0"/>
  </r>
  <r>
    <d v="2021-05-22T00:00:00"/>
    <s v="PLATINUM"/>
    <s v="TIFFANY - TTP"/>
    <x v="44"/>
    <x v="31"/>
    <x v="36"/>
    <n v="1"/>
    <n v="43326000"/>
    <x v="1"/>
  </r>
  <r>
    <d v="2021-05-22T00:00:00"/>
    <s v="MEMBER"/>
    <s v="TIFFANY - TTP"/>
    <x v="45"/>
    <x v="32"/>
    <x v="37"/>
    <n v="1"/>
    <n v="12366000"/>
    <x v="0"/>
  </r>
  <r>
    <d v="2021-05-23T00:00:00"/>
    <s v="PLATINUM"/>
    <s v="TIFFANY - TTP"/>
    <x v="46"/>
    <x v="33"/>
    <x v="38"/>
    <n v="1"/>
    <n v="13630000"/>
    <x v="0"/>
  </r>
  <r>
    <d v="2021-05-23T00:00:00"/>
    <s v="PLATINUM"/>
    <s v="TIFFANY - TTP"/>
    <x v="47"/>
    <x v="34"/>
    <x v="39"/>
    <n v="1"/>
    <n v="22566000"/>
    <x v="0"/>
  </r>
  <r>
    <d v="2021-05-23T00:00:00"/>
    <s v="PLATINUM"/>
    <s v="TIFFANY - TTP"/>
    <x v="33"/>
    <x v="34"/>
    <x v="39"/>
    <n v="1"/>
    <n v="36105000"/>
    <x v="1"/>
  </r>
  <r>
    <d v="2021-05-23T00:00:00"/>
    <s v="PLATINUM"/>
    <s v="TIFFANY - TTP"/>
    <x v="48"/>
    <x v="27"/>
    <x v="40"/>
    <n v="1"/>
    <n v="48742000"/>
    <x v="0"/>
  </r>
  <r>
    <d v="2021-05-23T00:00:00"/>
    <s v="MEMBER"/>
    <s v="TIFFANY - TTP"/>
    <x v="49"/>
    <x v="35"/>
    <x v="41"/>
    <n v="1"/>
    <n v="8124000"/>
    <x v="0"/>
  </r>
  <r>
    <d v="2021-05-23T00:00:00"/>
    <s v="MEMBER"/>
    <s v="TIFFANY - TTP"/>
    <x v="50"/>
    <x v="36"/>
    <x v="42"/>
    <n v="1"/>
    <n v="24371000"/>
    <x v="0"/>
  </r>
  <r>
    <d v="2021-05-23T00:00:00"/>
    <s v="MEMBER"/>
    <s v="TIFFANY - TTP"/>
    <x v="51"/>
    <x v="36"/>
    <x v="43"/>
    <n v="1"/>
    <n v="24371000"/>
    <x v="0"/>
  </r>
  <r>
    <d v="2021-05-23T00:00:00"/>
    <s v="MEMBER"/>
    <s v="TIFFANY - TTP"/>
    <x v="30"/>
    <x v="37"/>
    <x v="44"/>
    <n v="1"/>
    <n v="11464000"/>
    <x v="0"/>
  </r>
  <r>
    <d v="2021-05-23T00:00:00"/>
    <s v="PLATINUM"/>
    <s v="TIFFANY - TTP"/>
    <x v="52"/>
    <x v="38"/>
    <x v="45"/>
    <n v="1"/>
    <n v="34300000"/>
    <x v="0"/>
  </r>
  <r>
    <d v="2021-05-23T00:00:00"/>
    <s v="PLATINUM"/>
    <s v="TIFFANY - TTP"/>
    <x v="53"/>
    <x v="38"/>
    <x v="45"/>
    <n v="1"/>
    <n v="55060000"/>
    <x v="1"/>
  </r>
  <r>
    <d v="2021-05-23T00:00:00"/>
    <s v="PLATINUM"/>
    <s v="TIFFANY - TTP"/>
    <x v="54"/>
    <x v="38"/>
    <x v="45"/>
    <n v="1"/>
    <n v="48742000"/>
    <x v="1"/>
  </r>
  <r>
    <d v="2021-05-23T00:00:00"/>
    <s v="TEMP"/>
    <s v="TIFFANY - TTP"/>
    <x v="55"/>
    <x v="39"/>
    <x v="46"/>
    <n v="1"/>
    <n v="11464000"/>
    <x v="0"/>
  </r>
  <r>
    <d v="2021-05-24T00:00:00"/>
    <s v="PLATINUM"/>
    <s v="TIFFANY - TTP"/>
    <x v="56"/>
    <x v="40"/>
    <x v="47"/>
    <n v="1"/>
    <n v="126367000"/>
    <x v="0"/>
  </r>
  <r>
    <d v="2021-05-24T00:00:00"/>
    <s v="PLATINUM"/>
    <s v="TIFFANY - TTP"/>
    <x v="57"/>
    <x v="40"/>
    <x v="47"/>
    <n v="1"/>
    <n v="31592000"/>
    <x v="1"/>
  </r>
  <r>
    <d v="2021-05-24T00:00:00"/>
    <s v="PLATINUM"/>
    <s v="TIFFANY - TTP"/>
    <x v="58"/>
    <x v="41"/>
    <x v="48"/>
    <n v="1"/>
    <n v="19858000"/>
    <x v="0"/>
  </r>
  <r>
    <d v="2021-05-25T00:00:00"/>
    <s v="PLATINUM"/>
    <s v="TIFFANY - TTP"/>
    <x v="59"/>
    <x v="42"/>
    <x v="49"/>
    <n v="1"/>
    <n v="109217000"/>
    <x v="0"/>
  </r>
  <r>
    <d v="2021-05-25T00:00:00"/>
    <s v="PLATINUM"/>
    <s v="TIFFANY - TTP"/>
    <x v="60"/>
    <x v="42"/>
    <x v="49"/>
    <n v="1"/>
    <n v="43326000"/>
    <x v="1"/>
  </r>
  <r>
    <d v="2021-05-26T00:00:00"/>
    <s v="BOD"/>
    <s v="TIFFANY - TTP"/>
    <x v="61"/>
    <x v="43"/>
    <x v="50"/>
    <n v="1"/>
    <n v="26176000"/>
    <x v="0"/>
  </r>
  <r>
    <d v="2021-05-26T00:00:00"/>
    <s v="BOD"/>
    <s v="TIFFANY - TTP"/>
    <x v="62"/>
    <x v="43"/>
    <x v="50"/>
    <n v="1"/>
    <n v="68599000"/>
    <x v="1"/>
  </r>
  <r>
    <d v="2021-05-27T00:00:00"/>
    <s v="PLATINUM"/>
    <s v="TIFFANY - TTP"/>
    <x v="63"/>
    <x v="44"/>
    <x v="51"/>
    <n v="1"/>
    <n v="617390000"/>
    <x v="0"/>
  </r>
  <r>
    <d v="2021-05-27T00:00:00"/>
    <s v="PLATINUM"/>
    <s v="TIFFANY - TTP"/>
    <x v="40"/>
    <x v="45"/>
    <x v="52"/>
    <n v="1"/>
    <n v="8666000"/>
    <x v="0"/>
  </r>
  <r>
    <d v="2021-05-27T00:00:00"/>
    <s v="PLATINUM"/>
    <s v="TIFFANY - TTP"/>
    <x v="64"/>
    <x v="45"/>
    <x v="52"/>
    <n v="1"/>
    <n v="145322000"/>
    <x v="1"/>
  </r>
  <r>
    <d v="2021-05-27T00:00:00"/>
    <s v="PLATINUM"/>
    <s v="TIFFANY - TTP"/>
    <x v="65"/>
    <x v="46"/>
    <x v="53"/>
    <n v="1"/>
    <n v="48742000"/>
    <x v="0"/>
  </r>
  <r>
    <d v="2021-05-27T00:00:00"/>
    <s v="PLATINUM"/>
    <s v="TIFFANY - TTP"/>
    <x v="66"/>
    <x v="46"/>
    <x v="54"/>
    <n v="1"/>
    <n v="285227000"/>
    <x v="0"/>
  </r>
  <r>
    <d v="2021-05-27T00:00:00"/>
    <s v="PLATINUM"/>
    <s v="TIFFANY - TTP"/>
    <x v="67"/>
    <x v="46"/>
    <x v="55"/>
    <n v="1"/>
    <n v="64989000"/>
    <x v="0"/>
  </r>
  <r>
    <d v="2021-05-28T00:00:00"/>
    <s v="PLATINUM"/>
    <s v="TIFFANY - TTP"/>
    <x v="68"/>
    <x v="47"/>
    <x v="56"/>
    <n v="1"/>
    <n v="64989000"/>
    <x v="0"/>
  </r>
  <r>
    <d v="2021-05-28T00:00:00"/>
    <s v="PLATINUM"/>
    <s v="TIFFANY - TTP"/>
    <x v="69"/>
    <x v="48"/>
    <x v="57"/>
    <n v="1"/>
    <n v="328553000"/>
    <x v="0"/>
  </r>
  <r>
    <d v="2021-05-28T00:00:00"/>
    <s v="PLATINUM"/>
    <s v="TIFFANY - TTP"/>
    <x v="70"/>
    <x v="49"/>
    <x v="58"/>
    <n v="1"/>
    <n v="19858000"/>
    <x v="0"/>
  </r>
  <r>
    <d v="2021-05-28T00:00:00"/>
    <s v="PLATINUM"/>
    <s v="TIFFANY - TTP"/>
    <x v="40"/>
    <x v="49"/>
    <x v="58"/>
    <n v="1"/>
    <n v="8666000"/>
    <x v="1"/>
  </r>
  <r>
    <d v="2021-05-28T00:00:00"/>
    <s v="PLATINUM"/>
    <s v="TIFFANY - TTP"/>
    <x v="71"/>
    <x v="49"/>
    <x v="58"/>
    <n v="1"/>
    <n v="24371000"/>
    <x v="1"/>
  </r>
  <r>
    <d v="2021-05-29T00:00:00"/>
    <s v="MEMBER"/>
    <s v="TIFFANY - TTP"/>
    <x v="72"/>
    <x v="50"/>
    <x v="59"/>
    <n v="1"/>
    <n v="26176000"/>
    <x v="0"/>
  </r>
  <r>
    <d v="2021-05-29T00:00:00"/>
    <s v="PLATINUM"/>
    <s v="TIFFANY - TTP"/>
    <x v="73"/>
    <x v="51"/>
    <x v="60"/>
    <n v="1"/>
    <n v="60476000"/>
    <x v="0"/>
  </r>
  <r>
    <d v="2021-05-29T00:00:00"/>
    <s v="PLATINUM"/>
    <s v="TIFFANY - TTP"/>
    <x v="74"/>
    <x v="51"/>
    <x v="60"/>
    <n v="1"/>
    <n v="46034000"/>
    <x v="1"/>
  </r>
  <r>
    <d v="2021-05-29T00:00:00"/>
    <s v="PLATINUM"/>
    <s v="TIFFANY - TTP"/>
    <x v="75"/>
    <x v="51"/>
    <x v="60"/>
    <n v="1"/>
    <n v="79431000"/>
    <x v="1"/>
  </r>
  <r>
    <d v="2021-05-30T00:00:00"/>
    <s v="MEMBER"/>
    <s v="TIFFANY - TTP"/>
    <x v="76"/>
    <x v="52"/>
    <x v="61"/>
    <n v="1"/>
    <n v="6680000"/>
    <x v="0"/>
  </r>
  <r>
    <d v="2021-05-30T00:00:00"/>
    <s v="MEMBER"/>
    <s v="TIFFANY - TTP"/>
    <x v="77"/>
    <x v="53"/>
    <x v="62"/>
    <n v="1"/>
    <n v="7402000"/>
    <x v="0"/>
  </r>
  <r>
    <d v="2021-05-30T00:00:00"/>
    <s v="MEMBER"/>
    <s v="TIFFANY - TTP"/>
    <x v="78"/>
    <x v="53"/>
    <x v="62"/>
    <n v="1"/>
    <n v="7402000"/>
    <x v="1"/>
  </r>
  <r>
    <d v="2021-05-30T00:00:00"/>
    <s v="MEMBER"/>
    <s v="TIFFANY - TTP"/>
    <x v="9"/>
    <x v="54"/>
    <x v="63"/>
    <n v="1"/>
    <n v="6229000"/>
    <x v="0"/>
  </r>
  <r>
    <d v="2021-05-30T00:00:00"/>
    <s v="MEMBER"/>
    <s v="TIFFANY - TTP"/>
    <x v="79"/>
    <x v="55"/>
    <x v="64"/>
    <n v="1"/>
    <n v="55060000"/>
    <x v="0"/>
  </r>
  <r>
    <d v="2021-06-01T00:00:00"/>
    <s v="NEW"/>
    <s v="TIFFANY - TTP"/>
    <x v="80"/>
    <x v="56"/>
    <x v="65"/>
    <n v="1"/>
    <n v="37008000"/>
    <x v="0"/>
  </r>
  <r>
    <d v="2021-06-01T00:00:00"/>
    <s v="NEW"/>
    <s v="TIFFANY - TTP"/>
    <x v="81"/>
    <x v="56"/>
    <x v="65"/>
    <n v="1"/>
    <n v="8666000"/>
    <x v="1"/>
  </r>
  <r>
    <d v="2021-06-02T00:00:00"/>
    <s v="PLATINUM"/>
    <s v="TIFFANY - TTP"/>
    <x v="82"/>
    <x v="57"/>
    <x v="66"/>
    <n v="1"/>
    <n v="92067000"/>
    <x v="0"/>
  </r>
  <r>
    <d v="2021-06-05T00:00:00"/>
    <s v="MEMBER"/>
    <s v="TIFFANY - TTP"/>
    <x v="83"/>
    <x v="58"/>
    <x v="67"/>
    <n v="1"/>
    <n v="33397000"/>
    <x v="0"/>
  </r>
  <r>
    <d v="2021-06-05T00:00:00"/>
    <s v="MEMBER"/>
    <s v="TIFFANY - TTP"/>
    <x v="84"/>
    <x v="58"/>
    <x v="67"/>
    <n v="1"/>
    <n v="14081000"/>
    <x v="1"/>
  </r>
  <r>
    <d v="2021-06-06T00:00:00"/>
    <s v="PLATINUM"/>
    <s v="TIFFANY - TTP"/>
    <x v="85"/>
    <x v="59"/>
    <x v="68"/>
    <n v="1"/>
    <n v="14713000"/>
    <x v="0"/>
  </r>
  <r>
    <d v="2021-06-06T00:00:00"/>
    <s v="MEMBER"/>
    <s v="TIFFANY - TTP"/>
    <x v="86"/>
    <x v="60"/>
    <x v="69"/>
    <n v="1"/>
    <n v="5416000"/>
    <x v="0"/>
  </r>
  <r>
    <d v="2021-06-06T00:00:00"/>
    <s v="MEMBER"/>
    <s v="TIFFANY - TTP"/>
    <x v="87"/>
    <x v="61"/>
    <x v="70"/>
    <n v="1"/>
    <n v="33397000"/>
    <x v="0"/>
  </r>
  <r>
    <d v="2021-06-06T00:00:00"/>
    <s v="MEMBER"/>
    <s v="TIFFANY - TTP"/>
    <x v="81"/>
    <x v="61"/>
    <x v="70"/>
    <n v="1"/>
    <n v="8666000"/>
    <x v="1"/>
  </r>
  <r>
    <d v="2021-06-09T00:00:00"/>
    <s v="PLATINUM"/>
    <s v="TIFFANY - TTP"/>
    <x v="88"/>
    <x v="62"/>
    <x v="71"/>
    <n v="1"/>
    <n v="22566000"/>
    <x v="0"/>
  </r>
  <r>
    <d v="2021-06-09T00:00:00"/>
    <s v="PLATINUM"/>
    <s v="TIFFANY - TTP"/>
    <x v="89"/>
    <x v="59"/>
    <x v="72"/>
    <n v="1"/>
    <n v="11554000"/>
    <x v="0"/>
  </r>
  <r>
    <d v="2021-06-09T00:00:00"/>
    <s v="MEMBER"/>
    <s v="TIFFANY - TTP"/>
    <x v="90"/>
    <x v="63"/>
    <x v="73"/>
    <n v="1"/>
    <n v="6229000"/>
    <x v="0"/>
  </r>
  <r>
    <d v="2021-06-09T00:00:00"/>
    <s v="MEMBER"/>
    <s v="TIFFANY - TTP"/>
    <x v="90"/>
    <x v="64"/>
    <x v="74"/>
    <n v="1"/>
    <n v="6229000"/>
    <x v="0"/>
  </r>
  <r>
    <d v="2021-06-11T00:00:00"/>
    <s v="MEMBER"/>
    <s v="TIFFANY - TTP"/>
    <x v="91"/>
    <x v="65"/>
    <x v="75"/>
    <n v="1"/>
    <n v="65892000"/>
    <x v="0"/>
  </r>
  <r>
    <d v="2021-06-11T00:00:00"/>
    <s v="MEMBER"/>
    <s v="TIFFANY - TTP"/>
    <x v="90"/>
    <x v="66"/>
    <x v="76"/>
    <n v="1"/>
    <n v="6229000"/>
    <x v="0"/>
  </r>
  <r>
    <d v="2021-06-12T00:00:00"/>
    <s v="MEMBER"/>
    <s v="TIFFANY - TTP"/>
    <x v="7"/>
    <x v="67"/>
    <x v="77"/>
    <n v="1"/>
    <n v="6229000"/>
    <x v="0"/>
  </r>
  <r>
    <d v="2021-06-12T00:00:00"/>
    <s v="PLATINUM"/>
    <s v="TIFFANY - TTP"/>
    <x v="92"/>
    <x v="68"/>
    <x v="78"/>
    <n v="1"/>
    <n v="184134000"/>
    <x v="0"/>
  </r>
  <r>
    <d v="2021-06-12T00:00:00"/>
    <s v="MEMBER"/>
    <s v="TIFFANY - TTP"/>
    <x v="86"/>
    <x v="69"/>
    <x v="79"/>
    <n v="1"/>
    <n v="5416000"/>
    <x v="0"/>
  </r>
  <r>
    <d v="2021-06-13T00:00:00"/>
    <s v="MEMBER"/>
    <s v="TIFFANY - TTP"/>
    <x v="31"/>
    <x v="70"/>
    <x v="80"/>
    <n v="1"/>
    <n v="6229000"/>
    <x v="0"/>
  </r>
  <r>
    <d v="2021-06-13T00:00:00"/>
    <s v="MEMBER"/>
    <s v="TIFFANY - TTP"/>
    <x v="72"/>
    <x v="71"/>
    <x v="81"/>
    <n v="1"/>
    <n v="26176000"/>
    <x v="0"/>
  </r>
  <r>
    <d v="2021-06-15T00:00:00"/>
    <s v="MEMBER"/>
    <s v="TIFFANY - TTP"/>
    <x v="93"/>
    <x v="72"/>
    <x v="82"/>
    <n v="1"/>
    <n v="60476000"/>
    <x v="0"/>
  </r>
  <r>
    <d v="2021-06-17T00:00:00"/>
    <s v="PLATINUM"/>
    <s v="TIFFANY - TTP"/>
    <x v="10"/>
    <x v="73"/>
    <x v="83"/>
    <n v="1"/>
    <n v="6229000"/>
    <x v="0"/>
  </r>
  <r>
    <d v="2021-06-17T00:00:00"/>
    <s v="PLATINUM"/>
    <s v="TIFFANY - TTP"/>
    <x v="84"/>
    <x v="74"/>
    <x v="84"/>
    <n v="1"/>
    <n v="14803000"/>
    <x v="0"/>
  </r>
  <r>
    <d v="2021-06-17T00:00:00"/>
    <s v="PLATINUM"/>
    <s v="TIFFANY - TTP"/>
    <x v="94"/>
    <x v="74"/>
    <x v="84"/>
    <n v="1"/>
    <n v="150738000"/>
    <x v="1"/>
  </r>
  <r>
    <d v="2021-06-18T00:00:00"/>
    <s v="MEMBER"/>
    <s v="TIFFANY - TTP"/>
    <x v="95"/>
    <x v="75"/>
    <x v="85"/>
    <n v="1"/>
    <n v="68599000"/>
    <x v="0"/>
  </r>
  <r>
    <d v="2021-06-18T00:00:00"/>
    <s v="MEMBER"/>
    <s v="TIFFANY - TTP"/>
    <x v="16"/>
    <x v="75"/>
    <x v="85"/>
    <n v="1"/>
    <n v="9388000"/>
    <x v="1"/>
  </r>
  <r>
    <d v="2021-06-18T00:00:00"/>
    <s v="PLATINUM"/>
    <s v="TIFFANY - TTP"/>
    <x v="96"/>
    <x v="76"/>
    <x v="86"/>
    <n v="1"/>
    <n v="55963000"/>
    <x v="0"/>
  </r>
  <r>
    <d v="2021-06-18T00:00:00"/>
    <s v="PLATINUM"/>
    <s v="TIFFANY - TTP"/>
    <x v="97"/>
    <x v="76"/>
    <x v="86"/>
    <n v="1"/>
    <n v="55963000"/>
    <x v="1"/>
  </r>
  <r>
    <d v="2021-06-19T00:00:00"/>
    <s v="GOLD"/>
    <s v="TIFFANY - TTP"/>
    <x v="98"/>
    <x v="77"/>
    <x v="87"/>
    <n v="1"/>
    <n v="6229000"/>
    <x v="0"/>
  </r>
  <r>
    <d v="2021-06-19T00:00:00"/>
    <s v="GOLD"/>
    <s v="TIFFANY - TTP"/>
    <x v="99"/>
    <x v="78"/>
    <x v="88"/>
    <n v="1"/>
    <n v="60476000"/>
    <x v="0"/>
  </r>
  <r>
    <d v="2021-06-20T00:00:00"/>
    <s v="MEMBER"/>
    <s v="TIFFANY - TTP"/>
    <x v="100"/>
    <x v="79"/>
    <x v="89"/>
    <n v="1"/>
    <n v="11464000"/>
    <x v="0"/>
  </r>
  <r>
    <d v="2021-06-20T00:00:00"/>
    <s v="PLATINUM"/>
    <s v="TIFFANY - TTP"/>
    <x v="2"/>
    <x v="80"/>
    <x v="90"/>
    <n v="1"/>
    <n v="6229000"/>
    <x v="0"/>
  </r>
  <r>
    <d v="2021-06-20T00:00:00"/>
    <s v="GOLD"/>
    <s v="TIFFANY - TTP"/>
    <x v="101"/>
    <x v="81"/>
    <x v="91"/>
    <n v="1"/>
    <n v="86652000"/>
    <x v="0"/>
  </r>
  <r>
    <d v="2021-06-20T00:00:00"/>
    <s v="GOLD"/>
    <s v="TIFFANY - TTP"/>
    <x v="102"/>
    <x v="81"/>
    <x v="91"/>
    <n v="1"/>
    <n v="43326000"/>
    <x v="1"/>
  </r>
  <r>
    <d v="2021-06-21T00:00:00"/>
    <s v="MEMBER"/>
    <s v="TIFFANY - TTP"/>
    <x v="103"/>
    <x v="82"/>
    <x v="92"/>
    <n v="1"/>
    <n v="6229000"/>
    <x v="0"/>
  </r>
  <r>
    <d v="2021-06-22T00:00:00"/>
    <s v="MEMBER"/>
    <s v="TIFFANY - TTP"/>
    <x v="90"/>
    <x v="83"/>
    <x v="93"/>
    <n v="1"/>
    <n v="6229000"/>
    <x v="0"/>
  </r>
  <r>
    <d v="2021-06-22T00:00:00"/>
    <s v="MEMBER"/>
    <s v="TIFFANY - TTP"/>
    <x v="38"/>
    <x v="83"/>
    <x v="93"/>
    <n v="1"/>
    <n v="5416000"/>
    <x v="1"/>
  </r>
  <r>
    <d v="2021-06-22T00:00:00"/>
    <s v="PLATINUM"/>
    <s v="TIFFANY - TTP"/>
    <x v="104"/>
    <x v="84"/>
    <x v="94"/>
    <n v="1"/>
    <n v="72210000"/>
    <x v="0"/>
  </r>
  <r>
    <d v="2021-06-22T00:00:00"/>
    <s v="PLATINUM"/>
    <s v="TIFFANY - TTP"/>
    <x v="6"/>
    <x v="84"/>
    <x v="95"/>
    <n v="1"/>
    <n v="114633000"/>
    <x v="0"/>
  </r>
  <r>
    <d v="2021-06-22T00:00:00"/>
    <s v="NEW"/>
    <s v="TIFFANY - TTP"/>
    <x v="105"/>
    <x v="85"/>
    <x v="96"/>
    <n v="1"/>
    <n v="10832000"/>
    <x v="0"/>
  </r>
  <r>
    <d v="2021-06-23T00:00:00"/>
    <s v="PLATINUM"/>
    <s v="TIFFANY - TTP"/>
    <x v="106"/>
    <x v="86"/>
    <x v="97"/>
    <n v="1"/>
    <n v="80333000"/>
    <x v="0"/>
  </r>
  <r>
    <d v="2021-06-23T00:00:00"/>
    <s v="PLATINUM"/>
    <s v="TIFFANY - TTP"/>
    <x v="107"/>
    <x v="86"/>
    <x v="97"/>
    <n v="1"/>
    <n v="200381000"/>
    <x v="1"/>
  </r>
  <r>
    <d v="2021-06-25T00:00:00"/>
    <s v="MEMBER"/>
    <s v="TIFFANY - TTP"/>
    <x v="108"/>
    <x v="87"/>
    <x v="98"/>
    <n v="1"/>
    <n v="40618000"/>
    <x v="0"/>
  </r>
  <r>
    <d v="2021-06-25T00:00:00"/>
    <s v="PLATINUM"/>
    <s v="TIFFANY - TTP"/>
    <x v="109"/>
    <x v="29"/>
    <x v="99"/>
    <n v="1"/>
    <n v="92067000"/>
    <x v="0"/>
  </r>
  <r>
    <d v="2021-06-25T00:00:00"/>
    <s v="PLATINUM"/>
    <s v="TIFFANY - TTP"/>
    <x v="81"/>
    <x v="29"/>
    <x v="99"/>
    <n v="1"/>
    <n v="9388000"/>
    <x v="1"/>
  </r>
  <r>
    <d v="2021-06-25T00:00:00"/>
    <s v="MEMBER"/>
    <s v="TIFFANY - TTP"/>
    <x v="90"/>
    <x v="88"/>
    <x v="100"/>
    <n v="1"/>
    <n v="6229000"/>
    <x v="0"/>
  </r>
  <r>
    <d v="2021-06-26T00:00:00"/>
    <s v="MEMBER"/>
    <s v="TIFFANY - TTP"/>
    <x v="110"/>
    <x v="89"/>
    <x v="101"/>
    <n v="1"/>
    <n v="11554000"/>
    <x v="0"/>
  </r>
  <r>
    <d v="2021-06-26T00:00:00"/>
    <s v="MEMBER"/>
    <s v="TIFFANY - TTP"/>
    <x v="111"/>
    <x v="90"/>
    <x v="102"/>
    <n v="1"/>
    <n v="5416000"/>
    <x v="0"/>
  </r>
  <r>
    <d v="2021-06-26T00:00:00"/>
    <s v="PLATINUM"/>
    <s v="TIFFANY - TTP"/>
    <x v="112"/>
    <x v="91"/>
    <x v="103"/>
    <n v="1"/>
    <n v="86652000"/>
    <x v="0"/>
  </r>
  <r>
    <d v="2021-06-26T00:00:00"/>
    <s v="PLATINUM"/>
    <s v="TIFFANY - TTP"/>
    <x v="113"/>
    <x v="91"/>
    <x v="103"/>
    <n v="1"/>
    <n v="86652000"/>
    <x v="1"/>
  </r>
  <r>
    <d v="2021-06-26T00:00:00"/>
    <s v="MEMBER"/>
    <s v="TIFFANY - TTP"/>
    <x v="114"/>
    <x v="92"/>
    <x v="104"/>
    <n v="1"/>
    <n v="26176000"/>
    <x v="0"/>
  </r>
  <r>
    <d v="2021-06-27T00:00:00"/>
    <s v="MEMBER"/>
    <s v="TIFFANY - TTP"/>
    <x v="115"/>
    <x v="93"/>
    <x v="105"/>
    <n v="1"/>
    <n v="8485000"/>
    <x v="0"/>
  </r>
  <r>
    <d v="2021-06-27T00:00:00"/>
    <s v="MEMBER"/>
    <s v="TIFFANY - TTP"/>
    <x v="86"/>
    <x v="94"/>
    <x v="106"/>
    <n v="1"/>
    <n v="5416000"/>
    <x v="0"/>
  </r>
  <r>
    <d v="2021-06-27T00:00:00"/>
    <s v="MEMBER"/>
    <s v="TIFFANY - TTP"/>
    <x v="2"/>
    <x v="94"/>
    <x v="106"/>
    <n v="1"/>
    <n v="6229000"/>
    <x v="1"/>
  </r>
  <r>
    <d v="2021-06-27T00:00:00"/>
    <s v="MEMBER"/>
    <s v="TIFFANY - TTP"/>
    <x v="38"/>
    <x v="94"/>
    <x v="106"/>
    <n v="1"/>
    <n v="5416000"/>
    <x v="1"/>
  </r>
  <r>
    <d v="2021-06-27T00:00:00"/>
    <s v="MEMBER"/>
    <s v="TIFFANY - TTP"/>
    <x v="98"/>
    <x v="95"/>
    <x v="107"/>
    <n v="1"/>
    <n v="6229000"/>
    <x v="0"/>
  </r>
  <r>
    <d v="2021-06-28T00:00:00"/>
    <s v="PLATINUM"/>
    <s v="TIFFANY - TTP"/>
    <x v="116"/>
    <x v="18"/>
    <x v="108"/>
    <n v="1"/>
    <n v="15074000"/>
    <x v="0"/>
  </r>
  <r>
    <d v="2021-06-28T00:00:00"/>
    <s v="PLATINUM"/>
    <s v="TIFFANY - TTP"/>
    <x v="117"/>
    <x v="18"/>
    <x v="108"/>
    <n v="1"/>
    <n v="81236000"/>
    <x v="1"/>
  </r>
  <r>
    <d v="2021-06-28T00:00:00"/>
    <s v="PLATINUM"/>
    <s v="TIFFANY - TTP"/>
    <x v="118"/>
    <x v="18"/>
    <x v="109"/>
    <n v="1"/>
    <n v="43326000"/>
    <x v="0"/>
  </r>
  <r>
    <d v="2021-06-28T00:00:00"/>
    <s v="PLATINUM"/>
    <s v="TIFFANY - TTP"/>
    <x v="17"/>
    <x v="18"/>
    <x v="110"/>
    <n v="1"/>
    <n v="6680000"/>
    <x v="0"/>
  </r>
  <r>
    <d v="2021-06-28T00:00:00"/>
    <s v="PLATINUM"/>
    <s v="TIFFANY - TTP"/>
    <x v="49"/>
    <x v="18"/>
    <x v="110"/>
    <n v="1"/>
    <n v="8124000"/>
    <x v="1"/>
  </r>
  <r>
    <d v="2021-06-28T00:00:00"/>
    <s v="MEMBER"/>
    <s v="TIFFANY - TTP"/>
    <x v="119"/>
    <x v="96"/>
    <x v="111"/>
    <n v="1"/>
    <n v="5958000"/>
    <x v="0"/>
  </r>
  <r>
    <d v="2021-06-29T00:00:00"/>
    <s v="PLATINUM"/>
    <s v="TIFFANY - TTP"/>
    <x v="120"/>
    <x v="97"/>
    <x v="112"/>
    <n v="1"/>
    <n v="310501000"/>
    <x v="0"/>
  </r>
  <r>
    <d v="2021-06-29T00:00:00"/>
    <s v="PLATINUM"/>
    <s v="TIFFANY - TTP"/>
    <x v="121"/>
    <x v="97"/>
    <x v="112"/>
    <n v="1"/>
    <n v="292448000"/>
    <x v="1"/>
  </r>
  <r>
    <d v="2021-06-29T00:00:00"/>
    <s v="GOLD"/>
    <s v="TIFFANY - TTP"/>
    <x v="122"/>
    <x v="98"/>
    <x v="113"/>
    <n v="1"/>
    <n v="28884000"/>
    <x v="0"/>
  </r>
  <r>
    <d v="2021-06-29T00:00:00"/>
    <s v="MEMBER"/>
    <s v="TIFFANY - TTP"/>
    <x v="103"/>
    <x v="99"/>
    <x v="114"/>
    <n v="1"/>
    <n v="6229000"/>
    <x v="0"/>
  </r>
  <r>
    <d v="2021-06-29T00:00:00"/>
    <s v="MEMBER"/>
    <s v="TIFFANY - TTP"/>
    <x v="98"/>
    <x v="99"/>
    <x v="114"/>
    <n v="1"/>
    <n v="6229000"/>
    <x v="1"/>
  </r>
  <r>
    <d v="2021-06-29T00:00:00"/>
    <s v="TEMP"/>
    <s v="TIFFANY - TTP"/>
    <x v="23"/>
    <x v="100"/>
    <x v="115"/>
    <n v="1"/>
    <n v="5416000"/>
    <x v="0"/>
  </r>
  <r>
    <d v="2021-06-30T00:00:00"/>
    <s v="MEMBER"/>
    <s v="TIFFANY - TTP"/>
    <x v="123"/>
    <x v="101"/>
    <x v="116"/>
    <n v="1"/>
    <n v="26176000"/>
    <x v="0"/>
  </r>
  <r>
    <d v="2021-07-01T00:00:00"/>
    <s v="PLATINUM"/>
    <s v="TIFFANY - TTP"/>
    <x v="124"/>
    <x v="102"/>
    <x v="117"/>
    <n v="1"/>
    <n v="209408000"/>
    <x v="0"/>
  </r>
  <r>
    <d v="2021-07-01T00:00:00"/>
    <s v="PLATINUM"/>
    <s v="TIFFANY - TTP"/>
    <x v="125"/>
    <x v="103"/>
    <x v="118"/>
    <n v="1"/>
    <n v="68599000"/>
    <x v="0"/>
  </r>
  <r>
    <d v="2021-07-01T00:00:00"/>
    <s v="PLATINUM"/>
    <s v="TIFFANY - TTP"/>
    <x v="126"/>
    <x v="103"/>
    <x v="118"/>
    <n v="1"/>
    <n v="36105000"/>
    <x v="1"/>
  </r>
  <r>
    <d v="2021-07-01T00:00:00"/>
    <s v="PLATINUM"/>
    <s v="TIFFANY - TTP"/>
    <x v="127"/>
    <x v="104"/>
    <x v="119"/>
    <n v="1"/>
    <n v="15526000"/>
    <x v="0"/>
  </r>
  <r>
    <d v="2021-07-01T00:00:00"/>
    <s v="PLATINUM"/>
    <s v="TIFFANY - TTP"/>
    <x v="128"/>
    <x v="104"/>
    <x v="119"/>
    <n v="1"/>
    <n v="7402000"/>
    <x v="1"/>
  </r>
  <r>
    <d v="2021-07-01T00:00:00"/>
    <s v="PLATINUM"/>
    <s v="TIFFANY - TTP"/>
    <x v="76"/>
    <x v="104"/>
    <x v="119"/>
    <n v="1"/>
    <n v="7402000"/>
    <x v="1"/>
  </r>
  <r>
    <d v="2021-07-03T00:00:00"/>
    <s v="MEMBER"/>
    <s v="TIFFANY - TTP"/>
    <x v="129"/>
    <x v="105"/>
    <x v="120"/>
    <n v="1"/>
    <n v="6951000"/>
    <x v="0"/>
  </r>
  <r>
    <d v="2021-07-03T00:00:00"/>
    <s v="GOLD"/>
    <s v="TIFFANY - TTP"/>
    <x v="57"/>
    <x v="106"/>
    <x v="121"/>
    <n v="1"/>
    <n v="31592000"/>
    <x v="0"/>
  </r>
  <r>
    <d v="2021-07-03T00:00:00"/>
    <s v="GOLD"/>
    <s v="TIFFANY - TTP"/>
    <x v="130"/>
    <x v="107"/>
    <x v="122"/>
    <n v="1"/>
    <n v="86652000"/>
    <x v="0"/>
  </r>
  <r>
    <d v="2021-07-03T00:00:00"/>
    <s v="GOLD"/>
    <s v="TIFFANY - TTP"/>
    <x v="131"/>
    <x v="107"/>
    <x v="122"/>
    <n v="1"/>
    <n v="43326000"/>
    <x v="1"/>
  </r>
  <r>
    <d v="2021-07-03T00:00:00"/>
    <s v="MEMBER"/>
    <s v="TIFFANY - TTP"/>
    <x v="132"/>
    <x v="108"/>
    <x v="123"/>
    <n v="1"/>
    <n v="6229000"/>
    <x v="0"/>
  </r>
  <r>
    <d v="2021-07-03T00:00:00"/>
    <s v="PLATINUM"/>
    <s v="TIFFANY - TTP"/>
    <x v="133"/>
    <x v="109"/>
    <x v="124"/>
    <n v="1"/>
    <n v="685989000"/>
    <x v="0"/>
  </r>
  <r>
    <d v="2021-07-03T00:00:00"/>
    <s v="MEMBER"/>
    <s v="TIFFANY - TTP"/>
    <x v="134"/>
    <x v="110"/>
    <x v="125"/>
    <n v="1"/>
    <n v="56865000"/>
    <x v="0"/>
  </r>
  <r>
    <d v="2021-07-04T00:00:00"/>
    <s v="MEMBER"/>
    <s v="TIFFANY - TTP"/>
    <x v="103"/>
    <x v="111"/>
    <x v="126"/>
    <n v="1"/>
    <n v="6229000"/>
    <x v="0"/>
  </r>
  <r>
    <d v="2021-07-04T00:00:00"/>
    <s v="PLATINUM"/>
    <s v="TIFFANY - TTP"/>
    <x v="135"/>
    <x v="112"/>
    <x v="127"/>
    <n v="1"/>
    <n v="43326000"/>
    <x v="0"/>
  </r>
  <r>
    <d v="2021-07-04T00:00:00"/>
    <s v="PLATINUM"/>
    <s v="TIFFANY - TTP"/>
    <x v="136"/>
    <x v="112"/>
    <x v="127"/>
    <n v="1"/>
    <n v="7402000"/>
    <x v="1"/>
  </r>
  <r>
    <d v="2021-07-04T00:00:00"/>
    <s v="PLATINUM"/>
    <s v="TIFFANY - TTP"/>
    <x v="137"/>
    <x v="112"/>
    <x v="127"/>
    <n v="1"/>
    <n v="62281000"/>
    <x v="1"/>
  </r>
  <r>
    <d v="2021-07-05T00:00:00"/>
    <s v="PLATINUM"/>
    <s v="TIFFANY - TTP"/>
    <x v="138"/>
    <x v="113"/>
    <x v="128"/>
    <n v="1"/>
    <n v="17240000"/>
    <x v="0"/>
  </r>
  <r>
    <d v="2021-07-05T00:00:00"/>
    <s v="PLATINUM"/>
    <s v="TIFFANY - TTP"/>
    <x v="139"/>
    <x v="113"/>
    <x v="129"/>
    <n v="1"/>
    <n v="65892000"/>
    <x v="0"/>
  </r>
  <r>
    <d v="2021-07-05T00:00:00"/>
    <s v="PLATINUM"/>
    <s v="TIFFANY - TTP"/>
    <x v="140"/>
    <x v="113"/>
    <x v="129"/>
    <n v="1"/>
    <n v="51450000"/>
    <x v="1"/>
  </r>
  <r>
    <d v="2021-07-07T00:00:00"/>
    <s v="PLATINUM"/>
    <s v="TIFFANY - TTP"/>
    <x v="141"/>
    <x v="114"/>
    <x v="130"/>
    <n v="1"/>
    <n v="223849000"/>
    <x v="0"/>
  </r>
  <r>
    <d v="2021-07-08T00:00:00"/>
    <s v="PLATINUM"/>
    <s v="TIFFANY - TTP"/>
    <x v="142"/>
    <x v="115"/>
    <x v="131"/>
    <n v="1"/>
    <n v="162472000"/>
    <x v="0"/>
  </r>
  <r>
    <d v="2021-07-08T00:00:00"/>
    <s v="MEMBER"/>
    <s v="TIFFANY - TTP"/>
    <x v="0"/>
    <x v="116"/>
    <x v="132"/>
    <n v="1"/>
    <n v="5416000"/>
    <x v="0"/>
  </r>
  <r>
    <d v="2021-07-09T00:00:00"/>
    <s v="MEMBER"/>
    <s v="TIFFANY - TTP"/>
    <x v="143"/>
    <x v="117"/>
    <x v="133"/>
    <n v="1"/>
    <n v="79431000"/>
    <x v="0"/>
  </r>
  <r>
    <d v="2021-07-09T00:00:00"/>
    <s v="GOLD"/>
    <s v="TIFFANY - TTP"/>
    <x v="144"/>
    <x v="78"/>
    <x v="134"/>
    <n v="1"/>
    <n v="13179000"/>
    <x v="0"/>
  </r>
  <r>
    <d v="2021-07-10T00:00:00"/>
    <s v="MEMBER"/>
    <s v="TIFFANY - TTP"/>
    <x v="103"/>
    <x v="118"/>
    <x v="135"/>
    <n v="1"/>
    <n v="6229000"/>
    <x v="0"/>
  </r>
  <r>
    <d v="2021-07-10T00:00:00"/>
    <s v="PLATINUM"/>
    <s v="TIFFANY - TTP"/>
    <x v="145"/>
    <x v="119"/>
    <x v="136"/>
    <n v="1"/>
    <n v="55060000"/>
    <x v="0"/>
  </r>
  <r>
    <d v="2021-07-10T00:00:00"/>
    <s v="PLATINUM"/>
    <s v="TIFFANY - TTP"/>
    <x v="115"/>
    <x v="120"/>
    <x v="137"/>
    <n v="1"/>
    <n v="8485000"/>
    <x v="0"/>
  </r>
  <r>
    <d v="2021-07-10T00:00:00"/>
    <s v="MEMBER"/>
    <s v="TIFFANY - TTP"/>
    <x v="146"/>
    <x v="121"/>
    <x v="138"/>
    <n v="1"/>
    <n v="26176000"/>
    <x v="0"/>
  </r>
  <r>
    <d v="2021-07-11T00:00:00"/>
    <s v="GOLD"/>
    <s v="TIFFANY - TTP"/>
    <x v="147"/>
    <x v="122"/>
    <x v="139"/>
    <n v="1"/>
    <n v="68599000"/>
    <x v="0"/>
  </r>
  <r>
    <d v="2021-07-11T00:00:00"/>
    <s v="GOLD"/>
    <s v="TIFFANY - TTP"/>
    <x v="148"/>
    <x v="122"/>
    <x v="139"/>
    <n v="1"/>
    <n v="56865000"/>
    <x v="1"/>
  </r>
  <r>
    <d v="2021-07-11T00:00:00"/>
    <s v="GOLD"/>
    <s v="TIFFANY - TTP"/>
    <x v="149"/>
    <x v="122"/>
    <x v="139"/>
    <n v="1"/>
    <n v="9388000"/>
    <x v="1"/>
  </r>
  <r>
    <d v="2021-07-11T00:00:00"/>
    <s v="GOLD"/>
    <s v="TIFFANY - TTP"/>
    <x v="86"/>
    <x v="122"/>
    <x v="139"/>
    <n v="1"/>
    <n v="5416000"/>
    <x v="1"/>
  </r>
  <r>
    <d v="2021-07-11T00:00:00"/>
    <s v="MEMBER"/>
    <s v="TIFFANY - TTP"/>
    <x v="103"/>
    <x v="123"/>
    <x v="140"/>
    <n v="1"/>
    <n v="6229000"/>
    <x v="0"/>
  </r>
  <r>
    <d v="2021-07-11T00:00:00"/>
    <s v="NEW"/>
    <s v="TIFFANY - TTP"/>
    <x v="150"/>
    <x v="124"/>
    <x v="141"/>
    <n v="1"/>
    <n v="19858000"/>
    <x v="0"/>
  </r>
  <r>
    <d v="2021-07-11T00:00:00"/>
    <s v="MEMBER"/>
    <s v="TIFFANY - TTP"/>
    <x v="151"/>
    <x v="125"/>
    <x v="142"/>
    <n v="1"/>
    <n v="28884000"/>
    <x v="0"/>
  </r>
  <r>
    <d v="2021-07-11T00:00:00"/>
    <s v="MEMBER"/>
    <s v="TIFFANY - TTP"/>
    <x v="152"/>
    <x v="126"/>
    <x v="143"/>
    <n v="1"/>
    <n v="10832000"/>
    <x v="0"/>
  </r>
  <r>
    <d v="2021-07-11T00:00:00"/>
    <s v="GOLD"/>
    <s v="TIFFANY - TTP"/>
    <x v="153"/>
    <x v="127"/>
    <x v="144"/>
    <n v="1"/>
    <n v="7402000"/>
    <x v="0"/>
  </r>
  <r>
    <d v="2021-07-11T00:00:00"/>
    <s v="GOLD"/>
    <s v="TIFFANY - TTP"/>
    <x v="90"/>
    <x v="127"/>
    <x v="144"/>
    <n v="1"/>
    <n v="6229000"/>
    <x v="1"/>
  </r>
  <r>
    <d v="2021-07-12T00:00:00"/>
    <s v="PLATINUM"/>
    <s v="TIFFANY - TTP"/>
    <x v="154"/>
    <x v="128"/>
    <x v="145"/>
    <n v="1"/>
    <n v="63184000"/>
    <x v="0"/>
  </r>
  <r>
    <d v="2021-07-17T00:00:00"/>
    <s v="PLATINUM"/>
    <s v="TIFFANY - TTP"/>
    <x v="86"/>
    <x v="129"/>
    <x v="146"/>
    <n v="1"/>
    <n v="5416000"/>
    <x v="0"/>
  </r>
  <r>
    <d v="2021-07-17T00:00:00"/>
    <s v="MEMBER"/>
    <s v="TIFFANY - TTP"/>
    <x v="103"/>
    <x v="130"/>
    <x v="147"/>
    <n v="1"/>
    <n v="6229000"/>
    <x v="0"/>
  </r>
  <r>
    <d v="2021-07-18T00:00:00"/>
    <s v="MEMBER"/>
    <s v="TIFFANY - TTP"/>
    <x v="155"/>
    <x v="131"/>
    <x v="148"/>
    <n v="1"/>
    <n v="27982000"/>
    <x v="0"/>
  </r>
  <r>
    <d v="2021-07-18T00:00:00"/>
    <s v="MEMBER"/>
    <s v="TIFFANY - TTP"/>
    <x v="156"/>
    <x v="131"/>
    <x v="148"/>
    <n v="1"/>
    <n v="27982000"/>
    <x v="1"/>
  </r>
  <r>
    <d v="2021-07-18T00:00:00"/>
    <s v="MEMBER"/>
    <s v="TIFFANY - TTP"/>
    <x v="105"/>
    <x v="132"/>
    <x v="149"/>
    <n v="1"/>
    <n v="10832000"/>
    <x v="0"/>
  </r>
  <r>
    <d v="2021-07-18T00:00:00"/>
    <s v="MEMBER"/>
    <s v="TIFFANY - TTP"/>
    <x v="90"/>
    <x v="133"/>
    <x v="150"/>
    <n v="1"/>
    <n v="6229000"/>
    <x v="0"/>
  </r>
  <r>
    <d v="2021-07-21T00:00:00"/>
    <s v="PLATINUM"/>
    <s v="TIFFANY - TTP"/>
    <x v="157"/>
    <x v="134"/>
    <x v="151"/>
    <n v="1"/>
    <n v="67697000"/>
    <x v="0"/>
  </r>
  <r>
    <d v="2021-07-21T00:00:00"/>
    <s v="PLATINUM"/>
    <s v="TIFFANY - TTP"/>
    <x v="158"/>
    <x v="134"/>
    <x v="151"/>
    <n v="1"/>
    <n v="38813000"/>
    <x v="1"/>
  </r>
  <r>
    <d v="2021-07-21T00:00:00"/>
    <s v="PLATINUM"/>
    <s v="TIFFANY - TTP"/>
    <x v="159"/>
    <x v="134"/>
    <x v="151"/>
    <n v="1"/>
    <n v="48742000"/>
    <x v="1"/>
  </r>
  <r>
    <d v="2021-09-15T00:00:00"/>
    <s v="NEW"/>
    <s v="TIFFANY - TTP"/>
    <x v="86"/>
    <x v="135"/>
    <x v="152"/>
    <n v="1"/>
    <n v="5416000"/>
    <x v="0"/>
  </r>
  <r>
    <d v="2021-09-15T00:00:00"/>
    <s v="PLATINUM"/>
    <s v="TIFFANY - TTP"/>
    <x v="160"/>
    <x v="136"/>
    <x v="153"/>
    <n v="1"/>
    <n v="285227000"/>
    <x v="0"/>
  </r>
  <r>
    <d v="2021-09-24T00:00:00"/>
    <s v="MEMBER"/>
    <s v="TIFFANY - TTP"/>
    <x v="161"/>
    <x v="137"/>
    <x v="154"/>
    <n v="1"/>
    <n v="10832000"/>
    <x v="0"/>
  </r>
  <r>
    <d v="2021-09-27T00:00:00"/>
    <s v="MEMBER"/>
    <s v="TIFFANY - TTP"/>
    <x v="123"/>
    <x v="138"/>
    <x v="155"/>
    <n v="1"/>
    <n v="26176000"/>
    <x v="0"/>
  </r>
  <r>
    <d v="2021-09-27T00:00:00"/>
    <s v="MEMBER"/>
    <s v="TIFFANY - TTP"/>
    <x v="162"/>
    <x v="139"/>
    <x v="156"/>
    <n v="1"/>
    <n v="6229000"/>
    <x v="0"/>
  </r>
  <r>
    <d v="2021-09-28T00:00:00"/>
    <s v="MEMBER"/>
    <s v="TIFFANY - TTP"/>
    <x v="163"/>
    <x v="140"/>
    <x v="157"/>
    <n v="1"/>
    <n v="6229000"/>
    <x v="0"/>
  </r>
  <r>
    <d v="2021-09-28T00:00:00"/>
    <s v="GOLD"/>
    <s v="TIFFANY - TTP"/>
    <x v="164"/>
    <x v="141"/>
    <x v="158"/>
    <n v="1"/>
    <n v="43326000"/>
    <x v="0"/>
  </r>
  <r>
    <d v="2021-09-28T00:00:00"/>
    <s v="GOLD"/>
    <s v="TIFFANY - TTP"/>
    <x v="165"/>
    <x v="141"/>
    <x v="158"/>
    <n v="1"/>
    <n v="43326000"/>
    <x v="1"/>
  </r>
  <r>
    <d v="2021-09-29T00:00:00"/>
    <s v="PLATINUM"/>
    <s v="TIFFANY - TTP"/>
    <x v="166"/>
    <x v="142"/>
    <x v="159"/>
    <n v="1"/>
    <n v="143517000"/>
    <x v="0"/>
  </r>
  <r>
    <d v="2021-09-29T00:00:00"/>
    <s v="GOLD"/>
    <s v="TIFFANY - TTP"/>
    <x v="167"/>
    <x v="143"/>
    <x v="160"/>
    <n v="1"/>
    <n v="114633000"/>
    <x v="0"/>
  </r>
  <r>
    <d v="2021-09-30T00:00:00"/>
    <s v="MEMBER"/>
    <s v="TIFFANY - TTP"/>
    <x v="168"/>
    <x v="144"/>
    <x v="161"/>
    <n v="1"/>
    <n v="31592000"/>
    <x v="0"/>
  </r>
  <r>
    <d v="2021-10-01T00:00:00"/>
    <s v="GOLD"/>
    <s v="TIFFANY - TTP"/>
    <x v="169"/>
    <x v="145"/>
    <x v="162"/>
    <n v="1"/>
    <n v="37910000"/>
    <x v="0"/>
  </r>
  <r>
    <d v="2021-10-01T00:00:00"/>
    <s v="GOLD"/>
    <s v="TIFFANY - TTP"/>
    <x v="170"/>
    <x v="145"/>
    <x v="162"/>
    <n v="1"/>
    <n v="43326000"/>
    <x v="1"/>
  </r>
  <r>
    <d v="2021-10-02T00:00:00"/>
    <s v="MEMBER"/>
    <s v="TIFFANY - TTP"/>
    <x v="9"/>
    <x v="146"/>
    <x v="163"/>
    <n v="1"/>
    <n v="6229000"/>
    <x v="0"/>
  </r>
  <r>
    <d v="2021-10-02T00:00:00"/>
    <s v="MEMBER"/>
    <s v="TIFFANY - TTP"/>
    <x v="171"/>
    <x v="147"/>
    <x v="164"/>
    <n v="1"/>
    <n v="59573000"/>
    <x v="0"/>
  </r>
  <r>
    <d v="2021-10-02T00:00:00"/>
    <s v="MEMBER"/>
    <s v="TIFFANY - TTP"/>
    <x v="172"/>
    <x v="148"/>
    <x v="165"/>
    <n v="1"/>
    <n v="12096000"/>
    <x v="0"/>
  </r>
  <r>
    <d v="2021-10-02T00:00:00"/>
    <s v="MEMBER"/>
    <s v="TIFFANY - TTP"/>
    <x v="173"/>
    <x v="148"/>
    <x v="165"/>
    <n v="1"/>
    <n v="13179000"/>
    <x v="1"/>
  </r>
  <r>
    <d v="2021-10-04T00:00:00"/>
    <s v="GOLD"/>
    <s v="TIFFANY - TTP"/>
    <x v="174"/>
    <x v="149"/>
    <x v="166"/>
    <n v="1"/>
    <n v="16970000"/>
    <x v="0"/>
  </r>
  <r>
    <d v="2021-10-05T00:00:00"/>
    <s v="MEMBER"/>
    <s v="TIFFANY - TTP"/>
    <x v="175"/>
    <x v="150"/>
    <x v="167"/>
    <n v="1"/>
    <n v="6229000"/>
    <x v="0"/>
  </r>
  <r>
    <d v="2021-10-05T00:00:00"/>
    <s v="PLATINUM"/>
    <s v="TIFFANY - TTP"/>
    <x v="176"/>
    <x v="151"/>
    <x v="168"/>
    <n v="1"/>
    <n v="227460000"/>
    <x v="0"/>
  </r>
  <r>
    <d v="2021-10-05T00:00:00"/>
    <s v="PLATINUM"/>
    <s v="TIFFANY - TTP"/>
    <x v="177"/>
    <x v="151"/>
    <x v="168"/>
    <n v="1"/>
    <n v="225655000"/>
    <x v="1"/>
  </r>
  <r>
    <d v="2021-10-06T00:00:00"/>
    <s v="MEMBER"/>
    <s v="TIFFANY - TTP"/>
    <x v="123"/>
    <x v="152"/>
    <x v="169"/>
    <n v="1"/>
    <n v="26176000"/>
    <x v="0"/>
  </r>
  <r>
    <d v="2021-10-06T00:00:00"/>
    <s v="MEMBER"/>
    <s v="TIFFANY - TTP"/>
    <x v="178"/>
    <x v="153"/>
    <x v="170"/>
    <n v="1"/>
    <n v="11554000"/>
    <x v="0"/>
  </r>
  <r>
    <d v="2021-10-06T00:00:00"/>
    <s v="PLATINUM"/>
    <s v="TIFFANY - TTP"/>
    <x v="179"/>
    <x v="154"/>
    <x v="171"/>
    <n v="1"/>
    <n v="48742000"/>
    <x v="0"/>
  </r>
  <r>
    <d v="2021-10-06T00:00:00"/>
    <s v="PLATINUM"/>
    <s v="TIFFANY - TTP"/>
    <x v="180"/>
    <x v="154"/>
    <x v="171"/>
    <n v="1"/>
    <n v="43326000"/>
    <x v="1"/>
  </r>
  <r>
    <d v="2021-10-07T00:00:00"/>
    <s v="PLATINUM"/>
    <s v="TIFFANY - TTP"/>
    <x v="181"/>
    <x v="155"/>
    <x v="172"/>
    <n v="1"/>
    <n v="28884000"/>
    <x v="0"/>
  </r>
  <r>
    <d v="2021-10-07T00:00:00"/>
    <s v="PLATINUM"/>
    <s v="TIFFANY - TTP"/>
    <x v="182"/>
    <x v="155"/>
    <x v="172"/>
    <n v="1"/>
    <n v="55060000"/>
    <x v="1"/>
  </r>
  <r>
    <d v="2021-10-07T00:00:00"/>
    <s v="MEMBER"/>
    <s v="TIFFANY - TTP"/>
    <x v="183"/>
    <x v="156"/>
    <x v="173"/>
    <n v="1"/>
    <n v="17240000"/>
    <x v="0"/>
  </r>
  <r>
    <d v="2021-10-08T00:00:00"/>
    <s v="MEMBER"/>
    <s v="TIFFANY - TTP"/>
    <x v="184"/>
    <x v="157"/>
    <x v="174"/>
    <n v="1"/>
    <n v="6680000"/>
    <x v="0"/>
  </r>
  <r>
    <d v="2021-10-08T00:00:00"/>
    <s v="MEMBER"/>
    <s v="TIFFANY - TTP"/>
    <x v="10"/>
    <x v="158"/>
    <x v="175"/>
    <n v="1"/>
    <n v="6229000"/>
    <x v="0"/>
  </r>
  <r>
    <d v="2021-10-08T00:00:00"/>
    <s v="MEMBER"/>
    <s v="TIFFANY - TTP"/>
    <x v="185"/>
    <x v="159"/>
    <x v="176"/>
    <n v="1"/>
    <n v="6229000"/>
    <x v="0"/>
  </r>
  <r>
    <d v="2021-10-09T00:00:00"/>
    <s v="MEMBER"/>
    <s v="TIFFANY - TTP"/>
    <x v="178"/>
    <x v="160"/>
    <x v="177"/>
    <n v="1"/>
    <n v="11554000"/>
    <x v="0"/>
  </r>
  <r>
    <d v="2021-10-09T00:00:00"/>
    <s v="MEMBER"/>
    <s v="TIFFANY - TTP"/>
    <x v="186"/>
    <x v="160"/>
    <x v="177"/>
    <n v="1"/>
    <n v="6229000"/>
    <x v="1"/>
  </r>
  <r>
    <d v="2021-10-09T00:00:00"/>
    <s v="MEMBER"/>
    <s v="TIFFANY - TTP"/>
    <x v="152"/>
    <x v="161"/>
    <x v="178"/>
    <n v="1"/>
    <n v="10832000"/>
    <x v="0"/>
  </r>
  <r>
    <d v="2021-10-09T00:00:00"/>
    <s v="MEMBER"/>
    <s v="TIFFANY - TTP"/>
    <x v="146"/>
    <x v="162"/>
    <x v="179"/>
    <n v="1"/>
    <n v="26176000"/>
    <x v="0"/>
  </r>
  <r>
    <d v="2021-10-10T00:00:00"/>
    <s v="MEMBER"/>
    <s v="TIFFANY - TTP"/>
    <x v="187"/>
    <x v="163"/>
    <x v="180"/>
    <n v="1"/>
    <n v="22566000"/>
    <x v="0"/>
  </r>
  <r>
    <d v="2021-10-10T00:00:00"/>
    <s v="TEMP"/>
    <s v="TIFFANY - TTP"/>
    <x v="188"/>
    <x v="39"/>
    <x v="181"/>
    <n v="1"/>
    <n v="72210000"/>
    <x v="0"/>
  </r>
  <r>
    <d v="2021-10-10T00:00:00"/>
    <s v="TEMP"/>
    <s v="TIFFANY - TTP"/>
    <x v="134"/>
    <x v="39"/>
    <x v="181"/>
    <n v="1"/>
    <n v="56865000"/>
    <x v="1"/>
  </r>
  <r>
    <d v="2021-10-11T00:00:00"/>
    <s v="PLATINUM"/>
    <s v="TIFFANY - TTP"/>
    <x v="189"/>
    <x v="164"/>
    <x v="182"/>
    <n v="1"/>
    <n v="72210000"/>
    <x v="0"/>
  </r>
  <r>
    <d v="2021-10-11T00:00:00"/>
    <s v="PLATINUM"/>
    <s v="TIFFANY - TTP"/>
    <x v="190"/>
    <x v="164"/>
    <x v="182"/>
    <n v="1"/>
    <n v="114633000"/>
    <x v="1"/>
  </r>
  <r>
    <d v="2021-10-12T00:00:00"/>
    <s v="MEMBER"/>
    <s v="TIFFANY - TTP"/>
    <x v="178"/>
    <x v="165"/>
    <x v="183"/>
    <n v="1"/>
    <n v="11554000"/>
    <x v="0"/>
  </r>
  <r>
    <d v="2021-10-12T00:00:00"/>
    <s v="MEMBER"/>
    <s v="TIFFANY - TTP"/>
    <x v="186"/>
    <x v="165"/>
    <x v="183"/>
    <n v="1"/>
    <n v="6951000"/>
    <x v="1"/>
  </r>
  <r>
    <d v="2021-10-12T00:00:00"/>
    <s v="PLATINUM"/>
    <s v="TIFFANY - TTP"/>
    <x v="185"/>
    <x v="166"/>
    <x v="184"/>
    <n v="1"/>
    <n v="6951000"/>
    <x v="0"/>
  </r>
  <r>
    <d v="2021-10-13T00:00:00"/>
    <s v="PLATINUM"/>
    <s v="TIFFANY - TTP"/>
    <x v="191"/>
    <x v="167"/>
    <x v="185"/>
    <n v="1"/>
    <n v="51450000"/>
    <x v="0"/>
  </r>
  <r>
    <d v="2021-10-13T00:00:00"/>
    <s v="PLATINUM"/>
    <s v="TIFFANY - TTP"/>
    <x v="192"/>
    <x v="167"/>
    <x v="185"/>
    <n v="1"/>
    <n v="100191000"/>
    <x v="1"/>
  </r>
  <r>
    <d v="2021-10-13T00:00:00"/>
    <s v="PLATINUM"/>
    <s v="TIFFANY - TTP"/>
    <x v="193"/>
    <x v="167"/>
    <x v="186"/>
    <n v="1"/>
    <n v="29787000"/>
    <x v="0"/>
  </r>
  <r>
    <d v="2021-10-13T00:00:00"/>
    <s v="MEMBER"/>
    <s v="TIFFANY - TTP"/>
    <x v="191"/>
    <x v="168"/>
    <x v="187"/>
    <n v="1"/>
    <n v="51450000"/>
    <x v="0"/>
  </r>
  <r>
    <d v="2021-10-13T00:00:00"/>
    <s v="PLATINUM"/>
    <s v="TIFFANY - TTP"/>
    <x v="2"/>
    <x v="169"/>
    <x v="188"/>
    <n v="1"/>
    <n v="6951000"/>
    <x v="0"/>
  </r>
  <r>
    <d v="2021-10-13T00:00:00"/>
    <s v="PLATINUM"/>
    <s v="TIFFANY - TTP"/>
    <x v="186"/>
    <x v="169"/>
    <x v="188"/>
    <n v="1"/>
    <n v="6951000"/>
    <x v="1"/>
  </r>
  <r>
    <d v="2021-10-13T00:00:00"/>
    <s v="PLATINUM"/>
    <s v="TIFFANY - TTP"/>
    <x v="194"/>
    <x v="170"/>
    <x v="189"/>
    <n v="1"/>
    <n v="56865000"/>
    <x v="0"/>
  </r>
  <r>
    <d v="2021-10-13T00:00:00"/>
    <s v="PLATINUM"/>
    <s v="TIFFANY - TTP"/>
    <x v="195"/>
    <x v="170"/>
    <x v="189"/>
    <n v="1"/>
    <n v="120951000"/>
    <x v="1"/>
  </r>
  <r>
    <d v="2021-10-13T00:00:00"/>
    <s v="PLATINUM"/>
    <s v="TIFFANY - TTP"/>
    <x v="196"/>
    <x v="42"/>
    <x v="190"/>
    <n v="1"/>
    <n v="60476000"/>
    <x v="0"/>
  </r>
  <r>
    <d v="2021-10-13T00:00:00"/>
    <s v="PLATINUM"/>
    <s v="TIFFANY - TTP"/>
    <x v="197"/>
    <x v="42"/>
    <x v="190"/>
    <n v="1"/>
    <n v="22566000"/>
    <x v="1"/>
  </r>
  <r>
    <d v="2021-10-14T00:00:00"/>
    <s v="PLATINUM"/>
    <s v="TIFFANY - TTP"/>
    <x v="198"/>
    <x v="171"/>
    <x v="191"/>
    <n v="1"/>
    <n v="25274000"/>
    <x v="0"/>
  </r>
  <r>
    <d v="2021-10-14T00:00:00"/>
    <s v="PLATINUM"/>
    <s v="TIFFANY - TTP"/>
    <x v="199"/>
    <x v="171"/>
    <x v="191"/>
    <n v="1"/>
    <n v="29787000"/>
    <x v="1"/>
  </r>
  <r>
    <d v="2021-10-14T00:00:00"/>
    <s v="MEMBER"/>
    <s v="TIFFANY - TTP"/>
    <x v="162"/>
    <x v="172"/>
    <x v="192"/>
    <n v="1"/>
    <n v="6951000"/>
    <x v="0"/>
  </r>
  <r>
    <d v="2021-10-14T00:00:00"/>
    <s v="PLATINUM"/>
    <s v="TIFFANY - TTP"/>
    <x v="200"/>
    <x v="27"/>
    <x v="193"/>
    <n v="1"/>
    <n v="109217000"/>
    <x v="0"/>
  </r>
  <r>
    <d v="2021-10-14T00:00:00"/>
    <s v="MEMBER"/>
    <s v="TIFFANY - TTP"/>
    <x v="201"/>
    <x v="173"/>
    <x v="194"/>
    <n v="1"/>
    <n v="13179000"/>
    <x v="0"/>
  </r>
  <r>
    <d v="2021-10-15T00:00:00"/>
    <s v="PLATINUM"/>
    <s v="TIFFANY - TTP"/>
    <x v="202"/>
    <x v="174"/>
    <x v="195"/>
    <n v="1"/>
    <n v="77626000"/>
    <x v="0"/>
  </r>
  <r>
    <d v="2021-10-15T00:00:00"/>
    <s v="PLATINUM"/>
    <s v="TIFFANY - TTP"/>
    <x v="203"/>
    <x v="174"/>
    <x v="195"/>
    <n v="1"/>
    <n v="60476000"/>
    <x v="1"/>
  </r>
  <r>
    <d v="2021-10-15T00:00:00"/>
    <s v="PLATINUM"/>
    <s v="TIFFANY - TTP"/>
    <x v="111"/>
    <x v="175"/>
    <x v="196"/>
    <n v="1"/>
    <n v="6951000"/>
    <x v="0"/>
  </r>
  <r>
    <d v="2021-10-15T00:00:00"/>
    <s v="PLATINUM"/>
    <s v="TIFFANY - TTP"/>
    <x v="204"/>
    <x v="176"/>
    <x v="197"/>
    <n v="1"/>
    <n v="114633000"/>
    <x v="0"/>
  </r>
  <r>
    <d v="2021-10-15T00:00:00"/>
    <s v="PLATINUM"/>
    <s v="TIFFANY - TTP"/>
    <x v="205"/>
    <x v="176"/>
    <x v="197"/>
    <n v="1"/>
    <n v="56865000"/>
    <x v="1"/>
  </r>
  <r>
    <d v="2021-10-16T00:00:00"/>
    <s v="MEMBER"/>
    <s v="TIFFANY - TTP"/>
    <x v="206"/>
    <x v="177"/>
    <x v="198"/>
    <n v="1"/>
    <n v="48742000"/>
    <x v="0"/>
  </r>
  <r>
    <d v="2021-10-16T00:00:00"/>
    <s v="MEMBER"/>
    <s v="TIFFANY - TTP"/>
    <x v="207"/>
    <x v="178"/>
    <x v="199"/>
    <n v="1"/>
    <n v="46034000"/>
    <x v="0"/>
  </r>
  <r>
    <d v="2021-10-16T00:00:00"/>
    <s v="MEMBER"/>
    <s v="TIFFANY - TTP"/>
    <x v="126"/>
    <x v="179"/>
    <x v="200"/>
    <n v="1"/>
    <n v="36105000"/>
    <x v="0"/>
  </r>
  <r>
    <d v="2021-10-17T00:00:00"/>
    <s v="MEMBER"/>
    <s v="TIFFANY - TTP"/>
    <x v="2"/>
    <x v="180"/>
    <x v="201"/>
    <n v="1"/>
    <n v="6951000"/>
    <x v="0"/>
  </r>
  <r>
    <d v="2021-10-17T00:00:00"/>
    <s v="MEMBER"/>
    <s v="TIFFANY - TTP"/>
    <x v="146"/>
    <x v="181"/>
    <x v="202"/>
    <n v="1"/>
    <n v="26176000"/>
    <x v="0"/>
  </r>
  <r>
    <d v="2021-10-17T00:00:00"/>
    <s v="PLATINUM"/>
    <s v="TIFFANY - TTP"/>
    <x v="208"/>
    <x v="182"/>
    <x v="203"/>
    <n v="1"/>
    <n v="148030000"/>
    <x v="0"/>
  </r>
  <r>
    <d v="2021-10-17T00:00:00"/>
    <s v="PLATINUM"/>
    <s v="TIFFANY - TTP"/>
    <x v="16"/>
    <x v="182"/>
    <x v="203"/>
    <n v="1"/>
    <n v="9388000"/>
    <x v="1"/>
  </r>
  <r>
    <d v="2021-10-17T00:00:00"/>
    <s v="PLATINUM"/>
    <s v="TIFFANY - TTP"/>
    <x v="209"/>
    <x v="183"/>
    <x v="204"/>
    <n v="1"/>
    <n v="92067000"/>
    <x v="0"/>
  </r>
  <r>
    <d v="2021-10-17T00:00:00"/>
    <s v="MEMBER"/>
    <s v="TIFFANY - TTP"/>
    <x v="210"/>
    <x v="184"/>
    <x v="205"/>
    <n v="1"/>
    <n v="7763000"/>
    <x v="0"/>
  </r>
  <r>
    <d v="2021-10-17T00:00:00"/>
    <s v="GOLD"/>
    <s v="TIFFANY - TTP"/>
    <x v="82"/>
    <x v="185"/>
    <x v="206"/>
    <n v="1"/>
    <n v="92067000"/>
    <x v="0"/>
  </r>
  <r>
    <d v="2021-10-17T00:00:00"/>
    <s v="PLATINUM"/>
    <s v="TIFFANY - TTP"/>
    <x v="82"/>
    <x v="186"/>
    <x v="207"/>
    <n v="1"/>
    <n v="92067000"/>
    <x v="0"/>
  </r>
  <r>
    <d v="2021-10-17T00:00:00"/>
    <s v="PLATINUM"/>
    <s v="TIFFANY - TTP"/>
    <x v="211"/>
    <x v="187"/>
    <x v="208"/>
    <n v="1"/>
    <n v="200381000"/>
    <x v="0"/>
  </r>
  <r>
    <d v="2021-10-17T00:00:00"/>
    <s v="GOLD"/>
    <s v="TIFFANY - TTP"/>
    <x v="75"/>
    <x v="188"/>
    <x v="209"/>
    <n v="1"/>
    <n v="79431000"/>
    <x v="0"/>
  </r>
  <r>
    <d v="2021-10-17T00:00:00"/>
    <s v="GOLD"/>
    <s v="TIFFANY - TTP"/>
    <x v="212"/>
    <x v="188"/>
    <x v="209"/>
    <n v="1"/>
    <n v="70405000"/>
    <x v="1"/>
  </r>
  <r>
    <d v="2021-10-17T00:00:00"/>
    <s v="PLATINUM"/>
    <s v="TIFFANY - TTP"/>
    <x v="213"/>
    <x v="189"/>
    <x v="210"/>
    <n v="1"/>
    <n v="160666000"/>
    <x v="0"/>
  </r>
  <r>
    <d v="2021-10-17T00:00:00"/>
    <s v="PLATINUM"/>
    <s v="TIFFANY - TTP"/>
    <x v="214"/>
    <x v="189"/>
    <x v="210"/>
    <n v="1"/>
    <n v="572260000"/>
    <x v="1"/>
  </r>
  <r>
    <d v="2021-10-18T00:00:00"/>
    <s v="PLATINUM"/>
    <s v="TIFFANY - TTP"/>
    <x v="215"/>
    <x v="190"/>
    <x v="211"/>
    <n v="1"/>
    <n v="330358000"/>
    <x v="0"/>
  </r>
  <r>
    <d v="2021-10-18T00:00:00"/>
    <s v="PLATINUM"/>
    <s v="TIFFANY - TTP"/>
    <x v="216"/>
    <x v="31"/>
    <x v="212"/>
    <n v="1"/>
    <n v="74015000"/>
    <x v="0"/>
  </r>
  <r>
    <d v="2021-10-18T00:00:00"/>
    <s v="PLATINUM"/>
    <s v="TIFFANY - TTP"/>
    <x v="217"/>
    <x v="191"/>
    <x v="213"/>
    <n v="1"/>
    <n v="159764000"/>
    <x v="0"/>
  </r>
  <r>
    <d v="2021-10-19T00:00:00"/>
    <s v="MEMBER"/>
    <s v="TIFFANY - TTP"/>
    <x v="162"/>
    <x v="192"/>
    <x v="214"/>
    <n v="1"/>
    <n v="6951000"/>
    <x v="0"/>
  </r>
  <r>
    <d v="2021-10-19T00:00:00"/>
    <s v="MEMBER"/>
    <s v="TIFFANY - TTP"/>
    <x v="218"/>
    <x v="193"/>
    <x v="215"/>
    <n v="1"/>
    <n v="6951000"/>
    <x v="0"/>
  </r>
  <r>
    <d v="2021-10-19T00:00:00"/>
    <s v="GOLD"/>
    <s v="TIFFANY - TTP"/>
    <x v="219"/>
    <x v="194"/>
    <x v="216"/>
    <n v="1"/>
    <n v="60476000"/>
    <x v="0"/>
  </r>
  <r>
    <d v="2021-10-19T00:00:00"/>
    <s v="MEMBER"/>
    <s v="TIFFANY - TTP"/>
    <x v="220"/>
    <x v="195"/>
    <x v="217"/>
    <n v="1"/>
    <n v="21663000"/>
    <x v="0"/>
  </r>
  <r>
    <d v="2021-10-19T00:00:00"/>
    <s v="PLATINUM"/>
    <s v="TIFFANY - TTP"/>
    <x v="67"/>
    <x v="196"/>
    <x v="218"/>
    <n v="1"/>
    <n v="64989000"/>
    <x v="0"/>
  </r>
  <r>
    <d v="2021-10-19T00:00:00"/>
    <s v="PLATINUM"/>
    <s v="TIFFANY - TTP"/>
    <x v="221"/>
    <x v="196"/>
    <x v="218"/>
    <n v="1"/>
    <n v="22566000"/>
    <x v="1"/>
  </r>
  <r>
    <d v="2021-10-19T00:00:00"/>
    <s v="TEMP"/>
    <s v="TIFFANY - TTP"/>
    <x v="190"/>
    <x v="197"/>
    <x v="219"/>
    <n v="1"/>
    <n v="114633000"/>
    <x v="0"/>
  </r>
  <r>
    <d v="2021-10-20T00:00:00"/>
    <s v="MEMBER"/>
    <s v="TIFFANY - TTP"/>
    <x v="111"/>
    <x v="198"/>
    <x v="220"/>
    <n v="1"/>
    <n v="6951000"/>
    <x v="0"/>
  </r>
  <r>
    <d v="2021-10-20T00:00:00"/>
    <s v="GOLD"/>
    <s v="TIFFANY - TTP"/>
    <x v="222"/>
    <x v="199"/>
    <x v="221"/>
    <n v="1"/>
    <n v="26176000"/>
    <x v="0"/>
  </r>
  <r>
    <d v="2021-10-20T00:00:00"/>
    <s v="MEMBER"/>
    <s v="TIFFANY - TTP"/>
    <x v="108"/>
    <x v="200"/>
    <x v="222"/>
    <n v="1"/>
    <n v="40618000"/>
    <x v="0"/>
  </r>
  <r>
    <d v="2021-10-20T00:00:00"/>
    <s v="PLATINUM"/>
    <s v="TIFFANY - TTP"/>
    <x v="223"/>
    <x v="196"/>
    <x v="223"/>
    <n v="1"/>
    <n v="256344000"/>
    <x v="0"/>
  </r>
  <r>
    <d v="2021-10-20T00:00:00"/>
    <s v="MEMBER"/>
    <s v="TIFFANY - TTP"/>
    <x v="224"/>
    <x v="201"/>
    <x v="224"/>
    <n v="1"/>
    <n v="6951000"/>
    <x v="0"/>
  </r>
  <r>
    <d v="2021-10-20T00:00:00"/>
    <s v="PLATINUM"/>
    <s v="TIFFANY - TTP"/>
    <x v="204"/>
    <x v="202"/>
    <x v="225"/>
    <n v="1"/>
    <n v="114633000"/>
    <x v="0"/>
  </r>
  <r>
    <d v="2021-10-20T00:00:00"/>
    <s v="PLATINUM"/>
    <s v="TIFFANY - TTP"/>
    <x v="8"/>
    <x v="202"/>
    <x v="225"/>
    <n v="1"/>
    <n v="6951000"/>
    <x v="1"/>
  </r>
  <r>
    <d v="2021-10-20T00:00:00"/>
    <s v="PLATINUM"/>
    <s v="TIFFANY - TTP"/>
    <x v="225"/>
    <x v="203"/>
    <x v="226"/>
    <n v="1"/>
    <n v="103801000"/>
    <x v="0"/>
  </r>
  <r>
    <d v="2021-10-20T00:00:00"/>
    <s v="MEMBER"/>
    <s v="TIFFANY - TTP"/>
    <x v="226"/>
    <x v="204"/>
    <x v="227"/>
    <n v="1"/>
    <n v="50547000"/>
    <x v="0"/>
  </r>
  <r>
    <d v="2021-10-21T00:00:00"/>
    <s v="MEMBER"/>
    <s v="TIFFANY - TTP"/>
    <x v="212"/>
    <x v="205"/>
    <x v="228"/>
    <n v="1"/>
    <n v="70405000"/>
    <x v="0"/>
  </r>
  <r>
    <d v="2021-10-21T00:00:00"/>
    <s v="MEMBER"/>
    <s v="TIFFANY - TTP"/>
    <x v="72"/>
    <x v="206"/>
    <x v="229"/>
    <n v="1"/>
    <n v="26176000"/>
    <x v="0"/>
  </r>
  <r>
    <d v="2021-10-22T00:00:00"/>
    <s v="GOLD"/>
    <s v="TIFFANY - TTP"/>
    <x v="227"/>
    <x v="207"/>
    <x v="230"/>
    <n v="1"/>
    <n v="13179000"/>
    <x v="0"/>
  </r>
  <r>
    <d v="2021-10-22T00:00:00"/>
    <s v="GOLD"/>
    <s v="TIFFANY - TTP"/>
    <x v="228"/>
    <x v="207"/>
    <x v="230"/>
    <n v="1"/>
    <n v="11554000"/>
    <x v="1"/>
  </r>
  <r>
    <d v="2021-10-22T00:00:00"/>
    <s v="PLATINUM"/>
    <s v="TIFFANY - TTP"/>
    <x v="229"/>
    <x v="208"/>
    <x v="231"/>
    <n v="1"/>
    <n v="68599000"/>
    <x v="0"/>
  </r>
  <r>
    <d v="2021-10-23T00:00:00"/>
    <s v="MEMBER"/>
    <s v="TIFFANY - TTP"/>
    <x v="108"/>
    <x v="209"/>
    <x v="232"/>
    <n v="1"/>
    <n v="40618000"/>
    <x v="0"/>
  </r>
  <r>
    <d v="2021-10-23T00:00:00"/>
    <s v="MEMBER"/>
    <s v="TIFFANY - TTP"/>
    <x v="123"/>
    <x v="210"/>
    <x v="233"/>
    <n v="1"/>
    <n v="26176000"/>
    <x v="0"/>
  </r>
  <r>
    <d v="2021-10-23T00:00:00"/>
    <s v="PLATINUM"/>
    <s v="TIFFANY - TTP"/>
    <x v="230"/>
    <x v="97"/>
    <x v="234"/>
    <n v="1"/>
    <n v="6951000"/>
    <x v="0"/>
  </r>
  <r>
    <d v="2021-10-23T00:00:00"/>
    <s v="PLATINUM"/>
    <s v="TIFFANY - TTP"/>
    <x v="231"/>
    <x v="211"/>
    <x v="235"/>
    <n v="1"/>
    <n v="56865000"/>
    <x v="0"/>
  </r>
  <r>
    <d v="2021-10-23T00:00:00"/>
    <s v="PLATINUM"/>
    <s v="TIFFANY - TTP"/>
    <x v="232"/>
    <x v="212"/>
    <x v="236"/>
    <n v="1"/>
    <n v="10832000"/>
    <x v="0"/>
  </r>
  <r>
    <d v="2021-10-23T00:00:00"/>
    <s v="PLATINUM"/>
    <s v="TIFFANY - TTP"/>
    <x v="233"/>
    <x v="213"/>
    <x v="237"/>
    <n v="1"/>
    <n v="505466000"/>
    <x v="0"/>
  </r>
  <r>
    <d v="2021-10-23T00:00:00"/>
    <s v="MEMBER"/>
    <s v="TIFFANY - TTP"/>
    <x v="234"/>
    <x v="214"/>
    <x v="238"/>
    <n v="1"/>
    <n v="74015000"/>
    <x v="0"/>
  </r>
  <r>
    <d v="2021-10-23T00:00:00"/>
    <s v="GOLD"/>
    <s v="TIFFANY - TTP"/>
    <x v="224"/>
    <x v="215"/>
    <x v="239"/>
    <n v="1"/>
    <n v="6951000"/>
    <x v="0"/>
  </r>
  <r>
    <d v="2021-10-24T00:00:00"/>
    <s v="MEMBER"/>
    <s v="TIFFANY - TTP"/>
    <x v="123"/>
    <x v="216"/>
    <x v="240"/>
    <n v="1"/>
    <n v="26176000"/>
    <x v="0"/>
  </r>
  <r>
    <d v="2021-10-24T00:00:00"/>
    <s v="MEMBER"/>
    <s v="TIFFANY - TTP"/>
    <x v="235"/>
    <x v="217"/>
    <x v="241"/>
    <n v="1"/>
    <n v="15435000"/>
    <x v="0"/>
  </r>
  <r>
    <d v="2021-10-25T00:00:00"/>
    <s v="PLATINUM"/>
    <s v="TIFFANY - TTP"/>
    <x v="236"/>
    <x v="218"/>
    <x v="242"/>
    <n v="1"/>
    <n v="178719000"/>
    <x v="0"/>
  </r>
  <r>
    <d v="2021-10-25T00:00:00"/>
    <s v="PLATINUM"/>
    <s v="TIFFANY - TTP"/>
    <x v="237"/>
    <x v="219"/>
    <x v="243"/>
    <n v="1"/>
    <n v="171498000"/>
    <x v="0"/>
  </r>
  <r>
    <d v="2021-10-25T00:00:00"/>
    <s v="PLATINUM"/>
    <s v="TIFFANY - TTP"/>
    <x v="238"/>
    <x v="219"/>
    <x v="243"/>
    <n v="1"/>
    <n v="106509000"/>
    <x v="1"/>
  </r>
  <r>
    <d v="2021-10-26T00:00:00"/>
    <s v="MEMBER"/>
    <s v="TIFFANY - TTP"/>
    <x v="232"/>
    <x v="220"/>
    <x v="244"/>
    <n v="1"/>
    <n v="10832000"/>
    <x v="0"/>
  </r>
  <r>
    <d v="2021-10-26T00:00:00"/>
    <s v="MEMBER"/>
    <s v="TIFFANY - TTP"/>
    <x v="2"/>
    <x v="221"/>
    <x v="245"/>
    <n v="1"/>
    <n v="6951000"/>
    <x v="0"/>
  </r>
  <r>
    <d v="2021-10-27T00:00:00"/>
    <s v="PLATINUM"/>
    <s v="TIFFANY - TTP"/>
    <x v="239"/>
    <x v="222"/>
    <x v="246"/>
    <n v="1"/>
    <n v="50547000"/>
    <x v="0"/>
  </r>
  <r>
    <d v="2021-10-28T00:00:00"/>
    <s v="MEMBER"/>
    <s v="TIFFANY - TTP"/>
    <x v="240"/>
    <x v="223"/>
    <x v="247"/>
    <n v="1"/>
    <n v="14262000"/>
    <x v="0"/>
  </r>
  <r>
    <d v="2021-10-28T00:00:00"/>
    <s v="MEMBER"/>
    <s v="TIFFANY - TTP"/>
    <x v="210"/>
    <x v="224"/>
    <x v="248"/>
    <n v="1"/>
    <n v="7763000"/>
    <x v="0"/>
  </r>
  <r>
    <d v="2021-10-28T00:00:00"/>
    <s v="PLATINUM"/>
    <s v="TIFFANY - TTP"/>
    <x v="241"/>
    <x v="225"/>
    <x v="249"/>
    <n v="1"/>
    <n v="384515000"/>
    <x v="0"/>
  </r>
  <r>
    <d v="2021-10-28T00:00:00"/>
    <s v="MEMBER"/>
    <s v="TIFFANY - TTP"/>
    <x v="230"/>
    <x v="224"/>
    <x v="250"/>
    <n v="1"/>
    <n v="6951000"/>
    <x v="0"/>
  </r>
  <r>
    <d v="2021-10-28T00:00:00"/>
    <s v="MEMBER"/>
    <s v="TIFFANY - TTP"/>
    <x v="230"/>
    <x v="226"/>
    <x v="251"/>
    <n v="1"/>
    <n v="6951000"/>
    <x v="0"/>
  </r>
  <r>
    <d v="2021-10-28T00:00:00"/>
    <s v="MEMBER"/>
    <s v="TIFFANY - TTP"/>
    <x v="242"/>
    <x v="227"/>
    <x v="252"/>
    <n v="1"/>
    <n v="55060000"/>
    <x v="0"/>
  </r>
  <r>
    <d v="2021-10-28T00:00:00"/>
    <s v="PLATINUM"/>
    <s v="TIFFANY - TTP"/>
    <x v="243"/>
    <x v="228"/>
    <x v="253"/>
    <n v="1"/>
    <n v="265370000"/>
    <x v="0"/>
  </r>
  <r>
    <d v="2021-10-29T00:00:00"/>
    <s v="PLATINUM"/>
    <s v="TIFFANY - TTP"/>
    <x v="244"/>
    <x v="229"/>
    <x v="254"/>
    <n v="1"/>
    <n v="63184000"/>
    <x v="0"/>
  </r>
  <r>
    <d v="2021-10-29T00:00:00"/>
    <s v="GOLD"/>
    <s v="TIFFANY - TTP"/>
    <x v="245"/>
    <x v="230"/>
    <x v="255"/>
    <n v="1"/>
    <n v="46937000"/>
    <x v="0"/>
  </r>
  <r>
    <d v="2021-10-29T00:00:00"/>
    <s v="GOLD"/>
    <s v="TIFFANY - TTP"/>
    <x v="246"/>
    <x v="230"/>
    <x v="255"/>
    <n v="1"/>
    <n v="46937000"/>
    <x v="1"/>
  </r>
  <r>
    <d v="2021-10-29T00:00:00"/>
    <s v="PLATINUM"/>
    <s v="TIFFANY - TTP"/>
    <x v="247"/>
    <x v="229"/>
    <x v="256"/>
    <n v="1"/>
    <n v="56865000"/>
    <x v="0"/>
  </r>
  <r>
    <d v="2021-10-29T00:00:00"/>
    <s v="PLATINUM"/>
    <s v="TIFFANY - TTP"/>
    <x v="244"/>
    <x v="229"/>
    <x v="257"/>
    <n v="-1"/>
    <n v="-63184000"/>
    <x v="0"/>
  </r>
  <r>
    <d v="2021-10-30T00:00:00"/>
    <s v="PLATINUM"/>
    <s v="TIFFANY - TTP"/>
    <x v="95"/>
    <x v="231"/>
    <x v="258"/>
    <n v="1"/>
    <n v="68599000"/>
    <x v="0"/>
  </r>
  <r>
    <d v="2021-10-30T00:00:00"/>
    <s v="PLATINUM"/>
    <s v="TIFFANY - TTP"/>
    <x v="40"/>
    <x v="231"/>
    <x v="258"/>
    <n v="1"/>
    <n v="9388000"/>
    <x v="1"/>
  </r>
  <r>
    <d v="2021-10-30T00:00:00"/>
    <s v="GOLD"/>
    <s v="TIFFANY - TTP"/>
    <x v="248"/>
    <x v="232"/>
    <x v="259"/>
    <n v="1"/>
    <n v="97483000"/>
    <x v="0"/>
  </r>
  <r>
    <d v="2021-10-30T00:00:00"/>
    <s v="GOLD"/>
    <s v="TIFFANY - TTP"/>
    <x v="249"/>
    <x v="233"/>
    <x v="260"/>
    <n v="1"/>
    <n v="55060000"/>
    <x v="0"/>
  </r>
  <r>
    <d v="2021-10-30T00:00:00"/>
    <s v="GOLD"/>
    <s v="TIFFANY - TTP"/>
    <x v="250"/>
    <x v="233"/>
    <x v="260"/>
    <n v="1"/>
    <n v="43326000"/>
    <x v="1"/>
  </r>
  <r>
    <d v="2021-10-31T00:00:00"/>
    <s v="MEMBER"/>
    <s v="TIFFANY - TTP"/>
    <x v="251"/>
    <x v="234"/>
    <x v="261"/>
    <n v="1"/>
    <n v="12096000"/>
    <x v="0"/>
  </r>
  <r>
    <d v="2021-10-31T00:00:00"/>
    <s v="MEMBER"/>
    <s v="TIFFANY - TTP"/>
    <x v="252"/>
    <x v="235"/>
    <x v="262"/>
    <n v="1"/>
    <n v="24371000"/>
    <x v="0"/>
  </r>
  <r>
    <d v="2021-10-31T00:00:00"/>
    <s v="PLATINUM"/>
    <s v="TIFFANY - TTP"/>
    <x v="253"/>
    <x v="236"/>
    <x v="263"/>
    <n v="1"/>
    <n v="178719000"/>
    <x v="0"/>
  </r>
  <r>
    <d v="2021-10-31T00:00:00"/>
    <s v="PLATINUM"/>
    <s v="TIFFANY - TTP"/>
    <x v="254"/>
    <x v="237"/>
    <x v="264"/>
    <n v="1"/>
    <n v="82139000"/>
    <x v="0"/>
  </r>
  <r>
    <d v="2021-10-31T00:00:00"/>
    <s v="PLATINUM"/>
    <s v="TIFFANY - TTP"/>
    <x v="209"/>
    <x v="238"/>
    <x v="265"/>
    <n v="1"/>
    <n v="92067000"/>
    <x v="0"/>
  </r>
  <r>
    <d v="2021-10-31T00:00:00"/>
    <s v="PLATINUM"/>
    <s v="TIFFANY - TTP"/>
    <x v="255"/>
    <x v="238"/>
    <x v="265"/>
    <n v="1"/>
    <n v="56865000"/>
    <x v="1"/>
  </r>
  <r>
    <d v="2021-10-31T00:00:00"/>
    <s v="PLATINUM"/>
    <s v="TIFFANY - TTP"/>
    <x v="256"/>
    <x v="239"/>
    <x v="266"/>
    <n v="1"/>
    <n v="12366000"/>
    <x v="0"/>
  </r>
  <r>
    <d v="2021-10-31T00:00:00"/>
    <s v="PLATINUM"/>
    <s v="TIFFANY - TTP"/>
    <x v="257"/>
    <x v="240"/>
    <x v="267"/>
    <n v="1"/>
    <n v="164277000"/>
    <x v="0"/>
  </r>
  <r>
    <d v="2021-10-31T00:00:00"/>
    <s v="PLATINUM"/>
    <s v="TIFFANY - TTP"/>
    <x v="258"/>
    <x v="240"/>
    <x v="267"/>
    <n v="1"/>
    <n v="28884000"/>
    <x v="1"/>
  </r>
  <r>
    <d v="2021-11-02T00:00:00"/>
    <s v="MEMBER"/>
    <s v="TIFFANY - TTP"/>
    <x v="259"/>
    <x v="241"/>
    <x v="268"/>
    <n v="1"/>
    <n v="6951000"/>
    <x v="0"/>
  </r>
  <r>
    <d v="2021-11-02T00:00:00"/>
    <s v="PLATINUM"/>
    <s v="TIFFANY - TTP"/>
    <x v="115"/>
    <x v="242"/>
    <x v="269"/>
    <n v="1"/>
    <n v="8485000"/>
    <x v="0"/>
  </r>
  <r>
    <d v="2021-11-03T00:00:00"/>
    <s v="MEMBER"/>
    <s v="TIFFANY - TTP"/>
    <x v="149"/>
    <x v="243"/>
    <x v="270"/>
    <n v="1"/>
    <n v="9388000"/>
    <x v="0"/>
  </r>
  <r>
    <d v="2021-11-03T00:00:00"/>
    <s v="GOLD"/>
    <s v="TIFFANY - TTP"/>
    <x v="260"/>
    <x v="244"/>
    <x v="271"/>
    <n v="1"/>
    <n v="56865000"/>
    <x v="0"/>
  </r>
  <r>
    <d v="2021-11-04T00:00:00"/>
    <s v="MEMBER"/>
    <s v="TIFFANY - TTP"/>
    <x v="261"/>
    <x v="245"/>
    <x v="272"/>
    <n v="1"/>
    <n v="6951000"/>
    <x v="0"/>
  </r>
  <r>
    <d v="2021-11-06T00:00:00"/>
    <s v="MEMBER"/>
    <s v="TIFFANY - TTP"/>
    <x v="262"/>
    <x v="246"/>
    <x v="273"/>
    <n v="1"/>
    <n v="56865000"/>
    <x v="0"/>
  </r>
  <r>
    <d v="2021-11-06T00:00:00"/>
    <s v="GOLD"/>
    <s v="TIFFANY - TTP"/>
    <x v="263"/>
    <x v="247"/>
    <x v="274"/>
    <n v="1"/>
    <n v="56865000"/>
    <x v="0"/>
  </r>
  <r>
    <d v="2021-11-06T00:00:00"/>
    <s v="GOLD"/>
    <s v="TIFFANY - TTP"/>
    <x v="264"/>
    <x v="247"/>
    <x v="274"/>
    <n v="1"/>
    <n v="48742000"/>
    <x v="1"/>
  </r>
  <r>
    <d v="2021-11-06T00:00:00"/>
    <s v="PLATINUM"/>
    <s v="TIFFANY - TTP"/>
    <x v="265"/>
    <x v="248"/>
    <x v="275"/>
    <n v="1"/>
    <n v="120951000"/>
    <x v="0"/>
  </r>
  <r>
    <d v="2021-11-06T00:00:00"/>
    <s v="PLATINUM"/>
    <s v="TIFFANY - TTP"/>
    <x v="266"/>
    <x v="248"/>
    <x v="275"/>
    <n v="1"/>
    <n v="48742000"/>
    <x v="1"/>
  </r>
  <r>
    <d v="2021-11-06T00:00:00"/>
    <s v="MEMBER"/>
    <s v="TIFFANY - TTP"/>
    <x v="267"/>
    <x v="249"/>
    <x v="276"/>
    <n v="1"/>
    <n v="11554000"/>
    <x v="0"/>
  </r>
  <r>
    <d v="2021-11-06T00:00:00"/>
    <s v="PLATINUM"/>
    <s v="TIFFANY - TTP"/>
    <x v="179"/>
    <x v="250"/>
    <x v="277"/>
    <n v="1"/>
    <n v="48742000"/>
    <x v="0"/>
  </r>
  <r>
    <d v="2021-11-06T00:00:00"/>
    <s v="PLATINUM"/>
    <s v="TIFFANY - TTP"/>
    <x v="268"/>
    <x v="250"/>
    <x v="277"/>
    <n v="1"/>
    <n v="28884000"/>
    <x v="1"/>
  </r>
  <r>
    <d v="2021-11-06T00:00:00"/>
    <s v="PLATINUM"/>
    <s v="TIFFANY - TTP"/>
    <x v="146"/>
    <x v="250"/>
    <x v="277"/>
    <n v="1"/>
    <n v="26176000"/>
    <x v="1"/>
  </r>
  <r>
    <d v="2021-11-06T00:00:00"/>
    <s v="BOD"/>
    <s v="TIFFANY - TTP"/>
    <x v="269"/>
    <x v="251"/>
    <x v="278"/>
    <n v="1"/>
    <n v="1610268800"/>
    <x v="0"/>
  </r>
  <r>
    <d v="2021-11-10T00:00:00"/>
    <s v="MEMBER"/>
    <s v="TIFFANY - TTP"/>
    <x v="218"/>
    <x v="252"/>
    <x v="279"/>
    <n v="1"/>
    <n v="6951000"/>
    <x v="0"/>
  </r>
  <r>
    <d v="2021-11-10T00:00:00"/>
    <s v="GOLD"/>
    <s v="TIFFANY - TTP"/>
    <x v="230"/>
    <x v="253"/>
    <x v="280"/>
    <n v="1"/>
    <n v="6951000"/>
    <x v="0"/>
  </r>
  <r>
    <d v="2021-11-10T00:00:00"/>
    <s v="MEMBER"/>
    <s v="TIFFANY - TTP"/>
    <x v="85"/>
    <x v="254"/>
    <x v="281"/>
    <n v="1"/>
    <n v="14713000"/>
    <x v="0"/>
  </r>
  <r>
    <d v="2021-11-11T00:00:00"/>
    <s v="MEMBER"/>
    <s v="TIFFANY - TTP"/>
    <x v="123"/>
    <x v="255"/>
    <x v="282"/>
    <n v="1"/>
    <n v="26176000"/>
    <x v="0"/>
  </r>
  <r>
    <d v="2021-11-11T00:00:00"/>
    <s v="MEMBER"/>
    <s v="TIFFANY - TTP"/>
    <x v="270"/>
    <x v="256"/>
    <x v="283"/>
    <n v="1"/>
    <n v="46937000"/>
    <x v="0"/>
  </r>
  <r>
    <d v="2021-11-12T00:00:00"/>
    <s v="MEMBER"/>
    <s v="TIFFANY - TTP"/>
    <x v="123"/>
    <x v="257"/>
    <x v="284"/>
    <n v="1"/>
    <n v="26176000"/>
    <x v="0"/>
  </r>
  <r>
    <d v="2021-11-12T00:00:00"/>
    <s v="MEMBER"/>
    <s v="TIFFANY - TTP"/>
    <x v="123"/>
    <x v="257"/>
    <x v="285"/>
    <n v="-1"/>
    <n v="-26176000"/>
    <x v="0"/>
  </r>
  <r>
    <d v="2021-11-12T00:00:00"/>
    <s v="MEMBER"/>
    <s v="TIFFANY - TTP"/>
    <x v="123"/>
    <x v="257"/>
    <x v="286"/>
    <n v="1"/>
    <n v="26176000"/>
    <x v="0"/>
  </r>
  <r>
    <d v="2021-11-12T00:00:00"/>
    <s v="MEMBER"/>
    <s v="TIFFANY - TTP"/>
    <x v="271"/>
    <x v="258"/>
    <x v="287"/>
    <n v="1"/>
    <n v="56865000"/>
    <x v="0"/>
  </r>
  <r>
    <d v="2021-11-12T00:00:00"/>
    <s v="PLATINUM"/>
    <s v="TIFFANY - TTP"/>
    <x v="272"/>
    <x v="29"/>
    <x v="288"/>
    <n v="1"/>
    <n v="83041000"/>
    <x v="0"/>
  </r>
  <r>
    <d v="2021-11-13T00:00:00"/>
    <s v="MEMBER"/>
    <s v="TIFFANY - TTP"/>
    <x v="232"/>
    <x v="259"/>
    <x v="289"/>
    <n v="1"/>
    <n v="10832000"/>
    <x v="0"/>
  </r>
  <r>
    <d v="2021-11-13T00:00:00"/>
    <s v="PLATINUM"/>
    <s v="TIFFANY - TTP"/>
    <x v="273"/>
    <x v="260"/>
    <x v="290"/>
    <n v="1"/>
    <n v="86652000"/>
    <x v="0"/>
  </r>
  <r>
    <d v="2021-11-13T00:00:00"/>
    <s v="PLATINUM"/>
    <s v="TIFFANY - TTP"/>
    <x v="274"/>
    <x v="260"/>
    <x v="290"/>
    <n v="1"/>
    <n v="120951000"/>
    <x v="1"/>
  </r>
  <r>
    <d v="2021-11-13T00:00:00"/>
    <s v="GOLD"/>
    <s v="TIFFANY - TTP"/>
    <x v="65"/>
    <x v="261"/>
    <x v="291"/>
    <n v="1"/>
    <n v="48742000"/>
    <x v="0"/>
  </r>
  <r>
    <d v="2021-11-13T00:00:00"/>
    <s v="PLATINUM"/>
    <s v="TIFFANY - TTP"/>
    <x v="275"/>
    <x v="262"/>
    <x v="292"/>
    <n v="1"/>
    <n v="114633000"/>
    <x v="0"/>
  </r>
  <r>
    <d v="2021-11-13T00:00:00"/>
    <s v="PLATINUM"/>
    <s v="TIFFANY - TTP"/>
    <x v="231"/>
    <x v="262"/>
    <x v="292"/>
    <n v="1"/>
    <n v="56865000"/>
    <x v="1"/>
  </r>
  <r>
    <d v="2021-11-14T00:00:00"/>
    <s v="MEMBER"/>
    <s v="TIFFANY - TTP"/>
    <x v="276"/>
    <x v="263"/>
    <x v="293"/>
    <n v="1"/>
    <n v="25274000"/>
    <x v="0"/>
  </r>
  <r>
    <d v="2021-11-14T00:00:00"/>
    <s v="GOLD"/>
    <s v="TIFFANY - TTP"/>
    <x v="277"/>
    <x v="264"/>
    <x v="294"/>
    <n v="1"/>
    <n v="40618000"/>
    <x v="0"/>
  </r>
  <r>
    <d v="2021-11-14T00:00:00"/>
    <s v="GOLD"/>
    <s v="TIFFANY - TTP"/>
    <x v="278"/>
    <x v="264"/>
    <x v="294"/>
    <n v="1"/>
    <n v="40618000"/>
    <x v="1"/>
  </r>
  <r>
    <d v="2021-11-14T00:00:00"/>
    <s v="GOLD"/>
    <s v="TIFFANY - TTP"/>
    <x v="279"/>
    <x v="265"/>
    <x v="295"/>
    <n v="1"/>
    <n v="97483000"/>
    <x v="0"/>
  </r>
  <r>
    <d v="2021-11-15T00:00:00"/>
    <s v="PLATINUM"/>
    <s v="TIFFANY - TTP"/>
    <x v="109"/>
    <x v="266"/>
    <x v="296"/>
    <n v="1"/>
    <n v="92067000"/>
    <x v="0"/>
  </r>
  <r>
    <d v="2021-11-15T00:00:00"/>
    <s v="PLATINUM"/>
    <s v="TIFFANY - TTP"/>
    <x v="280"/>
    <x v="266"/>
    <x v="296"/>
    <n v="1"/>
    <n v="63184000"/>
    <x v="1"/>
  </r>
  <r>
    <d v="2021-11-15T00:00:00"/>
    <s v="PLATINUM"/>
    <s v="TIFFANY - TTP"/>
    <x v="149"/>
    <x v="266"/>
    <x v="296"/>
    <n v="1"/>
    <n v="9388000"/>
    <x v="1"/>
  </r>
  <r>
    <d v="2021-11-15T00:00:00"/>
    <s v="PLATINUM"/>
    <s v="TIFFANY - TTP"/>
    <x v="281"/>
    <x v="266"/>
    <x v="296"/>
    <n v="1"/>
    <n v="250928000"/>
    <x v="1"/>
  </r>
  <r>
    <d v="2021-11-16T00:00:00"/>
    <s v="NEW"/>
    <s v="TIFFANY - TTP"/>
    <x v="23"/>
    <x v="267"/>
    <x v="297"/>
    <n v="1"/>
    <n v="6951000"/>
    <x v="0"/>
  </r>
  <r>
    <d v="2021-11-16T00:00:00"/>
    <s v="PLATINUM"/>
    <s v="TIFFANY - TTP"/>
    <x v="282"/>
    <x v="42"/>
    <x v="298"/>
    <n v="1"/>
    <n v="106509000"/>
    <x v="0"/>
  </r>
  <r>
    <d v="2021-11-17T00:00:00"/>
    <s v="PLATINUM"/>
    <s v="TIFFANY - TTP"/>
    <x v="66"/>
    <x v="240"/>
    <x v="299"/>
    <n v="1"/>
    <n v="285227000"/>
    <x v="0"/>
  </r>
  <r>
    <d v="2021-11-19T00:00:00"/>
    <s v="GOLD"/>
    <s v="TIFFANY - TTP"/>
    <x v="275"/>
    <x v="268"/>
    <x v="300"/>
    <n v="1"/>
    <n v="114633000"/>
    <x v="0"/>
  </r>
  <r>
    <d v="2021-11-19T00:00:00"/>
    <s v="MEMBER"/>
    <s v="TIFFANY - TTP"/>
    <x v="139"/>
    <x v="269"/>
    <x v="301"/>
    <n v="1"/>
    <n v="65892000"/>
    <x v="0"/>
  </r>
  <r>
    <d v="2021-11-19T00:00:00"/>
    <s v="MEMBER"/>
    <s v="TIFFANY - TTP"/>
    <x v="283"/>
    <x v="270"/>
    <x v="302"/>
    <n v="1"/>
    <n v="68599000"/>
    <x v="0"/>
  </r>
  <r>
    <d v="2021-11-20T00:00:00"/>
    <s v="GOLD"/>
    <s v="TIFFANY - TTP"/>
    <x v="146"/>
    <x v="271"/>
    <x v="303"/>
    <n v="1"/>
    <n v="26176000"/>
    <x v="0"/>
  </r>
  <r>
    <d v="2021-11-20T00:00:00"/>
    <s v="GOLD"/>
    <s v="TIFFANY - TTP"/>
    <x v="284"/>
    <x v="271"/>
    <x v="303"/>
    <n v="1"/>
    <n v="65892000"/>
    <x v="1"/>
  </r>
  <r>
    <d v="2021-11-20T00:00:00"/>
    <s v="MEMBER"/>
    <s v="TIFFANY - TTP"/>
    <x v="285"/>
    <x v="272"/>
    <x v="304"/>
    <n v="1"/>
    <n v="46034000"/>
    <x v="0"/>
  </r>
  <r>
    <d v="2021-11-20T00:00:00"/>
    <s v="MEMBER"/>
    <s v="TIFFANY - TTP"/>
    <x v="123"/>
    <x v="272"/>
    <x v="305"/>
    <n v="1"/>
    <n v="26176000"/>
    <x v="0"/>
  </r>
  <r>
    <d v="2021-11-20T00:00:00"/>
    <s v="GOLD"/>
    <s v="TIFFANY - TTP"/>
    <x v="230"/>
    <x v="273"/>
    <x v="306"/>
    <n v="1"/>
    <n v="6951000"/>
    <x v="0"/>
  </r>
  <r>
    <d v="2021-11-21T00:00:00"/>
    <s v="GOLD"/>
    <s v="TIFFANY - TTP"/>
    <x v="286"/>
    <x v="274"/>
    <x v="307"/>
    <n v="1"/>
    <n v="56865000"/>
    <x v="0"/>
  </r>
  <r>
    <d v="2021-11-21T00:00:00"/>
    <s v="GOLD"/>
    <s v="TIFFANY - TTP"/>
    <x v="287"/>
    <x v="274"/>
    <x v="307"/>
    <n v="1"/>
    <n v="79431000"/>
    <x v="1"/>
  </r>
  <r>
    <d v="2021-11-22T00:00:00"/>
    <s v="MEMBER"/>
    <s v="TIFFANY - TTP"/>
    <x v="40"/>
    <x v="275"/>
    <x v="308"/>
    <n v="1"/>
    <n v="9388000"/>
    <x v="0"/>
  </r>
  <r>
    <d v="2021-11-22T00:00:00"/>
    <s v="MEMBER"/>
    <s v="TIFFANY - TTP"/>
    <x v="288"/>
    <x v="275"/>
    <x v="308"/>
    <n v="1"/>
    <n v="43326000"/>
    <x v="1"/>
  </r>
  <r>
    <d v="2021-11-22T00:00:00"/>
    <s v="MEMBER"/>
    <s v="TIFFANY - TTP"/>
    <x v="230"/>
    <x v="276"/>
    <x v="309"/>
    <n v="1"/>
    <n v="6951000"/>
    <x v="0"/>
  </r>
  <r>
    <d v="2021-11-22T00:00:00"/>
    <s v="MEMBER"/>
    <s v="TIFFANY - TTP"/>
    <x v="289"/>
    <x v="277"/>
    <x v="310"/>
    <n v="1"/>
    <n v="63184000"/>
    <x v="0"/>
  </r>
  <r>
    <d v="2021-11-22T00:00:00"/>
    <s v="MEMBER"/>
    <s v="TIFFANY - TTP"/>
    <x v="16"/>
    <x v="277"/>
    <x v="310"/>
    <n v="1"/>
    <n v="9388000"/>
    <x v="1"/>
  </r>
  <r>
    <d v="2021-11-22T00:00:00"/>
    <s v="MEMBER"/>
    <s v="TIFFANY - TTP"/>
    <x v="283"/>
    <x v="278"/>
    <x v="311"/>
    <n v="1"/>
    <n v="68599000"/>
    <x v="0"/>
  </r>
  <r>
    <d v="2021-11-22T00:00:00"/>
    <s v="PLATINUM"/>
    <s v="TIFFANY - TTP"/>
    <x v="290"/>
    <x v="279"/>
    <x v="312"/>
    <n v="1"/>
    <n v="388126000"/>
    <x v="0"/>
  </r>
  <r>
    <d v="2021-11-23T00:00:00"/>
    <s v="PLATINUM"/>
    <s v="TIFFANY - TTP"/>
    <x v="291"/>
    <x v="280"/>
    <x v="313"/>
    <n v="1"/>
    <n v="46034000"/>
    <x v="0"/>
  </r>
  <r>
    <d v="2021-11-23T00:00:00"/>
    <s v="PLATINUM"/>
    <s v="TIFFANY - TTP"/>
    <x v="292"/>
    <x v="280"/>
    <x v="313"/>
    <n v="1"/>
    <n v="46034000"/>
    <x v="1"/>
  </r>
  <r>
    <d v="2021-11-23T00:00:00"/>
    <s v="PLATINUM"/>
    <s v="TIFFANY - TTP"/>
    <x v="293"/>
    <x v="281"/>
    <x v="314"/>
    <n v="1"/>
    <n v="6680000"/>
    <x v="0"/>
  </r>
  <r>
    <d v="2021-11-24T00:00:00"/>
    <s v="PLATINUM"/>
    <s v="TIFFANY - TTP"/>
    <x v="294"/>
    <x v="154"/>
    <x v="315"/>
    <n v="1"/>
    <n v="83041000"/>
    <x v="0"/>
  </r>
  <r>
    <d v="2021-11-24T00:00:00"/>
    <s v="PLATINUM"/>
    <s v="TIFFANY - TTP"/>
    <x v="16"/>
    <x v="154"/>
    <x v="315"/>
    <n v="1"/>
    <n v="9388000"/>
    <x v="1"/>
  </r>
  <r>
    <d v="2021-11-25T00:00:00"/>
    <s v="GOLD"/>
    <s v="TIFFANY - TTP"/>
    <x v="295"/>
    <x v="282"/>
    <x v="316"/>
    <n v="1"/>
    <n v="48742000"/>
    <x v="0"/>
  </r>
  <r>
    <d v="2021-11-25T00:00:00"/>
    <s v="GOLD"/>
    <s v="TIFFANY - TTP"/>
    <x v="296"/>
    <x v="282"/>
    <x v="317"/>
    <n v="1"/>
    <n v="80333000"/>
    <x v="0"/>
  </r>
  <r>
    <d v="2021-11-26T00:00:00"/>
    <s v="MEMBER"/>
    <s v="TIFFANY - TTP"/>
    <x v="123"/>
    <x v="283"/>
    <x v="318"/>
    <n v="1"/>
    <n v="26176000"/>
    <x v="0"/>
  </r>
  <r>
    <d v="2021-11-26T00:00:00"/>
    <s v="MEMBER"/>
    <s v="TIFFANY - TTP"/>
    <x v="297"/>
    <x v="284"/>
    <x v="319"/>
    <n v="1"/>
    <n v="60476000"/>
    <x v="0"/>
  </r>
  <r>
    <d v="2021-11-26T00:00:00"/>
    <s v="MEMBER"/>
    <s v="TIFFANY - TTP"/>
    <x v="191"/>
    <x v="285"/>
    <x v="320"/>
    <n v="1"/>
    <n v="51450000"/>
    <x v="0"/>
  </r>
  <r>
    <d v="2021-11-26T00:00:00"/>
    <s v="MEMBER"/>
    <s v="TIFFANY - TTP"/>
    <x v="293"/>
    <x v="286"/>
    <x v="321"/>
    <n v="1"/>
    <n v="6680000"/>
    <x v="0"/>
  </r>
  <r>
    <d v="2021-11-26T00:00:00"/>
    <s v="MEMBER"/>
    <s v="TIFFANY - TTP"/>
    <x v="128"/>
    <x v="286"/>
    <x v="321"/>
    <n v="1"/>
    <n v="8124000"/>
    <x v="1"/>
  </r>
  <r>
    <d v="2021-11-27T00:00:00"/>
    <s v="PLATINUM"/>
    <s v="TIFFANY - TTP"/>
    <x v="298"/>
    <x v="287"/>
    <x v="322"/>
    <n v="1"/>
    <n v="71307000"/>
    <x v="0"/>
  </r>
  <r>
    <d v="2021-11-27T00:00:00"/>
    <s v="MEMBER"/>
    <s v="TIFFANY - TTP"/>
    <x v="299"/>
    <x v="288"/>
    <x v="323"/>
    <n v="1"/>
    <n v="48742000"/>
    <x v="0"/>
  </r>
  <r>
    <d v="2021-11-27T00:00:00"/>
    <s v="MEMBER"/>
    <s v="TIFFANY - TTP"/>
    <x v="300"/>
    <x v="289"/>
    <x v="324"/>
    <n v="1"/>
    <n v="27079000"/>
    <x v="0"/>
  </r>
  <r>
    <d v="2021-11-28T00:00:00"/>
    <s v="PLATINUM"/>
    <s v="TIFFANY - TTP"/>
    <x v="301"/>
    <x v="290"/>
    <x v="325"/>
    <n v="1"/>
    <n v="213018000"/>
    <x v="0"/>
  </r>
  <r>
    <d v="2021-11-28T00:00:00"/>
    <s v="PLATINUM"/>
    <s v="TIFFANY - TTP"/>
    <x v="299"/>
    <x v="291"/>
    <x v="326"/>
    <n v="1"/>
    <n v="48742000"/>
    <x v="0"/>
  </r>
  <r>
    <d v="2021-11-29T00:00:00"/>
    <s v="STAFF"/>
    <s v="TIFFANY - TTP"/>
    <x v="302"/>
    <x v="292"/>
    <x v="327"/>
    <n v="1"/>
    <n v="11554000"/>
    <x v="0"/>
  </r>
  <r>
    <d v="2021-11-30T00:00:00"/>
    <s v="GOLD"/>
    <s v="TIFFANY - TTP"/>
    <x v="303"/>
    <x v="293"/>
    <x v="328"/>
    <n v="1"/>
    <n v="77626000"/>
    <x v="0"/>
  </r>
  <r>
    <d v="2021-11-30T00:00:00"/>
    <s v="MEMBER"/>
    <s v="TIFFANY - TTP"/>
    <x v="304"/>
    <x v="294"/>
    <x v="329"/>
    <n v="1"/>
    <n v="37910000"/>
    <x v="0"/>
  </r>
  <r>
    <d v="2021-11-30T00:00:00"/>
    <s v="MEMBER"/>
    <s v="TIFFANY - TTP"/>
    <x v="259"/>
    <x v="295"/>
    <x v="330"/>
    <n v="1"/>
    <n v="6951000"/>
    <x v="0"/>
  </r>
  <r>
    <d v="2021-11-30T00:00:00"/>
    <s v="MEMBER"/>
    <s v="TIFFANY - TTP"/>
    <x v="283"/>
    <x v="296"/>
    <x v="331"/>
    <n v="1"/>
    <n v="68599000"/>
    <x v="0"/>
  </r>
  <r>
    <d v="2021-11-30T00:00:00"/>
    <s v="GOLD"/>
    <s v="TIFFANY - TTP"/>
    <x v="152"/>
    <x v="293"/>
    <x v="332"/>
    <n v="1"/>
    <n v="10832000"/>
    <x v="0"/>
  </r>
  <r>
    <d v="2021-12-01T00:00:00"/>
    <s v="GOLD"/>
    <s v="TIFFANY - TTP"/>
    <x v="305"/>
    <x v="297"/>
    <x v="333"/>
    <n v="1"/>
    <n v="76723000"/>
    <x v="0"/>
  </r>
  <r>
    <d v="2021-12-01T00:00:00"/>
    <s v="GOLD"/>
    <s v="TIFFANY - TTP"/>
    <x v="306"/>
    <x v="297"/>
    <x v="333"/>
    <n v="1"/>
    <n v="55963000"/>
    <x v="1"/>
  </r>
  <r>
    <d v="2021-12-02T00:00:00"/>
    <s v="PLATINUM"/>
    <s v="TIFFANY - TTP"/>
    <x v="307"/>
    <x v="298"/>
    <x v="334"/>
    <n v="1"/>
    <n v="234681000"/>
    <x v="0"/>
  </r>
  <r>
    <d v="2021-12-02T00:00:00"/>
    <s v="PLATINUM"/>
    <s v="TIFFANY - TTP"/>
    <x v="308"/>
    <x v="299"/>
    <x v="335"/>
    <n v="1"/>
    <n v="27079000"/>
    <x v="0"/>
  </r>
  <r>
    <d v="2021-12-02T00:00:00"/>
    <s v="PLATINUM"/>
    <s v="TIFFANY - TTP"/>
    <x v="309"/>
    <x v="300"/>
    <x v="336"/>
    <n v="1"/>
    <n v="46034000"/>
    <x v="0"/>
  </r>
  <r>
    <d v="2021-12-02T00:00:00"/>
    <s v="PLATINUM"/>
    <s v="TIFFANY - TTP"/>
    <x v="310"/>
    <x v="301"/>
    <x v="337"/>
    <n v="1"/>
    <n v="602949000"/>
    <x v="0"/>
  </r>
  <r>
    <d v="2021-12-04T00:00:00"/>
    <s v="GOLD"/>
    <s v="TIFFANY - TTP"/>
    <x v="60"/>
    <x v="302"/>
    <x v="338"/>
    <n v="1"/>
    <n v="43326000"/>
    <x v="0"/>
  </r>
  <r>
    <d v="2021-12-04T00:00:00"/>
    <s v="GOLD"/>
    <s v="TIFFANY - TTP"/>
    <x v="205"/>
    <x v="303"/>
    <x v="339"/>
    <n v="1"/>
    <n v="56865000"/>
    <x v="0"/>
  </r>
  <r>
    <d v="2021-12-04T00:00:00"/>
    <s v="MEMBER"/>
    <s v="TIFFANY - TTP"/>
    <x v="311"/>
    <x v="304"/>
    <x v="340"/>
    <n v="1"/>
    <n v="13630000"/>
    <x v="0"/>
  </r>
  <r>
    <d v="2021-12-04T00:00:00"/>
    <s v="PLATINUM"/>
    <s v="TIFFANY - TTP"/>
    <x v="54"/>
    <x v="34"/>
    <x v="341"/>
    <n v="1"/>
    <n v="55060000"/>
    <x v="0"/>
  </r>
  <r>
    <d v="2021-12-04T00:00:00"/>
    <s v="PLATINUM"/>
    <s v="TIFFANY - TTP"/>
    <x v="312"/>
    <x v="305"/>
    <x v="342"/>
    <n v="1"/>
    <n v="102899000"/>
    <x v="0"/>
  </r>
  <r>
    <d v="2021-12-05T00:00:00"/>
    <s v="MEMBER"/>
    <s v="TIFFANY - TTP"/>
    <x v="313"/>
    <x v="306"/>
    <x v="343"/>
    <n v="1"/>
    <n v="59573000"/>
    <x v="0"/>
  </r>
  <r>
    <d v="2021-12-05T00:00:00"/>
    <s v="GOLD"/>
    <s v="TIFFANY - TTP"/>
    <x v="314"/>
    <x v="307"/>
    <x v="344"/>
    <n v="1"/>
    <n v="6951000"/>
    <x v="0"/>
  </r>
  <r>
    <d v="2021-12-05T00:00:00"/>
    <s v="GOLD"/>
    <s v="TIFFANY - TTP"/>
    <x v="315"/>
    <x v="307"/>
    <x v="345"/>
    <n v="1"/>
    <n v="55060000"/>
    <x v="0"/>
  </r>
  <r>
    <d v="2021-12-05T00:00:00"/>
    <s v="GOLD"/>
    <s v="TIFFANY - TTP"/>
    <x v="316"/>
    <x v="307"/>
    <x v="346"/>
    <n v="1"/>
    <n v="9388000"/>
    <x v="0"/>
  </r>
  <r>
    <d v="2021-12-05T00:00:00"/>
    <s v="PLATINUM"/>
    <s v="TIFFANY - TTP"/>
    <x v="317"/>
    <x v="186"/>
    <x v="347"/>
    <n v="1"/>
    <n v="162472000"/>
    <x v="0"/>
  </r>
  <r>
    <d v="2021-12-06T00:00:00"/>
    <s v="PLATINUM"/>
    <s v="TIFFANY - TTP"/>
    <x v="318"/>
    <x v="102"/>
    <x v="348"/>
    <n v="1"/>
    <n v="267175000"/>
    <x v="0"/>
  </r>
  <r>
    <d v="2021-12-06T00:00:00"/>
    <s v="PLATINUM"/>
    <s v="TIFFANY - TTP"/>
    <x v="319"/>
    <x v="308"/>
    <x v="349"/>
    <n v="1"/>
    <n v="71307000"/>
    <x v="0"/>
  </r>
  <r>
    <d v="2021-12-06T00:00:00"/>
    <s v="PLATINUM"/>
    <s v="TIFFANY - TTP"/>
    <x v="320"/>
    <x v="308"/>
    <x v="349"/>
    <n v="1"/>
    <n v="2130176000"/>
    <x v="1"/>
  </r>
  <r>
    <d v="2021-12-07T00:00:00"/>
    <s v="GOLD"/>
    <s v="TIFFANY - TTP"/>
    <x v="37"/>
    <x v="309"/>
    <x v="350"/>
    <n v="1"/>
    <n v="103801000"/>
    <x v="0"/>
  </r>
  <r>
    <d v="2021-12-07T00:00:00"/>
    <s v="MEMBER"/>
    <s v="TIFFANY - TTP"/>
    <x v="321"/>
    <x v="310"/>
    <x v="351"/>
    <n v="1"/>
    <n v="6951000"/>
    <x v="0"/>
  </r>
  <r>
    <d v="2021-12-08T00:00:00"/>
    <s v="MEMBER"/>
    <s v="TIFFANY - TTP"/>
    <x v="322"/>
    <x v="311"/>
    <x v="352"/>
    <n v="1"/>
    <n v="55060000"/>
    <x v="0"/>
  </r>
  <r>
    <d v="2021-12-08T00:00:00"/>
    <s v="GOLD"/>
    <s v="TIFFANY - TTP"/>
    <x v="283"/>
    <x v="312"/>
    <x v="353"/>
    <n v="1"/>
    <n v="68599000"/>
    <x v="0"/>
  </r>
  <r>
    <d v="2021-12-09T00:00:00"/>
    <s v="GOLD"/>
    <s v="TIFFANY - TTP"/>
    <x v="209"/>
    <x v="313"/>
    <x v="354"/>
    <n v="1"/>
    <n v="92067000"/>
    <x v="0"/>
  </r>
  <r>
    <d v="2021-12-09T00:00:00"/>
    <s v="MEMBER"/>
    <s v="TIFFANY - TTP"/>
    <x v="323"/>
    <x v="20"/>
    <x v="355"/>
    <n v="1"/>
    <n v="8124000"/>
    <x v="0"/>
  </r>
  <r>
    <d v="2021-12-09T00:00:00"/>
    <s v="MEMBER"/>
    <s v="TIFFANY - TTP"/>
    <x v="324"/>
    <x v="314"/>
    <x v="356"/>
    <n v="1"/>
    <n v="28884000"/>
    <x v="0"/>
  </r>
  <r>
    <d v="2021-12-09T00:00:00"/>
    <s v="GOLD"/>
    <s v="TIFFANY - TTP"/>
    <x v="325"/>
    <x v="315"/>
    <x v="357"/>
    <n v="1"/>
    <n v="125464000"/>
    <x v="0"/>
  </r>
  <r>
    <d v="2021-12-09T00:00:00"/>
    <s v="GOLD"/>
    <s v="TIFFANY - TTP"/>
    <x v="326"/>
    <x v="312"/>
    <x v="358"/>
    <n v="1"/>
    <n v="56865000"/>
    <x v="0"/>
  </r>
  <r>
    <d v="2021-12-09T00:00:00"/>
    <s v="MEMBER"/>
    <s v="TIFFANY - TTP"/>
    <x v="327"/>
    <x v="316"/>
    <x v="359"/>
    <n v="1"/>
    <n v="71307000"/>
    <x v="0"/>
  </r>
  <r>
    <d v="2021-12-10T00:00:00"/>
    <s v="PLATINUM"/>
    <s v="TIFFANY - TTP"/>
    <x v="328"/>
    <x v="317"/>
    <x v="360"/>
    <n v="1"/>
    <n v="7402000"/>
    <x v="0"/>
  </r>
  <r>
    <d v="2021-12-10T00:00:00"/>
    <s v="MEMBER"/>
    <s v="TIFFANY - TTP"/>
    <x v="329"/>
    <x v="318"/>
    <x v="361"/>
    <n v="1"/>
    <n v="22566000"/>
    <x v="0"/>
  </r>
  <r>
    <d v="2021-12-10T00:00:00"/>
    <s v="MEMBER"/>
    <s v="TIFFANY - TTP"/>
    <x v="329"/>
    <x v="318"/>
    <x v="362"/>
    <n v="-1"/>
    <n v="-22566000"/>
    <x v="0"/>
  </r>
  <r>
    <d v="2021-12-10T00:00:00"/>
    <s v="MEMBER"/>
    <s v="TIFFANY - TTP"/>
    <x v="329"/>
    <x v="318"/>
    <x v="363"/>
    <n v="1"/>
    <n v="22566000"/>
    <x v="0"/>
  </r>
  <r>
    <d v="2021-12-11T00:00:00"/>
    <s v="MEMBER"/>
    <s v="TIFFANY - TTP"/>
    <x v="330"/>
    <x v="319"/>
    <x v="364"/>
    <n v="1"/>
    <n v="13630000"/>
    <x v="0"/>
  </r>
  <r>
    <d v="2021-12-11T00:00:00"/>
    <s v="MEMBER"/>
    <s v="TIFFANY - TTP"/>
    <x v="175"/>
    <x v="320"/>
    <x v="365"/>
    <n v="1"/>
    <n v="6951000"/>
    <x v="0"/>
  </r>
  <r>
    <d v="2021-12-11T00:00:00"/>
    <s v="MEMBER"/>
    <s v="TIFFANY - TTP"/>
    <x v="331"/>
    <x v="321"/>
    <x v="366"/>
    <n v="1"/>
    <n v="29787000"/>
    <x v="0"/>
  </r>
  <r>
    <d v="2021-12-11T00:00:00"/>
    <s v="MEMBER"/>
    <s v="TIFFANY - TTP"/>
    <x v="332"/>
    <x v="322"/>
    <x v="367"/>
    <n v="1"/>
    <n v="31592000"/>
    <x v="0"/>
  </r>
  <r>
    <d v="2021-12-11T00:00:00"/>
    <s v="MEMBER"/>
    <s v="TIFFANY - TTP"/>
    <x v="219"/>
    <x v="323"/>
    <x v="368"/>
    <n v="1"/>
    <n v="60476000"/>
    <x v="0"/>
  </r>
  <r>
    <d v="2021-12-11T00:00:00"/>
    <s v="MEMBER"/>
    <s v="TIFFANY - TTP"/>
    <x v="333"/>
    <x v="324"/>
    <x v="369"/>
    <n v="1"/>
    <n v="56865000"/>
    <x v="0"/>
  </r>
  <r>
    <d v="2021-12-11T00:00:00"/>
    <s v="MEMBER"/>
    <s v="TIFFANY - TTP"/>
    <x v="129"/>
    <x v="325"/>
    <x v="370"/>
    <n v="1"/>
    <n v="7763000"/>
    <x v="0"/>
  </r>
  <r>
    <d v="2021-12-11T00:00:00"/>
    <s v="MEMBER"/>
    <s v="TIFFANY - TTP"/>
    <x v="79"/>
    <x v="326"/>
    <x v="371"/>
    <n v="1"/>
    <n v="55060000"/>
    <x v="0"/>
  </r>
  <r>
    <d v="2021-12-11T00:00:00"/>
    <s v="MEMBER"/>
    <s v="TIFFANY - TTP"/>
    <x v="219"/>
    <x v="323"/>
    <x v="372"/>
    <n v="-1"/>
    <n v="-60476000"/>
    <x v="0"/>
  </r>
  <r>
    <d v="2021-12-11T00:00:00"/>
    <s v="MEMBER"/>
    <s v="TIFFANY - TTP"/>
    <x v="129"/>
    <x v="327"/>
    <x v="373"/>
    <n v="1"/>
    <n v="7763000"/>
    <x v="0"/>
  </r>
  <r>
    <d v="2021-12-11T00:00:00"/>
    <s v="MEMBER"/>
    <s v="TIFFANY - TTP"/>
    <x v="219"/>
    <x v="323"/>
    <x v="374"/>
    <n v="1"/>
    <n v="60476000"/>
    <x v="0"/>
  </r>
  <r>
    <d v="2021-12-12T00:00:00"/>
    <s v="PLATINUM"/>
    <s v="TIFFANY - TTP"/>
    <x v="36"/>
    <x v="328"/>
    <x v="375"/>
    <n v="1"/>
    <n v="55060000"/>
    <x v="0"/>
  </r>
  <r>
    <d v="2021-12-12T00:00:00"/>
    <s v="MEMBER"/>
    <s v="TIFFANY - TTP"/>
    <x v="123"/>
    <x v="329"/>
    <x v="376"/>
    <n v="1"/>
    <n v="26176000"/>
    <x v="0"/>
  </r>
  <r>
    <d v="2021-12-12T00:00:00"/>
    <s v="MEMBER"/>
    <s v="TIFFANY - TTP"/>
    <x v="334"/>
    <x v="330"/>
    <x v="377"/>
    <n v="1"/>
    <n v="56865000"/>
    <x v="0"/>
  </r>
  <r>
    <d v="2021-12-12T00:00:00"/>
    <s v="MEMBER"/>
    <s v="TIFFANY - TTP"/>
    <x v="335"/>
    <x v="331"/>
    <x v="378"/>
    <n v="1"/>
    <n v="60476000"/>
    <x v="0"/>
  </r>
  <r>
    <d v="2021-12-12T00:00:00"/>
    <s v="MEMBER"/>
    <s v="TIFFANY - TTP"/>
    <x v="201"/>
    <x v="332"/>
    <x v="379"/>
    <n v="1"/>
    <n v="13179000"/>
    <x v="0"/>
  </r>
  <r>
    <d v="2021-12-13T00:00:00"/>
    <s v="MEMBER"/>
    <s v="TIFFANY - TTP"/>
    <x v="321"/>
    <x v="333"/>
    <x v="380"/>
    <n v="1"/>
    <n v="6951000"/>
    <x v="0"/>
  </r>
  <r>
    <d v="2021-12-13T00:00:00"/>
    <s v="MEMBER"/>
    <s v="TIFFANY - TTP"/>
    <x v="336"/>
    <x v="334"/>
    <x v="381"/>
    <n v="1"/>
    <n v="7763000"/>
    <x v="0"/>
  </r>
  <r>
    <d v="2021-12-13T00:00:00"/>
    <s v="MEMBER"/>
    <s v="TIFFANY - TTP"/>
    <x v="227"/>
    <x v="334"/>
    <x v="381"/>
    <n v="1"/>
    <n v="13179000"/>
    <x v="1"/>
  </r>
  <r>
    <d v="2021-12-14T00:00:00"/>
    <s v="NEW"/>
    <s v="TIFFANY - TTP"/>
    <x v="337"/>
    <x v="335"/>
    <x v="382"/>
    <n v="1"/>
    <n v="17963000"/>
    <x v="0"/>
  </r>
  <r>
    <d v="2021-12-15T00:00:00"/>
    <s v="NEW"/>
    <s v="TIFFANY - TTP"/>
    <x v="72"/>
    <x v="336"/>
    <x v="383"/>
    <n v="1"/>
    <n v="26176000"/>
    <x v="0"/>
  </r>
  <r>
    <d v="2021-12-15T00:00:00"/>
    <s v="PLATINUM"/>
    <s v="TIFFANY - TTP"/>
    <x v="338"/>
    <x v="337"/>
    <x v="384"/>
    <n v="1"/>
    <n v="4097881000"/>
    <x v="0"/>
  </r>
  <r>
    <d v="2021-12-15T00:00:00"/>
    <s v="NEW"/>
    <s v="TIFFANY - TTP"/>
    <x v="314"/>
    <x v="338"/>
    <x v="385"/>
    <n v="1"/>
    <n v="6951000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1-05-12T00:00:00"/>
    <s v="PLATINUM"/>
    <s v="TIFFANY - TTP"/>
    <x v="0"/>
    <x v="0"/>
    <s v="000000P105000000002"/>
    <x v="0"/>
    <n v="5416000"/>
  </r>
  <r>
    <d v="2021-05-12T00:00:00"/>
    <s v="PLATINUM"/>
    <s v="TIFFANY - TTP"/>
    <x v="1"/>
    <x v="1"/>
    <s v="000000P105000000003"/>
    <x v="0"/>
    <n v="38813000"/>
  </r>
  <r>
    <d v="2021-05-12T00:00:00"/>
    <s v="PLATINUM"/>
    <s v="TIFFANY - TTP"/>
    <x v="2"/>
    <x v="1"/>
    <s v="000000P105000000003"/>
    <x v="0"/>
    <n v="6229000"/>
  </r>
  <r>
    <d v="2021-05-12T00:00:00"/>
    <s v="PLATINUM"/>
    <s v="TIFFANY - TTP"/>
    <x v="3"/>
    <x v="2"/>
    <s v="000000P105000000004"/>
    <x v="0"/>
    <n v="46937000"/>
  </r>
  <r>
    <d v="2021-05-12T00:00:00"/>
    <s v="MEMBER"/>
    <s v="TIFFANY - TTP"/>
    <x v="4"/>
    <x v="3"/>
    <s v="000000P105000000005"/>
    <x v="0"/>
    <n v="28884000"/>
  </r>
  <r>
    <d v="2021-05-12T00:00:00"/>
    <s v="MEMBER"/>
    <s v="TIFFANY - TTP"/>
    <x v="5"/>
    <x v="3"/>
    <s v="000000P105000000005"/>
    <x v="0"/>
    <n v="28884000"/>
  </r>
  <r>
    <d v="2021-05-12T00:00:00"/>
    <s v="PLATINUM"/>
    <s v="TIFFANY - TTP"/>
    <x v="6"/>
    <x v="4"/>
    <s v="000000P105000000006"/>
    <x v="0"/>
    <n v="114633000"/>
  </r>
  <r>
    <d v="2021-05-13T00:00:00"/>
    <s v="MEMBER"/>
    <s v="TIFFANY - TTP"/>
    <x v="7"/>
    <x v="5"/>
    <s v="000000P105000000008"/>
    <x v="0"/>
    <n v="6229000"/>
  </r>
  <r>
    <d v="2021-05-13T00:00:00"/>
    <s v="MEMBER"/>
    <s v="TIFFANY - TTP"/>
    <x v="8"/>
    <x v="5"/>
    <s v="000000P105000000008"/>
    <x v="0"/>
    <n v="6229000"/>
  </r>
  <r>
    <d v="2021-05-16T00:00:00"/>
    <s v="GOLD"/>
    <s v="TIFFANY - TTP"/>
    <x v="9"/>
    <x v="6"/>
    <s v="000000P105000000010"/>
    <x v="0"/>
    <n v="6229000"/>
  </r>
  <r>
    <d v="2021-05-16T00:00:00"/>
    <s v="MEMBER"/>
    <s v="TIFFANY - TTP"/>
    <x v="10"/>
    <x v="7"/>
    <s v="000000P105000000011"/>
    <x v="0"/>
    <n v="6229000"/>
  </r>
  <r>
    <d v="2021-05-16T00:00:00"/>
    <s v="GOLD"/>
    <s v="TIFFANY - TTP"/>
    <x v="9"/>
    <x v="6"/>
    <s v="000000P105000000012"/>
    <x v="1"/>
    <n v="-6229000"/>
  </r>
  <r>
    <d v="2021-05-16T00:00:00"/>
    <s v="MEMBER"/>
    <s v="TIFFANY - TTP"/>
    <x v="10"/>
    <x v="7"/>
    <s v="000000P105000000014"/>
    <x v="1"/>
    <n v="-6229000"/>
  </r>
  <r>
    <d v="2021-05-14T00:00:00"/>
    <s v="MEMBER"/>
    <s v="TIFFANY - TTP"/>
    <x v="7"/>
    <x v="8"/>
    <s v="000000P105000000016"/>
    <x v="0"/>
    <n v="6229000"/>
  </r>
  <r>
    <d v="2021-05-14T00:00:00"/>
    <s v="PLATINUM"/>
    <s v="TIFFANY - TTP"/>
    <x v="11"/>
    <x v="9"/>
    <s v="000000P105000000017"/>
    <x v="0"/>
    <n v="56865000"/>
  </r>
  <r>
    <d v="2021-05-14T00:00:00"/>
    <s v="PLATINUM"/>
    <s v="TIFFANY - TTP"/>
    <x v="12"/>
    <x v="9"/>
    <s v="000000P105000000017"/>
    <x v="0"/>
    <n v="27982000"/>
  </r>
  <r>
    <d v="2021-05-14T00:00:00"/>
    <s v="MEMBER"/>
    <s v="TIFFANY - TTP"/>
    <x v="13"/>
    <x v="7"/>
    <s v="000000P105000000018"/>
    <x v="0"/>
    <n v="63184000"/>
  </r>
  <r>
    <d v="2021-05-15T00:00:00"/>
    <s v="GOLD"/>
    <s v="TIFFANY - TTP"/>
    <x v="9"/>
    <x v="6"/>
    <s v="000000P105000000019"/>
    <x v="0"/>
    <n v="6229000"/>
  </r>
  <r>
    <d v="2021-05-15T00:00:00"/>
    <s v="MEMBER"/>
    <s v="TIFFANY - TTP"/>
    <x v="10"/>
    <x v="7"/>
    <s v="000000P105000000020"/>
    <x v="0"/>
    <n v="6229000"/>
  </r>
  <r>
    <d v="2021-05-16T00:00:00"/>
    <s v="PLATINUM"/>
    <s v="TIFFANY - TTP"/>
    <x v="14"/>
    <x v="10"/>
    <s v="000000P105000000021"/>
    <x v="0"/>
    <n v="26176000"/>
  </r>
  <r>
    <d v="2021-05-16T00:00:00"/>
    <s v="PLATINUM"/>
    <s v="TIFFANY - TTP"/>
    <x v="15"/>
    <x v="11"/>
    <s v="000000P105000000022"/>
    <x v="0"/>
    <n v="86652000"/>
  </r>
  <r>
    <d v="2021-05-16T00:00:00"/>
    <s v="PLATINUM"/>
    <s v="TIFFANY - TTP"/>
    <x v="16"/>
    <x v="11"/>
    <s v="000000P105000000022"/>
    <x v="0"/>
    <n v="8666000"/>
  </r>
  <r>
    <d v="2021-05-16T00:00:00"/>
    <s v="PLATINUM"/>
    <s v="TIFFANY - TTP"/>
    <x v="17"/>
    <x v="11"/>
    <s v="000000P105000000022"/>
    <x v="0"/>
    <n v="5958000"/>
  </r>
  <r>
    <d v="2021-05-16T00:00:00"/>
    <s v="MEMBER"/>
    <s v="TIFFANY - TTP"/>
    <x v="2"/>
    <x v="12"/>
    <s v="000000P105000000023"/>
    <x v="0"/>
    <n v="6229000"/>
  </r>
  <r>
    <d v="2021-05-16T00:00:00"/>
    <s v="MEMBER"/>
    <s v="TIFFANY - TTP"/>
    <x v="18"/>
    <x v="13"/>
    <s v="000000P105000000024"/>
    <x v="0"/>
    <n v="2618000"/>
  </r>
  <r>
    <d v="2021-05-17T00:00:00"/>
    <s v="PLATINUM"/>
    <s v="TIFFANY - TTP"/>
    <x v="19"/>
    <x v="14"/>
    <s v="000000P105000000025"/>
    <x v="0"/>
    <n v="40618000"/>
  </r>
  <r>
    <d v="2021-05-17T00:00:00"/>
    <s v="PLATINUM"/>
    <s v="TIFFANY - TTP"/>
    <x v="20"/>
    <x v="15"/>
    <s v="000000P105000000026"/>
    <x v="0"/>
    <n v="48742000"/>
  </r>
  <r>
    <d v="2021-05-17T00:00:00"/>
    <s v="MEMBER"/>
    <s v="TIFFANY - TTP"/>
    <x v="21"/>
    <x v="16"/>
    <s v="000000P105000000027"/>
    <x v="0"/>
    <n v="35203000"/>
  </r>
  <r>
    <d v="2021-05-17T00:00:00"/>
    <s v="MEMBER"/>
    <s v="TIFFANY - TTP"/>
    <x v="22"/>
    <x v="16"/>
    <s v="000000P105000000027"/>
    <x v="0"/>
    <n v="27982000"/>
  </r>
  <r>
    <d v="2021-05-18T00:00:00"/>
    <s v="MEMBER"/>
    <s v="TIFFANY - TTP"/>
    <x v="23"/>
    <x v="17"/>
    <s v="000000P105000000029"/>
    <x v="0"/>
    <n v="5416000"/>
  </r>
  <r>
    <d v="2021-05-18T00:00:00"/>
    <s v="PLATINUM"/>
    <s v="TIFFANY - TTP"/>
    <x v="24"/>
    <x v="18"/>
    <s v="000000P105000000030"/>
    <x v="0"/>
    <n v="76723000"/>
  </r>
  <r>
    <d v="2021-05-18T00:00:00"/>
    <s v="PLATINUM"/>
    <s v="TIFFANY - TTP"/>
    <x v="16"/>
    <x v="18"/>
    <s v="000000P105000000030"/>
    <x v="0"/>
    <n v="8666000"/>
  </r>
  <r>
    <d v="2021-05-18T00:00:00"/>
    <s v="PLATINUM"/>
    <s v="TIFFANY - TTP"/>
    <x v="25"/>
    <x v="18"/>
    <s v="000000P105000000030"/>
    <x v="0"/>
    <n v="80333000"/>
  </r>
  <r>
    <d v="2021-05-18T00:00:00"/>
    <s v="PLATINUM"/>
    <s v="TIFFANY - TTP"/>
    <x v="26"/>
    <x v="18"/>
    <s v="000000P105000000030"/>
    <x v="0"/>
    <n v="7402000"/>
  </r>
  <r>
    <d v="2021-05-18T00:00:00"/>
    <s v="PLATINUM"/>
    <s v="TIFFANY - TTP"/>
    <x v="27"/>
    <x v="18"/>
    <s v="000000P105000000030"/>
    <x v="0"/>
    <n v="7402000"/>
  </r>
  <r>
    <d v="2021-05-18T00:00:00"/>
    <s v="PLATINUM"/>
    <s v="TIFFANY - TTP"/>
    <x v="28"/>
    <x v="19"/>
    <s v="000000P105000000031"/>
    <x v="0"/>
    <n v="6229000"/>
  </r>
  <r>
    <d v="2021-05-19T00:00:00"/>
    <s v="MEMBER"/>
    <s v="TIFFANY - TTP"/>
    <x v="29"/>
    <x v="20"/>
    <s v="000000P105000000032"/>
    <x v="0"/>
    <n v="11554000"/>
  </r>
  <r>
    <d v="2021-05-19T00:00:00"/>
    <s v="MEMBER"/>
    <s v="TIFFANY - TTP"/>
    <x v="30"/>
    <x v="21"/>
    <s v="000000P105000000033"/>
    <x v="0"/>
    <n v="11464000"/>
  </r>
  <r>
    <d v="2021-05-19T00:00:00"/>
    <s v="MEMBER"/>
    <s v="TIFFANY - TTP"/>
    <x v="31"/>
    <x v="21"/>
    <s v="000000P105000000033"/>
    <x v="0"/>
    <n v="6229000"/>
  </r>
  <r>
    <d v="2021-05-20T00:00:00"/>
    <s v="MEMBER"/>
    <s v="TIFFANY - TTP"/>
    <x v="0"/>
    <x v="22"/>
    <s v="000000P105000000034"/>
    <x v="0"/>
    <n v="5416000"/>
  </r>
  <r>
    <d v="2021-05-20T00:00:00"/>
    <s v="MEMBER"/>
    <s v="TIFFANY - TTP"/>
    <x v="32"/>
    <x v="23"/>
    <s v="000000P105000000037"/>
    <x v="0"/>
    <n v="37008000"/>
  </r>
  <r>
    <d v="2021-05-22T00:00:00"/>
    <s v="MEMBER"/>
    <s v="TIFFANY - TTP"/>
    <x v="33"/>
    <x v="24"/>
    <s v="000000P105000000038"/>
    <x v="0"/>
    <n v="36105000"/>
  </r>
  <r>
    <d v="2021-05-22T00:00:00"/>
    <s v="MEMBER"/>
    <s v="TIFFANY - TTP"/>
    <x v="34"/>
    <x v="25"/>
    <s v="000000P105000000039"/>
    <x v="0"/>
    <n v="56865000"/>
  </r>
  <r>
    <d v="2021-05-22T00:00:00"/>
    <s v="MEMBER"/>
    <s v="TIFFANY - TTP"/>
    <x v="35"/>
    <x v="26"/>
    <s v="000000P105000000040"/>
    <x v="0"/>
    <n v="26176000"/>
  </r>
  <r>
    <d v="2021-05-22T00:00:00"/>
    <s v="PLATINUM"/>
    <s v="TIFFANY - TTP"/>
    <x v="36"/>
    <x v="27"/>
    <s v="000000P105000000041"/>
    <x v="0"/>
    <n v="55060000"/>
  </r>
  <r>
    <d v="2021-05-22T00:00:00"/>
    <s v="PLATINUM"/>
    <s v="TIFFANY - TTP"/>
    <x v="37"/>
    <x v="27"/>
    <s v="000000P105000000041"/>
    <x v="0"/>
    <n v="103801000"/>
  </r>
  <r>
    <d v="2021-05-22T00:00:00"/>
    <s v="MEMBER"/>
    <s v="TIFFANY - TTP"/>
    <x v="38"/>
    <x v="28"/>
    <s v="000000P105000000042"/>
    <x v="0"/>
    <n v="5416000"/>
  </r>
  <r>
    <d v="2021-05-22T00:00:00"/>
    <s v="PLATINUM"/>
    <s v="TIFFANY - TTP"/>
    <x v="39"/>
    <x v="29"/>
    <s v="000000P105000000043"/>
    <x v="0"/>
    <n v="83041000"/>
  </r>
  <r>
    <d v="2021-05-22T00:00:00"/>
    <s v="PLATINUM"/>
    <s v="TIFFANY - TTP"/>
    <x v="40"/>
    <x v="29"/>
    <s v="000000P105000000043"/>
    <x v="0"/>
    <n v="8666000"/>
  </r>
  <r>
    <d v="2021-05-22T00:00:00"/>
    <s v="PLATINUM"/>
    <s v="TIFFANY - TTP"/>
    <x v="41"/>
    <x v="29"/>
    <s v="000000P105000000043"/>
    <x v="0"/>
    <n v="67697000"/>
  </r>
  <r>
    <d v="2021-05-22T00:00:00"/>
    <s v="MEMBER"/>
    <s v="TIFFANY - TTP"/>
    <x v="21"/>
    <x v="30"/>
    <s v="000000P105000000044"/>
    <x v="0"/>
    <n v="35203000"/>
  </r>
  <r>
    <d v="2021-05-22T00:00:00"/>
    <s v="MEMBER"/>
    <s v="TIFFANY - TTP"/>
    <x v="42"/>
    <x v="30"/>
    <s v="000000P105000000044"/>
    <x v="0"/>
    <n v="34300000"/>
  </r>
  <r>
    <d v="2021-05-22T00:00:00"/>
    <s v="PLATINUM"/>
    <s v="TIFFANY - TTP"/>
    <x v="43"/>
    <x v="31"/>
    <s v="000000P105000000045"/>
    <x v="0"/>
    <n v="43326000"/>
  </r>
  <r>
    <d v="2021-05-22T00:00:00"/>
    <s v="PLATINUM"/>
    <s v="TIFFANY - TTP"/>
    <x v="44"/>
    <x v="31"/>
    <s v="000000P105000000045"/>
    <x v="0"/>
    <n v="43326000"/>
  </r>
  <r>
    <d v="2021-05-22T00:00:00"/>
    <s v="MEMBER"/>
    <s v="TIFFANY - TTP"/>
    <x v="45"/>
    <x v="32"/>
    <s v="000000P105000000046"/>
    <x v="0"/>
    <n v="12366000"/>
  </r>
  <r>
    <d v="2021-05-23T00:00:00"/>
    <s v="PLATINUM"/>
    <s v="TIFFANY - TTP"/>
    <x v="46"/>
    <x v="33"/>
    <s v="000000P105000000047"/>
    <x v="0"/>
    <n v="13630000"/>
  </r>
  <r>
    <d v="2021-05-23T00:00:00"/>
    <s v="PLATINUM"/>
    <s v="TIFFANY - TTP"/>
    <x v="47"/>
    <x v="34"/>
    <s v="000000P105000000048"/>
    <x v="0"/>
    <n v="22566000"/>
  </r>
  <r>
    <d v="2021-05-23T00:00:00"/>
    <s v="PLATINUM"/>
    <s v="TIFFANY - TTP"/>
    <x v="33"/>
    <x v="34"/>
    <s v="000000P105000000048"/>
    <x v="0"/>
    <n v="36105000"/>
  </r>
  <r>
    <d v="2021-05-23T00:00:00"/>
    <s v="PLATINUM"/>
    <s v="TIFFANY - TTP"/>
    <x v="48"/>
    <x v="27"/>
    <s v="000000P105000000049"/>
    <x v="0"/>
    <n v="48742000"/>
  </r>
  <r>
    <d v="2021-05-23T00:00:00"/>
    <s v="MEMBER"/>
    <s v="TIFFANY - TTP"/>
    <x v="49"/>
    <x v="35"/>
    <s v="000000P105000000050"/>
    <x v="0"/>
    <n v="8124000"/>
  </r>
  <r>
    <d v="2021-05-23T00:00:00"/>
    <s v="MEMBER"/>
    <s v="TIFFANY - TTP"/>
    <x v="50"/>
    <x v="36"/>
    <s v="000000P105000000051"/>
    <x v="0"/>
    <n v="24371000"/>
  </r>
  <r>
    <d v="2021-05-23T00:00:00"/>
    <s v="MEMBER"/>
    <s v="TIFFANY - TTP"/>
    <x v="51"/>
    <x v="36"/>
    <s v="000000P105000000052"/>
    <x v="0"/>
    <n v="24371000"/>
  </r>
  <r>
    <d v="2021-05-23T00:00:00"/>
    <s v="MEMBER"/>
    <s v="TIFFANY - TTP"/>
    <x v="30"/>
    <x v="37"/>
    <s v="000000P105000000053"/>
    <x v="0"/>
    <n v="11464000"/>
  </r>
  <r>
    <d v="2021-05-23T00:00:00"/>
    <s v="PLATINUM"/>
    <s v="TIFFANY - TTP"/>
    <x v="52"/>
    <x v="38"/>
    <s v="000000P105000000054"/>
    <x v="0"/>
    <n v="34300000"/>
  </r>
  <r>
    <d v="2021-05-23T00:00:00"/>
    <s v="PLATINUM"/>
    <s v="TIFFANY - TTP"/>
    <x v="53"/>
    <x v="38"/>
    <s v="000000P105000000054"/>
    <x v="0"/>
    <n v="55060000"/>
  </r>
  <r>
    <d v="2021-05-23T00:00:00"/>
    <s v="PLATINUM"/>
    <s v="TIFFANY - TTP"/>
    <x v="54"/>
    <x v="38"/>
    <s v="000000P105000000054"/>
    <x v="0"/>
    <n v="48742000"/>
  </r>
  <r>
    <d v="2021-05-23T00:00:00"/>
    <s v="TEMP"/>
    <s v="TIFFANY - TTP"/>
    <x v="55"/>
    <x v="39"/>
    <s v="000000P105000000055"/>
    <x v="0"/>
    <n v="11464000"/>
  </r>
  <r>
    <d v="2021-05-24T00:00:00"/>
    <s v="PLATINUM"/>
    <s v="TIFFANY - TTP"/>
    <x v="56"/>
    <x v="40"/>
    <s v="000000P105000000056"/>
    <x v="0"/>
    <n v="126367000"/>
  </r>
  <r>
    <d v="2021-05-24T00:00:00"/>
    <s v="PLATINUM"/>
    <s v="TIFFANY - TTP"/>
    <x v="57"/>
    <x v="40"/>
    <s v="000000P105000000056"/>
    <x v="0"/>
    <n v="31592000"/>
  </r>
  <r>
    <d v="2021-05-24T00:00:00"/>
    <s v="PLATINUM"/>
    <s v="TIFFANY - TTP"/>
    <x v="58"/>
    <x v="41"/>
    <s v="000000P105000000057"/>
    <x v="0"/>
    <n v="19858000"/>
  </r>
  <r>
    <d v="2021-05-25T00:00:00"/>
    <s v="PLATINUM"/>
    <s v="TIFFANY - TTP"/>
    <x v="59"/>
    <x v="42"/>
    <s v="000000P105000000058"/>
    <x v="0"/>
    <n v="109217000"/>
  </r>
  <r>
    <d v="2021-05-25T00:00:00"/>
    <s v="PLATINUM"/>
    <s v="TIFFANY - TTP"/>
    <x v="60"/>
    <x v="42"/>
    <s v="000000P105000000058"/>
    <x v="0"/>
    <n v="43326000"/>
  </r>
  <r>
    <d v="2021-05-26T00:00:00"/>
    <s v="BOD"/>
    <s v="TIFFANY - TTP"/>
    <x v="61"/>
    <x v="43"/>
    <s v="000000P105000000059"/>
    <x v="0"/>
    <n v="26176000"/>
  </r>
  <r>
    <d v="2021-05-26T00:00:00"/>
    <s v="BOD"/>
    <s v="TIFFANY - TTP"/>
    <x v="62"/>
    <x v="43"/>
    <s v="000000P105000000059"/>
    <x v="0"/>
    <n v="68599000"/>
  </r>
  <r>
    <d v="2021-05-27T00:00:00"/>
    <s v="PLATINUM"/>
    <s v="TIFFANY - TTP"/>
    <x v="63"/>
    <x v="44"/>
    <s v="000000P105000000060"/>
    <x v="0"/>
    <n v="617390000"/>
  </r>
  <r>
    <d v="2021-05-27T00:00:00"/>
    <s v="PLATINUM"/>
    <s v="TIFFANY - TTP"/>
    <x v="40"/>
    <x v="45"/>
    <s v="000000P105000000061"/>
    <x v="0"/>
    <n v="8666000"/>
  </r>
  <r>
    <d v="2021-05-27T00:00:00"/>
    <s v="PLATINUM"/>
    <s v="TIFFANY - TTP"/>
    <x v="64"/>
    <x v="45"/>
    <s v="000000P105000000061"/>
    <x v="0"/>
    <n v="145322000"/>
  </r>
  <r>
    <d v="2021-05-27T00:00:00"/>
    <s v="PLATINUM"/>
    <s v="TIFFANY - TTP"/>
    <x v="65"/>
    <x v="46"/>
    <s v="000000P105000000062"/>
    <x v="0"/>
    <n v="48742000"/>
  </r>
  <r>
    <d v="2021-05-27T00:00:00"/>
    <s v="PLATINUM"/>
    <s v="TIFFANY - TTP"/>
    <x v="66"/>
    <x v="46"/>
    <s v="000000P105000000063"/>
    <x v="0"/>
    <n v="285227000"/>
  </r>
  <r>
    <d v="2021-05-27T00:00:00"/>
    <s v="PLATINUM"/>
    <s v="TIFFANY - TTP"/>
    <x v="67"/>
    <x v="46"/>
    <s v="000000P105000000064"/>
    <x v="0"/>
    <n v="64989000"/>
  </r>
  <r>
    <d v="2021-05-28T00:00:00"/>
    <s v="PLATINUM"/>
    <s v="TIFFANY - TTP"/>
    <x v="68"/>
    <x v="47"/>
    <s v="000000P105000000066"/>
    <x v="0"/>
    <n v="64989000"/>
  </r>
  <r>
    <d v="2021-05-28T00:00:00"/>
    <s v="PLATINUM"/>
    <s v="TIFFANY - TTP"/>
    <x v="69"/>
    <x v="48"/>
    <s v="000000P105000000067"/>
    <x v="0"/>
    <n v="328553000"/>
  </r>
  <r>
    <d v="2021-05-28T00:00:00"/>
    <s v="PLATINUM"/>
    <s v="TIFFANY - TTP"/>
    <x v="70"/>
    <x v="49"/>
    <s v="000000P105000000068"/>
    <x v="0"/>
    <n v="19858000"/>
  </r>
  <r>
    <d v="2021-05-28T00:00:00"/>
    <s v="PLATINUM"/>
    <s v="TIFFANY - TTP"/>
    <x v="40"/>
    <x v="49"/>
    <s v="000000P105000000068"/>
    <x v="0"/>
    <n v="8666000"/>
  </r>
  <r>
    <d v="2021-05-28T00:00:00"/>
    <s v="PLATINUM"/>
    <s v="TIFFANY - TTP"/>
    <x v="71"/>
    <x v="49"/>
    <s v="000000P105000000068"/>
    <x v="0"/>
    <n v="24371000"/>
  </r>
  <r>
    <d v="2021-05-29T00:00:00"/>
    <s v="MEMBER"/>
    <s v="TIFFANY - TTP"/>
    <x v="72"/>
    <x v="50"/>
    <s v="000000P105000000069"/>
    <x v="0"/>
    <n v="26176000"/>
  </r>
  <r>
    <d v="2021-05-29T00:00:00"/>
    <s v="PLATINUM"/>
    <s v="TIFFANY - TTP"/>
    <x v="73"/>
    <x v="51"/>
    <s v="000000P105000000070"/>
    <x v="0"/>
    <n v="60476000"/>
  </r>
  <r>
    <d v="2021-05-29T00:00:00"/>
    <s v="PLATINUM"/>
    <s v="TIFFANY - TTP"/>
    <x v="74"/>
    <x v="51"/>
    <s v="000000P105000000070"/>
    <x v="0"/>
    <n v="46034000"/>
  </r>
  <r>
    <d v="2021-05-29T00:00:00"/>
    <s v="PLATINUM"/>
    <s v="TIFFANY - TTP"/>
    <x v="75"/>
    <x v="51"/>
    <s v="000000P105000000070"/>
    <x v="0"/>
    <n v="79431000"/>
  </r>
  <r>
    <d v="2021-05-30T00:00:00"/>
    <s v="MEMBER"/>
    <s v="TIFFANY - TTP"/>
    <x v="76"/>
    <x v="52"/>
    <s v="000000P105000000071"/>
    <x v="0"/>
    <n v="6680000"/>
  </r>
  <r>
    <d v="2021-05-30T00:00:00"/>
    <s v="MEMBER"/>
    <s v="TIFFANY - TTP"/>
    <x v="77"/>
    <x v="53"/>
    <s v="000000P105000000072"/>
    <x v="0"/>
    <n v="7402000"/>
  </r>
  <r>
    <d v="2021-05-30T00:00:00"/>
    <s v="MEMBER"/>
    <s v="TIFFANY - TTP"/>
    <x v="78"/>
    <x v="53"/>
    <s v="000000P105000000072"/>
    <x v="0"/>
    <n v="7402000"/>
  </r>
  <r>
    <d v="2021-05-30T00:00:00"/>
    <s v="MEMBER"/>
    <s v="TIFFANY - TTP"/>
    <x v="9"/>
    <x v="54"/>
    <s v="000000P105000000073"/>
    <x v="0"/>
    <n v="6229000"/>
  </r>
  <r>
    <d v="2021-05-30T00:00:00"/>
    <s v="MEMBER"/>
    <s v="TIFFANY - TTP"/>
    <x v="79"/>
    <x v="55"/>
    <s v="000000P105000000074"/>
    <x v="0"/>
    <n v="55060000"/>
  </r>
  <r>
    <d v="2021-06-01T00:00:00"/>
    <s v="NEW"/>
    <s v="TIFFANY - TTP"/>
    <x v="80"/>
    <x v="56"/>
    <s v="000000P105000000075"/>
    <x v="0"/>
    <n v="37008000"/>
  </r>
  <r>
    <d v="2021-06-01T00:00:00"/>
    <s v="NEW"/>
    <s v="TIFFANY - TTP"/>
    <x v="81"/>
    <x v="56"/>
    <s v="000000P105000000075"/>
    <x v="0"/>
    <n v="8666000"/>
  </r>
  <r>
    <d v="2021-06-02T00:00:00"/>
    <s v="PLATINUM"/>
    <s v="TIFFANY - TTP"/>
    <x v="82"/>
    <x v="57"/>
    <s v="000000P105000000076"/>
    <x v="0"/>
    <n v="92067000"/>
  </r>
  <r>
    <d v="2021-06-05T00:00:00"/>
    <s v="MEMBER"/>
    <s v="TIFFANY - TTP"/>
    <x v="83"/>
    <x v="58"/>
    <s v="000000P105000000077"/>
    <x v="0"/>
    <n v="33397000"/>
  </r>
  <r>
    <d v="2021-06-05T00:00:00"/>
    <s v="MEMBER"/>
    <s v="TIFFANY - TTP"/>
    <x v="84"/>
    <x v="58"/>
    <s v="000000P105000000077"/>
    <x v="0"/>
    <n v="14081000"/>
  </r>
  <r>
    <d v="2021-06-06T00:00:00"/>
    <s v="PLATINUM"/>
    <s v="TIFFANY - TTP"/>
    <x v="85"/>
    <x v="59"/>
    <s v="000000P105000000078"/>
    <x v="0"/>
    <n v="14713000"/>
  </r>
  <r>
    <d v="2021-06-06T00:00:00"/>
    <s v="MEMBER"/>
    <s v="TIFFANY - TTP"/>
    <x v="86"/>
    <x v="60"/>
    <s v="000000P105000000079"/>
    <x v="0"/>
    <n v="5416000"/>
  </r>
  <r>
    <d v="2021-06-06T00:00:00"/>
    <s v="MEMBER"/>
    <s v="TIFFANY - TTP"/>
    <x v="87"/>
    <x v="61"/>
    <s v="000000P105000000080"/>
    <x v="0"/>
    <n v="33397000"/>
  </r>
  <r>
    <d v="2021-06-06T00:00:00"/>
    <s v="MEMBER"/>
    <s v="TIFFANY - TTP"/>
    <x v="81"/>
    <x v="61"/>
    <s v="000000P105000000080"/>
    <x v="0"/>
    <n v="8666000"/>
  </r>
  <r>
    <d v="2021-06-09T00:00:00"/>
    <s v="PLATINUM"/>
    <s v="TIFFANY - TTP"/>
    <x v="88"/>
    <x v="62"/>
    <s v="000000P105000000081"/>
    <x v="0"/>
    <n v="22566000"/>
  </r>
  <r>
    <d v="2021-06-09T00:00:00"/>
    <s v="PLATINUM"/>
    <s v="TIFFANY - TTP"/>
    <x v="89"/>
    <x v="59"/>
    <s v="000000P105000000082"/>
    <x v="0"/>
    <n v="11554000"/>
  </r>
  <r>
    <d v="2021-06-09T00:00:00"/>
    <s v="MEMBER"/>
    <s v="TIFFANY - TTP"/>
    <x v="90"/>
    <x v="63"/>
    <s v="000000P105000000083"/>
    <x v="0"/>
    <n v="6229000"/>
  </r>
  <r>
    <d v="2021-06-09T00:00:00"/>
    <s v="MEMBER"/>
    <s v="TIFFANY - TTP"/>
    <x v="90"/>
    <x v="64"/>
    <s v="000000P105000000084"/>
    <x v="0"/>
    <n v="6229000"/>
  </r>
  <r>
    <d v="2021-06-11T00:00:00"/>
    <s v="MEMBER"/>
    <s v="TIFFANY - TTP"/>
    <x v="91"/>
    <x v="65"/>
    <s v="000000P105000000085"/>
    <x v="0"/>
    <n v="65892000"/>
  </r>
  <r>
    <d v="2021-06-11T00:00:00"/>
    <s v="MEMBER"/>
    <s v="TIFFANY - TTP"/>
    <x v="90"/>
    <x v="66"/>
    <s v="000000P105000000086"/>
    <x v="0"/>
    <n v="6229000"/>
  </r>
  <r>
    <d v="2021-06-12T00:00:00"/>
    <s v="MEMBER"/>
    <s v="TIFFANY - TTP"/>
    <x v="7"/>
    <x v="67"/>
    <s v="000000P105000000087"/>
    <x v="0"/>
    <n v="6229000"/>
  </r>
  <r>
    <d v="2021-06-12T00:00:00"/>
    <s v="PLATINUM"/>
    <s v="TIFFANY - TTP"/>
    <x v="92"/>
    <x v="68"/>
    <s v="000000P105000000089"/>
    <x v="0"/>
    <n v="184134000"/>
  </r>
  <r>
    <d v="2021-06-12T00:00:00"/>
    <s v="MEMBER"/>
    <s v="TIFFANY - TTP"/>
    <x v="86"/>
    <x v="69"/>
    <s v="000000P105000000090"/>
    <x v="0"/>
    <n v="5416000"/>
  </r>
  <r>
    <d v="2021-06-13T00:00:00"/>
    <s v="MEMBER"/>
    <s v="TIFFANY - TTP"/>
    <x v="31"/>
    <x v="70"/>
    <s v="000000P105000000091"/>
    <x v="0"/>
    <n v="6229000"/>
  </r>
  <r>
    <d v="2021-06-13T00:00:00"/>
    <s v="MEMBER"/>
    <s v="TIFFANY - TTP"/>
    <x v="72"/>
    <x v="71"/>
    <s v="000000P105000000092"/>
    <x v="0"/>
    <n v="26176000"/>
  </r>
  <r>
    <d v="2021-06-15T00:00:00"/>
    <s v="MEMBER"/>
    <s v="TIFFANY - TTP"/>
    <x v="93"/>
    <x v="72"/>
    <s v="000000P105000000093"/>
    <x v="0"/>
    <n v="60476000"/>
  </r>
  <r>
    <d v="2021-06-17T00:00:00"/>
    <s v="PLATINUM"/>
    <s v="TIFFANY - TTP"/>
    <x v="10"/>
    <x v="73"/>
    <s v="000000P105000000094"/>
    <x v="0"/>
    <n v="6229000"/>
  </r>
  <r>
    <d v="2021-06-17T00:00:00"/>
    <s v="PLATINUM"/>
    <s v="TIFFANY - TTP"/>
    <x v="84"/>
    <x v="74"/>
    <s v="000000P105000000095"/>
    <x v="0"/>
    <n v="14803000"/>
  </r>
  <r>
    <d v="2021-06-17T00:00:00"/>
    <s v="PLATINUM"/>
    <s v="TIFFANY - TTP"/>
    <x v="94"/>
    <x v="74"/>
    <s v="000000P105000000095"/>
    <x v="0"/>
    <n v="150738000"/>
  </r>
  <r>
    <d v="2021-06-18T00:00:00"/>
    <s v="MEMBER"/>
    <s v="TIFFANY - TTP"/>
    <x v="95"/>
    <x v="75"/>
    <s v="000000P105000000096"/>
    <x v="0"/>
    <n v="68599000"/>
  </r>
  <r>
    <d v="2021-06-18T00:00:00"/>
    <s v="MEMBER"/>
    <s v="TIFFANY - TTP"/>
    <x v="16"/>
    <x v="75"/>
    <s v="000000P105000000096"/>
    <x v="0"/>
    <n v="9388000"/>
  </r>
  <r>
    <d v="2021-06-18T00:00:00"/>
    <s v="PLATINUM"/>
    <s v="TIFFANY - TTP"/>
    <x v="96"/>
    <x v="76"/>
    <s v="000000P105000000097"/>
    <x v="0"/>
    <n v="55963000"/>
  </r>
  <r>
    <d v="2021-06-18T00:00:00"/>
    <s v="PLATINUM"/>
    <s v="TIFFANY - TTP"/>
    <x v="97"/>
    <x v="76"/>
    <s v="000000P105000000097"/>
    <x v="0"/>
    <n v="55963000"/>
  </r>
  <r>
    <d v="2021-06-19T00:00:00"/>
    <s v="GOLD"/>
    <s v="TIFFANY - TTP"/>
    <x v="98"/>
    <x v="77"/>
    <s v="000000P105000000098"/>
    <x v="0"/>
    <n v="6229000"/>
  </r>
  <r>
    <d v="2021-06-19T00:00:00"/>
    <s v="GOLD"/>
    <s v="TIFFANY - TTP"/>
    <x v="99"/>
    <x v="78"/>
    <s v="000000P105000000099"/>
    <x v="0"/>
    <n v="60476000"/>
  </r>
  <r>
    <d v="2021-06-20T00:00:00"/>
    <s v="MEMBER"/>
    <s v="TIFFANY - TTP"/>
    <x v="100"/>
    <x v="79"/>
    <s v="000000P105000000100"/>
    <x v="0"/>
    <n v="11464000"/>
  </r>
  <r>
    <d v="2021-06-20T00:00:00"/>
    <s v="PLATINUM"/>
    <s v="TIFFANY - TTP"/>
    <x v="2"/>
    <x v="80"/>
    <s v="000000P105000000101"/>
    <x v="0"/>
    <n v="6229000"/>
  </r>
  <r>
    <d v="2021-06-20T00:00:00"/>
    <s v="GOLD"/>
    <s v="TIFFANY - TTP"/>
    <x v="101"/>
    <x v="81"/>
    <s v="000000P105000000102"/>
    <x v="0"/>
    <n v="86652000"/>
  </r>
  <r>
    <d v="2021-06-20T00:00:00"/>
    <s v="GOLD"/>
    <s v="TIFFANY - TTP"/>
    <x v="102"/>
    <x v="81"/>
    <s v="000000P105000000102"/>
    <x v="0"/>
    <n v="43326000"/>
  </r>
  <r>
    <d v="2021-06-21T00:00:00"/>
    <s v="MEMBER"/>
    <s v="TIFFANY - TTP"/>
    <x v="103"/>
    <x v="82"/>
    <s v="000000P105000000103"/>
    <x v="0"/>
    <n v="6229000"/>
  </r>
  <r>
    <d v="2021-06-22T00:00:00"/>
    <s v="MEMBER"/>
    <s v="TIFFANY - TTP"/>
    <x v="90"/>
    <x v="83"/>
    <s v="000000P105000000104"/>
    <x v="0"/>
    <n v="6229000"/>
  </r>
  <r>
    <d v="2021-06-22T00:00:00"/>
    <s v="MEMBER"/>
    <s v="TIFFANY - TTP"/>
    <x v="38"/>
    <x v="83"/>
    <s v="000000P105000000104"/>
    <x v="0"/>
    <n v="5416000"/>
  </r>
  <r>
    <d v="2021-06-22T00:00:00"/>
    <s v="PLATINUM"/>
    <s v="TIFFANY - TTP"/>
    <x v="104"/>
    <x v="84"/>
    <s v="000000P105000000105"/>
    <x v="0"/>
    <n v="72210000"/>
  </r>
  <r>
    <d v="2021-06-22T00:00:00"/>
    <s v="PLATINUM"/>
    <s v="TIFFANY - TTP"/>
    <x v="6"/>
    <x v="84"/>
    <s v="000000P105000000106"/>
    <x v="0"/>
    <n v="114633000"/>
  </r>
  <r>
    <d v="2021-06-22T00:00:00"/>
    <s v="NEW"/>
    <s v="TIFFANY - TTP"/>
    <x v="105"/>
    <x v="85"/>
    <s v="000000P105000000107"/>
    <x v="0"/>
    <n v="10832000"/>
  </r>
  <r>
    <d v="2021-06-23T00:00:00"/>
    <s v="PLATINUM"/>
    <s v="TIFFANY - TTP"/>
    <x v="106"/>
    <x v="86"/>
    <s v="000000P105000000108"/>
    <x v="0"/>
    <n v="80333000"/>
  </r>
  <r>
    <d v="2021-06-23T00:00:00"/>
    <s v="PLATINUM"/>
    <s v="TIFFANY - TTP"/>
    <x v="107"/>
    <x v="86"/>
    <s v="000000P105000000108"/>
    <x v="0"/>
    <n v="200381000"/>
  </r>
  <r>
    <d v="2021-06-25T00:00:00"/>
    <s v="MEMBER"/>
    <s v="TIFFANY - TTP"/>
    <x v="108"/>
    <x v="87"/>
    <s v="000000P105000000109"/>
    <x v="0"/>
    <n v="40618000"/>
  </r>
  <r>
    <d v="2021-06-25T00:00:00"/>
    <s v="PLATINUM"/>
    <s v="TIFFANY - TTP"/>
    <x v="109"/>
    <x v="29"/>
    <s v="000000P105000000110"/>
    <x v="0"/>
    <n v="92067000"/>
  </r>
  <r>
    <d v="2021-06-25T00:00:00"/>
    <s v="PLATINUM"/>
    <s v="TIFFANY - TTP"/>
    <x v="81"/>
    <x v="29"/>
    <s v="000000P105000000110"/>
    <x v="0"/>
    <n v="9388000"/>
  </r>
  <r>
    <d v="2021-06-25T00:00:00"/>
    <s v="MEMBER"/>
    <s v="TIFFANY - TTP"/>
    <x v="90"/>
    <x v="88"/>
    <s v="000000P105000000111"/>
    <x v="0"/>
    <n v="6229000"/>
  </r>
  <r>
    <d v="2021-06-26T00:00:00"/>
    <s v="MEMBER"/>
    <s v="TIFFANY - TTP"/>
    <x v="110"/>
    <x v="89"/>
    <s v="000000P105000000112"/>
    <x v="0"/>
    <n v="11554000"/>
  </r>
  <r>
    <d v="2021-06-26T00:00:00"/>
    <s v="MEMBER"/>
    <s v="TIFFANY - TTP"/>
    <x v="111"/>
    <x v="90"/>
    <s v="000000P105000000113"/>
    <x v="0"/>
    <n v="5416000"/>
  </r>
  <r>
    <d v="2021-06-26T00:00:00"/>
    <s v="PLATINUM"/>
    <s v="TIFFANY - TTP"/>
    <x v="112"/>
    <x v="91"/>
    <s v="000000P105000000114"/>
    <x v="0"/>
    <n v="86652000"/>
  </r>
  <r>
    <d v="2021-06-26T00:00:00"/>
    <s v="PLATINUM"/>
    <s v="TIFFANY - TTP"/>
    <x v="113"/>
    <x v="91"/>
    <s v="000000P105000000114"/>
    <x v="0"/>
    <n v="86652000"/>
  </r>
  <r>
    <d v="2021-06-26T00:00:00"/>
    <s v="MEMBER"/>
    <s v="TIFFANY - TTP"/>
    <x v="114"/>
    <x v="92"/>
    <s v="000000P105000000115"/>
    <x v="0"/>
    <n v="26176000"/>
  </r>
  <r>
    <d v="2021-06-27T00:00:00"/>
    <s v="MEMBER"/>
    <s v="TIFFANY - TTP"/>
    <x v="115"/>
    <x v="93"/>
    <s v="000000P105000000116"/>
    <x v="0"/>
    <n v="8485000"/>
  </r>
  <r>
    <d v="2021-06-27T00:00:00"/>
    <s v="MEMBER"/>
    <s v="TIFFANY - TTP"/>
    <x v="86"/>
    <x v="94"/>
    <s v="000000P105000000117"/>
    <x v="0"/>
    <n v="5416000"/>
  </r>
  <r>
    <d v="2021-06-27T00:00:00"/>
    <s v="MEMBER"/>
    <s v="TIFFANY - TTP"/>
    <x v="2"/>
    <x v="94"/>
    <s v="000000P105000000117"/>
    <x v="0"/>
    <n v="6229000"/>
  </r>
  <r>
    <d v="2021-06-27T00:00:00"/>
    <s v="MEMBER"/>
    <s v="TIFFANY - TTP"/>
    <x v="38"/>
    <x v="94"/>
    <s v="000000P105000000117"/>
    <x v="0"/>
    <n v="5416000"/>
  </r>
  <r>
    <d v="2021-06-27T00:00:00"/>
    <s v="MEMBER"/>
    <s v="TIFFANY - TTP"/>
    <x v="98"/>
    <x v="95"/>
    <s v="000000P105000000118"/>
    <x v="0"/>
    <n v="6229000"/>
  </r>
  <r>
    <d v="2021-06-28T00:00:00"/>
    <s v="PLATINUM"/>
    <s v="TIFFANY - TTP"/>
    <x v="116"/>
    <x v="18"/>
    <s v="000000P105000000119"/>
    <x v="0"/>
    <n v="15074000"/>
  </r>
  <r>
    <d v="2021-06-28T00:00:00"/>
    <s v="PLATINUM"/>
    <s v="TIFFANY - TTP"/>
    <x v="117"/>
    <x v="18"/>
    <s v="000000P105000000119"/>
    <x v="0"/>
    <n v="81236000"/>
  </r>
  <r>
    <d v="2021-06-28T00:00:00"/>
    <s v="PLATINUM"/>
    <s v="TIFFANY - TTP"/>
    <x v="118"/>
    <x v="18"/>
    <s v="000000P105000000120"/>
    <x v="0"/>
    <n v="43326000"/>
  </r>
  <r>
    <d v="2021-06-28T00:00:00"/>
    <s v="PLATINUM"/>
    <s v="TIFFANY - TTP"/>
    <x v="17"/>
    <x v="18"/>
    <s v="000000P105000000121"/>
    <x v="0"/>
    <n v="6680000"/>
  </r>
  <r>
    <d v="2021-06-28T00:00:00"/>
    <s v="PLATINUM"/>
    <s v="TIFFANY - TTP"/>
    <x v="49"/>
    <x v="18"/>
    <s v="000000P105000000121"/>
    <x v="0"/>
    <n v="8124000"/>
  </r>
  <r>
    <d v="2021-06-28T00:00:00"/>
    <s v="MEMBER"/>
    <s v="TIFFANY - TTP"/>
    <x v="119"/>
    <x v="96"/>
    <s v="000000P105000000122"/>
    <x v="0"/>
    <n v="5958000"/>
  </r>
  <r>
    <d v="2021-06-29T00:00:00"/>
    <s v="PLATINUM"/>
    <s v="TIFFANY - TTP"/>
    <x v="120"/>
    <x v="97"/>
    <s v="000000P105000000123"/>
    <x v="0"/>
    <n v="310501000"/>
  </r>
  <r>
    <d v="2021-06-29T00:00:00"/>
    <s v="PLATINUM"/>
    <s v="TIFFANY - TTP"/>
    <x v="121"/>
    <x v="97"/>
    <s v="000000P105000000123"/>
    <x v="0"/>
    <n v="292448000"/>
  </r>
  <r>
    <d v="2021-06-29T00:00:00"/>
    <s v="GOLD"/>
    <s v="TIFFANY - TTP"/>
    <x v="122"/>
    <x v="98"/>
    <s v="000000P105000000124"/>
    <x v="0"/>
    <n v="28884000"/>
  </r>
  <r>
    <d v="2021-06-29T00:00:00"/>
    <s v="MEMBER"/>
    <s v="TIFFANY - TTP"/>
    <x v="103"/>
    <x v="99"/>
    <s v="000000P105000000125"/>
    <x v="0"/>
    <n v="6229000"/>
  </r>
  <r>
    <d v="2021-06-29T00:00:00"/>
    <s v="MEMBER"/>
    <s v="TIFFANY - TTP"/>
    <x v="98"/>
    <x v="99"/>
    <s v="000000P105000000125"/>
    <x v="0"/>
    <n v="6229000"/>
  </r>
  <r>
    <d v="2021-06-29T00:00:00"/>
    <s v="TEMP"/>
    <s v="TIFFANY - TTP"/>
    <x v="23"/>
    <x v="100"/>
    <s v="000000P105000000126"/>
    <x v="0"/>
    <n v="5416000"/>
  </r>
  <r>
    <d v="2021-06-30T00:00:00"/>
    <s v="MEMBER"/>
    <s v="TIFFANY - TTP"/>
    <x v="123"/>
    <x v="101"/>
    <s v="000000P105000000130"/>
    <x v="0"/>
    <n v="26176000"/>
  </r>
  <r>
    <d v="2021-07-01T00:00:00"/>
    <s v="PLATINUM"/>
    <s v="TIFFANY - TTP"/>
    <x v="124"/>
    <x v="102"/>
    <s v="000000P105000000132"/>
    <x v="0"/>
    <n v="209408000"/>
  </r>
  <r>
    <d v="2021-07-01T00:00:00"/>
    <s v="PLATINUM"/>
    <s v="TIFFANY - TTP"/>
    <x v="125"/>
    <x v="103"/>
    <s v="000000P105000000133"/>
    <x v="0"/>
    <n v="68599000"/>
  </r>
  <r>
    <d v="2021-07-01T00:00:00"/>
    <s v="PLATINUM"/>
    <s v="TIFFANY - TTP"/>
    <x v="126"/>
    <x v="103"/>
    <s v="000000P105000000133"/>
    <x v="0"/>
    <n v="36105000"/>
  </r>
  <r>
    <d v="2021-07-01T00:00:00"/>
    <s v="PLATINUM"/>
    <s v="TIFFANY - TTP"/>
    <x v="127"/>
    <x v="104"/>
    <s v="000000P105000000134"/>
    <x v="0"/>
    <n v="15526000"/>
  </r>
  <r>
    <d v="2021-07-01T00:00:00"/>
    <s v="PLATINUM"/>
    <s v="TIFFANY - TTP"/>
    <x v="128"/>
    <x v="104"/>
    <s v="000000P105000000134"/>
    <x v="0"/>
    <n v="7402000"/>
  </r>
  <r>
    <d v="2021-07-01T00:00:00"/>
    <s v="PLATINUM"/>
    <s v="TIFFANY - TTP"/>
    <x v="76"/>
    <x v="104"/>
    <s v="000000P105000000134"/>
    <x v="0"/>
    <n v="7402000"/>
  </r>
  <r>
    <d v="2021-07-03T00:00:00"/>
    <s v="MEMBER"/>
    <s v="TIFFANY - TTP"/>
    <x v="129"/>
    <x v="105"/>
    <s v="000000P105000000135"/>
    <x v="0"/>
    <n v="6951000"/>
  </r>
  <r>
    <d v="2021-07-03T00:00:00"/>
    <s v="GOLD"/>
    <s v="TIFFANY - TTP"/>
    <x v="57"/>
    <x v="106"/>
    <s v="000000P105000000136"/>
    <x v="0"/>
    <n v="31592000"/>
  </r>
  <r>
    <d v="2021-07-03T00:00:00"/>
    <s v="GOLD"/>
    <s v="TIFFANY - TTP"/>
    <x v="130"/>
    <x v="107"/>
    <s v="000000P105000000137"/>
    <x v="0"/>
    <n v="86652000"/>
  </r>
  <r>
    <d v="2021-07-03T00:00:00"/>
    <s v="GOLD"/>
    <s v="TIFFANY - TTP"/>
    <x v="131"/>
    <x v="107"/>
    <s v="000000P105000000137"/>
    <x v="0"/>
    <n v="43326000"/>
  </r>
  <r>
    <d v="2021-07-03T00:00:00"/>
    <s v="MEMBER"/>
    <s v="TIFFANY - TTP"/>
    <x v="132"/>
    <x v="108"/>
    <s v="000000P105000000138"/>
    <x v="0"/>
    <n v="6229000"/>
  </r>
  <r>
    <d v="2021-07-03T00:00:00"/>
    <s v="PLATINUM"/>
    <s v="TIFFANY - TTP"/>
    <x v="133"/>
    <x v="109"/>
    <s v="000000P105000000139"/>
    <x v="0"/>
    <n v="685989000"/>
  </r>
  <r>
    <d v="2021-07-03T00:00:00"/>
    <s v="MEMBER"/>
    <s v="TIFFANY - TTP"/>
    <x v="134"/>
    <x v="110"/>
    <s v="000000P105000000140"/>
    <x v="0"/>
    <n v="56865000"/>
  </r>
  <r>
    <d v="2021-07-04T00:00:00"/>
    <s v="MEMBER"/>
    <s v="TIFFANY - TTP"/>
    <x v="103"/>
    <x v="111"/>
    <s v="000000P105000000141"/>
    <x v="0"/>
    <n v="6229000"/>
  </r>
  <r>
    <d v="2021-07-04T00:00:00"/>
    <s v="PLATINUM"/>
    <s v="TIFFANY - TTP"/>
    <x v="135"/>
    <x v="112"/>
    <s v="000000P105000000142"/>
    <x v="0"/>
    <n v="43326000"/>
  </r>
  <r>
    <d v="2021-07-04T00:00:00"/>
    <s v="PLATINUM"/>
    <s v="TIFFANY - TTP"/>
    <x v="136"/>
    <x v="112"/>
    <s v="000000P105000000142"/>
    <x v="0"/>
    <n v="7402000"/>
  </r>
  <r>
    <d v="2021-07-04T00:00:00"/>
    <s v="PLATINUM"/>
    <s v="TIFFANY - TTP"/>
    <x v="137"/>
    <x v="112"/>
    <s v="000000P105000000142"/>
    <x v="0"/>
    <n v="62281000"/>
  </r>
  <r>
    <d v="2021-07-05T00:00:00"/>
    <s v="PLATINUM"/>
    <s v="TIFFANY - TTP"/>
    <x v="138"/>
    <x v="113"/>
    <s v="000000P105000000143"/>
    <x v="0"/>
    <n v="17240000"/>
  </r>
  <r>
    <d v="2021-07-05T00:00:00"/>
    <s v="PLATINUM"/>
    <s v="TIFFANY - TTP"/>
    <x v="139"/>
    <x v="113"/>
    <s v="000000P105000000144"/>
    <x v="0"/>
    <n v="65892000"/>
  </r>
  <r>
    <d v="2021-07-05T00:00:00"/>
    <s v="PLATINUM"/>
    <s v="TIFFANY - TTP"/>
    <x v="140"/>
    <x v="113"/>
    <s v="000000P105000000144"/>
    <x v="0"/>
    <n v="51450000"/>
  </r>
  <r>
    <d v="2021-07-07T00:00:00"/>
    <s v="PLATINUM"/>
    <s v="TIFFANY - TTP"/>
    <x v="141"/>
    <x v="114"/>
    <s v="000000P105000000145"/>
    <x v="0"/>
    <n v="223849000"/>
  </r>
  <r>
    <d v="2021-07-08T00:00:00"/>
    <s v="PLATINUM"/>
    <s v="TIFFANY - TTP"/>
    <x v="142"/>
    <x v="115"/>
    <s v="000000P105000000146"/>
    <x v="0"/>
    <n v="162472000"/>
  </r>
  <r>
    <d v="2021-07-08T00:00:00"/>
    <s v="MEMBER"/>
    <s v="TIFFANY - TTP"/>
    <x v="0"/>
    <x v="116"/>
    <s v="000000P105000000147"/>
    <x v="0"/>
    <n v="5416000"/>
  </r>
  <r>
    <d v="2021-07-09T00:00:00"/>
    <s v="MEMBER"/>
    <s v="TIFFANY - TTP"/>
    <x v="143"/>
    <x v="117"/>
    <s v="000000P105000000148"/>
    <x v="0"/>
    <n v="79431000"/>
  </r>
  <r>
    <d v="2021-07-09T00:00:00"/>
    <s v="GOLD"/>
    <s v="TIFFANY - TTP"/>
    <x v="144"/>
    <x v="78"/>
    <s v="000000P105000000149"/>
    <x v="0"/>
    <n v="13179000"/>
  </r>
  <r>
    <d v="2021-07-10T00:00:00"/>
    <s v="MEMBER"/>
    <s v="TIFFANY - TTP"/>
    <x v="103"/>
    <x v="118"/>
    <s v="000000P105000000151"/>
    <x v="0"/>
    <n v="6229000"/>
  </r>
  <r>
    <d v="2021-07-10T00:00:00"/>
    <s v="PLATINUM"/>
    <s v="TIFFANY - TTP"/>
    <x v="145"/>
    <x v="119"/>
    <s v="000000P105000000152"/>
    <x v="0"/>
    <n v="55060000"/>
  </r>
  <r>
    <d v="2021-07-10T00:00:00"/>
    <s v="PLATINUM"/>
    <s v="TIFFANY - TTP"/>
    <x v="115"/>
    <x v="120"/>
    <s v="000000P105000000153"/>
    <x v="0"/>
    <n v="8485000"/>
  </r>
  <r>
    <d v="2021-07-10T00:00:00"/>
    <s v="MEMBER"/>
    <s v="TIFFANY - TTP"/>
    <x v="146"/>
    <x v="121"/>
    <s v="000000P105000000155"/>
    <x v="0"/>
    <n v="26176000"/>
  </r>
  <r>
    <d v="2021-07-11T00:00:00"/>
    <s v="GOLD"/>
    <s v="TIFFANY - TTP"/>
    <x v="147"/>
    <x v="122"/>
    <s v="000000P105000000156"/>
    <x v="0"/>
    <n v="68599000"/>
  </r>
  <r>
    <d v="2021-07-11T00:00:00"/>
    <s v="GOLD"/>
    <s v="TIFFANY - TTP"/>
    <x v="148"/>
    <x v="122"/>
    <s v="000000P105000000156"/>
    <x v="0"/>
    <n v="56865000"/>
  </r>
  <r>
    <d v="2021-07-11T00:00:00"/>
    <s v="GOLD"/>
    <s v="TIFFANY - TTP"/>
    <x v="149"/>
    <x v="122"/>
    <s v="000000P105000000156"/>
    <x v="0"/>
    <n v="9388000"/>
  </r>
  <r>
    <d v="2021-07-11T00:00:00"/>
    <s v="GOLD"/>
    <s v="TIFFANY - TTP"/>
    <x v="86"/>
    <x v="122"/>
    <s v="000000P105000000156"/>
    <x v="0"/>
    <n v="5416000"/>
  </r>
  <r>
    <d v="2021-07-11T00:00:00"/>
    <s v="MEMBER"/>
    <s v="TIFFANY - TTP"/>
    <x v="103"/>
    <x v="123"/>
    <s v="000000P105000000157"/>
    <x v="0"/>
    <n v="6229000"/>
  </r>
  <r>
    <d v="2021-07-11T00:00:00"/>
    <s v="NEW"/>
    <s v="TIFFANY - TTP"/>
    <x v="150"/>
    <x v="124"/>
    <s v="000000P105000000158"/>
    <x v="0"/>
    <n v="19858000"/>
  </r>
  <r>
    <d v="2021-07-11T00:00:00"/>
    <s v="MEMBER"/>
    <s v="TIFFANY - TTP"/>
    <x v="151"/>
    <x v="125"/>
    <s v="000000P105000000159"/>
    <x v="0"/>
    <n v="28884000"/>
  </r>
  <r>
    <d v="2021-07-11T00:00:00"/>
    <s v="MEMBER"/>
    <s v="TIFFANY - TTP"/>
    <x v="152"/>
    <x v="126"/>
    <s v="000000P105000000160"/>
    <x v="0"/>
    <n v="10832000"/>
  </r>
  <r>
    <d v="2021-07-11T00:00:00"/>
    <s v="GOLD"/>
    <s v="TIFFANY - TTP"/>
    <x v="153"/>
    <x v="127"/>
    <s v="000000P105000000161"/>
    <x v="0"/>
    <n v="7402000"/>
  </r>
  <r>
    <d v="2021-07-11T00:00:00"/>
    <s v="GOLD"/>
    <s v="TIFFANY - TTP"/>
    <x v="90"/>
    <x v="127"/>
    <s v="000000P105000000161"/>
    <x v="0"/>
    <n v="6229000"/>
  </r>
  <r>
    <d v="2021-07-12T00:00:00"/>
    <s v="PLATINUM"/>
    <s v="TIFFANY - TTP"/>
    <x v="154"/>
    <x v="128"/>
    <s v="000000P105000000162"/>
    <x v="0"/>
    <n v="63184000"/>
  </r>
  <r>
    <d v="2021-07-17T00:00:00"/>
    <s v="PLATINUM"/>
    <s v="TIFFANY - TTP"/>
    <x v="86"/>
    <x v="129"/>
    <s v="000000P105000000163"/>
    <x v="0"/>
    <n v="5416000"/>
  </r>
  <r>
    <d v="2021-07-17T00:00:00"/>
    <s v="MEMBER"/>
    <s v="TIFFANY - TTP"/>
    <x v="103"/>
    <x v="130"/>
    <s v="000000P105000000164"/>
    <x v="0"/>
    <n v="6229000"/>
  </r>
  <r>
    <d v="2021-07-18T00:00:00"/>
    <s v="MEMBER"/>
    <s v="TIFFANY - TTP"/>
    <x v="155"/>
    <x v="131"/>
    <s v="000000P105000000165"/>
    <x v="0"/>
    <n v="27982000"/>
  </r>
  <r>
    <d v="2021-07-18T00:00:00"/>
    <s v="MEMBER"/>
    <s v="TIFFANY - TTP"/>
    <x v="156"/>
    <x v="131"/>
    <s v="000000P105000000165"/>
    <x v="0"/>
    <n v="27982000"/>
  </r>
  <r>
    <d v="2021-07-18T00:00:00"/>
    <s v="MEMBER"/>
    <s v="TIFFANY - TTP"/>
    <x v="105"/>
    <x v="132"/>
    <s v="000000P105000000166"/>
    <x v="0"/>
    <n v="10832000"/>
  </r>
  <r>
    <d v="2021-07-18T00:00:00"/>
    <s v="MEMBER"/>
    <s v="TIFFANY - TTP"/>
    <x v="90"/>
    <x v="133"/>
    <s v="000000P105000000167"/>
    <x v="0"/>
    <n v="6229000"/>
  </r>
  <r>
    <d v="2021-07-21T00:00:00"/>
    <s v="PLATINUM"/>
    <s v="TIFFANY - TTP"/>
    <x v="157"/>
    <x v="134"/>
    <s v="000000P105000000168"/>
    <x v="0"/>
    <n v="67697000"/>
  </r>
  <r>
    <d v="2021-07-21T00:00:00"/>
    <s v="PLATINUM"/>
    <s v="TIFFANY - TTP"/>
    <x v="158"/>
    <x v="134"/>
    <s v="000000P105000000168"/>
    <x v="0"/>
    <n v="38813000"/>
  </r>
  <r>
    <d v="2021-07-21T00:00:00"/>
    <s v="PLATINUM"/>
    <s v="TIFFANY - TTP"/>
    <x v="159"/>
    <x v="134"/>
    <s v="000000P105000000168"/>
    <x v="0"/>
    <n v="48742000"/>
  </r>
  <r>
    <d v="2021-09-15T00:00:00"/>
    <s v="NEW"/>
    <s v="TIFFANY - TTP"/>
    <x v="86"/>
    <x v="135"/>
    <s v="000000P105000000169"/>
    <x v="0"/>
    <n v="5416000"/>
  </r>
  <r>
    <d v="2021-09-15T00:00:00"/>
    <s v="PLATINUM"/>
    <s v="TIFFANY - TTP"/>
    <x v="160"/>
    <x v="136"/>
    <s v="000000P105000000170"/>
    <x v="0"/>
    <n v="285227000"/>
  </r>
  <r>
    <d v="2021-09-24T00:00:00"/>
    <s v="MEMBER"/>
    <s v="TIFFANY - TTP"/>
    <x v="161"/>
    <x v="137"/>
    <s v="000000P105000000171"/>
    <x v="0"/>
    <n v="10832000"/>
  </r>
  <r>
    <d v="2021-09-27T00:00:00"/>
    <s v="MEMBER"/>
    <s v="TIFFANY - TTP"/>
    <x v="123"/>
    <x v="138"/>
    <s v="000000P105000000172"/>
    <x v="0"/>
    <n v="26176000"/>
  </r>
  <r>
    <d v="2021-09-27T00:00:00"/>
    <s v="MEMBER"/>
    <s v="TIFFANY - TTP"/>
    <x v="162"/>
    <x v="139"/>
    <s v="000000P105000000173"/>
    <x v="0"/>
    <n v="6229000"/>
  </r>
  <r>
    <d v="2021-09-28T00:00:00"/>
    <s v="MEMBER"/>
    <s v="TIFFANY - TTP"/>
    <x v="163"/>
    <x v="140"/>
    <s v="000000P105000000174"/>
    <x v="0"/>
    <n v="6229000"/>
  </r>
  <r>
    <d v="2021-09-28T00:00:00"/>
    <s v="GOLD"/>
    <s v="TIFFANY - TTP"/>
    <x v="164"/>
    <x v="141"/>
    <s v="000000P105000000175"/>
    <x v="0"/>
    <n v="43326000"/>
  </r>
  <r>
    <d v="2021-09-28T00:00:00"/>
    <s v="GOLD"/>
    <s v="TIFFANY - TTP"/>
    <x v="165"/>
    <x v="141"/>
    <s v="000000P105000000175"/>
    <x v="0"/>
    <n v="43326000"/>
  </r>
  <r>
    <d v="2021-09-29T00:00:00"/>
    <s v="PLATINUM"/>
    <s v="TIFFANY - TTP"/>
    <x v="166"/>
    <x v="142"/>
    <s v="000000P105000000176"/>
    <x v="0"/>
    <n v="143517000"/>
  </r>
  <r>
    <d v="2021-09-29T00:00:00"/>
    <s v="GOLD"/>
    <s v="TIFFANY - TTP"/>
    <x v="167"/>
    <x v="143"/>
    <s v="000000P105000000177"/>
    <x v="0"/>
    <n v="114633000"/>
  </r>
  <r>
    <d v="2021-09-30T00:00:00"/>
    <s v="MEMBER"/>
    <s v="TIFFANY - TTP"/>
    <x v="168"/>
    <x v="144"/>
    <s v="000000P105000000178"/>
    <x v="0"/>
    <n v="31592000"/>
  </r>
  <r>
    <d v="2021-10-01T00:00:00"/>
    <s v="GOLD"/>
    <s v="TIFFANY - TTP"/>
    <x v="169"/>
    <x v="145"/>
    <s v="000000P105000000180"/>
    <x v="0"/>
    <n v="37910000"/>
  </r>
  <r>
    <d v="2021-10-01T00:00:00"/>
    <s v="GOLD"/>
    <s v="TIFFANY - TTP"/>
    <x v="170"/>
    <x v="145"/>
    <s v="000000P105000000180"/>
    <x v="0"/>
    <n v="43326000"/>
  </r>
  <r>
    <d v="2021-10-02T00:00:00"/>
    <s v="MEMBER"/>
    <s v="TIFFANY - TTP"/>
    <x v="9"/>
    <x v="146"/>
    <s v="000000P105000000181"/>
    <x v="0"/>
    <n v="6229000"/>
  </r>
  <r>
    <d v="2021-10-02T00:00:00"/>
    <s v="MEMBER"/>
    <s v="TIFFANY - TTP"/>
    <x v="171"/>
    <x v="147"/>
    <s v="000000P105000000182"/>
    <x v="0"/>
    <n v="59573000"/>
  </r>
  <r>
    <d v="2021-10-02T00:00:00"/>
    <s v="MEMBER"/>
    <s v="TIFFANY - TTP"/>
    <x v="172"/>
    <x v="148"/>
    <s v="000000P105000000183"/>
    <x v="0"/>
    <n v="12096000"/>
  </r>
  <r>
    <d v="2021-10-02T00:00:00"/>
    <s v="MEMBER"/>
    <s v="TIFFANY - TTP"/>
    <x v="173"/>
    <x v="148"/>
    <s v="000000P105000000183"/>
    <x v="0"/>
    <n v="13179000"/>
  </r>
  <r>
    <d v="2021-10-04T00:00:00"/>
    <s v="GOLD"/>
    <s v="TIFFANY - TTP"/>
    <x v="174"/>
    <x v="149"/>
    <s v="000000P105000000184"/>
    <x v="0"/>
    <n v="16970000"/>
  </r>
  <r>
    <d v="2021-10-05T00:00:00"/>
    <s v="MEMBER"/>
    <s v="TIFFANY - TTP"/>
    <x v="175"/>
    <x v="150"/>
    <s v="000000P105000000185"/>
    <x v="0"/>
    <n v="6229000"/>
  </r>
  <r>
    <d v="2021-10-05T00:00:00"/>
    <s v="PLATINUM"/>
    <s v="TIFFANY - TTP"/>
    <x v="176"/>
    <x v="151"/>
    <s v="000000P105000000186"/>
    <x v="0"/>
    <n v="227460000"/>
  </r>
  <r>
    <d v="2021-10-05T00:00:00"/>
    <s v="PLATINUM"/>
    <s v="TIFFANY - TTP"/>
    <x v="177"/>
    <x v="151"/>
    <s v="000000P105000000186"/>
    <x v="0"/>
    <n v="225655000"/>
  </r>
  <r>
    <d v="2021-10-06T00:00:00"/>
    <s v="MEMBER"/>
    <s v="TIFFANY - TTP"/>
    <x v="123"/>
    <x v="152"/>
    <s v="000000P105000000187"/>
    <x v="0"/>
    <n v="26176000"/>
  </r>
  <r>
    <d v="2021-10-06T00:00:00"/>
    <s v="MEMBER"/>
    <s v="TIFFANY - TTP"/>
    <x v="178"/>
    <x v="153"/>
    <s v="000000P105000000188"/>
    <x v="0"/>
    <n v="11554000"/>
  </r>
  <r>
    <d v="2021-10-06T00:00:00"/>
    <s v="PLATINUM"/>
    <s v="TIFFANY - TTP"/>
    <x v="179"/>
    <x v="154"/>
    <s v="000000P105000000189"/>
    <x v="0"/>
    <n v="48742000"/>
  </r>
  <r>
    <d v="2021-10-06T00:00:00"/>
    <s v="PLATINUM"/>
    <s v="TIFFANY - TTP"/>
    <x v="180"/>
    <x v="154"/>
    <s v="000000P105000000189"/>
    <x v="0"/>
    <n v="43326000"/>
  </r>
  <r>
    <d v="2021-10-07T00:00:00"/>
    <s v="PLATINUM"/>
    <s v="TIFFANY - TTP"/>
    <x v="181"/>
    <x v="155"/>
    <s v="000000P105000000190"/>
    <x v="0"/>
    <n v="28884000"/>
  </r>
  <r>
    <d v="2021-10-07T00:00:00"/>
    <s v="PLATINUM"/>
    <s v="TIFFANY - TTP"/>
    <x v="182"/>
    <x v="155"/>
    <s v="000000P105000000190"/>
    <x v="0"/>
    <n v="55060000"/>
  </r>
  <r>
    <d v="2021-10-07T00:00:00"/>
    <s v="MEMBER"/>
    <s v="TIFFANY - TTP"/>
    <x v="183"/>
    <x v="156"/>
    <s v="000000P105000000193"/>
    <x v="0"/>
    <n v="17240000"/>
  </r>
  <r>
    <d v="2021-10-08T00:00:00"/>
    <s v="MEMBER"/>
    <s v="TIFFANY - TTP"/>
    <x v="184"/>
    <x v="157"/>
    <s v="000000P105000000194"/>
    <x v="0"/>
    <n v="6680000"/>
  </r>
  <r>
    <d v="2021-10-08T00:00:00"/>
    <s v="MEMBER"/>
    <s v="TIFFANY - TTP"/>
    <x v="10"/>
    <x v="158"/>
    <s v="000000P105000000195"/>
    <x v="0"/>
    <n v="6229000"/>
  </r>
  <r>
    <d v="2021-10-08T00:00:00"/>
    <s v="MEMBER"/>
    <s v="TIFFANY - TTP"/>
    <x v="185"/>
    <x v="159"/>
    <s v="000000P105000000196"/>
    <x v="0"/>
    <n v="6229000"/>
  </r>
  <r>
    <d v="2021-10-09T00:00:00"/>
    <s v="MEMBER"/>
    <s v="TIFFANY - TTP"/>
    <x v="178"/>
    <x v="160"/>
    <s v="000000P105000000197"/>
    <x v="0"/>
    <n v="11554000"/>
  </r>
  <r>
    <d v="2021-10-09T00:00:00"/>
    <s v="MEMBER"/>
    <s v="TIFFANY - TTP"/>
    <x v="186"/>
    <x v="160"/>
    <s v="000000P105000000197"/>
    <x v="0"/>
    <n v="6229000"/>
  </r>
  <r>
    <d v="2021-10-09T00:00:00"/>
    <s v="MEMBER"/>
    <s v="TIFFANY - TTP"/>
    <x v="152"/>
    <x v="161"/>
    <s v="000000P105000000198"/>
    <x v="0"/>
    <n v="10832000"/>
  </r>
  <r>
    <d v="2021-10-09T00:00:00"/>
    <s v="MEMBER"/>
    <s v="TIFFANY - TTP"/>
    <x v="146"/>
    <x v="162"/>
    <s v="000000P105000000199"/>
    <x v="0"/>
    <n v="26176000"/>
  </r>
  <r>
    <d v="2021-10-10T00:00:00"/>
    <s v="MEMBER"/>
    <s v="TIFFANY - TTP"/>
    <x v="187"/>
    <x v="163"/>
    <s v="000000P105000000200"/>
    <x v="0"/>
    <n v="22566000"/>
  </r>
  <r>
    <d v="2021-10-10T00:00:00"/>
    <s v="TEMP"/>
    <s v="TIFFANY - TTP"/>
    <x v="188"/>
    <x v="39"/>
    <s v="000000P105000000201"/>
    <x v="0"/>
    <n v="72210000"/>
  </r>
  <r>
    <d v="2021-10-10T00:00:00"/>
    <s v="TEMP"/>
    <s v="TIFFANY - TTP"/>
    <x v="134"/>
    <x v="39"/>
    <s v="000000P105000000201"/>
    <x v="0"/>
    <n v="56865000"/>
  </r>
  <r>
    <d v="2021-10-11T00:00:00"/>
    <s v="PLATINUM"/>
    <s v="TIFFANY - TTP"/>
    <x v="189"/>
    <x v="164"/>
    <s v="000000P105000000202"/>
    <x v="0"/>
    <n v="72210000"/>
  </r>
  <r>
    <d v="2021-10-11T00:00:00"/>
    <s v="PLATINUM"/>
    <s v="TIFFANY - TTP"/>
    <x v="190"/>
    <x v="164"/>
    <s v="000000P105000000202"/>
    <x v="0"/>
    <n v="114633000"/>
  </r>
  <r>
    <d v="2021-10-12T00:00:00"/>
    <s v="MEMBER"/>
    <s v="TIFFANY - TTP"/>
    <x v="178"/>
    <x v="165"/>
    <s v="000000P105000000204"/>
    <x v="0"/>
    <n v="11554000"/>
  </r>
  <r>
    <d v="2021-10-12T00:00:00"/>
    <s v="MEMBER"/>
    <s v="TIFFANY - TTP"/>
    <x v="186"/>
    <x v="165"/>
    <s v="000000P105000000204"/>
    <x v="0"/>
    <n v="6951000"/>
  </r>
  <r>
    <d v="2021-10-12T00:00:00"/>
    <s v="PLATINUM"/>
    <s v="TIFFANY - TTP"/>
    <x v="185"/>
    <x v="166"/>
    <s v="000000P105000000205"/>
    <x v="0"/>
    <n v="6951000"/>
  </r>
  <r>
    <d v="2021-10-13T00:00:00"/>
    <s v="PLATINUM"/>
    <s v="TIFFANY - TTP"/>
    <x v="191"/>
    <x v="167"/>
    <s v="000000P105000000206"/>
    <x v="0"/>
    <n v="51450000"/>
  </r>
  <r>
    <d v="2021-10-13T00:00:00"/>
    <s v="PLATINUM"/>
    <s v="TIFFANY - TTP"/>
    <x v="192"/>
    <x v="167"/>
    <s v="000000P105000000206"/>
    <x v="0"/>
    <n v="100191000"/>
  </r>
  <r>
    <d v="2021-10-13T00:00:00"/>
    <s v="PLATINUM"/>
    <s v="TIFFANY - TTP"/>
    <x v="193"/>
    <x v="167"/>
    <s v="000000P105000000207"/>
    <x v="0"/>
    <n v="29787000"/>
  </r>
  <r>
    <d v="2021-10-13T00:00:00"/>
    <s v="MEMBER"/>
    <s v="TIFFANY - TTP"/>
    <x v="191"/>
    <x v="168"/>
    <s v="000000P105000000208"/>
    <x v="0"/>
    <n v="51450000"/>
  </r>
  <r>
    <d v="2021-10-13T00:00:00"/>
    <s v="PLATINUM"/>
    <s v="TIFFANY - TTP"/>
    <x v="2"/>
    <x v="169"/>
    <s v="000000P105000000209"/>
    <x v="0"/>
    <n v="6951000"/>
  </r>
  <r>
    <d v="2021-10-13T00:00:00"/>
    <s v="PLATINUM"/>
    <s v="TIFFANY - TTP"/>
    <x v="186"/>
    <x v="169"/>
    <s v="000000P105000000209"/>
    <x v="0"/>
    <n v="6951000"/>
  </r>
  <r>
    <d v="2021-10-13T00:00:00"/>
    <s v="PLATINUM"/>
    <s v="TIFFANY - TTP"/>
    <x v="194"/>
    <x v="170"/>
    <s v="000000P105000000210"/>
    <x v="0"/>
    <n v="56865000"/>
  </r>
  <r>
    <d v="2021-10-13T00:00:00"/>
    <s v="PLATINUM"/>
    <s v="TIFFANY - TTP"/>
    <x v="195"/>
    <x v="170"/>
    <s v="000000P105000000210"/>
    <x v="0"/>
    <n v="120951000"/>
  </r>
  <r>
    <d v="2021-10-13T00:00:00"/>
    <s v="PLATINUM"/>
    <s v="TIFFANY - TTP"/>
    <x v="196"/>
    <x v="42"/>
    <s v="000000P105000000211"/>
    <x v="0"/>
    <n v="60476000"/>
  </r>
  <r>
    <d v="2021-10-13T00:00:00"/>
    <s v="PLATINUM"/>
    <s v="TIFFANY - TTP"/>
    <x v="197"/>
    <x v="42"/>
    <s v="000000P105000000211"/>
    <x v="0"/>
    <n v="22566000"/>
  </r>
  <r>
    <d v="2021-10-14T00:00:00"/>
    <s v="PLATINUM"/>
    <s v="TIFFANY - TTP"/>
    <x v="198"/>
    <x v="171"/>
    <s v="000000P105000000212"/>
    <x v="0"/>
    <n v="25274000"/>
  </r>
  <r>
    <d v="2021-10-14T00:00:00"/>
    <s v="PLATINUM"/>
    <s v="TIFFANY - TTP"/>
    <x v="199"/>
    <x v="171"/>
    <s v="000000P105000000212"/>
    <x v="0"/>
    <n v="29787000"/>
  </r>
  <r>
    <d v="2021-10-14T00:00:00"/>
    <s v="MEMBER"/>
    <s v="TIFFANY - TTP"/>
    <x v="162"/>
    <x v="172"/>
    <s v="000000P105000000213"/>
    <x v="0"/>
    <n v="6951000"/>
  </r>
  <r>
    <d v="2021-10-14T00:00:00"/>
    <s v="PLATINUM"/>
    <s v="TIFFANY - TTP"/>
    <x v="200"/>
    <x v="27"/>
    <s v="000000P105000000214"/>
    <x v="0"/>
    <n v="109217000"/>
  </r>
  <r>
    <d v="2021-10-14T00:00:00"/>
    <s v="MEMBER"/>
    <s v="TIFFANY - TTP"/>
    <x v="201"/>
    <x v="173"/>
    <s v="000000P105000000215"/>
    <x v="0"/>
    <n v="13179000"/>
  </r>
  <r>
    <d v="2021-10-15T00:00:00"/>
    <s v="PLATINUM"/>
    <s v="TIFFANY - TTP"/>
    <x v="202"/>
    <x v="174"/>
    <s v="000000P105000000216"/>
    <x v="0"/>
    <n v="77626000"/>
  </r>
  <r>
    <d v="2021-10-15T00:00:00"/>
    <s v="PLATINUM"/>
    <s v="TIFFANY - TTP"/>
    <x v="203"/>
    <x v="174"/>
    <s v="000000P105000000216"/>
    <x v="0"/>
    <n v="60476000"/>
  </r>
  <r>
    <d v="2021-10-15T00:00:00"/>
    <s v="PLATINUM"/>
    <s v="TIFFANY - TTP"/>
    <x v="111"/>
    <x v="175"/>
    <s v="000000P105000000217"/>
    <x v="0"/>
    <n v="6951000"/>
  </r>
  <r>
    <d v="2021-10-15T00:00:00"/>
    <s v="PLATINUM"/>
    <s v="TIFFANY - TTP"/>
    <x v="204"/>
    <x v="176"/>
    <s v="000000P105000000218"/>
    <x v="0"/>
    <n v="114633000"/>
  </r>
  <r>
    <d v="2021-10-15T00:00:00"/>
    <s v="PLATINUM"/>
    <s v="TIFFANY - TTP"/>
    <x v="205"/>
    <x v="176"/>
    <s v="000000P105000000218"/>
    <x v="0"/>
    <n v="56865000"/>
  </r>
  <r>
    <d v="2021-10-16T00:00:00"/>
    <s v="MEMBER"/>
    <s v="TIFFANY - TTP"/>
    <x v="206"/>
    <x v="177"/>
    <s v="000000P105000000219"/>
    <x v="0"/>
    <n v="48742000"/>
  </r>
  <r>
    <d v="2021-10-16T00:00:00"/>
    <s v="MEMBER"/>
    <s v="TIFFANY - TTP"/>
    <x v="207"/>
    <x v="178"/>
    <s v="000000P105000000221"/>
    <x v="0"/>
    <n v="46034000"/>
  </r>
  <r>
    <d v="2021-10-16T00:00:00"/>
    <s v="MEMBER"/>
    <s v="TIFFANY - TTP"/>
    <x v="126"/>
    <x v="179"/>
    <s v="000000P105000000224"/>
    <x v="0"/>
    <n v="36105000"/>
  </r>
  <r>
    <d v="2021-10-17T00:00:00"/>
    <s v="MEMBER"/>
    <s v="TIFFANY - TTP"/>
    <x v="2"/>
    <x v="180"/>
    <s v="000000P105000000225"/>
    <x v="0"/>
    <n v="6951000"/>
  </r>
  <r>
    <d v="2021-10-17T00:00:00"/>
    <s v="MEMBER"/>
    <s v="TIFFANY - TTP"/>
    <x v="146"/>
    <x v="181"/>
    <s v="000000P105000000226"/>
    <x v="0"/>
    <n v="26176000"/>
  </r>
  <r>
    <d v="2021-10-17T00:00:00"/>
    <s v="PLATINUM"/>
    <s v="TIFFANY - TTP"/>
    <x v="208"/>
    <x v="182"/>
    <s v="000000P105000000227"/>
    <x v="0"/>
    <n v="148030000"/>
  </r>
  <r>
    <d v="2021-10-17T00:00:00"/>
    <s v="PLATINUM"/>
    <s v="TIFFANY - TTP"/>
    <x v="16"/>
    <x v="182"/>
    <s v="000000P105000000227"/>
    <x v="0"/>
    <n v="9388000"/>
  </r>
  <r>
    <d v="2021-10-17T00:00:00"/>
    <s v="PLATINUM"/>
    <s v="TIFFANY - TTP"/>
    <x v="209"/>
    <x v="183"/>
    <s v="000000P105000000229"/>
    <x v="0"/>
    <n v="92067000"/>
  </r>
  <r>
    <d v="2021-10-17T00:00:00"/>
    <s v="MEMBER"/>
    <s v="TIFFANY - TTP"/>
    <x v="210"/>
    <x v="184"/>
    <s v="000000P105000000230"/>
    <x v="0"/>
    <n v="7763000"/>
  </r>
  <r>
    <d v="2021-10-17T00:00:00"/>
    <s v="GOLD"/>
    <s v="TIFFANY - TTP"/>
    <x v="82"/>
    <x v="185"/>
    <s v="000000P105000000231"/>
    <x v="0"/>
    <n v="92067000"/>
  </r>
  <r>
    <d v="2021-10-17T00:00:00"/>
    <s v="PLATINUM"/>
    <s v="TIFFANY - TTP"/>
    <x v="82"/>
    <x v="186"/>
    <s v="000000P105000000232"/>
    <x v="0"/>
    <n v="92067000"/>
  </r>
  <r>
    <d v="2021-10-17T00:00:00"/>
    <s v="PLATINUM"/>
    <s v="TIFFANY - TTP"/>
    <x v="211"/>
    <x v="187"/>
    <s v="000000P105000000233"/>
    <x v="0"/>
    <n v="200381000"/>
  </r>
  <r>
    <d v="2021-10-17T00:00:00"/>
    <s v="GOLD"/>
    <s v="TIFFANY - TTP"/>
    <x v="75"/>
    <x v="188"/>
    <s v="000000P105000000234"/>
    <x v="0"/>
    <n v="79431000"/>
  </r>
  <r>
    <d v="2021-10-17T00:00:00"/>
    <s v="GOLD"/>
    <s v="TIFFANY - TTP"/>
    <x v="212"/>
    <x v="188"/>
    <s v="000000P105000000234"/>
    <x v="0"/>
    <n v="70405000"/>
  </r>
  <r>
    <d v="2021-10-17T00:00:00"/>
    <s v="PLATINUM"/>
    <s v="TIFFANY - TTP"/>
    <x v="213"/>
    <x v="189"/>
    <s v="000000P105000000235"/>
    <x v="0"/>
    <n v="160666000"/>
  </r>
  <r>
    <d v="2021-10-17T00:00:00"/>
    <s v="PLATINUM"/>
    <s v="TIFFANY - TTP"/>
    <x v="214"/>
    <x v="189"/>
    <s v="000000P105000000235"/>
    <x v="0"/>
    <n v="572260000"/>
  </r>
  <r>
    <d v="2021-10-18T00:00:00"/>
    <s v="PLATINUM"/>
    <s v="TIFFANY - TTP"/>
    <x v="215"/>
    <x v="190"/>
    <s v="000000P105000000236"/>
    <x v="0"/>
    <n v="330358000"/>
  </r>
  <r>
    <d v="2021-10-18T00:00:00"/>
    <s v="PLATINUM"/>
    <s v="TIFFANY - TTP"/>
    <x v="216"/>
    <x v="31"/>
    <s v="000000P105000000237"/>
    <x v="0"/>
    <n v="74015000"/>
  </r>
  <r>
    <d v="2021-10-18T00:00:00"/>
    <s v="PLATINUM"/>
    <s v="TIFFANY - TTP"/>
    <x v="217"/>
    <x v="191"/>
    <s v="000000P105000000238"/>
    <x v="0"/>
    <n v="159764000"/>
  </r>
  <r>
    <d v="2021-10-19T00:00:00"/>
    <s v="MEMBER"/>
    <s v="TIFFANY - TTP"/>
    <x v="162"/>
    <x v="192"/>
    <s v="000000P105000000239"/>
    <x v="0"/>
    <n v="6951000"/>
  </r>
  <r>
    <d v="2021-10-19T00:00:00"/>
    <s v="MEMBER"/>
    <s v="TIFFANY - TTP"/>
    <x v="218"/>
    <x v="193"/>
    <s v="000000P105000000240"/>
    <x v="0"/>
    <n v="6951000"/>
  </r>
  <r>
    <d v="2021-10-19T00:00:00"/>
    <s v="GOLD"/>
    <s v="TIFFANY - TTP"/>
    <x v="219"/>
    <x v="194"/>
    <s v="000000P105000000241"/>
    <x v="0"/>
    <n v="60476000"/>
  </r>
  <r>
    <d v="2021-10-19T00:00:00"/>
    <s v="MEMBER"/>
    <s v="TIFFANY - TTP"/>
    <x v="220"/>
    <x v="195"/>
    <s v="000000P105000000242"/>
    <x v="0"/>
    <n v="21663000"/>
  </r>
  <r>
    <d v="2021-10-19T00:00:00"/>
    <s v="PLATINUM"/>
    <s v="TIFFANY - TTP"/>
    <x v="67"/>
    <x v="196"/>
    <s v="000000P105000000243"/>
    <x v="0"/>
    <n v="64989000"/>
  </r>
  <r>
    <d v="2021-10-19T00:00:00"/>
    <s v="PLATINUM"/>
    <s v="TIFFANY - TTP"/>
    <x v="221"/>
    <x v="196"/>
    <s v="000000P105000000243"/>
    <x v="0"/>
    <n v="22566000"/>
  </r>
  <r>
    <d v="2021-10-19T00:00:00"/>
    <s v="TEMP"/>
    <s v="TIFFANY - TTP"/>
    <x v="190"/>
    <x v="197"/>
    <s v="000000P105000000244"/>
    <x v="0"/>
    <n v="114633000"/>
  </r>
  <r>
    <d v="2021-10-20T00:00:00"/>
    <s v="MEMBER"/>
    <s v="TIFFANY - TTP"/>
    <x v="111"/>
    <x v="198"/>
    <s v="000000P105000000245"/>
    <x v="0"/>
    <n v="6951000"/>
  </r>
  <r>
    <d v="2021-10-20T00:00:00"/>
    <s v="GOLD"/>
    <s v="TIFFANY - TTP"/>
    <x v="222"/>
    <x v="199"/>
    <s v="000000P105000000246"/>
    <x v="0"/>
    <n v="26176000"/>
  </r>
  <r>
    <d v="2021-10-20T00:00:00"/>
    <s v="MEMBER"/>
    <s v="TIFFANY - TTP"/>
    <x v="108"/>
    <x v="200"/>
    <s v="000000P105000000247"/>
    <x v="0"/>
    <n v="40618000"/>
  </r>
  <r>
    <d v="2021-10-20T00:00:00"/>
    <s v="PLATINUM"/>
    <s v="TIFFANY - TTP"/>
    <x v="223"/>
    <x v="196"/>
    <s v="000000P105000000248"/>
    <x v="0"/>
    <n v="256344000"/>
  </r>
  <r>
    <d v="2021-10-20T00:00:00"/>
    <s v="MEMBER"/>
    <s v="TIFFANY - TTP"/>
    <x v="224"/>
    <x v="201"/>
    <s v="000000P105000000249"/>
    <x v="0"/>
    <n v="6951000"/>
  </r>
  <r>
    <d v="2021-10-20T00:00:00"/>
    <s v="PLATINUM"/>
    <s v="TIFFANY - TTP"/>
    <x v="204"/>
    <x v="202"/>
    <s v="000000P105000000250"/>
    <x v="0"/>
    <n v="114633000"/>
  </r>
  <r>
    <d v="2021-10-20T00:00:00"/>
    <s v="PLATINUM"/>
    <s v="TIFFANY - TTP"/>
    <x v="8"/>
    <x v="202"/>
    <s v="000000P105000000250"/>
    <x v="0"/>
    <n v="6951000"/>
  </r>
  <r>
    <d v="2021-10-20T00:00:00"/>
    <s v="PLATINUM"/>
    <s v="TIFFANY - TTP"/>
    <x v="225"/>
    <x v="203"/>
    <s v="000000P105000000251"/>
    <x v="0"/>
    <n v="103801000"/>
  </r>
  <r>
    <d v="2021-10-20T00:00:00"/>
    <s v="MEMBER"/>
    <s v="TIFFANY - TTP"/>
    <x v="226"/>
    <x v="204"/>
    <s v="000000P105000000252"/>
    <x v="0"/>
    <n v="50547000"/>
  </r>
  <r>
    <d v="2021-10-21T00:00:00"/>
    <s v="MEMBER"/>
    <s v="TIFFANY - TTP"/>
    <x v="212"/>
    <x v="205"/>
    <s v="000000P105000000253"/>
    <x v="0"/>
    <n v="70405000"/>
  </r>
  <r>
    <d v="2021-10-21T00:00:00"/>
    <s v="MEMBER"/>
    <s v="TIFFANY - TTP"/>
    <x v="72"/>
    <x v="206"/>
    <s v="000000P105000000254"/>
    <x v="0"/>
    <n v="26176000"/>
  </r>
  <r>
    <d v="2021-10-22T00:00:00"/>
    <s v="GOLD"/>
    <s v="TIFFANY - TTP"/>
    <x v="227"/>
    <x v="207"/>
    <s v="000000P105000000255"/>
    <x v="0"/>
    <n v="13179000"/>
  </r>
  <r>
    <d v="2021-10-22T00:00:00"/>
    <s v="GOLD"/>
    <s v="TIFFANY - TTP"/>
    <x v="228"/>
    <x v="207"/>
    <s v="000000P105000000255"/>
    <x v="0"/>
    <n v="11554000"/>
  </r>
  <r>
    <d v="2021-10-22T00:00:00"/>
    <s v="PLATINUM"/>
    <s v="TIFFANY - TTP"/>
    <x v="229"/>
    <x v="208"/>
    <s v="000000P105000000256"/>
    <x v="0"/>
    <n v="68599000"/>
  </r>
  <r>
    <d v="2021-10-23T00:00:00"/>
    <s v="MEMBER"/>
    <s v="TIFFANY - TTP"/>
    <x v="108"/>
    <x v="209"/>
    <s v="000000P105000000257"/>
    <x v="0"/>
    <n v="40618000"/>
  </r>
  <r>
    <d v="2021-10-23T00:00:00"/>
    <s v="MEMBER"/>
    <s v="TIFFANY - TTP"/>
    <x v="123"/>
    <x v="210"/>
    <s v="000000P105000000258"/>
    <x v="0"/>
    <n v="26176000"/>
  </r>
  <r>
    <d v="2021-10-23T00:00:00"/>
    <s v="PLATINUM"/>
    <s v="TIFFANY - TTP"/>
    <x v="230"/>
    <x v="97"/>
    <s v="000000P105000000259"/>
    <x v="0"/>
    <n v="6951000"/>
  </r>
  <r>
    <d v="2021-10-23T00:00:00"/>
    <s v="PLATINUM"/>
    <s v="TIFFANY - TTP"/>
    <x v="231"/>
    <x v="211"/>
    <s v="000000P105000000260"/>
    <x v="0"/>
    <n v="56865000"/>
  </r>
  <r>
    <d v="2021-10-23T00:00:00"/>
    <s v="PLATINUM"/>
    <s v="TIFFANY - TTP"/>
    <x v="232"/>
    <x v="212"/>
    <s v="000000P105000000261"/>
    <x v="0"/>
    <n v="10832000"/>
  </r>
  <r>
    <d v="2021-10-23T00:00:00"/>
    <s v="PLATINUM"/>
    <s v="TIFFANY - TTP"/>
    <x v="233"/>
    <x v="213"/>
    <s v="000000P105000000262"/>
    <x v="0"/>
    <n v="505466000"/>
  </r>
  <r>
    <d v="2021-10-23T00:00:00"/>
    <s v="MEMBER"/>
    <s v="TIFFANY - TTP"/>
    <x v="234"/>
    <x v="214"/>
    <s v="000000P105000000263"/>
    <x v="0"/>
    <n v="74015000"/>
  </r>
  <r>
    <d v="2021-10-23T00:00:00"/>
    <s v="GOLD"/>
    <s v="TIFFANY - TTP"/>
    <x v="224"/>
    <x v="215"/>
    <s v="000000P105000000264"/>
    <x v="0"/>
    <n v="6951000"/>
  </r>
  <r>
    <d v="2021-10-24T00:00:00"/>
    <s v="MEMBER"/>
    <s v="TIFFANY - TTP"/>
    <x v="123"/>
    <x v="216"/>
    <s v="000000P105000000269"/>
    <x v="0"/>
    <n v="26176000"/>
  </r>
  <r>
    <d v="2021-10-24T00:00:00"/>
    <s v="MEMBER"/>
    <s v="TIFFANY - TTP"/>
    <x v="235"/>
    <x v="217"/>
    <s v="000000P105000000270"/>
    <x v="0"/>
    <n v="15435000"/>
  </r>
  <r>
    <d v="2021-10-25T00:00:00"/>
    <s v="PLATINUM"/>
    <s v="TIFFANY - TTP"/>
    <x v="236"/>
    <x v="218"/>
    <s v="000000P105000000272"/>
    <x v="0"/>
    <n v="178719000"/>
  </r>
  <r>
    <d v="2021-10-25T00:00:00"/>
    <s v="PLATINUM"/>
    <s v="TIFFANY - TTP"/>
    <x v="237"/>
    <x v="219"/>
    <s v="000000P105000000273"/>
    <x v="0"/>
    <n v="171498000"/>
  </r>
  <r>
    <d v="2021-10-25T00:00:00"/>
    <s v="PLATINUM"/>
    <s v="TIFFANY - TTP"/>
    <x v="238"/>
    <x v="219"/>
    <s v="000000P105000000273"/>
    <x v="0"/>
    <n v="106509000"/>
  </r>
  <r>
    <d v="2021-10-26T00:00:00"/>
    <s v="MEMBER"/>
    <s v="TIFFANY - TTP"/>
    <x v="232"/>
    <x v="220"/>
    <s v="000000P105000000274"/>
    <x v="0"/>
    <n v="10832000"/>
  </r>
  <r>
    <d v="2021-10-26T00:00:00"/>
    <s v="MEMBER"/>
    <s v="TIFFANY - TTP"/>
    <x v="2"/>
    <x v="221"/>
    <s v="000000P105000000275"/>
    <x v="0"/>
    <n v="6951000"/>
  </r>
  <r>
    <d v="2021-10-27T00:00:00"/>
    <s v="PLATINUM"/>
    <s v="TIFFANY - TTP"/>
    <x v="239"/>
    <x v="222"/>
    <s v="000000P105000000276"/>
    <x v="0"/>
    <n v="50547000"/>
  </r>
  <r>
    <d v="2021-10-28T00:00:00"/>
    <s v="MEMBER"/>
    <s v="TIFFANY - TTP"/>
    <x v="240"/>
    <x v="223"/>
    <s v="000000P105000000278"/>
    <x v="0"/>
    <n v="14262000"/>
  </r>
  <r>
    <d v="2021-10-28T00:00:00"/>
    <s v="MEMBER"/>
    <s v="TIFFANY - TTP"/>
    <x v="210"/>
    <x v="224"/>
    <s v="000000P105000000279"/>
    <x v="0"/>
    <n v="7763000"/>
  </r>
  <r>
    <d v="2021-10-28T00:00:00"/>
    <s v="PLATINUM"/>
    <s v="TIFFANY - TTP"/>
    <x v="241"/>
    <x v="225"/>
    <s v="000000P105000000280"/>
    <x v="0"/>
    <n v="384515000"/>
  </r>
  <r>
    <d v="2021-10-28T00:00:00"/>
    <s v="MEMBER"/>
    <s v="TIFFANY - TTP"/>
    <x v="230"/>
    <x v="224"/>
    <s v="000000P105000000281"/>
    <x v="0"/>
    <n v="6951000"/>
  </r>
  <r>
    <d v="2021-10-28T00:00:00"/>
    <s v="MEMBER"/>
    <s v="TIFFANY - TTP"/>
    <x v="230"/>
    <x v="226"/>
    <s v="000000P105000000282"/>
    <x v="0"/>
    <n v="6951000"/>
  </r>
  <r>
    <d v="2021-10-28T00:00:00"/>
    <s v="MEMBER"/>
    <s v="TIFFANY - TTP"/>
    <x v="242"/>
    <x v="227"/>
    <s v="000000P105000000283"/>
    <x v="0"/>
    <n v="55060000"/>
  </r>
  <r>
    <d v="2021-10-28T00:00:00"/>
    <s v="PLATINUM"/>
    <s v="TIFFANY - TTP"/>
    <x v="243"/>
    <x v="228"/>
    <s v="000000P105000000284"/>
    <x v="0"/>
    <n v="265370000"/>
  </r>
  <r>
    <d v="2021-10-29T00:00:00"/>
    <s v="PLATINUM"/>
    <s v="TIFFANY - TTP"/>
    <x v="244"/>
    <x v="229"/>
    <s v="000000P105000000285"/>
    <x v="0"/>
    <n v="63184000"/>
  </r>
  <r>
    <d v="2021-10-29T00:00:00"/>
    <s v="GOLD"/>
    <s v="TIFFANY - TTP"/>
    <x v="245"/>
    <x v="230"/>
    <s v="000000P105000000286"/>
    <x v="0"/>
    <n v="46937000"/>
  </r>
  <r>
    <d v="2021-10-29T00:00:00"/>
    <s v="GOLD"/>
    <s v="TIFFANY - TTP"/>
    <x v="246"/>
    <x v="230"/>
    <s v="000000P105000000286"/>
    <x v="0"/>
    <n v="46937000"/>
  </r>
  <r>
    <d v="2021-10-29T00:00:00"/>
    <s v="PLATINUM"/>
    <s v="TIFFANY - TTP"/>
    <x v="247"/>
    <x v="229"/>
    <s v="000000P105000000287"/>
    <x v="0"/>
    <n v="56865000"/>
  </r>
  <r>
    <d v="2021-10-29T00:00:00"/>
    <s v="PLATINUM"/>
    <s v="TIFFANY - TTP"/>
    <x v="244"/>
    <x v="229"/>
    <s v="000000P105000000289"/>
    <x v="1"/>
    <n v="-63184000"/>
  </r>
  <r>
    <d v="2021-10-30T00:00:00"/>
    <s v="PLATINUM"/>
    <s v="TIFFANY - TTP"/>
    <x v="95"/>
    <x v="231"/>
    <s v="000000P105000000290"/>
    <x v="0"/>
    <n v="68599000"/>
  </r>
  <r>
    <d v="2021-10-30T00:00:00"/>
    <s v="PLATINUM"/>
    <s v="TIFFANY - TTP"/>
    <x v="40"/>
    <x v="231"/>
    <s v="000000P105000000290"/>
    <x v="0"/>
    <n v="9388000"/>
  </r>
  <r>
    <d v="2021-10-30T00:00:00"/>
    <s v="GOLD"/>
    <s v="TIFFANY - TTP"/>
    <x v="248"/>
    <x v="232"/>
    <s v="000000P105000000291"/>
    <x v="0"/>
    <n v="97483000"/>
  </r>
  <r>
    <d v="2021-10-30T00:00:00"/>
    <s v="GOLD"/>
    <s v="TIFFANY - TTP"/>
    <x v="249"/>
    <x v="233"/>
    <s v="000000P105000000292"/>
    <x v="0"/>
    <n v="55060000"/>
  </r>
  <r>
    <d v="2021-10-30T00:00:00"/>
    <s v="GOLD"/>
    <s v="TIFFANY - TTP"/>
    <x v="250"/>
    <x v="233"/>
    <s v="000000P105000000292"/>
    <x v="0"/>
    <n v="43326000"/>
  </r>
  <r>
    <d v="2021-10-31T00:00:00"/>
    <s v="MEMBER"/>
    <s v="TIFFANY - TTP"/>
    <x v="251"/>
    <x v="234"/>
    <s v="000000P105000000293"/>
    <x v="0"/>
    <n v="12096000"/>
  </r>
  <r>
    <d v="2021-10-31T00:00:00"/>
    <s v="MEMBER"/>
    <s v="TIFFANY - TTP"/>
    <x v="252"/>
    <x v="235"/>
    <s v="000000P105000000294"/>
    <x v="0"/>
    <n v="24371000"/>
  </r>
  <r>
    <d v="2021-10-31T00:00:00"/>
    <s v="PLATINUM"/>
    <s v="TIFFANY - TTP"/>
    <x v="253"/>
    <x v="236"/>
    <s v="000000P105000000295"/>
    <x v="0"/>
    <n v="178719000"/>
  </r>
  <r>
    <d v="2021-10-31T00:00:00"/>
    <s v="PLATINUM"/>
    <s v="TIFFANY - TTP"/>
    <x v="254"/>
    <x v="237"/>
    <s v="000000P105000000296"/>
    <x v="0"/>
    <n v="82139000"/>
  </r>
  <r>
    <d v="2021-10-31T00:00:00"/>
    <s v="PLATINUM"/>
    <s v="TIFFANY - TTP"/>
    <x v="209"/>
    <x v="238"/>
    <s v="000000P105000000297"/>
    <x v="0"/>
    <n v="92067000"/>
  </r>
  <r>
    <d v="2021-10-31T00:00:00"/>
    <s v="PLATINUM"/>
    <s v="TIFFANY - TTP"/>
    <x v="255"/>
    <x v="238"/>
    <s v="000000P105000000297"/>
    <x v="0"/>
    <n v="56865000"/>
  </r>
  <r>
    <d v="2021-10-31T00:00:00"/>
    <s v="PLATINUM"/>
    <s v="TIFFANY - TTP"/>
    <x v="256"/>
    <x v="239"/>
    <s v="000000P105000000298"/>
    <x v="0"/>
    <n v="12366000"/>
  </r>
  <r>
    <d v="2021-10-31T00:00:00"/>
    <s v="PLATINUM"/>
    <s v="TIFFANY - TTP"/>
    <x v="257"/>
    <x v="240"/>
    <s v="000000P105000000299"/>
    <x v="0"/>
    <n v="164277000"/>
  </r>
  <r>
    <d v="2021-10-31T00:00:00"/>
    <s v="PLATINUM"/>
    <s v="TIFFANY - TTP"/>
    <x v="258"/>
    <x v="240"/>
    <s v="000000P105000000299"/>
    <x v="0"/>
    <n v="28884000"/>
  </r>
  <r>
    <d v="2021-11-02T00:00:00"/>
    <s v="MEMBER"/>
    <s v="TIFFANY - TTP"/>
    <x v="259"/>
    <x v="241"/>
    <s v="000000P105000000300"/>
    <x v="0"/>
    <n v="6951000"/>
  </r>
  <r>
    <d v="2021-11-02T00:00:00"/>
    <s v="PLATINUM"/>
    <s v="TIFFANY - TTP"/>
    <x v="115"/>
    <x v="242"/>
    <s v="000000P105000000301"/>
    <x v="0"/>
    <n v="8485000"/>
  </r>
  <r>
    <d v="2021-11-03T00:00:00"/>
    <s v="MEMBER"/>
    <s v="TIFFANY - TTP"/>
    <x v="149"/>
    <x v="243"/>
    <s v="000000P105000000302"/>
    <x v="0"/>
    <n v="9388000"/>
  </r>
  <r>
    <d v="2021-11-03T00:00:00"/>
    <s v="GOLD"/>
    <s v="TIFFANY - TTP"/>
    <x v="260"/>
    <x v="244"/>
    <s v="000000P105000000303"/>
    <x v="0"/>
    <n v="56865000"/>
  </r>
  <r>
    <d v="2021-11-04T00:00:00"/>
    <s v="MEMBER"/>
    <s v="TIFFANY - TTP"/>
    <x v="261"/>
    <x v="245"/>
    <s v="000000P105000000304"/>
    <x v="0"/>
    <n v="6951000"/>
  </r>
  <r>
    <d v="2021-11-06T00:00:00"/>
    <s v="MEMBER"/>
    <s v="TIFFANY - TTP"/>
    <x v="262"/>
    <x v="246"/>
    <s v="000000P105000000307"/>
    <x v="0"/>
    <n v="56865000"/>
  </r>
  <r>
    <d v="2021-11-06T00:00:00"/>
    <s v="GOLD"/>
    <s v="TIFFANY - TTP"/>
    <x v="263"/>
    <x v="247"/>
    <s v="000000P105000000308"/>
    <x v="0"/>
    <n v="56865000"/>
  </r>
  <r>
    <d v="2021-11-06T00:00:00"/>
    <s v="GOLD"/>
    <s v="TIFFANY - TTP"/>
    <x v="264"/>
    <x v="247"/>
    <s v="000000P105000000308"/>
    <x v="0"/>
    <n v="48742000"/>
  </r>
  <r>
    <d v="2021-11-06T00:00:00"/>
    <s v="PLATINUM"/>
    <s v="TIFFANY - TTP"/>
    <x v="265"/>
    <x v="248"/>
    <s v="000000P105000000309"/>
    <x v="0"/>
    <n v="120951000"/>
  </r>
  <r>
    <d v="2021-11-06T00:00:00"/>
    <s v="PLATINUM"/>
    <s v="TIFFANY - TTP"/>
    <x v="266"/>
    <x v="248"/>
    <s v="000000P105000000309"/>
    <x v="0"/>
    <n v="48742000"/>
  </r>
  <r>
    <d v="2021-11-06T00:00:00"/>
    <s v="MEMBER"/>
    <s v="TIFFANY - TTP"/>
    <x v="267"/>
    <x v="249"/>
    <s v="000000P105000000310"/>
    <x v="0"/>
    <n v="11554000"/>
  </r>
  <r>
    <d v="2021-11-06T00:00:00"/>
    <s v="PLATINUM"/>
    <s v="TIFFANY - TTP"/>
    <x v="179"/>
    <x v="250"/>
    <s v="000000P105000000311"/>
    <x v="0"/>
    <n v="48742000"/>
  </r>
  <r>
    <d v="2021-11-06T00:00:00"/>
    <s v="PLATINUM"/>
    <s v="TIFFANY - TTP"/>
    <x v="268"/>
    <x v="250"/>
    <s v="000000P105000000311"/>
    <x v="0"/>
    <n v="28884000"/>
  </r>
  <r>
    <d v="2021-11-06T00:00:00"/>
    <s v="PLATINUM"/>
    <s v="TIFFANY - TTP"/>
    <x v="146"/>
    <x v="250"/>
    <s v="000000P105000000311"/>
    <x v="0"/>
    <n v="26176000"/>
  </r>
  <r>
    <d v="2021-11-06T00:00:00"/>
    <s v="BOD"/>
    <s v="TIFFANY - TTP"/>
    <x v="269"/>
    <x v="251"/>
    <s v="000000P105000000312"/>
    <x v="0"/>
    <n v="1610268800"/>
  </r>
  <r>
    <d v="2021-11-10T00:00:00"/>
    <s v="MEMBER"/>
    <s v="TIFFANY - TTP"/>
    <x v="218"/>
    <x v="252"/>
    <s v="000000P105000000313"/>
    <x v="0"/>
    <n v="6951000"/>
  </r>
  <r>
    <d v="2021-11-10T00:00:00"/>
    <s v="GOLD"/>
    <s v="TIFFANY - TTP"/>
    <x v="230"/>
    <x v="253"/>
    <s v="000000P105000000314"/>
    <x v="0"/>
    <n v="6951000"/>
  </r>
  <r>
    <d v="2021-11-10T00:00:00"/>
    <s v="MEMBER"/>
    <s v="TIFFANY - TTP"/>
    <x v="85"/>
    <x v="254"/>
    <s v="000000P105000000315"/>
    <x v="0"/>
    <n v="14713000"/>
  </r>
  <r>
    <d v="2021-11-11T00:00:00"/>
    <s v="MEMBER"/>
    <s v="TIFFANY - TTP"/>
    <x v="123"/>
    <x v="255"/>
    <s v="000000P105000000316"/>
    <x v="0"/>
    <n v="26176000"/>
  </r>
  <r>
    <d v="2021-11-11T00:00:00"/>
    <s v="MEMBER"/>
    <s v="TIFFANY - TTP"/>
    <x v="270"/>
    <x v="256"/>
    <s v="000000P105000000317"/>
    <x v="0"/>
    <n v="46937000"/>
  </r>
  <r>
    <d v="2021-11-12T00:00:00"/>
    <s v="MEMBER"/>
    <s v="TIFFANY - TTP"/>
    <x v="123"/>
    <x v="257"/>
    <s v="000000P105000000318"/>
    <x v="0"/>
    <n v="26176000"/>
  </r>
  <r>
    <d v="2021-11-12T00:00:00"/>
    <s v="MEMBER"/>
    <s v="TIFFANY - TTP"/>
    <x v="123"/>
    <x v="257"/>
    <s v="000000P105000000321"/>
    <x v="1"/>
    <n v="-26176000"/>
  </r>
  <r>
    <d v="2021-11-12T00:00:00"/>
    <s v="MEMBER"/>
    <s v="TIFFANY - TTP"/>
    <x v="123"/>
    <x v="257"/>
    <s v="000000P105000000322"/>
    <x v="0"/>
    <n v="26176000"/>
  </r>
  <r>
    <d v="2021-11-12T00:00:00"/>
    <s v="MEMBER"/>
    <s v="TIFFANY - TTP"/>
    <x v="271"/>
    <x v="258"/>
    <s v="000000P105000000323"/>
    <x v="0"/>
    <n v="56865000"/>
  </r>
  <r>
    <d v="2021-11-12T00:00:00"/>
    <s v="PLATINUM"/>
    <s v="TIFFANY - TTP"/>
    <x v="272"/>
    <x v="29"/>
    <s v="000000P105000000324"/>
    <x v="0"/>
    <n v="83041000"/>
  </r>
  <r>
    <d v="2021-11-13T00:00:00"/>
    <s v="MEMBER"/>
    <s v="TIFFANY - TTP"/>
    <x v="232"/>
    <x v="259"/>
    <s v="000000P105000000325"/>
    <x v="0"/>
    <n v="10832000"/>
  </r>
  <r>
    <d v="2021-11-13T00:00:00"/>
    <s v="PLATINUM"/>
    <s v="TIFFANY - TTP"/>
    <x v="273"/>
    <x v="260"/>
    <s v="000000P105000000326"/>
    <x v="0"/>
    <n v="86652000"/>
  </r>
  <r>
    <d v="2021-11-13T00:00:00"/>
    <s v="PLATINUM"/>
    <s v="TIFFANY - TTP"/>
    <x v="274"/>
    <x v="260"/>
    <s v="000000P105000000326"/>
    <x v="0"/>
    <n v="120951000"/>
  </r>
  <r>
    <d v="2021-11-13T00:00:00"/>
    <s v="GOLD"/>
    <s v="TIFFANY - TTP"/>
    <x v="65"/>
    <x v="261"/>
    <s v="000000P105000000327"/>
    <x v="0"/>
    <n v="48742000"/>
  </r>
  <r>
    <d v="2021-11-13T00:00:00"/>
    <s v="PLATINUM"/>
    <s v="TIFFANY - TTP"/>
    <x v="275"/>
    <x v="262"/>
    <s v="000000P105000000328"/>
    <x v="0"/>
    <n v="114633000"/>
  </r>
  <r>
    <d v="2021-11-13T00:00:00"/>
    <s v="PLATINUM"/>
    <s v="TIFFANY - TTP"/>
    <x v="231"/>
    <x v="262"/>
    <s v="000000P105000000328"/>
    <x v="0"/>
    <n v="56865000"/>
  </r>
  <r>
    <d v="2021-11-14T00:00:00"/>
    <s v="MEMBER"/>
    <s v="TIFFANY - TTP"/>
    <x v="276"/>
    <x v="263"/>
    <s v="000000P105000000329"/>
    <x v="0"/>
    <n v="25274000"/>
  </r>
  <r>
    <d v="2021-11-14T00:00:00"/>
    <s v="GOLD"/>
    <s v="TIFFANY - TTP"/>
    <x v="277"/>
    <x v="264"/>
    <s v="000000P105000000330"/>
    <x v="0"/>
    <n v="40618000"/>
  </r>
  <r>
    <d v="2021-11-14T00:00:00"/>
    <s v="GOLD"/>
    <s v="TIFFANY - TTP"/>
    <x v="278"/>
    <x v="264"/>
    <s v="000000P105000000330"/>
    <x v="0"/>
    <n v="40618000"/>
  </r>
  <r>
    <d v="2021-11-14T00:00:00"/>
    <s v="GOLD"/>
    <s v="TIFFANY - TTP"/>
    <x v="279"/>
    <x v="265"/>
    <s v="000000P105000000331"/>
    <x v="0"/>
    <n v="97483000"/>
  </r>
  <r>
    <d v="2021-11-15T00:00:00"/>
    <s v="PLATINUM"/>
    <s v="TIFFANY - TTP"/>
    <x v="109"/>
    <x v="266"/>
    <s v="000000P105000000332"/>
    <x v="0"/>
    <n v="92067000"/>
  </r>
  <r>
    <d v="2021-11-15T00:00:00"/>
    <s v="PLATINUM"/>
    <s v="TIFFANY - TTP"/>
    <x v="280"/>
    <x v="266"/>
    <s v="000000P105000000332"/>
    <x v="0"/>
    <n v="63184000"/>
  </r>
  <r>
    <d v="2021-11-15T00:00:00"/>
    <s v="PLATINUM"/>
    <s v="TIFFANY - TTP"/>
    <x v="149"/>
    <x v="266"/>
    <s v="000000P105000000332"/>
    <x v="0"/>
    <n v="9388000"/>
  </r>
  <r>
    <d v="2021-11-15T00:00:00"/>
    <s v="PLATINUM"/>
    <s v="TIFFANY - TTP"/>
    <x v="281"/>
    <x v="266"/>
    <s v="000000P105000000332"/>
    <x v="0"/>
    <n v="250928000"/>
  </r>
  <r>
    <d v="2021-11-16T00:00:00"/>
    <s v="NEW"/>
    <s v="TIFFANY - TTP"/>
    <x v="23"/>
    <x v="267"/>
    <s v="000000P105000000333"/>
    <x v="0"/>
    <n v="6951000"/>
  </r>
  <r>
    <d v="2021-11-16T00:00:00"/>
    <s v="PLATINUM"/>
    <s v="TIFFANY - TTP"/>
    <x v="282"/>
    <x v="42"/>
    <s v="000000P105000000334"/>
    <x v="0"/>
    <n v="106509000"/>
  </r>
  <r>
    <d v="2021-11-17T00:00:00"/>
    <s v="PLATINUM"/>
    <s v="TIFFANY - TTP"/>
    <x v="66"/>
    <x v="240"/>
    <s v="000000P105000000336"/>
    <x v="0"/>
    <n v="285227000"/>
  </r>
  <r>
    <d v="2021-11-19T00:00:00"/>
    <s v="GOLD"/>
    <s v="TIFFANY - TTP"/>
    <x v="275"/>
    <x v="268"/>
    <s v="000000P105000000339"/>
    <x v="0"/>
    <n v="114633000"/>
  </r>
  <r>
    <d v="2021-11-19T00:00:00"/>
    <s v="MEMBER"/>
    <s v="TIFFANY - TTP"/>
    <x v="139"/>
    <x v="269"/>
    <s v="000000P105000000340"/>
    <x v="0"/>
    <n v="65892000"/>
  </r>
  <r>
    <d v="2021-11-19T00:00:00"/>
    <s v="MEMBER"/>
    <s v="TIFFANY - TTP"/>
    <x v="283"/>
    <x v="270"/>
    <s v="000000P105000000341"/>
    <x v="0"/>
    <n v="68599000"/>
  </r>
  <r>
    <d v="2021-11-20T00:00:00"/>
    <s v="GOLD"/>
    <s v="TIFFANY - TTP"/>
    <x v="146"/>
    <x v="271"/>
    <s v="000000P105000000342"/>
    <x v="0"/>
    <n v="26176000"/>
  </r>
  <r>
    <d v="2021-11-20T00:00:00"/>
    <s v="GOLD"/>
    <s v="TIFFANY - TTP"/>
    <x v="284"/>
    <x v="271"/>
    <s v="000000P105000000342"/>
    <x v="0"/>
    <n v="65892000"/>
  </r>
  <r>
    <d v="2021-11-20T00:00:00"/>
    <s v="MEMBER"/>
    <s v="TIFFANY - TTP"/>
    <x v="285"/>
    <x v="272"/>
    <s v="000000P105000000343"/>
    <x v="0"/>
    <n v="46034000"/>
  </r>
  <r>
    <d v="2021-11-20T00:00:00"/>
    <s v="MEMBER"/>
    <s v="TIFFANY - TTP"/>
    <x v="123"/>
    <x v="272"/>
    <s v="000000P105000000344"/>
    <x v="0"/>
    <n v="26176000"/>
  </r>
  <r>
    <d v="2021-11-20T00:00:00"/>
    <s v="GOLD"/>
    <s v="TIFFANY - TTP"/>
    <x v="230"/>
    <x v="273"/>
    <s v="000000P105000000345"/>
    <x v="0"/>
    <n v="6951000"/>
  </r>
  <r>
    <d v="2021-11-21T00:00:00"/>
    <s v="GOLD"/>
    <s v="TIFFANY - TTP"/>
    <x v="286"/>
    <x v="274"/>
    <s v="000000P105000000346"/>
    <x v="0"/>
    <n v="56865000"/>
  </r>
  <r>
    <d v="2021-11-21T00:00:00"/>
    <s v="GOLD"/>
    <s v="TIFFANY - TTP"/>
    <x v="287"/>
    <x v="274"/>
    <s v="000000P105000000346"/>
    <x v="0"/>
    <n v="79431000"/>
  </r>
  <r>
    <d v="2021-11-22T00:00:00"/>
    <s v="MEMBER"/>
    <s v="TIFFANY - TTP"/>
    <x v="40"/>
    <x v="275"/>
    <s v="000000P105000000347"/>
    <x v="0"/>
    <n v="9388000"/>
  </r>
  <r>
    <d v="2021-11-22T00:00:00"/>
    <s v="MEMBER"/>
    <s v="TIFFANY - TTP"/>
    <x v="288"/>
    <x v="275"/>
    <s v="000000P105000000347"/>
    <x v="0"/>
    <n v="43326000"/>
  </r>
  <r>
    <d v="2021-11-22T00:00:00"/>
    <s v="MEMBER"/>
    <s v="TIFFANY - TTP"/>
    <x v="230"/>
    <x v="276"/>
    <s v="000000P105000000348"/>
    <x v="0"/>
    <n v="6951000"/>
  </r>
  <r>
    <d v="2021-11-22T00:00:00"/>
    <s v="MEMBER"/>
    <s v="TIFFANY - TTP"/>
    <x v="289"/>
    <x v="277"/>
    <s v="000000P105000000349"/>
    <x v="0"/>
    <n v="63184000"/>
  </r>
  <r>
    <d v="2021-11-22T00:00:00"/>
    <s v="MEMBER"/>
    <s v="TIFFANY - TTP"/>
    <x v="16"/>
    <x v="277"/>
    <s v="000000P105000000349"/>
    <x v="0"/>
    <n v="9388000"/>
  </r>
  <r>
    <d v="2021-11-22T00:00:00"/>
    <s v="MEMBER"/>
    <s v="TIFFANY - TTP"/>
    <x v="283"/>
    <x v="278"/>
    <s v="000000P105000000350"/>
    <x v="0"/>
    <n v="68599000"/>
  </r>
  <r>
    <d v="2021-11-22T00:00:00"/>
    <s v="PLATINUM"/>
    <s v="TIFFANY - TTP"/>
    <x v="290"/>
    <x v="279"/>
    <s v="000000P105000000351"/>
    <x v="0"/>
    <n v="388126000"/>
  </r>
  <r>
    <d v="2021-11-23T00:00:00"/>
    <s v="PLATINUM"/>
    <s v="TIFFANY - TTP"/>
    <x v="291"/>
    <x v="280"/>
    <s v="000000P105000000352"/>
    <x v="0"/>
    <n v="46034000"/>
  </r>
  <r>
    <d v="2021-11-23T00:00:00"/>
    <s v="PLATINUM"/>
    <s v="TIFFANY - TTP"/>
    <x v="292"/>
    <x v="280"/>
    <s v="000000P105000000352"/>
    <x v="0"/>
    <n v="46034000"/>
  </r>
  <r>
    <d v="2021-11-23T00:00:00"/>
    <s v="PLATINUM"/>
    <s v="TIFFANY - TTP"/>
    <x v="293"/>
    <x v="281"/>
    <s v="000000P105000000353"/>
    <x v="0"/>
    <n v="6680000"/>
  </r>
  <r>
    <d v="2021-11-24T00:00:00"/>
    <s v="PLATINUM"/>
    <s v="TIFFANY - TTP"/>
    <x v="294"/>
    <x v="154"/>
    <s v="000000P105000000356"/>
    <x v="0"/>
    <n v="83041000"/>
  </r>
  <r>
    <d v="2021-11-24T00:00:00"/>
    <s v="PLATINUM"/>
    <s v="TIFFANY - TTP"/>
    <x v="16"/>
    <x v="154"/>
    <s v="000000P105000000356"/>
    <x v="0"/>
    <n v="9388000"/>
  </r>
  <r>
    <d v="2021-11-25T00:00:00"/>
    <s v="GOLD"/>
    <s v="TIFFANY - TTP"/>
    <x v="295"/>
    <x v="282"/>
    <s v="000000P105000000357"/>
    <x v="0"/>
    <n v="48742000"/>
  </r>
  <r>
    <d v="2021-11-25T00:00:00"/>
    <s v="GOLD"/>
    <s v="TIFFANY - TTP"/>
    <x v="296"/>
    <x v="282"/>
    <s v="000000P105000000358"/>
    <x v="0"/>
    <n v="80333000"/>
  </r>
  <r>
    <d v="2021-11-26T00:00:00"/>
    <s v="MEMBER"/>
    <s v="TIFFANY - TTP"/>
    <x v="123"/>
    <x v="283"/>
    <s v="000000P105000000359"/>
    <x v="0"/>
    <n v="26176000"/>
  </r>
  <r>
    <d v="2021-11-26T00:00:00"/>
    <s v="MEMBER"/>
    <s v="TIFFANY - TTP"/>
    <x v="297"/>
    <x v="284"/>
    <s v="000000P105000000360"/>
    <x v="0"/>
    <n v="60476000"/>
  </r>
  <r>
    <d v="2021-11-26T00:00:00"/>
    <s v="MEMBER"/>
    <s v="TIFFANY - TTP"/>
    <x v="191"/>
    <x v="285"/>
    <s v="000000P105000000361"/>
    <x v="0"/>
    <n v="51450000"/>
  </r>
  <r>
    <d v="2021-11-26T00:00:00"/>
    <s v="MEMBER"/>
    <s v="TIFFANY - TTP"/>
    <x v="293"/>
    <x v="286"/>
    <s v="000000P105000000362"/>
    <x v="0"/>
    <n v="6680000"/>
  </r>
  <r>
    <d v="2021-11-26T00:00:00"/>
    <s v="MEMBER"/>
    <s v="TIFFANY - TTP"/>
    <x v="128"/>
    <x v="286"/>
    <s v="000000P105000000362"/>
    <x v="0"/>
    <n v="8124000"/>
  </r>
  <r>
    <d v="2021-11-27T00:00:00"/>
    <s v="PLATINUM"/>
    <s v="TIFFANY - TTP"/>
    <x v="298"/>
    <x v="287"/>
    <s v="000000P105000000363"/>
    <x v="0"/>
    <n v="71307000"/>
  </r>
  <r>
    <d v="2021-11-27T00:00:00"/>
    <s v="MEMBER"/>
    <s v="TIFFANY - TTP"/>
    <x v="299"/>
    <x v="288"/>
    <s v="000000P105000000364"/>
    <x v="0"/>
    <n v="48742000"/>
  </r>
  <r>
    <d v="2021-11-27T00:00:00"/>
    <s v="MEMBER"/>
    <s v="TIFFANY - TTP"/>
    <x v="300"/>
    <x v="289"/>
    <s v="000000P105000000365"/>
    <x v="0"/>
    <n v="27079000"/>
  </r>
  <r>
    <d v="2021-11-28T00:00:00"/>
    <s v="PLATINUM"/>
    <s v="TIFFANY - TTP"/>
    <x v="301"/>
    <x v="290"/>
    <s v="000000P105000000366"/>
    <x v="0"/>
    <n v="213018000"/>
  </r>
  <r>
    <d v="2021-11-28T00:00:00"/>
    <s v="PLATINUM"/>
    <s v="TIFFANY - TTP"/>
    <x v="299"/>
    <x v="291"/>
    <s v="000000P105000000368"/>
    <x v="0"/>
    <n v="48742000"/>
  </r>
  <r>
    <d v="2021-11-29T00:00:00"/>
    <s v="STAFF"/>
    <s v="TIFFANY - TTP"/>
    <x v="302"/>
    <x v="292"/>
    <s v="000000P105000000369"/>
    <x v="0"/>
    <n v="11554000"/>
  </r>
  <r>
    <d v="2021-11-30T00:00:00"/>
    <s v="GOLD"/>
    <s v="TIFFANY - TTP"/>
    <x v="303"/>
    <x v="293"/>
    <s v="000000P105000000370"/>
    <x v="0"/>
    <n v="77626000"/>
  </r>
  <r>
    <d v="2021-11-30T00:00:00"/>
    <s v="MEMBER"/>
    <s v="TIFFANY - TTP"/>
    <x v="304"/>
    <x v="294"/>
    <s v="000000P105000000371"/>
    <x v="0"/>
    <n v="37910000"/>
  </r>
  <r>
    <d v="2021-11-30T00:00:00"/>
    <s v="MEMBER"/>
    <s v="TIFFANY - TTP"/>
    <x v="259"/>
    <x v="295"/>
    <s v="000000P105000000372"/>
    <x v="0"/>
    <n v="6951000"/>
  </r>
  <r>
    <d v="2021-11-30T00:00:00"/>
    <s v="MEMBER"/>
    <s v="TIFFANY - TTP"/>
    <x v="283"/>
    <x v="296"/>
    <s v="000000P105000000373"/>
    <x v="0"/>
    <n v="68599000"/>
  </r>
  <r>
    <d v="2021-11-30T00:00:00"/>
    <s v="GOLD"/>
    <s v="TIFFANY - TTP"/>
    <x v="152"/>
    <x v="293"/>
    <s v="000000P105000000374"/>
    <x v="0"/>
    <n v="10832000"/>
  </r>
  <r>
    <d v="2021-12-01T00:00:00"/>
    <s v="GOLD"/>
    <s v="TIFFANY - TTP"/>
    <x v="305"/>
    <x v="297"/>
    <s v="000000P105000000375"/>
    <x v="0"/>
    <n v="76723000"/>
  </r>
  <r>
    <d v="2021-12-01T00:00:00"/>
    <s v="GOLD"/>
    <s v="TIFFANY - TTP"/>
    <x v="306"/>
    <x v="297"/>
    <s v="000000P105000000375"/>
    <x v="0"/>
    <n v="55963000"/>
  </r>
  <r>
    <d v="2021-12-02T00:00:00"/>
    <s v="PLATINUM"/>
    <s v="TIFFANY - TTP"/>
    <x v="307"/>
    <x v="298"/>
    <s v="000000P105000000376"/>
    <x v="0"/>
    <n v="234681000"/>
  </r>
  <r>
    <d v="2021-12-02T00:00:00"/>
    <s v="PLATINUM"/>
    <s v="TIFFANY - TTP"/>
    <x v="308"/>
    <x v="299"/>
    <s v="000000P105000000377"/>
    <x v="0"/>
    <n v="27079000"/>
  </r>
  <r>
    <d v="2021-12-02T00:00:00"/>
    <s v="PLATINUM"/>
    <s v="TIFFANY - TTP"/>
    <x v="309"/>
    <x v="300"/>
    <s v="000000P105000000378"/>
    <x v="0"/>
    <n v="46034000"/>
  </r>
  <r>
    <d v="2021-12-02T00:00:00"/>
    <s v="PLATINUM"/>
    <s v="TIFFANY - TTP"/>
    <x v="310"/>
    <x v="301"/>
    <s v="000000P105000000379"/>
    <x v="0"/>
    <n v="602949000"/>
  </r>
  <r>
    <d v="2021-12-04T00:00:00"/>
    <s v="GOLD"/>
    <s v="TIFFANY - TTP"/>
    <x v="60"/>
    <x v="302"/>
    <s v="000000P105000000382"/>
    <x v="0"/>
    <n v="43326000"/>
  </r>
  <r>
    <d v="2021-12-04T00:00:00"/>
    <s v="GOLD"/>
    <s v="TIFFANY - TTP"/>
    <x v="205"/>
    <x v="303"/>
    <s v="000000P105000000383"/>
    <x v="0"/>
    <n v="56865000"/>
  </r>
  <r>
    <d v="2021-12-04T00:00:00"/>
    <s v="MEMBER"/>
    <s v="TIFFANY - TTP"/>
    <x v="311"/>
    <x v="304"/>
    <s v="000000P105000000384"/>
    <x v="0"/>
    <n v="13630000"/>
  </r>
  <r>
    <d v="2021-12-04T00:00:00"/>
    <s v="PLATINUM"/>
    <s v="TIFFANY - TTP"/>
    <x v="54"/>
    <x v="34"/>
    <s v="000000P105000000385"/>
    <x v="0"/>
    <n v="55060000"/>
  </r>
  <r>
    <d v="2021-12-04T00:00:00"/>
    <s v="PLATINUM"/>
    <s v="TIFFANY - TTP"/>
    <x v="312"/>
    <x v="305"/>
    <s v="000000P105000000386"/>
    <x v="0"/>
    <n v="102899000"/>
  </r>
  <r>
    <d v="2021-12-05T00:00:00"/>
    <s v="MEMBER"/>
    <s v="TIFFANY - TTP"/>
    <x v="313"/>
    <x v="306"/>
    <s v="000000P105000000387"/>
    <x v="0"/>
    <n v="59573000"/>
  </r>
  <r>
    <d v="2021-12-05T00:00:00"/>
    <s v="GOLD"/>
    <s v="TIFFANY - TTP"/>
    <x v="314"/>
    <x v="307"/>
    <s v="000000P105000000388"/>
    <x v="0"/>
    <n v="6951000"/>
  </r>
  <r>
    <d v="2021-12-05T00:00:00"/>
    <s v="GOLD"/>
    <s v="TIFFANY - TTP"/>
    <x v="315"/>
    <x v="307"/>
    <s v="000000P105000000390"/>
    <x v="0"/>
    <n v="55060000"/>
  </r>
  <r>
    <d v="2021-12-05T00:00:00"/>
    <s v="GOLD"/>
    <s v="TIFFANY - TTP"/>
    <x v="316"/>
    <x v="307"/>
    <s v="000000P105000000391"/>
    <x v="0"/>
    <n v="9388000"/>
  </r>
  <r>
    <d v="2021-12-05T00:00:00"/>
    <s v="PLATINUM"/>
    <s v="TIFFANY - TTP"/>
    <x v="317"/>
    <x v="186"/>
    <s v="000000P105000000395"/>
    <x v="0"/>
    <n v="162472000"/>
  </r>
  <r>
    <d v="2021-12-06T00:00:00"/>
    <s v="PLATINUM"/>
    <s v="TIFFANY - TTP"/>
    <x v="318"/>
    <x v="102"/>
    <s v="000000P105000000396"/>
    <x v="0"/>
    <n v="267175000"/>
  </r>
  <r>
    <d v="2021-12-06T00:00:00"/>
    <s v="PLATINUM"/>
    <s v="TIFFANY - TTP"/>
    <x v="319"/>
    <x v="308"/>
    <s v="000000P105000000397"/>
    <x v="0"/>
    <n v="71307000"/>
  </r>
  <r>
    <d v="2021-12-06T00:00:00"/>
    <s v="PLATINUM"/>
    <s v="TIFFANY - TTP"/>
    <x v="320"/>
    <x v="308"/>
    <s v="000000P105000000397"/>
    <x v="0"/>
    <n v="2130176000"/>
  </r>
  <r>
    <d v="2021-12-07T00:00:00"/>
    <s v="GOLD"/>
    <s v="TIFFANY - TTP"/>
    <x v="37"/>
    <x v="309"/>
    <s v="000000P105000000398"/>
    <x v="0"/>
    <n v="103801000"/>
  </r>
  <r>
    <d v="2021-12-07T00:00:00"/>
    <s v="MEMBER"/>
    <s v="TIFFANY - TTP"/>
    <x v="321"/>
    <x v="310"/>
    <s v="000000P105000000399"/>
    <x v="0"/>
    <n v="6951000"/>
  </r>
  <r>
    <d v="2021-12-08T00:00:00"/>
    <s v="MEMBER"/>
    <s v="TIFFANY - TTP"/>
    <x v="322"/>
    <x v="311"/>
    <s v="000000P105000000400"/>
    <x v="0"/>
    <n v="55060000"/>
  </r>
  <r>
    <d v="2021-12-08T00:00:00"/>
    <s v="GOLD"/>
    <s v="TIFFANY - TTP"/>
    <x v="283"/>
    <x v="312"/>
    <s v="000000P105000000401"/>
    <x v="0"/>
    <n v="68599000"/>
  </r>
  <r>
    <d v="2021-12-09T00:00:00"/>
    <s v="GOLD"/>
    <s v="TIFFANY - TTP"/>
    <x v="209"/>
    <x v="313"/>
    <s v="000000P105000000402"/>
    <x v="0"/>
    <n v="92067000"/>
  </r>
  <r>
    <d v="2021-12-09T00:00:00"/>
    <s v="MEMBER"/>
    <s v="TIFFANY - TTP"/>
    <x v="323"/>
    <x v="20"/>
    <s v="000000P105000000403"/>
    <x v="0"/>
    <n v="8124000"/>
  </r>
  <r>
    <d v="2021-12-09T00:00:00"/>
    <s v="MEMBER"/>
    <s v="TIFFANY - TTP"/>
    <x v="324"/>
    <x v="314"/>
    <s v="000000P105000000404"/>
    <x v="0"/>
    <n v="28884000"/>
  </r>
  <r>
    <d v="2021-12-09T00:00:00"/>
    <s v="GOLD"/>
    <s v="TIFFANY - TTP"/>
    <x v="325"/>
    <x v="315"/>
    <s v="000000P105000000405"/>
    <x v="0"/>
    <n v="125464000"/>
  </r>
  <r>
    <d v="2021-12-09T00:00:00"/>
    <s v="GOLD"/>
    <s v="TIFFANY - TTP"/>
    <x v="326"/>
    <x v="312"/>
    <s v="000000P105000000406"/>
    <x v="0"/>
    <n v="56865000"/>
  </r>
  <r>
    <d v="2021-12-09T00:00:00"/>
    <s v="MEMBER"/>
    <s v="TIFFANY - TTP"/>
    <x v="327"/>
    <x v="316"/>
    <s v="000000P105000000407"/>
    <x v="0"/>
    <n v="71307000"/>
  </r>
  <r>
    <d v="2021-12-10T00:00:00"/>
    <s v="PLATINUM"/>
    <s v="TIFFANY - TTP"/>
    <x v="328"/>
    <x v="317"/>
    <s v="000000P105000000408"/>
    <x v="0"/>
    <n v="7402000"/>
  </r>
  <r>
    <d v="2021-12-10T00:00:00"/>
    <s v="MEMBER"/>
    <s v="TIFFANY - TTP"/>
    <x v="329"/>
    <x v="318"/>
    <s v="000000P105000000409"/>
    <x v="0"/>
    <n v="22566000"/>
  </r>
  <r>
    <d v="2021-12-10T00:00:00"/>
    <s v="MEMBER"/>
    <s v="TIFFANY - TTP"/>
    <x v="329"/>
    <x v="318"/>
    <s v="000000P105000000410"/>
    <x v="1"/>
    <n v="-22566000"/>
  </r>
  <r>
    <d v="2021-12-10T00:00:00"/>
    <s v="MEMBER"/>
    <s v="TIFFANY - TTP"/>
    <x v="329"/>
    <x v="318"/>
    <s v="000000P105000000411"/>
    <x v="0"/>
    <n v="22566000"/>
  </r>
  <r>
    <d v="2021-12-11T00:00:00"/>
    <s v="MEMBER"/>
    <s v="TIFFANY - TTP"/>
    <x v="330"/>
    <x v="319"/>
    <s v="000000P105000000412"/>
    <x v="0"/>
    <n v="13630000"/>
  </r>
  <r>
    <d v="2021-12-11T00:00:00"/>
    <s v="MEMBER"/>
    <s v="TIFFANY - TTP"/>
    <x v="175"/>
    <x v="320"/>
    <s v="000000P105000000413"/>
    <x v="0"/>
    <n v="6951000"/>
  </r>
  <r>
    <d v="2021-12-11T00:00:00"/>
    <s v="MEMBER"/>
    <s v="TIFFANY - TTP"/>
    <x v="331"/>
    <x v="321"/>
    <s v="000000P105000000414"/>
    <x v="0"/>
    <n v="29787000"/>
  </r>
  <r>
    <d v="2021-12-11T00:00:00"/>
    <s v="MEMBER"/>
    <s v="TIFFANY - TTP"/>
    <x v="332"/>
    <x v="322"/>
    <s v="000000P105000000415"/>
    <x v="0"/>
    <n v="31592000"/>
  </r>
  <r>
    <d v="2021-12-11T00:00:00"/>
    <s v="MEMBER"/>
    <s v="TIFFANY - TTP"/>
    <x v="219"/>
    <x v="323"/>
    <s v="000000P105000000416"/>
    <x v="0"/>
    <n v="60476000"/>
  </r>
  <r>
    <d v="2021-12-11T00:00:00"/>
    <s v="MEMBER"/>
    <s v="TIFFANY - TTP"/>
    <x v="333"/>
    <x v="324"/>
    <s v="000000P105000000417"/>
    <x v="0"/>
    <n v="56865000"/>
  </r>
  <r>
    <d v="2021-12-11T00:00:00"/>
    <s v="MEMBER"/>
    <s v="TIFFANY - TTP"/>
    <x v="129"/>
    <x v="325"/>
    <s v="000000P105000000418"/>
    <x v="0"/>
    <n v="7763000"/>
  </r>
  <r>
    <d v="2021-12-11T00:00:00"/>
    <s v="MEMBER"/>
    <s v="TIFFANY - TTP"/>
    <x v="79"/>
    <x v="326"/>
    <s v="000000P105000000419"/>
    <x v="0"/>
    <n v="55060000"/>
  </r>
  <r>
    <d v="2021-12-11T00:00:00"/>
    <s v="MEMBER"/>
    <s v="TIFFANY - TTP"/>
    <x v="219"/>
    <x v="323"/>
    <s v="000000P105000000422"/>
    <x v="1"/>
    <n v="-60476000"/>
  </r>
  <r>
    <d v="2021-12-11T00:00:00"/>
    <s v="MEMBER"/>
    <s v="TIFFANY - TTP"/>
    <x v="129"/>
    <x v="327"/>
    <s v="000000P105000000423"/>
    <x v="0"/>
    <n v="7763000"/>
  </r>
  <r>
    <d v="2021-12-11T00:00:00"/>
    <s v="MEMBER"/>
    <s v="TIFFANY - TTP"/>
    <x v="219"/>
    <x v="323"/>
    <s v="000000P105000000424"/>
    <x v="0"/>
    <n v="60476000"/>
  </r>
  <r>
    <d v="2021-12-12T00:00:00"/>
    <s v="PLATINUM"/>
    <s v="TIFFANY - TTP"/>
    <x v="36"/>
    <x v="328"/>
    <s v="000000P105000000425"/>
    <x v="0"/>
    <n v="55060000"/>
  </r>
  <r>
    <d v="2021-12-12T00:00:00"/>
    <s v="MEMBER"/>
    <s v="TIFFANY - TTP"/>
    <x v="123"/>
    <x v="329"/>
    <s v="000000P105000000426"/>
    <x v="0"/>
    <n v="26176000"/>
  </r>
  <r>
    <d v="2021-12-12T00:00:00"/>
    <s v="MEMBER"/>
    <s v="TIFFANY - TTP"/>
    <x v="334"/>
    <x v="330"/>
    <s v="000000P105000000427"/>
    <x v="0"/>
    <n v="56865000"/>
  </r>
  <r>
    <d v="2021-12-12T00:00:00"/>
    <s v="MEMBER"/>
    <s v="TIFFANY - TTP"/>
    <x v="335"/>
    <x v="331"/>
    <s v="000000P105000000428"/>
    <x v="0"/>
    <n v="60476000"/>
  </r>
  <r>
    <d v="2021-12-12T00:00:00"/>
    <s v="MEMBER"/>
    <s v="TIFFANY - TTP"/>
    <x v="201"/>
    <x v="332"/>
    <s v="000000P105000000429"/>
    <x v="0"/>
    <n v="13179000"/>
  </r>
  <r>
    <d v="2021-12-13T00:00:00"/>
    <s v="MEMBER"/>
    <s v="TIFFANY - TTP"/>
    <x v="321"/>
    <x v="333"/>
    <s v="000000P105000000431"/>
    <x v="0"/>
    <n v="6951000"/>
  </r>
  <r>
    <d v="2021-12-13T00:00:00"/>
    <s v="MEMBER"/>
    <s v="TIFFANY - TTP"/>
    <x v="336"/>
    <x v="334"/>
    <s v="000000P105000000432"/>
    <x v="0"/>
    <n v="7763000"/>
  </r>
  <r>
    <d v="2021-12-13T00:00:00"/>
    <s v="MEMBER"/>
    <s v="TIFFANY - TTP"/>
    <x v="227"/>
    <x v="334"/>
    <s v="000000P105000000432"/>
    <x v="0"/>
    <n v="13179000"/>
  </r>
  <r>
    <d v="2021-12-14T00:00:00"/>
    <s v="NEW"/>
    <s v="TIFFANY - TTP"/>
    <x v="337"/>
    <x v="335"/>
    <s v="000000P105000000433"/>
    <x v="0"/>
    <n v="17963000"/>
  </r>
  <r>
    <d v="2021-12-15T00:00:00"/>
    <s v="NEW"/>
    <s v="TIFFANY - TTP"/>
    <x v="72"/>
    <x v="336"/>
    <s v="000000P105000000434"/>
    <x v="0"/>
    <n v="26176000"/>
  </r>
  <r>
    <d v="2021-12-15T00:00:00"/>
    <s v="PLATINUM"/>
    <s v="TIFFANY - TTP"/>
    <x v="338"/>
    <x v="337"/>
    <s v="000000P105000000435"/>
    <x v="0"/>
    <n v="4097881000"/>
  </r>
  <r>
    <d v="2021-12-15T00:00:00"/>
    <s v="NEW"/>
    <s v="TIFFANY - TTP"/>
    <x v="314"/>
    <x v="338"/>
    <s v="000000P105000000436"/>
    <x v="0"/>
    <n v="695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C2EF2-6BCA-3247-B190-33CCCD52A83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6:G34" firstHeaderRow="1" firstDataRow="1" firstDataCol="1"/>
  <pivotFields count="8">
    <pivotField numFmtId="14" showAll="0"/>
    <pivotField axis="axisRow" showAll="0">
      <items count="8">
        <item x="4"/>
        <item x="2"/>
        <item x="1"/>
        <item x="5"/>
        <item x="0"/>
        <item x="6"/>
        <item x="3"/>
        <item t="default"/>
      </items>
    </pivotField>
    <pivotField showAll="0"/>
    <pivotField showAll="0"/>
    <pivotField showAll="0">
      <items count="340">
        <item x="39"/>
        <item x="100"/>
        <item x="338"/>
        <item x="336"/>
        <item x="335"/>
        <item x="334"/>
        <item x="333"/>
        <item x="331"/>
        <item x="329"/>
        <item x="326"/>
        <item x="325"/>
        <item x="324"/>
        <item x="323"/>
        <item x="322"/>
        <item x="320"/>
        <item x="319"/>
        <item x="318"/>
        <item x="316"/>
        <item x="315"/>
        <item x="314"/>
        <item x="313"/>
        <item x="312"/>
        <item x="311"/>
        <item x="310"/>
        <item x="306"/>
        <item x="304"/>
        <item x="301"/>
        <item x="298"/>
        <item x="297"/>
        <item x="296"/>
        <item x="295"/>
        <item x="294"/>
        <item x="293"/>
        <item x="309"/>
        <item x="290"/>
        <item x="289"/>
        <item x="288"/>
        <item x="285"/>
        <item x="284"/>
        <item x="283"/>
        <item x="279"/>
        <item x="278"/>
        <item x="277"/>
        <item x="276"/>
        <item x="275"/>
        <item x="274"/>
        <item x="272"/>
        <item x="271"/>
        <item x="270"/>
        <item x="269"/>
        <item x="268"/>
        <item x="265"/>
        <item x="264"/>
        <item x="263"/>
        <item x="260"/>
        <item x="261"/>
        <item x="259"/>
        <item x="258"/>
        <item x="257"/>
        <item x="255"/>
        <item x="252"/>
        <item x="249"/>
        <item x="247"/>
        <item x="245"/>
        <item x="243"/>
        <item x="241"/>
        <item x="236"/>
        <item x="235"/>
        <item x="230"/>
        <item x="227"/>
        <item x="226"/>
        <item x="224"/>
        <item x="223"/>
        <item x="220"/>
        <item x="217"/>
        <item x="216"/>
        <item x="210"/>
        <item x="209"/>
        <item x="206"/>
        <item x="205"/>
        <item x="204"/>
        <item x="201"/>
        <item x="203"/>
        <item x="200"/>
        <item x="196"/>
        <item x="195"/>
        <item x="193"/>
        <item x="191"/>
        <item x="190"/>
        <item x="185"/>
        <item x="184"/>
        <item x="180"/>
        <item x="179"/>
        <item x="302"/>
        <item x="178"/>
        <item x="177"/>
        <item x="181"/>
        <item x="173"/>
        <item x="172"/>
        <item x="168"/>
        <item x="163"/>
        <item x="162"/>
        <item x="160"/>
        <item x="159"/>
        <item x="158"/>
        <item x="156"/>
        <item x="150"/>
        <item x="148"/>
        <item x="234"/>
        <item x="6"/>
        <item x="208"/>
        <item x="149"/>
        <item x="187"/>
        <item x="43"/>
        <item x="19"/>
        <item x="62"/>
        <item x="251"/>
        <item x="332"/>
        <item x="330"/>
        <item x="221"/>
        <item x="317"/>
        <item x="164"/>
        <item x="176"/>
        <item x="14"/>
        <item x="292"/>
        <item x="138"/>
        <item x="139"/>
        <item x="140"/>
        <item x="143"/>
        <item x="144"/>
        <item x="145"/>
        <item x="146"/>
        <item x="147"/>
        <item x="151"/>
        <item x="152"/>
        <item x="154"/>
        <item x="153"/>
        <item x="137"/>
        <item x="136"/>
        <item x="135"/>
        <item x="133"/>
        <item x="132"/>
        <item x="131"/>
        <item x="130"/>
        <item x="129"/>
        <item x="126"/>
        <item x="125"/>
        <item x="123"/>
        <item x="121"/>
        <item x="119"/>
        <item x="118"/>
        <item x="117"/>
        <item x="116"/>
        <item x="111"/>
        <item x="110"/>
        <item x="108"/>
        <item x="107"/>
        <item x="105"/>
        <item x="103"/>
        <item x="101"/>
        <item x="99"/>
        <item x="96"/>
        <item x="95"/>
        <item x="94"/>
        <item x="93"/>
        <item x="92"/>
        <item x="91"/>
        <item x="90"/>
        <item x="89"/>
        <item x="88"/>
        <item x="87"/>
        <item x="86"/>
        <item x="83"/>
        <item x="82"/>
        <item x="81"/>
        <item x="80"/>
        <item x="79"/>
        <item x="75"/>
        <item x="74"/>
        <item x="72"/>
        <item x="71"/>
        <item x="70"/>
        <item x="69"/>
        <item x="67"/>
        <item x="66"/>
        <item x="65"/>
        <item x="64"/>
        <item x="63"/>
        <item x="61"/>
        <item x="60"/>
        <item x="58"/>
        <item x="56"/>
        <item x="54"/>
        <item x="53"/>
        <item x="52"/>
        <item x="49"/>
        <item x="44"/>
        <item x="36"/>
        <item x="37"/>
        <item x="41"/>
        <item x="35"/>
        <item x="32"/>
        <item x="31"/>
        <item x="30"/>
        <item x="28"/>
        <item x="25"/>
        <item x="24"/>
        <item x="26"/>
        <item x="23"/>
        <item x="22"/>
        <item x="21"/>
        <item x="20"/>
        <item x="16"/>
        <item x="7"/>
        <item x="8"/>
        <item x="13"/>
        <item x="12"/>
        <item x="5"/>
        <item x="211"/>
        <item x="3"/>
        <item x="282"/>
        <item x="114"/>
        <item x="1"/>
        <item x="246"/>
        <item x="50"/>
        <item x="239"/>
        <item x="198"/>
        <item x="57"/>
        <item x="207"/>
        <item x="141"/>
        <item x="237"/>
        <item x="68"/>
        <item x="10"/>
        <item x="0"/>
        <item x="98"/>
        <item x="113"/>
        <item x="104"/>
        <item x="51"/>
        <item x="232"/>
        <item x="161"/>
        <item x="170"/>
        <item x="242"/>
        <item x="194"/>
        <item x="124"/>
        <item x="219"/>
        <item x="244"/>
        <item x="85"/>
        <item x="267"/>
        <item x="11"/>
        <item x="15"/>
        <item x="307"/>
        <item x="127"/>
        <item x="287"/>
        <item x="4"/>
        <item x="248"/>
        <item x="40"/>
        <item x="225"/>
        <item x="102"/>
        <item x="228"/>
        <item x="155"/>
        <item x="76"/>
        <item x="280"/>
        <item x="183"/>
        <item x="122"/>
        <item x="253"/>
        <item x="308"/>
        <item x="109"/>
        <item x="300"/>
        <item x="266"/>
        <item x="134"/>
        <item x="303"/>
        <item x="250"/>
        <item x="174"/>
        <item x="78"/>
        <item x="157"/>
        <item x="256"/>
        <item x="42"/>
        <item x="262"/>
        <item x="9"/>
        <item x="291"/>
        <item x="199"/>
        <item x="2"/>
        <item x="175"/>
        <item x="188"/>
        <item x="106"/>
        <item x="120"/>
        <item x="202"/>
        <item x="128"/>
        <item x="115"/>
        <item x="182"/>
        <item x="142"/>
        <item x="229"/>
        <item x="38"/>
        <item x="231"/>
        <item x="17"/>
        <item x="337"/>
        <item x="215"/>
        <item x="254"/>
        <item x="189"/>
        <item x="34"/>
        <item x="27"/>
        <item x="73"/>
        <item x="214"/>
        <item x="29"/>
        <item x="240"/>
        <item x="112"/>
        <item x="281"/>
        <item x="55"/>
        <item x="166"/>
        <item x="192"/>
        <item x="77"/>
        <item x="218"/>
        <item x="171"/>
        <item x="197"/>
        <item x="213"/>
        <item x="327"/>
        <item x="167"/>
        <item x="47"/>
        <item x="45"/>
        <item x="299"/>
        <item x="273"/>
        <item x="46"/>
        <item x="59"/>
        <item x="169"/>
        <item x="222"/>
        <item x="33"/>
        <item x="233"/>
        <item x="186"/>
        <item x="97"/>
        <item x="328"/>
        <item x="238"/>
        <item x="18"/>
        <item x="305"/>
        <item x="84"/>
        <item x="212"/>
        <item x="321"/>
        <item x="48"/>
        <item x="286"/>
        <item x="165"/>
        <item t="default"/>
      </items>
    </pivotField>
    <pivotField showAll="0"/>
    <pivotField numFmtId="3" showAll="0">
      <items count="3">
        <item x="1"/>
        <item x="0"/>
        <item t="default"/>
      </items>
    </pivotField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21FF7-8169-0B4E-A239-098A966C244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8">
    <pivotField numFmtId="14" showAll="0"/>
    <pivotField showAll="0"/>
    <pivotField showAll="0"/>
    <pivotField showAll="0"/>
    <pivotField showAll="0"/>
    <pivotField showAll="0"/>
    <pivotField numFmtId="3" showAll="0"/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Items count="1">
    <i/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B7960-ADF4-D241-89AE-68CAB60FFDC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228" firstHeaderRow="1" firstDataRow="1" firstDataCol="1"/>
  <pivotFields count="8">
    <pivotField numFmtId="14" showAll="0"/>
    <pivotField showAll="0"/>
    <pivotField showAll="0"/>
    <pivotField showAll="0"/>
    <pivotField axis="axisRow" showAll="0" measureFilter="1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numFmtId="3" showAll="0"/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4"/>
  </rowFields>
  <rowItems count="225">
    <i>
      <x/>
    </i>
    <i>
      <x v="1"/>
    </i>
    <i>
      <x v="3"/>
    </i>
    <i>
      <x v="4"/>
    </i>
    <i>
      <x v="9"/>
    </i>
    <i>
      <x v="13"/>
    </i>
    <i>
      <x v="14"/>
    </i>
    <i>
      <x v="15"/>
    </i>
    <i>
      <x v="16"/>
    </i>
    <i>
      <x v="18"/>
    </i>
    <i>
      <x v="19"/>
    </i>
    <i>
      <x v="21"/>
    </i>
    <i>
      <x v="23"/>
    </i>
    <i>
      <x v="26"/>
    </i>
    <i>
      <x v="28"/>
    </i>
    <i>
      <x v="29"/>
    </i>
    <i>
      <x v="30"/>
    </i>
    <i>
      <x v="31"/>
    </i>
    <i>
      <x v="32"/>
    </i>
    <i>
      <x v="37"/>
    </i>
    <i>
      <x v="41"/>
    </i>
    <i>
      <x v="42"/>
    </i>
    <i>
      <x v="44"/>
    </i>
    <i>
      <x v="47"/>
    </i>
    <i>
      <x v="51"/>
    </i>
    <i>
      <x v="53"/>
    </i>
    <i>
      <x v="54"/>
    </i>
    <i>
      <x v="56"/>
    </i>
    <i>
      <x v="57"/>
    </i>
    <i>
      <x v="58"/>
    </i>
    <i>
      <x v="59"/>
    </i>
    <i>
      <x v="63"/>
    </i>
    <i>
      <x v="64"/>
    </i>
    <i>
      <x v="68"/>
    </i>
    <i>
      <x v="71"/>
    </i>
    <i>
      <x v="74"/>
    </i>
    <i>
      <x v="87"/>
    </i>
    <i>
      <x v="89"/>
    </i>
    <i>
      <x v="91"/>
    </i>
    <i>
      <x v="92"/>
    </i>
    <i>
      <x v="93"/>
    </i>
    <i>
      <x v="95"/>
    </i>
    <i>
      <x v="96"/>
    </i>
    <i>
      <x v="97"/>
    </i>
    <i>
      <x v="99"/>
    </i>
    <i>
      <x v="102"/>
    </i>
    <i>
      <x v="104"/>
    </i>
    <i>
      <x v="105"/>
    </i>
    <i>
      <x v="106"/>
    </i>
    <i>
      <x v="110"/>
    </i>
    <i>
      <x v="112"/>
    </i>
    <i>
      <x v="113"/>
    </i>
    <i>
      <x v="114"/>
    </i>
    <i>
      <x v="115"/>
    </i>
    <i>
      <x v="116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2"/>
    </i>
    <i>
      <x v="163"/>
    </i>
    <i>
      <x v="165"/>
    </i>
    <i>
      <x v="166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4"/>
    </i>
    <i>
      <x v="206"/>
    </i>
    <i>
      <x v="207"/>
    </i>
    <i>
      <x v="209"/>
    </i>
    <i>
      <x v="211"/>
    </i>
    <i>
      <x v="212"/>
    </i>
    <i>
      <x v="213"/>
    </i>
    <i>
      <x v="214"/>
    </i>
    <i>
      <x v="215"/>
    </i>
    <i>
      <x v="218"/>
    </i>
    <i>
      <x v="219"/>
    </i>
    <i>
      <x v="220"/>
    </i>
    <i>
      <x v="221"/>
    </i>
    <i>
      <x v="223"/>
    </i>
    <i>
      <x v="224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2"/>
    </i>
    <i>
      <x v="253"/>
    </i>
    <i>
      <x v="255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3"/>
    </i>
    <i>
      <x v="274"/>
    </i>
    <i>
      <x v="275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5"/>
    </i>
    <i>
      <x v="289"/>
    </i>
    <i>
      <x v="290"/>
    </i>
    <i>
      <x v="294"/>
    </i>
    <i>
      <x v="295"/>
    </i>
    <i>
      <x v="297"/>
    </i>
    <i>
      <x v="299"/>
    </i>
    <i>
      <x v="300"/>
    </i>
    <i>
      <x v="301"/>
    </i>
    <i>
      <x v="302"/>
    </i>
    <i>
      <x v="303"/>
    </i>
    <i>
      <x v="307"/>
    </i>
    <i>
      <x v="308"/>
    </i>
    <i>
      <x v="309"/>
    </i>
    <i>
      <x v="313"/>
    </i>
    <i>
      <x v="314"/>
    </i>
    <i>
      <x v="315"/>
    </i>
    <i>
      <x v="316"/>
    </i>
    <i>
      <x v="319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 t="grand">
      <x/>
    </i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filters count="1">
    <filter fld="4" type="valueLessThan" evalOrder="-1" id="5" iMeasureFld="0">
      <autoFilter ref="A1">
        <filterColumn colId="0">
          <customFilters>
            <customFilter operator="lessThan" val="69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78A4B-7D4F-6947-B7F4-8CCFBEB33BDE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9:F15" firstHeaderRow="0" firstDataRow="1" firstDataCol="1"/>
  <pivotFields count="9">
    <pivotField numFmtId="14" showAll="0"/>
    <pivotField showAll="0"/>
    <pivotField showAll="0"/>
    <pivotField showAll="0"/>
    <pivotField axis="axisRow" showAll="0" measureFilter="1">
      <items count="341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x="339"/>
        <item t="default"/>
      </items>
    </pivotField>
    <pivotField showAll="0"/>
    <pivotField numFmtId="3" showAll="0"/>
    <pivotField dataField="1" numFmtId="2" showAll="0"/>
    <pivotField dataField="1" showAll="0">
      <items count="4">
        <item x="1"/>
        <item x="0"/>
        <item x="2"/>
        <item t="default"/>
      </items>
    </pivotField>
  </pivotFields>
  <rowFields count="1">
    <field x="4"/>
  </rowFields>
  <rowItems count="6">
    <i>
      <x v="10"/>
    </i>
    <i>
      <x v="40"/>
    </i>
    <i>
      <x v="72"/>
    </i>
    <i>
      <x v="142"/>
    </i>
    <i>
      <x v="3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Between" evalOrder="-1" id="5" iMeasureFld="0">
      <autoFilter ref="A1">
        <filterColumn colId="0">
          <customFilters and="1">
            <customFilter operator="greaterThanOrEqual" val="575000000"/>
            <customFilter operator="less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B4F60-6DCE-F344-9A61-ACF83EA194B0}" name="PivotTable2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F7" firstHeaderRow="0" firstDataRow="1" firstDataCol="1"/>
  <pivotFields count="9">
    <pivotField numFmtId="14" showAll="0"/>
    <pivotField showAll="0"/>
    <pivotField showAll="0"/>
    <pivotField showAll="0"/>
    <pivotField axis="axisRow" showAll="0" measureFilter="1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numFmtId="3" showAll="0"/>
    <pivotField dataField="1" numFmtId="2" showAll="0"/>
    <pivotField dataField="1" showAll="0">
      <items count="3">
        <item x="1"/>
        <item x="0"/>
        <item t="default"/>
      </items>
    </pivotField>
  </pivotFields>
  <rowFields count="1">
    <field x="4"/>
  </rowFields>
  <rowItems count="4">
    <i>
      <x v="43"/>
    </i>
    <i>
      <x v="73"/>
    </i>
    <i>
      <x v="2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GreaterThanOrEqual" evalOrder="-1" id="4" iMeasureFld="0">
      <autoFilter ref="A1">
        <filterColumn colId="0">
          <customFilters>
            <customFilter operator="greater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BDF82-7F1C-3842-93B8-87FAE9979E99}" name="PivotTable2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3" firstHeaderRow="1" firstDataRow="1" firstDataCol="1"/>
  <pivotFields count="9">
    <pivotField numFmtId="14" showAll="0"/>
    <pivotField showAll="0"/>
    <pivotField showAll="0"/>
    <pivotField showAll="0"/>
    <pivotField axis="axisRow" showAll="0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numFmtId="3" showAll="0"/>
    <pivotField numFmtId="2" showAll="0"/>
    <pivotField dataField="1" showAll="0">
      <items count="3">
        <item x="1"/>
        <item x="0"/>
        <item t="default"/>
      </items>
    </pivotField>
  </pivotFields>
  <rowFields count="1">
    <field x="4"/>
  </rowFields>
  <rowItems count="3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 t="grand">
      <x/>
    </i>
  </rowItems>
  <colItems count="1">
    <i/>
  </colItems>
  <dataFields count="1">
    <dataField name="Sum of Count Distinc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D2BF4-E5E1-1E45-95A0-897460AB8D2D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J229" firstHeaderRow="0" firstDataRow="1" firstDataCol="1"/>
  <pivotFields count="9">
    <pivotField numFmtId="14" showAll="0"/>
    <pivotField showAll="0"/>
    <pivotField showAll="0"/>
    <pivotField showAll="0"/>
    <pivotField axis="axisRow" showAll="0" measureFilter="1">
      <items count="341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x="339"/>
        <item t="default"/>
      </items>
    </pivotField>
    <pivotField showAll="0"/>
    <pivotField numFmtId="3" showAll="0"/>
    <pivotField dataField="1" numFmtId="2" showAll="0"/>
    <pivotField dataField="1" showAll="0">
      <items count="4">
        <item x="1"/>
        <item x="0"/>
        <item x="2"/>
        <item t="default"/>
      </items>
    </pivotField>
  </pivotFields>
  <rowFields count="1">
    <field x="4"/>
  </rowFields>
  <rowItems count="226">
    <i>
      <x/>
    </i>
    <i>
      <x v="1"/>
    </i>
    <i>
      <x v="3"/>
    </i>
    <i>
      <x v="4"/>
    </i>
    <i>
      <x v="9"/>
    </i>
    <i>
      <x v="13"/>
    </i>
    <i>
      <x v="14"/>
    </i>
    <i>
      <x v="15"/>
    </i>
    <i>
      <x v="16"/>
    </i>
    <i>
      <x v="18"/>
    </i>
    <i>
      <x v="19"/>
    </i>
    <i>
      <x v="21"/>
    </i>
    <i>
      <x v="23"/>
    </i>
    <i>
      <x v="26"/>
    </i>
    <i>
      <x v="28"/>
    </i>
    <i>
      <x v="29"/>
    </i>
    <i>
      <x v="30"/>
    </i>
    <i>
      <x v="31"/>
    </i>
    <i>
      <x v="32"/>
    </i>
    <i>
      <x v="37"/>
    </i>
    <i>
      <x v="41"/>
    </i>
    <i>
      <x v="42"/>
    </i>
    <i>
      <x v="44"/>
    </i>
    <i>
      <x v="47"/>
    </i>
    <i>
      <x v="51"/>
    </i>
    <i>
      <x v="53"/>
    </i>
    <i>
      <x v="54"/>
    </i>
    <i>
      <x v="56"/>
    </i>
    <i>
      <x v="57"/>
    </i>
    <i>
      <x v="58"/>
    </i>
    <i>
      <x v="59"/>
    </i>
    <i>
      <x v="63"/>
    </i>
    <i>
      <x v="64"/>
    </i>
    <i>
      <x v="68"/>
    </i>
    <i>
      <x v="71"/>
    </i>
    <i>
      <x v="74"/>
    </i>
    <i>
      <x v="87"/>
    </i>
    <i>
      <x v="89"/>
    </i>
    <i>
      <x v="91"/>
    </i>
    <i>
      <x v="92"/>
    </i>
    <i>
      <x v="93"/>
    </i>
    <i>
      <x v="95"/>
    </i>
    <i>
      <x v="96"/>
    </i>
    <i>
      <x v="97"/>
    </i>
    <i>
      <x v="99"/>
    </i>
    <i>
      <x v="102"/>
    </i>
    <i>
      <x v="104"/>
    </i>
    <i>
      <x v="105"/>
    </i>
    <i>
      <x v="106"/>
    </i>
    <i>
      <x v="110"/>
    </i>
    <i>
      <x v="112"/>
    </i>
    <i>
      <x v="113"/>
    </i>
    <i>
      <x v="114"/>
    </i>
    <i>
      <x v="115"/>
    </i>
    <i>
      <x v="116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2"/>
    </i>
    <i>
      <x v="163"/>
    </i>
    <i>
      <x v="165"/>
    </i>
    <i>
      <x v="166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4"/>
    </i>
    <i>
      <x v="206"/>
    </i>
    <i>
      <x v="207"/>
    </i>
    <i>
      <x v="209"/>
    </i>
    <i>
      <x v="211"/>
    </i>
    <i>
      <x v="212"/>
    </i>
    <i>
      <x v="213"/>
    </i>
    <i>
      <x v="214"/>
    </i>
    <i>
      <x v="215"/>
    </i>
    <i>
      <x v="218"/>
    </i>
    <i>
      <x v="219"/>
    </i>
    <i>
      <x v="220"/>
    </i>
    <i>
      <x v="221"/>
    </i>
    <i>
      <x v="223"/>
    </i>
    <i>
      <x v="224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2"/>
    </i>
    <i>
      <x v="253"/>
    </i>
    <i>
      <x v="255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3"/>
    </i>
    <i>
      <x v="274"/>
    </i>
    <i>
      <x v="275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5"/>
    </i>
    <i>
      <x v="289"/>
    </i>
    <i>
      <x v="290"/>
    </i>
    <i>
      <x v="294"/>
    </i>
    <i>
      <x v="295"/>
    </i>
    <i>
      <x v="297"/>
    </i>
    <i>
      <x v="299"/>
    </i>
    <i>
      <x v="300"/>
    </i>
    <i>
      <x v="301"/>
    </i>
    <i>
      <x v="302"/>
    </i>
    <i>
      <x v="303"/>
    </i>
    <i>
      <x v="307"/>
    </i>
    <i>
      <x v="308"/>
    </i>
    <i>
      <x v="309"/>
    </i>
    <i>
      <x v="313"/>
    </i>
    <i>
      <x v="314"/>
    </i>
    <i>
      <x v="315"/>
    </i>
    <i>
      <x v="316"/>
    </i>
    <i>
      <x v="319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LessThan" evalOrder="-1" id="11" iMeasureFld="0">
      <autoFilter ref="A1">
        <filterColumn colId="0">
          <customFilters>
            <customFilter operator="lessThan" val="69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75037-7B4E-9A41-9EB5-A64BCEF28EFA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3:F130" firstHeaderRow="0" firstDataRow="1" firstDataCol="1"/>
  <pivotFields count="9">
    <pivotField numFmtId="14" showAll="0"/>
    <pivotField showAll="0"/>
    <pivotField showAll="0"/>
    <pivotField showAll="0"/>
    <pivotField axis="axisRow" showAll="0" measureFilter="1">
      <items count="341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x="339"/>
        <item t="default"/>
      </items>
    </pivotField>
    <pivotField showAll="0"/>
    <pivotField numFmtId="3" showAll="0"/>
    <pivotField dataField="1" numFmtId="2" showAll="0"/>
    <pivotField dataField="1" showAll="0">
      <items count="4">
        <item x="1"/>
        <item x="0"/>
        <item x="2"/>
        <item t="default"/>
      </items>
    </pivotField>
  </pivotFields>
  <rowFields count="1">
    <field x="4"/>
  </rowFields>
  <rowItems count="87">
    <i>
      <x v="5"/>
    </i>
    <i>
      <x v="6"/>
    </i>
    <i>
      <x v="8"/>
    </i>
    <i>
      <x v="12"/>
    </i>
    <i>
      <x v="20"/>
    </i>
    <i>
      <x v="22"/>
    </i>
    <i>
      <x v="25"/>
    </i>
    <i>
      <x v="27"/>
    </i>
    <i>
      <x v="33"/>
    </i>
    <i>
      <x v="36"/>
    </i>
    <i>
      <x v="39"/>
    </i>
    <i>
      <x v="45"/>
    </i>
    <i>
      <x v="46"/>
    </i>
    <i>
      <x v="48"/>
    </i>
    <i>
      <x v="49"/>
    </i>
    <i>
      <x v="50"/>
    </i>
    <i>
      <x v="52"/>
    </i>
    <i>
      <x v="55"/>
    </i>
    <i>
      <x v="60"/>
    </i>
    <i>
      <x v="61"/>
    </i>
    <i>
      <x v="65"/>
    </i>
    <i>
      <x v="66"/>
    </i>
    <i>
      <x v="67"/>
    </i>
    <i>
      <x v="69"/>
    </i>
    <i>
      <x v="75"/>
    </i>
    <i>
      <x v="76"/>
    </i>
    <i>
      <x v="77"/>
    </i>
    <i>
      <x v="78"/>
    </i>
    <i>
      <x v="79"/>
    </i>
    <i>
      <x v="83"/>
    </i>
    <i>
      <x v="84"/>
    </i>
    <i>
      <x v="85"/>
    </i>
    <i>
      <x v="86"/>
    </i>
    <i>
      <x v="88"/>
    </i>
    <i>
      <x v="90"/>
    </i>
    <i>
      <x v="98"/>
    </i>
    <i>
      <x v="100"/>
    </i>
    <i>
      <x v="101"/>
    </i>
    <i>
      <x v="103"/>
    </i>
    <i>
      <x v="107"/>
    </i>
    <i>
      <x v="108"/>
    </i>
    <i>
      <x v="109"/>
    </i>
    <i>
      <x v="111"/>
    </i>
    <i>
      <x v="117"/>
    </i>
    <i>
      <x v="118"/>
    </i>
    <i>
      <x v="125"/>
    </i>
    <i>
      <x v="135"/>
    </i>
    <i>
      <x v="136"/>
    </i>
    <i>
      <x v="160"/>
    </i>
    <i>
      <x v="161"/>
    </i>
    <i>
      <x v="164"/>
    </i>
    <i>
      <x v="172"/>
    </i>
    <i>
      <x v="180"/>
    </i>
    <i>
      <x v="182"/>
    </i>
    <i>
      <x v="187"/>
    </i>
    <i>
      <x v="203"/>
    </i>
    <i>
      <x v="208"/>
    </i>
    <i>
      <x v="210"/>
    </i>
    <i>
      <x v="216"/>
    </i>
    <i>
      <x v="217"/>
    </i>
    <i>
      <x v="225"/>
    </i>
    <i>
      <x v="226"/>
    </i>
    <i>
      <x v="249"/>
    </i>
    <i>
      <x v="251"/>
    </i>
    <i>
      <x v="256"/>
    </i>
    <i>
      <x v="259"/>
    </i>
    <i>
      <x v="270"/>
    </i>
    <i>
      <x v="272"/>
    </i>
    <i>
      <x v="276"/>
    </i>
    <i>
      <x v="284"/>
    </i>
    <i>
      <x v="286"/>
    </i>
    <i>
      <x v="287"/>
    </i>
    <i>
      <x v="288"/>
    </i>
    <i>
      <x v="291"/>
    </i>
    <i>
      <x v="292"/>
    </i>
    <i>
      <x v="293"/>
    </i>
    <i>
      <x v="296"/>
    </i>
    <i>
      <x v="304"/>
    </i>
    <i>
      <x v="305"/>
    </i>
    <i>
      <x v="306"/>
    </i>
    <i>
      <x v="310"/>
    </i>
    <i>
      <x v="317"/>
    </i>
    <i>
      <x v="318"/>
    </i>
    <i>
      <x v="320"/>
    </i>
    <i>
      <x v="321"/>
    </i>
    <i>
      <x v="3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Between" evalOrder="-1" id="10" iMeasureFld="0">
      <autoFilter ref="A1">
        <filterColumn colId="0">
          <customFilters and="1">
            <customFilter operator="greaterThanOrEqual" val="69000000"/>
            <customFilter operator="lessThanOrEqual" val="23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2129A-C11B-3E4F-8BD0-95B3542130F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8:F40" firstHeaderRow="0" firstDataRow="1" firstDataCol="1"/>
  <pivotFields count="9">
    <pivotField numFmtId="14" showAll="0"/>
    <pivotField showAll="0"/>
    <pivotField showAll="0"/>
    <pivotField showAll="0"/>
    <pivotField axis="axisRow" showAll="0" measureFilter="1">
      <items count="341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x="339"/>
        <item t="default"/>
      </items>
    </pivotField>
    <pivotField showAll="0"/>
    <pivotField numFmtId="3" showAll="0"/>
    <pivotField dataField="1" numFmtId="2" showAll="0"/>
    <pivotField dataField="1" showAll="0">
      <items count="4">
        <item x="1"/>
        <item x="0"/>
        <item x="2"/>
        <item t="default"/>
      </items>
    </pivotField>
  </pivotFields>
  <rowFields count="1">
    <field x="4"/>
  </rowFields>
  <rowItems count="22">
    <i>
      <x v="2"/>
    </i>
    <i>
      <x v="7"/>
    </i>
    <i>
      <x v="11"/>
    </i>
    <i>
      <x v="17"/>
    </i>
    <i>
      <x v="24"/>
    </i>
    <i>
      <x v="34"/>
    </i>
    <i>
      <x v="35"/>
    </i>
    <i>
      <x v="38"/>
    </i>
    <i>
      <x v="62"/>
    </i>
    <i>
      <x v="70"/>
    </i>
    <i>
      <x v="80"/>
    </i>
    <i>
      <x v="81"/>
    </i>
    <i>
      <x v="82"/>
    </i>
    <i>
      <x v="94"/>
    </i>
    <i>
      <x v="167"/>
    </i>
    <i>
      <x v="200"/>
    </i>
    <i>
      <x v="205"/>
    </i>
    <i>
      <x v="250"/>
    </i>
    <i>
      <x v="254"/>
    </i>
    <i>
      <x v="298"/>
    </i>
    <i>
      <x v="3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Between" evalOrder="-1" id="8" iMeasureFld="0">
      <autoFilter ref="A1">
        <filterColumn colId="0">
          <customFilters and="1">
            <customFilter operator="greaterThanOrEqual" val="230000000"/>
            <customFilter operator="lessThanOrEqual" val="575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6F34C-3551-054E-85A8-A2E049DCC637}" name="PivotTable7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rowHeaderCaption="Member Account Code">
  <location ref="E16:G22" firstHeaderRow="0" firstDataRow="1" firstDataCol="1"/>
  <pivotFields count="9"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/>
    <pivotField dataField="1" compact="0" outline="0" subtotalTop="0" showAll="0" defaultSubtotal="0">
      <items count="2">
        <item x="1"/>
        <item x="0"/>
      </items>
    </pivotField>
  </pivotFields>
  <rowFields count="1">
    <field x="4"/>
  </rowFields>
  <rowItems count="6">
    <i>
      <x v="10"/>
    </i>
    <i>
      <x v="40"/>
    </i>
    <i>
      <x v="72"/>
    </i>
    <i>
      <x v="142"/>
    </i>
    <i>
      <x v="3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Between" evalOrder="-1" id="11" iMeasureFld="0">
      <autoFilter ref="A1">
        <filterColumn colId="0">
          <customFilters and="1">
            <customFilter operator="greaterThanOrEqual" val="575000000"/>
            <customFilter operator="less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1F5AD-F680-934C-9643-75288CD797DB}" name="PivotTable10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rowHeaderCaption="Member Account Code">
  <location ref="J9:L234" firstHeaderRow="0" firstDataRow="1" firstDataCol="1"/>
  <pivotFields count="9"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/>
    <pivotField dataField="1" compact="0" outline="0" subtotalTop="0" showAll="0" defaultSubtotal="0">
      <items count="2">
        <item x="1"/>
        <item x="0"/>
      </items>
    </pivotField>
  </pivotFields>
  <rowFields count="1">
    <field x="4"/>
  </rowFields>
  <rowItems count="225">
    <i>
      <x/>
    </i>
    <i>
      <x v="1"/>
    </i>
    <i>
      <x v="3"/>
    </i>
    <i>
      <x v="4"/>
    </i>
    <i>
      <x v="9"/>
    </i>
    <i>
      <x v="13"/>
    </i>
    <i>
      <x v="14"/>
    </i>
    <i>
      <x v="15"/>
    </i>
    <i>
      <x v="16"/>
    </i>
    <i>
      <x v="18"/>
    </i>
    <i>
      <x v="19"/>
    </i>
    <i>
      <x v="21"/>
    </i>
    <i>
      <x v="23"/>
    </i>
    <i>
      <x v="26"/>
    </i>
    <i>
      <x v="28"/>
    </i>
    <i>
      <x v="29"/>
    </i>
    <i>
      <x v="30"/>
    </i>
    <i>
      <x v="31"/>
    </i>
    <i>
      <x v="32"/>
    </i>
    <i>
      <x v="37"/>
    </i>
    <i>
      <x v="41"/>
    </i>
    <i>
      <x v="42"/>
    </i>
    <i>
      <x v="44"/>
    </i>
    <i>
      <x v="47"/>
    </i>
    <i>
      <x v="51"/>
    </i>
    <i>
      <x v="53"/>
    </i>
    <i>
      <x v="54"/>
    </i>
    <i>
      <x v="56"/>
    </i>
    <i>
      <x v="57"/>
    </i>
    <i>
      <x v="58"/>
    </i>
    <i>
      <x v="59"/>
    </i>
    <i>
      <x v="63"/>
    </i>
    <i>
      <x v="64"/>
    </i>
    <i>
      <x v="68"/>
    </i>
    <i>
      <x v="71"/>
    </i>
    <i>
      <x v="74"/>
    </i>
    <i>
      <x v="87"/>
    </i>
    <i>
      <x v="89"/>
    </i>
    <i>
      <x v="91"/>
    </i>
    <i>
      <x v="92"/>
    </i>
    <i>
      <x v="93"/>
    </i>
    <i>
      <x v="95"/>
    </i>
    <i>
      <x v="96"/>
    </i>
    <i>
      <x v="97"/>
    </i>
    <i>
      <x v="99"/>
    </i>
    <i>
      <x v="102"/>
    </i>
    <i>
      <x v="104"/>
    </i>
    <i>
      <x v="105"/>
    </i>
    <i>
      <x v="106"/>
    </i>
    <i>
      <x v="110"/>
    </i>
    <i>
      <x v="112"/>
    </i>
    <i>
      <x v="113"/>
    </i>
    <i>
      <x v="114"/>
    </i>
    <i>
      <x v="115"/>
    </i>
    <i>
      <x v="116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2"/>
    </i>
    <i>
      <x v="163"/>
    </i>
    <i>
      <x v="165"/>
    </i>
    <i>
      <x v="166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4"/>
    </i>
    <i>
      <x v="206"/>
    </i>
    <i>
      <x v="207"/>
    </i>
    <i>
      <x v="209"/>
    </i>
    <i>
      <x v="211"/>
    </i>
    <i>
      <x v="212"/>
    </i>
    <i>
      <x v="213"/>
    </i>
    <i>
      <x v="214"/>
    </i>
    <i>
      <x v="215"/>
    </i>
    <i>
      <x v="218"/>
    </i>
    <i>
      <x v="219"/>
    </i>
    <i>
      <x v="220"/>
    </i>
    <i>
      <x v="221"/>
    </i>
    <i>
      <x v="223"/>
    </i>
    <i>
      <x v="224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2"/>
    </i>
    <i>
      <x v="253"/>
    </i>
    <i>
      <x v="255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3"/>
    </i>
    <i>
      <x v="274"/>
    </i>
    <i>
      <x v="275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5"/>
    </i>
    <i>
      <x v="289"/>
    </i>
    <i>
      <x v="290"/>
    </i>
    <i>
      <x v="294"/>
    </i>
    <i>
      <x v="295"/>
    </i>
    <i>
      <x v="297"/>
    </i>
    <i>
      <x v="299"/>
    </i>
    <i>
      <x v="300"/>
    </i>
    <i>
      <x v="301"/>
    </i>
    <i>
      <x v="302"/>
    </i>
    <i>
      <x v="303"/>
    </i>
    <i>
      <x v="307"/>
    </i>
    <i>
      <x v="308"/>
    </i>
    <i>
      <x v="309"/>
    </i>
    <i>
      <x v="313"/>
    </i>
    <i>
      <x v="314"/>
    </i>
    <i>
      <x v="315"/>
    </i>
    <i>
      <x v="316"/>
    </i>
    <i>
      <x v="319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LessThan" evalOrder="-1" id="12" iMeasureFld="0">
      <autoFilter ref="A1">
        <filterColumn colId="0">
          <customFilters>
            <customFilter operator="lessThan" val="69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AECE1-DEBC-0647-8404-581F12DDEE44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6:G24" firstHeaderRow="1" firstDataRow="1" firstDataCol="1"/>
  <pivotFields count="8">
    <pivotField numFmtId="14" showAll="0"/>
    <pivotField axis="axisRow" showAll="0">
      <items count="8">
        <item x="4"/>
        <item x="2"/>
        <item x="1"/>
        <item x="5"/>
        <item x="0"/>
        <item x="6"/>
        <item x="3"/>
        <item t="default"/>
      </items>
    </pivotField>
    <pivotField showAll="0"/>
    <pivotField showAll="0"/>
    <pivotField showAll="0">
      <items count="340">
        <item x="39"/>
        <item x="100"/>
        <item x="338"/>
        <item x="336"/>
        <item x="335"/>
        <item x="334"/>
        <item x="333"/>
        <item x="331"/>
        <item x="329"/>
        <item x="326"/>
        <item x="325"/>
        <item x="324"/>
        <item x="323"/>
        <item x="322"/>
        <item x="320"/>
        <item x="319"/>
        <item x="318"/>
        <item x="316"/>
        <item x="315"/>
        <item x="314"/>
        <item x="313"/>
        <item x="312"/>
        <item x="311"/>
        <item x="310"/>
        <item x="306"/>
        <item x="304"/>
        <item x="301"/>
        <item x="298"/>
        <item x="297"/>
        <item x="296"/>
        <item x="295"/>
        <item x="294"/>
        <item x="293"/>
        <item x="309"/>
        <item x="290"/>
        <item x="289"/>
        <item x="288"/>
        <item x="285"/>
        <item x="284"/>
        <item x="283"/>
        <item x="279"/>
        <item x="278"/>
        <item x="277"/>
        <item x="276"/>
        <item x="275"/>
        <item x="274"/>
        <item x="272"/>
        <item x="271"/>
        <item x="270"/>
        <item x="269"/>
        <item x="268"/>
        <item x="265"/>
        <item x="264"/>
        <item x="263"/>
        <item x="260"/>
        <item x="261"/>
        <item x="259"/>
        <item x="258"/>
        <item x="257"/>
        <item x="255"/>
        <item x="252"/>
        <item x="249"/>
        <item x="247"/>
        <item x="245"/>
        <item x="243"/>
        <item x="241"/>
        <item x="236"/>
        <item x="235"/>
        <item x="230"/>
        <item x="227"/>
        <item x="226"/>
        <item x="224"/>
        <item x="223"/>
        <item x="220"/>
        <item x="217"/>
        <item x="216"/>
        <item x="210"/>
        <item x="209"/>
        <item x="206"/>
        <item x="205"/>
        <item x="204"/>
        <item x="201"/>
        <item x="203"/>
        <item x="200"/>
        <item x="196"/>
        <item x="195"/>
        <item x="193"/>
        <item x="191"/>
        <item x="190"/>
        <item x="185"/>
        <item x="184"/>
        <item x="180"/>
        <item x="179"/>
        <item x="302"/>
        <item x="178"/>
        <item x="177"/>
        <item x="181"/>
        <item x="173"/>
        <item x="172"/>
        <item x="168"/>
        <item x="163"/>
        <item x="162"/>
        <item x="160"/>
        <item x="159"/>
        <item x="158"/>
        <item x="156"/>
        <item x="150"/>
        <item x="148"/>
        <item x="234"/>
        <item x="6"/>
        <item x="208"/>
        <item x="149"/>
        <item x="187"/>
        <item x="43"/>
        <item x="19"/>
        <item x="62"/>
        <item x="251"/>
        <item x="332"/>
        <item x="330"/>
        <item x="221"/>
        <item x="317"/>
        <item x="164"/>
        <item x="176"/>
        <item x="14"/>
        <item x="292"/>
        <item x="138"/>
        <item x="139"/>
        <item x="140"/>
        <item x="143"/>
        <item x="144"/>
        <item x="145"/>
        <item x="146"/>
        <item x="147"/>
        <item x="151"/>
        <item x="152"/>
        <item x="154"/>
        <item x="153"/>
        <item x="137"/>
        <item x="136"/>
        <item x="135"/>
        <item x="133"/>
        <item x="132"/>
        <item x="131"/>
        <item x="130"/>
        <item x="129"/>
        <item x="126"/>
        <item x="125"/>
        <item x="123"/>
        <item x="121"/>
        <item x="119"/>
        <item x="118"/>
        <item x="117"/>
        <item x="116"/>
        <item x="111"/>
        <item x="110"/>
        <item x="108"/>
        <item x="107"/>
        <item x="105"/>
        <item x="103"/>
        <item x="101"/>
        <item x="99"/>
        <item x="96"/>
        <item x="95"/>
        <item x="94"/>
        <item x="93"/>
        <item x="92"/>
        <item x="91"/>
        <item x="90"/>
        <item x="89"/>
        <item x="88"/>
        <item x="87"/>
        <item x="86"/>
        <item x="83"/>
        <item x="82"/>
        <item x="81"/>
        <item x="80"/>
        <item x="79"/>
        <item x="75"/>
        <item x="74"/>
        <item x="72"/>
        <item x="71"/>
        <item x="70"/>
        <item x="69"/>
        <item x="67"/>
        <item x="66"/>
        <item x="65"/>
        <item x="64"/>
        <item x="63"/>
        <item x="61"/>
        <item x="60"/>
        <item x="58"/>
        <item x="56"/>
        <item x="54"/>
        <item x="53"/>
        <item x="52"/>
        <item x="49"/>
        <item x="44"/>
        <item x="36"/>
        <item x="37"/>
        <item x="41"/>
        <item x="35"/>
        <item x="32"/>
        <item x="31"/>
        <item x="30"/>
        <item x="28"/>
        <item x="25"/>
        <item x="24"/>
        <item x="26"/>
        <item x="23"/>
        <item x="22"/>
        <item x="21"/>
        <item x="20"/>
        <item x="16"/>
        <item x="7"/>
        <item x="8"/>
        <item x="13"/>
        <item x="12"/>
        <item x="5"/>
        <item x="211"/>
        <item x="3"/>
        <item x="282"/>
        <item x="114"/>
        <item x="1"/>
        <item x="246"/>
        <item x="50"/>
        <item x="239"/>
        <item x="198"/>
        <item x="57"/>
        <item x="207"/>
        <item x="141"/>
        <item x="237"/>
        <item x="68"/>
        <item x="10"/>
        <item x="0"/>
        <item x="98"/>
        <item x="113"/>
        <item x="104"/>
        <item x="51"/>
        <item x="232"/>
        <item x="161"/>
        <item x="170"/>
        <item x="242"/>
        <item x="194"/>
        <item x="124"/>
        <item x="219"/>
        <item x="244"/>
        <item x="85"/>
        <item x="267"/>
        <item x="11"/>
        <item x="15"/>
        <item x="307"/>
        <item x="127"/>
        <item x="287"/>
        <item x="4"/>
        <item x="248"/>
        <item x="40"/>
        <item x="225"/>
        <item x="102"/>
        <item x="228"/>
        <item x="155"/>
        <item x="76"/>
        <item x="280"/>
        <item x="183"/>
        <item x="122"/>
        <item x="253"/>
        <item x="308"/>
        <item x="109"/>
        <item x="300"/>
        <item x="266"/>
        <item x="134"/>
        <item x="303"/>
        <item x="250"/>
        <item x="174"/>
        <item x="78"/>
        <item x="157"/>
        <item x="256"/>
        <item x="42"/>
        <item x="262"/>
        <item x="9"/>
        <item x="291"/>
        <item x="199"/>
        <item x="2"/>
        <item x="175"/>
        <item x="188"/>
        <item x="106"/>
        <item x="120"/>
        <item x="202"/>
        <item x="128"/>
        <item x="115"/>
        <item x="182"/>
        <item x="142"/>
        <item x="229"/>
        <item x="38"/>
        <item x="231"/>
        <item x="17"/>
        <item x="337"/>
        <item x="215"/>
        <item x="254"/>
        <item x="189"/>
        <item x="34"/>
        <item x="27"/>
        <item x="73"/>
        <item x="214"/>
        <item x="29"/>
        <item x="240"/>
        <item x="112"/>
        <item x="281"/>
        <item x="55"/>
        <item x="166"/>
        <item x="192"/>
        <item x="77"/>
        <item x="218"/>
        <item x="171"/>
        <item x="197"/>
        <item x="213"/>
        <item x="327"/>
        <item x="167"/>
        <item x="47"/>
        <item x="45"/>
        <item x="299"/>
        <item x="273"/>
        <item x="46"/>
        <item x="59"/>
        <item x="169"/>
        <item x="222"/>
        <item x="33"/>
        <item x="233"/>
        <item x="186"/>
        <item x="97"/>
        <item x="328"/>
        <item x="238"/>
        <item x="18"/>
        <item x="305"/>
        <item x="84"/>
        <item x="212"/>
        <item x="321"/>
        <item x="48"/>
        <item x="286"/>
        <item x="165"/>
        <item t="default"/>
      </items>
    </pivotField>
    <pivotField showAll="0"/>
    <pivotField dataField="1" numFmtId="3" showAll="0">
      <items count="3">
        <item x="1"/>
        <item x="0"/>
        <item t="default"/>
      </items>
    </pivotField>
    <pivotField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F7757-3960-D145-B644-B26E0EA23211}" name="PivotTable9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rowHeaderCaption="Member Account Code">
  <location ref="E50:G137" firstHeaderRow="0" firstDataRow="1" firstDataCol="1"/>
  <pivotFields count="9"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/>
    <pivotField dataField="1" compact="0" outline="0" subtotalTop="0" showAll="0" defaultSubtotal="0">
      <items count="2">
        <item x="1"/>
        <item x="0"/>
      </items>
    </pivotField>
  </pivotFields>
  <rowFields count="1">
    <field x="4"/>
  </rowFields>
  <rowItems count="87">
    <i>
      <x v="5"/>
    </i>
    <i>
      <x v="6"/>
    </i>
    <i>
      <x v="8"/>
    </i>
    <i>
      <x v="12"/>
    </i>
    <i>
      <x v="20"/>
    </i>
    <i>
      <x v="22"/>
    </i>
    <i>
      <x v="25"/>
    </i>
    <i>
      <x v="27"/>
    </i>
    <i>
      <x v="33"/>
    </i>
    <i>
      <x v="36"/>
    </i>
    <i>
      <x v="39"/>
    </i>
    <i>
      <x v="45"/>
    </i>
    <i>
      <x v="46"/>
    </i>
    <i>
      <x v="48"/>
    </i>
    <i>
      <x v="49"/>
    </i>
    <i>
      <x v="50"/>
    </i>
    <i>
      <x v="52"/>
    </i>
    <i>
      <x v="55"/>
    </i>
    <i>
      <x v="60"/>
    </i>
    <i>
      <x v="61"/>
    </i>
    <i>
      <x v="65"/>
    </i>
    <i>
      <x v="66"/>
    </i>
    <i>
      <x v="67"/>
    </i>
    <i>
      <x v="69"/>
    </i>
    <i>
      <x v="75"/>
    </i>
    <i>
      <x v="76"/>
    </i>
    <i>
      <x v="77"/>
    </i>
    <i>
      <x v="78"/>
    </i>
    <i>
      <x v="79"/>
    </i>
    <i>
      <x v="83"/>
    </i>
    <i>
      <x v="84"/>
    </i>
    <i>
      <x v="85"/>
    </i>
    <i>
      <x v="86"/>
    </i>
    <i>
      <x v="88"/>
    </i>
    <i>
      <x v="90"/>
    </i>
    <i>
      <x v="98"/>
    </i>
    <i>
      <x v="100"/>
    </i>
    <i>
      <x v="101"/>
    </i>
    <i>
      <x v="103"/>
    </i>
    <i>
      <x v="107"/>
    </i>
    <i>
      <x v="108"/>
    </i>
    <i>
      <x v="109"/>
    </i>
    <i>
      <x v="111"/>
    </i>
    <i>
      <x v="117"/>
    </i>
    <i>
      <x v="118"/>
    </i>
    <i>
      <x v="125"/>
    </i>
    <i>
      <x v="135"/>
    </i>
    <i>
      <x v="136"/>
    </i>
    <i>
      <x v="160"/>
    </i>
    <i>
      <x v="161"/>
    </i>
    <i>
      <x v="164"/>
    </i>
    <i>
      <x v="172"/>
    </i>
    <i>
      <x v="180"/>
    </i>
    <i>
      <x v="182"/>
    </i>
    <i>
      <x v="187"/>
    </i>
    <i>
      <x v="203"/>
    </i>
    <i>
      <x v="208"/>
    </i>
    <i>
      <x v="210"/>
    </i>
    <i>
      <x v="216"/>
    </i>
    <i>
      <x v="217"/>
    </i>
    <i>
      <x v="225"/>
    </i>
    <i>
      <x v="226"/>
    </i>
    <i>
      <x v="249"/>
    </i>
    <i>
      <x v="251"/>
    </i>
    <i>
      <x v="256"/>
    </i>
    <i>
      <x v="259"/>
    </i>
    <i>
      <x v="270"/>
    </i>
    <i>
      <x v="272"/>
    </i>
    <i>
      <x v="276"/>
    </i>
    <i>
      <x v="284"/>
    </i>
    <i>
      <x v="286"/>
    </i>
    <i>
      <x v="287"/>
    </i>
    <i>
      <x v="288"/>
    </i>
    <i>
      <x v="291"/>
    </i>
    <i>
      <x v="292"/>
    </i>
    <i>
      <x v="293"/>
    </i>
    <i>
      <x v="296"/>
    </i>
    <i>
      <x v="304"/>
    </i>
    <i>
      <x v="305"/>
    </i>
    <i>
      <x v="306"/>
    </i>
    <i>
      <x v="310"/>
    </i>
    <i>
      <x v="317"/>
    </i>
    <i>
      <x v="318"/>
    </i>
    <i>
      <x v="320"/>
    </i>
    <i>
      <x v="321"/>
    </i>
    <i>
      <x v="3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Between" evalOrder="-1" id="13" iMeasureFld="0">
      <autoFilter ref="A1">
        <filterColumn colId="0">
          <customFilters and="1">
            <customFilter operator="greaterThanOrEqual" val="69000000"/>
            <customFilter operator="lessThanOrEqual" val="23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B3D60-7E91-A840-80C1-B7240789E0CE}" name="PivotTable2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rowHeaderCaption="Member Account Code">
  <location ref="E9:G13" firstHeaderRow="0" firstDataRow="1" firstDataCol="1"/>
  <pivotFields count="9"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/>
    <pivotField dataField="1" compact="0" outline="0" subtotalTop="0" showAll="0" defaultSubtotal="0">
      <items count="2">
        <item x="1"/>
        <item x="0"/>
      </items>
    </pivotField>
  </pivotFields>
  <rowFields count="1">
    <field x="4"/>
  </rowFields>
  <rowItems count="4">
    <i>
      <x v="43"/>
    </i>
    <i>
      <x v="73"/>
    </i>
    <i>
      <x v="2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GreaterThanOrEqual" evalOrder="-1" id="10" iMeasureFld="0">
      <autoFilter ref="A1">
        <filterColumn colId="0">
          <customFilters>
            <customFilter operator="greater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D6DEC-C78B-504D-ACC9-AE7F875A3F9A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Member Account Code">
  <location ref="E5:E6" firstHeaderRow="1" firstDataRow="1" firstDataCol="0"/>
  <pivotFields count="8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3" outline="0" showAll="0"/>
    <pivotField compact="0" numFmtId="2" outline="0" showAll="0"/>
  </pivotFields>
  <rowItems count="1">
    <i/>
  </rowItems>
  <colItems count="1">
    <i/>
  </colItems>
  <dataFields count="1">
    <dataField name="Count of Invoic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FB2FD-AFE9-F042-98B7-72CC55E129F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Member Account Code">
  <location ref="A3:C343" firstHeaderRow="0" firstDataRow="1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compact="0" outline="0" showAll="0"/>
    <pivotField compact="0" numFmtId="3" outline="0" showAll="0"/>
    <pivotField dataField="1" compact="0" numFmtId="2" outline="0" showAll="0"/>
    <pivotField dataField="1" compact="0" outline="0" showAll="0">
      <items count="3">
        <item x="1"/>
        <item x="0"/>
        <item t="default"/>
      </items>
    </pivotField>
  </pivotFields>
  <rowFields count="1">
    <field x="4"/>
  </rowFields>
  <rowItems count="3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10351-EC74-5E47-970F-14B15853E520}" name="PivotTable8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rowHeaderCaption="Member Account Code">
  <location ref="E25:G47" firstHeaderRow="0" firstDataRow="1" firstDataCol="1"/>
  <pivotFields count="9"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/>
    <pivotField dataField="1" compact="0" outline="0" subtotalTop="0" showAll="0" defaultSubtotal="0">
      <items count="2">
        <item x="1"/>
        <item x="0"/>
      </items>
    </pivotField>
  </pivotFields>
  <rowFields count="1">
    <field x="4"/>
  </rowFields>
  <rowItems count="22">
    <i>
      <x v="2"/>
    </i>
    <i>
      <x v="7"/>
    </i>
    <i>
      <x v="11"/>
    </i>
    <i>
      <x v="17"/>
    </i>
    <i>
      <x v="24"/>
    </i>
    <i>
      <x v="34"/>
    </i>
    <i>
      <x v="35"/>
    </i>
    <i>
      <x v="38"/>
    </i>
    <i>
      <x v="62"/>
    </i>
    <i>
      <x v="70"/>
    </i>
    <i>
      <x v="80"/>
    </i>
    <i>
      <x v="81"/>
    </i>
    <i>
      <x v="82"/>
    </i>
    <i>
      <x v="94"/>
    </i>
    <i>
      <x v="167"/>
    </i>
    <i>
      <x v="200"/>
    </i>
    <i>
      <x v="205"/>
    </i>
    <i>
      <x v="250"/>
    </i>
    <i>
      <x v="254"/>
    </i>
    <i>
      <x v="298"/>
    </i>
    <i>
      <x v="3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Count Distinct" fld="8" baseField="0" baseItem="0"/>
  </dataFields>
  <pivotTableStyleInfo name="PivotStyleLight16" showRowHeaders="1" showColHeaders="1" showRowStripes="0" showColStripes="0" showLastColumn="1"/>
  <filters count="1">
    <filter fld="4" type="valueBetween" evalOrder="-1" id="13" iMeasureFld="0">
      <autoFilter ref="A1">
        <filterColumn colId="0">
          <customFilters and="1">
            <customFilter operator="greaterThanOrEqual" val="230000000"/>
            <customFilter operator="lessThanOrEqual" val="575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C8F94-D74F-0047-8922-DFBD5CCED036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Member Account Code">
  <location ref="D26:G83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/>
    <pivotField dataField="1" compact="0" numFmtId="3" outline="0" showAll="0" defaultSubtotal="0"/>
    <pivotField dataField="1" compact="0" numFmtId="2" outline="0" showAll="0" defaultSubtotal="0"/>
  </pivotFields>
  <rowFields count="2">
    <field x="4"/>
    <field x="3"/>
  </rowFields>
  <rowItems count="57">
    <i>
      <x v="2"/>
      <x v="201"/>
    </i>
    <i>
      <x v="7"/>
      <x v="24"/>
    </i>
    <i r="1">
      <x v="46"/>
    </i>
    <i r="1">
      <x v="162"/>
    </i>
    <i r="1">
      <x v="164"/>
    </i>
    <i r="1">
      <x v="270"/>
    </i>
    <i r="1">
      <x v="275"/>
    </i>
    <i r="1">
      <x v="277"/>
    </i>
    <i r="1">
      <x v="278"/>
    </i>
    <i r="1">
      <x v="279"/>
    </i>
    <i r="1">
      <x v="295"/>
    </i>
    <i>
      <x v="11"/>
      <x v="15"/>
    </i>
    <i r="1">
      <x v="183"/>
    </i>
    <i>
      <x v="17"/>
      <x v="52"/>
    </i>
    <i r="1">
      <x v="99"/>
    </i>
    <i r="1">
      <x v="106"/>
    </i>
    <i>
      <x v="24"/>
      <x v="188"/>
    </i>
    <i>
      <x v="34"/>
      <x v="45"/>
    </i>
    <i r="1">
      <x v="106"/>
    </i>
    <i r="1">
      <x v="325"/>
    </i>
    <i>
      <x v="35"/>
      <x/>
    </i>
    <i r="1">
      <x v="3"/>
    </i>
    <i r="1">
      <x v="75"/>
    </i>
    <i r="1">
      <x v="134"/>
    </i>
    <i r="1">
      <x v="280"/>
    </i>
    <i r="1">
      <x v="289"/>
    </i>
    <i>
      <x v="38"/>
      <x v="54"/>
    </i>
    <i r="1">
      <x v="61"/>
    </i>
    <i r="1">
      <x v="76"/>
    </i>
    <i r="1">
      <x v="94"/>
    </i>
    <i>
      <x v="62"/>
      <x v="55"/>
    </i>
    <i r="1">
      <x v="151"/>
    </i>
    <i r="1">
      <x v="202"/>
    </i>
    <i r="1">
      <x v="269"/>
    </i>
    <i r="1">
      <x v="315"/>
    </i>
    <i>
      <x v="70"/>
      <x v="134"/>
    </i>
    <i r="1">
      <x v="152"/>
    </i>
    <i r="1">
      <x v="331"/>
    </i>
    <i r="1">
      <x v="332"/>
    </i>
    <i>
      <x v="80"/>
      <x v="198"/>
    </i>
    <i>
      <x v="81"/>
      <x v="199"/>
    </i>
    <i r="1">
      <x v="200"/>
    </i>
    <i>
      <x v="82"/>
      <x v="196"/>
    </i>
    <i>
      <x v="94"/>
      <x v="171"/>
    </i>
    <i r="1">
      <x v="321"/>
    </i>
    <i>
      <x v="167"/>
      <x v="33"/>
    </i>
    <i r="1">
      <x v="293"/>
    </i>
    <i>
      <x v="200"/>
      <x v="107"/>
    </i>
    <i>
      <x v="205"/>
      <x v="175"/>
    </i>
    <i r="1">
      <x v="309"/>
    </i>
    <i>
      <x v="250"/>
      <x v="169"/>
    </i>
    <i>
      <x v="254"/>
      <x v="99"/>
    </i>
    <i r="1">
      <x v="145"/>
    </i>
    <i r="1">
      <x v="319"/>
    </i>
    <i>
      <x v="298"/>
      <x v="197"/>
    </i>
    <i>
      <x v="311"/>
      <x v="19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Sales Qty" fld="6" baseField="0" baseItem="0"/>
  </dataFields>
  <pivotTableStyleInfo name="PivotStyleLight16" showRowHeaders="1" showColHeaders="1" showRowStripes="0" showColStripes="0" showLastColumn="1"/>
  <filters count="1">
    <filter fld="4" type="valueBetween" evalOrder="-1" id="3" iMeasureFld="0">
      <autoFilter ref="A1">
        <filterColumn colId="0">
          <customFilters and="1">
            <customFilter operator="greaterThanOrEqual" val="230000000"/>
            <customFilter operator="lessThanOrEqual" val="575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2D821-9AEB-264C-8ED3-69CE138A491C}" name="PivotTable1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Member Account Code">
  <location ref="D12:G21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/>
    <pivotField dataField="1" compact="0" numFmtId="3" outline="0" showAll="0" defaultSubtotal="0"/>
    <pivotField dataField="1" compact="0" numFmtId="2" outline="0" showAll="0" defaultSubtotal="0"/>
  </pivotFields>
  <rowFields count="2">
    <field x="4"/>
    <field x="3"/>
  </rowFields>
  <rowItems count="9">
    <i>
      <x v="10"/>
      <x v="170"/>
    </i>
    <i r="1">
      <x v="240"/>
    </i>
    <i r="1">
      <x v="296"/>
    </i>
    <i>
      <x v="40"/>
      <x v="83"/>
    </i>
    <i r="1">
      <x v="318"/>
    </i>
    <i>
      <x v="72"/>
      <x v="190"/>
    </i>
    <i>
      <x v="142"/>
      <x v="167"/>
    </i>
    <i>
      <x v="312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Sales Qty" fld="6" baseField="0" baseItem="0"/>
  </dataFields>
  <pivotTableStyleInfo name="PivotStyleLight16" showRowHeaders="1" showColHeaders="1" showRowStripes="0" showColStripes="0" showLastColumn="1"/>
  <filters count="1">
    <filter fld="4" type="valueBetween" evalOrder="-1" id="8" iMeasureFld="0">
      <autoFilter ref="A1">
        <filterColumn colId="0">
          <customFilters and="1">
            <customFilter operator="greaterThanOrEqual" val="575000000"/>
            <customFilter operator="less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3633B-5C97-E946-8F97-37801840292B}" name="PivotTable17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rowHeaderCaption="Member Account Code">
  <location ref="D3:G8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/>
    <pivotField dataField="1" compact="0" numFmtId="3" outline="0" showAll="0" defaultSubtotal="0"/>
    <pivotField dataField="1" compact="0" numFmtId="2" outline="0" showAll="0" defaultSubtotal="0"/>
  </pivotFields>
  <rowFields count="2">
    <field x="4"/>
    <field x="3"/>
  </rowFields>
  <rowItems count="5">
    <i>
      <x v="43"/>
      <x v="191"/>
    </i>
    <i>
      <x v="73"/>
      <x v="181"/>
    </i>
    <i r="1">
      <x v="338"/>
    </i>
    <i>
      <x v="222"/>
      <x v="1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Sales Qty" fld="6" baseField="0" baseItem="0"/>
  </dataFields>
  <pivotTableStyleInfo name="PivotStyleLight16" showRowHeaders="1" showColHeaders="1" showRowStripes="0" showColStripes="0" showLastColumn="1"/>
  <filters count="1">
    <filter fld="4" type="valueGreaterThanOrEqual" evalOrder="-1" id="10" iMeasureFld="0">
      <autoFilter ref="A1">
        <filterColumn colId="0">
          <customFilters>
            <customFilter operator="greater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6B54E-9371-F346-BDEB-A453DA7F17F5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3" firstHeaderRow="1" firstDataRow="1" firstDataCol="1"/>
  <pivotFields count="8">
    <pivotField numFmtId="14" showAll="0"/>
    <pivotField showAll="0"/>
    <pivotField showAll="0"/>
    <pivotField axis="axisRow" showAll="0">
      <items count="340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  <item t="default"/>
      </items>
    </pivotField>
    <pivotField showAll="0"/>
    <pivotField showAll="0"/>
    <pivotField dataField="1" numFmtId="3" showAll="0">
      <items count="3">
        <item x="1"/>
        <item x="0"/>
        <item t="default"/>
      </items>
    </pivotField>
    <pivotField numFmtId="2" showAll="0"/>
  </pivotFields>
  <rowFields count="1">
    <field x="3"/>
  </rowFields>
  <rowItems count="3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 t="grand">
      <x/>
    </i>
  </rowItems>
  <colItems count="1">
    <i/>
  </colItems>
  <dataFields count="1">
    <dataField name="Sum of Sales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1243A-FF34-5F48-9B48-5C1361183B50}" name="PivotTable2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Member Account Code">
  <location ref="N4:Q262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/>
    <pivotField dataField="1" compact="0" numFmtId="3" outline="0" showAll="0" defaultSubtotal="0"/>
    <pivotField dataField="1" compact="0" numFmtId="2" outline="0" showAll="0" defaultSubtotal="0"/>
  </pivotFields>
  <rowFields count="2">
    <field x="4"/>
    <field x="3"/>
  </rowFields>
  <rowItems count="258">
    <i>
      <x/>
      <x v="255"/>
    </i>
    <i r="1">
      <x v="312"/>
    </i>
    <i>
      <x v="1"/>
      <x v="157"/>
    </i>
    <i r="1">
      <x v="297"/>
    </i>
    <i>
      <x v="3"/>
      <x v="138"/>
    </i>
    <i>
      <x v="4"/>
      <x v="267"/>
    </i>
    <i>
      <x v="9"/>
      <x v="61"/>
    </i>
    <i>
      <x v="13"/>
      <x v="144"/>
    </i>
    <i>
      <x v="14"/>
      <x v="12"/>
    </i>
    <i>
      <x v="15"/>
      <x v="241"/>
    </i>
    <i r="1">
      <x v="312"/>
    </i>
    <i>
      <x v="16"/>
      <x v="257"/>
    </i>
    <i r="1">
      <x v="263"/>
    </i>
    <i>
      <x v="18"/>
      <x v="240"/>
    </i>
    <i>
      <x v="19"/>
      <x v="228"/>
    </i>
    <i>
      <x v="21"/>
      <x v="185"/>
    </i>
    <i>
      <x v="23"/>
      <x v="235"/>
    </i>
    <i>
      <x v="26"/>
      <x v="264"/>
    </i>
    <i r="1">
      <x v="316"/>
    </i>
    <i>
      <x v="28"/>
      <x v="237"/>
    </i>
    <i>
      <x v="29"/>
      <x v="251"/>
    </i>
    <i>
      <x v="30"/>
      <x v="248"/>
    </i>
    <i>
      <x v="31"/>
      <x v="4"/>
    </i>
    <i>
      <x v="32"/>
      <x v="157"/>
    </i>
    <i>
      <x v="37"/>
      <x v="250"/>
    </i>
    <i>
      <x v="41"/>
      <x v="263"/>
    </i>
    <i>
      <x v="42"/>
      <x v="223"/>
    </i>
    <i>
      <x v="44"/>
      <x v="212"/>
    </i>
    <i>
      <x v="47"/>
      <x v="118"/>
    </i>
    <i r="1">
      <x v="122"/>
    </i>
    <i>
      <x v="51"/>
      <x v="120"/>
    </i>
    <i>
      <x v="53"/>
      <x v="242"/>
    </i>
    <i>
      <x v="54"/>
      <x v="92"/>
    </i>
    <i>
      <x v="56"/>
      <x v="259"/>
    </i>
    <i>
      <x v="57"/>
      <x v="8"/>
    </i>
    <i>
      <x v="58"/>
      <x v="69"/>
    </i>
    <i>
      <x v="59"/>
      <x v="49"/>
    </i>
    <i>
      <x v="63"/>
      <x v="7"/>
    </i>
    <i>
      <x v="64"/>
      <x v="161"/>
    </i>
    <i>
      <x v="68"/>
      <x v="39"/>
    </i>
    <i>
      <x v="71"/>
      <x v="73"/>
    </i>
    <i>
      <x v="74"/>
      <x v="240"/>
    </i>
    <i>
      <x v="87"/>
      <x v="158"/>
    </i>
    <i r="1">
      <x v="215"/>
    </i>
    <i>
      <x v="89"/>
      <x v="51"/>
    </i>
    <i>
      <x v="91"/>
      <x v="212"/>
    </i>
    <i>
      <x v="92"/>
      <x v="238"/>
    </i>
    <i>
      <x v="93"/>
      <x v="17"/>
    </i>
    <i>
      <x v="95"/>
      <x v="150"/>
    </i>
    <i>
      <x v="96"/>
      <x v="63"/>
    </i>
    <i>
      <x v="97"/>
      <x v="242"/>
    </i>
    <i>
      <x v="99"/>
      <x v="243"/>
    </i>
    <i>
      <x v="102"/>
      <x v="163"/>
    </i>
    <i r="1">
      <x v="222"/>
    </i>
    <i r="1">
      <x v="297"/>
    </i>
    <i>
      <x v="104"/>
      <x v="66"/>
    </i>
    <i>
      <x v="105"/>
      <x v="252"/>
    </i>
    <i>
      <x v="106"/>
      <x v="86"/>
    </i>
    <i>
      <x v="110"/>
      <x v="254"/>
    </i>
    <i r="1">
      <x v="320"/>
    </i>
    <i>
      <x v="112"/>
      <x v="259"/>
    </i>
    <i>
      <x v="113"/>
      <x v="232"/>
    </i>
    <i>
      <x v="114"/>
      <x v="124"/>
    </i>
    <i>
      <x v="115"/>
      <x v="16"/>
    </i>
    <i>
      <x v="116"/>
      <x v="44"/>
    </i>
    <i r="1">
      <x v="241"/>
    </i>
    <i>
      <x v="119"/>
      <x v="84"/>
    </i>
    <i r="1">
      <x v="272"/>
    </i>
    <i>
      <x v="120"/>
      <x v="36"/>
    </i>
    <i>
      <x v="121"/>
      <x v="214"/>
    </i>
    <i r="1">
      <x v="273"/>
    </i>
    <i>
      <x v="122"/>
      <x v="241"/>
    </i>
    <i>
      <x v="123"/>
      <x v="233"/>
    </i>
    <i>
      <x v="124"/>
      <x v="214"/>
    </i>
    <i>
      <x v="126"/>
      <x v="42"/>
    </i>
    <i r="1">
      <x v="276"/>
    </i>
    <i>
      <x v="127"/>
      <x v="207"/>
    </i>
    <i r="1">
      <x v="221"/>
    </i>
    <i>
      <x v="128"/>
      <x v="204"/>
    </i>
    <i r="1">
      <x v="224"/>
    </i>
    <i>
      <x v="129"/>
      <x v="252"/>
    </i>
    <i>
      <x v="130"/>
      <x v="108"/>
    </i>
    <i>
      <x v="131"/>
      <x v="80"/>
    </i>
    <i>
      <x v="132"/>
      <x v="79"/>
    </i>
    <i>
      <x v="133"/>
      <x v="18"/>
    </i>
    <i>
      <x v="134"/>
      <x v="246"/>
    </i>
    <i>
      <x v="137"/>
      <x v="256"/>
    </i>
    <i>
      <x v="138"/>
      <x v="164"/>
    </i>
    <i>
      <x v="139"/>
      <x v="60"/>
    </i>
    <i>
      <x v="140"/>
      <x v="204"/>
    </i>
    <i>
      <x v="141"/>
      <x v="77"/>
    </i>
    <i r="1">
      <x v="153"/>
    </i>
    <i>
      <x v="143"/>
      <x v="59"/>
    </i>
    <i r="1">
      <x v="75"/>
    </i>
    <i r="1">
      <x v="286"/>
    </i>
    <i>
      <x v="144"/>
      <x v="222"/>
    </i>
    <i>
      <x v="145"/>
      <x v="271"/>
    </i>
    <i r="1">
      <x v="288"/>
    </i>
    <i>
      <x v="146"/>
      <x v="247"/>
    </i>
    <i>
      <x v="147"/>
      <x v="139"/>
    </i>
    <i r="1">
      <x v="289"/>
    </i>
    <i>
      <x v="148"/>
      <x v="110"/>
    </i>
    <i r="1">
      <x v="166"/>
    </i>
    <i>
      <x v="149"/>
      <x v="213"/>
    </i>
    <i>
      <x v="150"/>
      <x v="140"/>
    </i>
    <i r="1">
      <x v="289"/>
    </i>
    <i>
      <x v="151"/>
      <x v="215"/>
    </i>
    <i>
      <x v="152"/>
      <x v="215"/>
    </i>
    <i>
      <x v="153"/>
      <x v="127"/>
    </i>
    <i>
      <x v="154"/>
      <x v="215"/>
    </i>
    <i>
      <x v="155"/>
      <x v="214"/>
    </i>
    <i>
      <x v="156"/>
      <x v="213"/>
    </i>
    <i>
      <x v="157"/>
      <x v="224"/>
    </i>
    <i>
      <x v="158"/>
      <x v="124"/>
    </i>
    <i>
      <x v="159"/>
      <x v="58"/>
    </i>
    <i>
      <x v="162"/>
      <x v="262"/>
    </i>
    <i>
      <x v="163"/>
      <x v="241"/>
    </i>
    <i>
      <x v="165"/>
      <x v="219"/>
    </i>
    <i>
      <x v="166"/>
      <x v="215"/>
    </i>
    <i r="1">
      <x v="246"/>
    </i>
    <i>
      <x v="168"/>
      <x v="2"/>
    </i>
    <i>
      <x v="169"/>
      <x v="215"/>
    </i>
    <i>
      <x v="170"/>
      <x v="260"/>
    </i>
    <i>
      <x v="171"/>
      <x v="259"/>
    </i>
    <i>
      <x v="173"/>
      <x v="70"/>
    </i>
    <i>
      <x v="174"/>
      <x v="242"/>
    </i>
    <i>
      <x v="175"/>
      <x v="213"/>
    </i>
    <i r="1">
      <x v="241"/>
    </i>
    <i r="1">
      <x v="246"/>
    </i>
    <i>
      <x v="176"/>
      <x v="237"/>
    </i>
    <i>
      <x v="177"/>
      <x v="160"/>
    </i>
    <i>
      <x v="178"/>
      <x v="219"/>
    </i>
    <i r="1">
      <x v="237"/>
    </i>
    <i>
      <x v="179"/>
      <x v="82"/>
    </i>
    <i>
      <x v="181"/>
      <x v="235"/>
    </i>
    <i>
      <x v="183"/>
      <x v="210"/>
    </i>
    <i>
      <x v="184"/>
      <x v="35"/>
    </i>
    <i>
      <x v="185"/>
      <x v="219"/>
    </i>
    <i>
      <x v="186"/>
      <x v="252"/>
    </i>
    <i>
      <x v="188"/>
      <x v="219"/>
    </i>
    <i>
      <x v="189"/>
      <x v="111"/>
    </i>
    <i>
      <x v="190"/>
      <x v="155"/>
    </i>
    <i>
      <x v="191"/>
      <x v="219"/>
    </i>
    <i>
      <x v="192"/>
      <x v="97"/>
    </i>
    <i>
      <x v="193"/>
      <x v="243"/>
    </i>
    <i>
      <x v="194"/>
      <x v="213"/>
    </i>
    <i>
      <x v="195"/>
      <x v="219"/>
    </i>
    <i>
      <x v="196"/>
      <x v="98"/>
    </i>
    <i r="1">
      <x v="303"/>
    </i>
    <i>
      <x v="197"/>
      <x v="238"/>
    </i>
    <i>
      <x v="198"/>
      <x v="215"/>
    </i>
    <i>
      <x v="199"/>
      <x v="213"/>
    </i>
    <i>
      <x v="201"/>
      <x v="244"/>
    </i>
    <i>
      <x v="202"/>
      <x v="255"/>
    </i>
    <i>
      <x v="204"/>
      <x v="82"/>
    </i>
    <i>
      <x v="206"/>
      <x v="178"/>
    </i>
    <i>
      <x v="207"/>
      <x v="247"/>
    </i>
    <i>
      <x v="209"/>
      <x v="5"/>
    </i>
    <i>
      <x v="211"/>
      <x v="261"/>
    </i>
    <i>
      <x v="212"/>
      <x v="251"/>
    </i>
    <i>
      <x v="213"/>
      <x v="82"/>
    </i>
    <i>
      <x v="214"/>
      <x v="230"/>
    </i>
    <i>
      <x v="215"/>
      <x v="128"/>
    </i>
    <i>
      <x v="218"/>
      <x v="165"/>
    </i>
    <i>
      <x v="219"/>
      <x v="241"/>
    </i>
    <i>
      <x v="220"/>
      <x v="143"/>
    </i>
    <i>
      <x v="221"/>
      <x v="253"/>
    </i>
    <i>
      <x v="223"/>
      <x v="68"/>
    </i>
    <i>
      <x v="224"/>
      <x v="208"/>
    </i>
    <i>
      <x v="227"/>
      <x v="159"/>
    </i>
    <i>
      <x v="228"/>
      <x v="114"/>
    </i>
    <i>
      <x v="229"/>
      <x v="247"/>
    </i>
    <i>
      <x v="230"/>
      <x v="206"/>
    </i>
    <i>
      <x v="231"/>
      <x v="211"/>
    </i>
    <i r="1">
      <x v="308"/>
    </i>
    <i>
      <x v="232"/>
      <x v="239"/>
    </i>
    <i>
      <x v="233"/>
      <x v="149"/>
    </i>
    <i>
      <x v="234"/>
      <x v="250"/>
    </i>
    <i>
      <x v="235"/>
      <x v="248"/>
    </i>
    <i>
      <x v="236"/>
      <x v="255"/>
    </i>
    <i r="1">
      <x v="312"/>
    </i>
    <i>
      <x v="237"/>
      <x v="155"/>
    </i>
    <i>
      <x v="238"/>
      <x v="226"/>
    </i>
    <i>
      <x v="239"/>
      <x v="1"/>
    </i>
    <i>
      <x v="240"/>
      <x v="251"/>
    </i>
    <i>
      <x v="241"/>
      <x v="253"/>
    </i>
    <i>
      <x v="242"/>
      <x v="155"/>
    </i>
    <i>
      <x v="243"/>
      <x v="85"/>
    </i>
    <i>
      <x v="244"/>
      <x v="74"/>
    </i>
    <i>
      <x v="245"/>
      <x v="269"/>
    </i>
    <i>
      <x v="246"/>
      <x v="154"/>
    </i>
    <i>
      <x v="247"/>
      <x v="241"/>
    </i>
    <i>
      <x v="248"/>
      <x v="236"/>
    </i>
    <i>
      <x v="252"/>
      <x v="268"/>
    </i>
    <i>
      <x v="253"/>
      <x v="147"/>
    </i>
    <i>
      <x v="255"/>
      <x v="2"/>
    </i>
    <i>
      <x v="257"/>
      <x v="223"/>
    </i>
    <i>
      <x v="258"/>
      <x v="174"/>
    </i>
    <i>
      <x v="260"/>
      <x v="124"/>
    </i>
    <i>
      <x v="261"/>
      <x v="2"/>
    </i>
    <i>
      <x v="262"/>
      <x v="82"/>
    </i>
    <i>
      <x v="263"/>
      <x v="82"/>
    </i>
    <i>
      <x v="264"/>
      <x v="234"/>
    </i>
    <i>
      <x v="265"/>
      <x v="267"/>
    </i>
    <i>
      <x v="266"/>
      <x v="216"/>
    </i>
    <i>
      <x v="267"/>
      <x v="236"/>
    </i>
    <i r="1">
      <x v="240"/>
    </i>
    <i>
      <x v="268"/>
      <x v="240"/>
    </i>
    <i>
      <x v="269"/>
      <x v="90"/>
    </i>
    <i>
      <x v="271"/>
      <x v="6"/>
    </i>
    <i>
      <x v="273"/>
      <x v="258"/>
    </i>
    <i>
      <x v="274"/>
      <x v="152"/>
    </i>
    <i>
      <x v="275"/>
      <x v="209"/>
    </i>
    <i>
      <x v="277"/>
      <x v="231"/>
    </i>
    <i>
      <x v="278"/>
      <x v="268"/>
    </i>
    <i>
      <x v="279"/>
      <x v="82"/>
    </i>
    <i>
      <x v="280"/>
      <x v="82"/>
    </i>
    <i>
      <x v="281"/>
      <x v="20"/>
    </i>
    <i>
      <x v="282"/>
      <x v="267"/>
    </i>
    <i>
      <x v="283"/>
      <x v="52"/>
    </i>
    <i>
      <x v="285"/>
      <x v="265"/>
    </i>
    <i>
      <x v="289"/>
      <x v="156"/>
    </i>
    <i>
      <x v="290"/>
      <x v="27"/>
    </i>
    <i>
      <x v="294"/>
      <x v="75"/>
    </i>
    <i r="1">
      <x v="335"/>
    </i>
    <i>
      <x v="295"/>
      <x v="240"/>
    </i>
    <i>
      <x v="297"/>
      <x v="27"/>
    </i>
    <i>
      <x v="299"/>
      <x v="82"/>
    </i>
    <i>
      <x v="300"/>
      <x v="62"/>
    </i>
    <i>
      <x v="301"/>
      <x v="1"/>
    </i>
    <i>
      <x v="302"/>
      <x v="49"/>
    </i>
    <i>
      <x v="303"/>
      <x v="229"/>
    </i>
    <i>
      <x v="307"/>
      <x v="41"/>
    </i>
    <i>
      <x v="308"/>
      <x v="258"/>
    </i>
    <i>
      <x v="309"/>
      <x v="27"/>
    </i>
    <i>
      <x v="313"/>
      <x v="218"/>
    </i>
    <i>
      <x v="314"/>
      <x v="23"/>
    </i>
    <i>
      <x v="315"/>
      <x v="220"/>
    </i>
    <i>
      <x v="316"/>
      <x v="136"/>
    </i>
    <i>
      <x v="319"/>
      <x v="96"/>
    </i>
    <i>
      <x v="322"/>
      <x v="135"/>
    </i>
    <i>
      <x v="323"/>
      <x v="217"/>
    </i>
    <i>
      <x v="324"/>
      <x v="239"/>
    </i>
    <i>
      <x v="325"/>
      <x v="57"/>
    </i>
    <i>
      <x v="326"/>
      <x v="63"/>
    </i>
    <i>
      <x v="327"/>
      <x v="21"/>
    </i>
    <i>
      <x v="328"/>
      <x v="235"/>
    </i>
    <i>
      <x v="329"/>
      <x v="4"/>
    </i>
    <i>
      <x v="330"/>
      <x v="82"/>
    </i>
    <i>
      <x v="331"/>
      <x v="71"/>
    </i>
    <i>
      <x v="332"/>
      <x v="220"/>
    </i>
    <i>
      <x v="333"/>
      <x v="245"/>
    </i>
    <i r="1">
      <x v="254"/>
    </i>
    <i>
      <x v="334"/>
      <x v="148"/>
    </i>
    <i>
      <x v="335"/>
      <x v="124"/>
    </i>
    <i>
      <x v="336"/>
      <x v="249"/>
    </i>
    <i>
      <x v="337"/>
      <x v="2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Sales Qty" fld="6" baseField="0" baseItem="0"/>
  </dataFields>
  <pivotTableStyleInfo name="PivotStyleLight16" showRowHeaders="1" showColHeaders="1" showRowStripes="0" showColStripes="0" showLastColumn="1"/>
  <filters count="1">
    <filter fld="4" type="valueLessThan" evalOrder="-1" id="3" iMeasureFld="0">
      <autoFilter ref="A1">
        <filterColumn colId="0">
          <customFilters>
            <customFilter operator="lessThan" val="69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AA13C-D37B-8248-A966-ADEF787A7D2E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2:C44" firstHeaderRow="1" firstDataRow="1" firstDataCol="1"/>
  <pivotFields count="8">
    <pivotField numFmtId="14" showAll="0"/>
    <pivotField showAll="0"/>
    <pivotField showAll="0"/>
    <pivotField axis="axisRow" showAll="0" measureFilter="1" sortType="descending">
      <items count="340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dataField="1" numFmtId="3" showAll="0">
      <items count="3">
        <item x="1"/>
        <item x="0"/>
        <item t="default"/>
      </items>
    </pivotField>
    <pivotField numFmtId="2" showAll="0"/>
  </pivotFields>
  <rowFields count="1">
    <field x="3"/>
  </rowFields>
  <rowItems count="12">
    <i>
      <x v="89"/>
    </i>
    <i>
      <x v="267"/>
    </i>
    <i>
      <x v="300"/>
    </i>
    <i>
      <x v="271"/>
    </i>
    <i>
      <x v="299"/>
    </i>
    <i>
      <x v="80"/>
    </i>
    <i>
      <x v="265"/>
    </i>
    <i>
      <x v="81"/>
    </i>
    <i>
      <x v="192"/>
    </i>
    <i>
      <x v="154"/>
    </i>
    <i>
      <x v="29"/>
    </i>
    <i t="grand">
      <x/>
    </i>
  </rowItems>
  <colItems count="1">
    <i/>
  </colItems>
  <dataFields count="1">
    <dataField name="Sum of Sales Qty" fld="6" baseField="0" baseItem="0"/>
  </dataFields>
  <pivotTableStyleInfo name="PivotStyleLight16" showRowHeaders="1" showColHeaders="1" showRowStripes="0" showColStripes="0" showLastColumn="1"/>
  <filters count="1">
    <filter fld="3" type="count" evalOrder="-1" id="1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08E49-1C5E-5743-9486-AD9B9FA2B8D5}" name="PivotTable2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Member Account Code">
  <location ref="I3:L163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34"/>
        <item x="286"/>
        <item x="271"/>
        <item x="333"/>
        <item x="265"/>
        <item x="313"/>
        <item x="24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309"/>
        <item x="207"/>
        <item x="40"/>
        <item x="48"/>
        <item x="50"/>
        <item x="47"/>
        <item x="33"/>
        <item x="35"/>
        <item x="61"/>
        <item x="123"/>
        <item x="213"/>
        <item x="4"/>
        <item x="206"/>
        <item x="14"/>
        <item x="130"/>
        <item x="273"/>
        <item x="166"/>
        <item x="242"/>
        <item x="249"/>
        <item x="57"/>
        <item x="99"/>
        <item x="37"/>
        <item x="225"/>
        <item x="324"/>
        <item x="151"/>
        <item x="155"/>
        <item x="67"/>
        <item x="277"/>
        <item x="164"/>
        <item x="135"/>
        <item x="54"/>
        <item x="75"/>
        <item x="254"/>
        <item x="66"/>
        <item x="160"/>
        <item x="32"/>
        <item x="43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112"/>
        <item x="101"/>
        <item x="91"/>
        <item x="19"/>
        <item x="315"/>
        <item x="253"/>
        <item x="236"/>
        <item x="212"/>
        <item x="269"/>
        <item x="109"/>
        <item x="329"/>
        <item x="322"/>
        <item x="147"/>
        <item x="331"/>
        <item x="80"/>
        <item x="87"/>
        <item x="125"/>
        <item x="167"/>
        <item x="334"/>
        <item x="46"/>
        <item x="223"/>
        <item x="141"/>
        <item x="220"/>
        <item x="337"/>
        <item x="183"/>
        <item x="150"/>
        <item x="196"/>
        <item x="149"/>
        <item x="51"/>
        <item x="126"/>
        <item x="146"/>
        <item x="139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216"/>
        <item x="143"/>
        <item x="226"/>
        <item x="176"/>
        <item x="279"/>
        <item x="234"/>
        <item x="171"/>
        <item x="245"/>
        <item x="298"/>
        <item x="319"/>
        <item x="327"/>
        <item x="317"/>
        <item x="142"/>
        <item x="68"/>
        <item x="305"/>
        <item x="301"/>
        <item x="233"/>
        <item x="310"/>
        <item x="133"/>
        <item x="338"/>
        <item x="312"/>
        <item x="325"/>
        <item x="217"/>
        <item x="307"/>
        <item x="241"/>
        <item x="290"/>
        <item x="243"/>
        <item x="318"/>
        <item x="124"/>
        <item x="69"/>
        <item x="282"/>
        <item x="96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76"/>
        <item x="224"/>
        <item x="31"/>
        <item x="157"/>
        <item x="187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38"/>
        <item x="9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163"/>
        <item x="100"/>
        <item x="85"/>
        <item x="198"/>
        <item x="276"/>
        <item x="193"/>
        <item x="232"/>
        <item x="218"/>
        <item x="60"/>
        <item x="118"/>
        <item x="77"/>
        <item x="5"/>
        <item x="8"/>
        <item x="12"/>
        <item x="16"/>
        <item x="22"/>
        <item x="25"/>
        <item x="26"/>
        <item x="27"/>
        <item x="41"/>
        <item x="42"/>
        <item x="44"/>
        <item x="53"/>
        <item x="62"/>
        <item x="64"/>
        <item x="71"/>
        <item x="74"/>
        <item x="78"/>
        <item x="81"/>
        <item x="94"/>
        <item x="97"/>
        <item x="102"/>
        <item x="107"/>
        <item x="113"/>
        <item x="117"/>
        <item x="121"/>
        <item x="128"/>
        <item x="131"/>
        <item x="136"/>
        <item x="137"/>
        <item x="140"/>
        <item x="148"/>
        <item x="156"/>
        <item x="158"/>
        <item x="159"/>
        <item x="165"/>
        <item x="170"/>
        <item x="173"/>
        <item x="177"/>
        <item x="180"/>
        <item x="182"/>
        <item x="186"/>
        <item x="192"/>
        <item x="195"/>
        <item x="197"/>
        <item x="199"/>
        <item x="203"/>
        <item x="214"/>
        <item x="221"/>
        <item x="228"/>
        <item x="238"/>
        <item x="246"/>
        <item x="250"/>
        <item x="255"/>
        <item x="258"/>
        <item x="264"/>
        <item x="266"/>
        <item x="268"/>
        <item x="274"/>
        <item x="278"/>
        <item x="280"/>
        <item x="281"/>
        <item x="284"/>
        <item x="287"/>
        <item x="288"/>
        <item x="292"/>
        <item x="306"/>
        <item x="320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compact="0" outline="0" showAll="0" defaultSubtotal="0"/>
    <pivotField dataField="1" compact="0" numFmtId="3" outline="0" showAll="0" defaultSubtotal="0"/>
    <pivotField dataField="1" compact="0" numFmtId="2" outline="0" showAll="0" defaultSubtotal="0"/>
  </pivotFields>
  <rowFields count="2">
    <field x="4"/>
    <field x="3"/>
  </rowFields>
  <rowItems count="160">
    <i>
      <x v="5"/>
      <x v="112"/>
    </i>
    <i r="1">
      <x v="115"/>
    </i>
    <i>
      <x v="6"/>
      <x v="192"/>
    </i>
    <i>
      <x v="8"/>
      <x v="14"/>
    </i>
    <i r="1">
      <x v="324"/>
    </i>
    <i>
      <x v="12"/>
      <x v="91"/>
    </i>
    <i r="1">
      <x v="323"/>
    </i>
    <i>
      <x v="20"/>
      <x v="75"/>
    </i>
    <i r="1">
      <x v="285"/>
    </i>
    <i>
      <x v="22"/>
      <x v="1"/>
    </i>
    <i r="1">
      <x v="266"/>
    </i>
    <i r="1">
      <x v="313"/>
    </i>
    <i>
      <x v="25"/>
      <x v="116"/>
    </i>
    <i>
      <x v="27"/>
      <x v="131"/>
    </i>
    <i>
      <x v="33"/>
      <x v="102"/>
    </i>
    <i r="1">
      <x v="299"/>
    </i>
    <i r="1">
      <x v="300"/>
    </i>
    <i>
      <x v="36"/>
      <x v="177"/>
    </i>
    <i>
      <x v="39"/>
      <x v="78"/>
    </i>
    <i r="1">
      <x v="79"/>
    </i>
    <i r="1">
      <x v="103"/>
    </i>
    <i>
      <x v="45"/>
      <x v="13"/>
    </i>
    <i r="1">
      <x v="75"/>
    </i>
    <i>
      <x v="46"/>
      <x v="53"/>
    </i>
    <i r="1">
      <x v="103"/>
    </i>
    <i r="1">
      <x v="283"/>
    </i>
    <i>
      <x v="48"/>
      <x v="89"/>
    </i>
    <i>
      <x v="49"/>
      <x v="43"/>
    </i>
    <i r="1">
      <x v="275"/>
    </i>
    <i>
      <x v="50"/>
      <x v="184"/>
    </i>
    <i>
      <x v="52"/>
      <x v="30"/>
    </i>
    <i r="1">
      <x v="273"/>
    </i>
    <i>
      <x v="55"/>
      <x v="104"/>
    </i>
    <i r="1">
      <x v="132"/>
    </i>
    <i>
      <x v="60"/>
      <x v="37"/>
    </i>
    <i r="1">
      <x v="274"/>
    </i>
    <i>
      <x v="61"/>
      <x v="31"/>
    </i>
    <i r="1">
      <x v="36"/>
    </i>
    <i>
      <x v="65"/>
      <x v="93"/>
    </i>
    <i r="1">
      <x v="227"/>
    </i>
    <i>
      <x v="66"/>
      <x v="28"/>
    </i>
    <i r="1">
      <x v="317"/>
    </i>
    <i>
      <x v="67"/>
      <x v="50"/>
    </i>
    <i r="1">
      <x v="155"/>
    </i>
    <i r="1">
      <x v="328"/>
    </i>
    <i>
      <x v="69"/>
      <x v="225"/>
    </i>
    <i r="1">
      <x v="304"/>
    </i>
    <i r="1">
      <x v="305"/>
    </i>
    <i>
      <x v="75"/>
      <x v="137"/>
    </i>
    <i r="1">
      <x v="152"/>
    </i>
    <i r="1">
      <x v="213"/>
    </i>
    <i r="1">
      <x v="302"/>
    </i>
    <i>
      <x v="76"/>
      <x v="14"/>
    </i>
    <i>
      <x v="77"/>
      <x v="64"/>
    </i>
    <i r="1">
      <x v="336"/>
    </i>
    <i>
      <x v="78"/>
      <x v="203"/>
    </i>
    <i r="1">
      <x v="291"/>
    </i>
    <i>
      <x v="79"/>
      <x v="67"/>
    </i>
    <i r="1">
      <x v="311"/>
    </i>
    <i>
      <x v="83"/>
      <x v="25"/>
    </i>
    <i r="1">
      <x v="92"/>
    </i>
    <i>
      <x v="84"/>
      <x v="22"/>
    </i>
    <i r="1">
      <x v="327"/>
    </i>
    <i>
      <x v="85"/>
      <x v="115"/>
    </i>
    <i>
      <x v="86"/>
      <x v="180"/>
    </i>
    <i>
      <x v="88"/>
      <x v="123"/>
    </i>
    <i r="1">
      <x v="129"/>
    </i>
    <i r="1">
      <x v="249"/>
    </i>
    <i>
      <x v="90"/>
      <x v="56"/>
    </i>
    <i r="1">
      <x v="162"/>
    </i>
    <i r="1">
      <x v="275"/>
    </i>
    <i>
      <x v="98"/>
      <x v="34"/>
    </i>
    <i r="1">
      <x v="314"/>
    </i>
    <i>
      <x v="100"/>
      <x v="119"/>
    </i>
    <i>
      <x v="101"/>
      <x v="72"/>
    </i>
    <i r="1">
      <x v="104"/>
    </i>
    <i r="1">
      <x v="287"/>
    </i>
    <i>
      <x v="103"/>
      <x v="47"/>
    </i>
    <i r="1">
      <x v="156"/>
    </i>
    <i r="1">
      <x v="301"/>
    </i>
    <i>
      <x v="107"/>
      <x v="168"/>
    </i>
    <i>
      <x v="108"/>
      <x v="105"/>
    </i>
    <i>
      <x v="109"/>
      <x v="101"/>
    </i>
    <i r="1">
      <x v="306"/>
    </i>
    <i>
      <x v="111"/>
      <x v="15"/>
    </i>
    <i>
      <x v="117"/>
      <x v="146"/>
    </i>
    <i>
      <x v="118"/>
      <x v="32"/>
    </i>
    <i r="1">
      <x v="48"/>
    </i>
    <i>
      <x v="125"/>
      <x v="121"/>
    </i>
    <i r="1">
      <x v="250"/>
    </i>
    <i>
      <x v="135"/>
      <x v="42"/>
    </i>
    <i r="1">
      <x v="281"/>
    </i>
    <i>
      <x v="136"/>
      <x v="109"/>
    </i>
    <i r="1">
      <x v="172"/>
    </i>
    <i r="1">
      <x v="282"/>
    </i>
    <i>
      <x v="160"/>
      <x v="166"/>
    </i>
    <i r="1">
      <x v="290"/>
    </i>
    <i>
      <x v="161"/>
      <x v="13"/>
    </i>
    <i r="1">
      <x v="275"/>
    </i>
    <i>
      <x v="164"/>
      <x v="126"/>
    </i>
    <i r="1">
      <x v="292"/>
    </i>
    <i>
      <x v="172"/>
      <x v="125"/>
    </i>
    <i r="1">
      <x v="294"/>
    </i>
    <i>
      <x v="180"/>
      <x v="141"/>
    </i>
    <i r="1">
      <x v="154"/>
    </i>
    <i>
      <x v="182"/>
      <x v="87"/>
    </i>
    <i r="1">
      <x v="298"/>
    </i>
    <i>
      <x v="187"/>
      <x v="173"/>
    </i>
    <i>
      <x v="203"/>
      <x v="11"/>
    </i>
    <i r="1">
      <x v="50"/>
    </i>
    <i r="1">
      <x v="275"/>
    </i>
    <i r="1">
      <x v="310"/>
    </i>
    <i>
      <x v="208"/>
      <x v="40"/>
    </i>
    <i r="1">
      <x v="307"/>
    </i>
    <i>
      <x v="210"/>
      <x v="142"/>
    </i>
    <i>
      <x v="216"/>
      <x v="30"/>
    </i>
    <i r="1">
      <x v="39"/>
    </i>
    <i>
      <x v="217"/>
      <x v="113"/>
    </i>
    <i r="1">
      <x v="116"/>
    </i>
    <i>
      <x v="225"/>
      <x v="81"/>
    </i>
    <i r="1">
      <x v="284"/>
    </i>
    <i>
      <x v="226"/>
      <x v="9"/>
    </i>
    <i>
      <x v="249"/>
      <x v="15"/>
    </i>
    <i>
      <x v="251"/>
      <x v="194"/>
    </i>
    <i>
      <x v="256"/>
      <x v="95"/>
    </i>
    <i>
      <x v="259"/>
      <x v="132"/>
    </i>
    <i>
      <x v="270"/>
      <x v="179"/>
    </i>
    <i r="1">
      <x v="322"/>
    </i>
    <i>
      <x v="272"/>
      <x v="130"/>
    </i>
    <i>
      <x v="276"/>
      <x v="117"/>
    </i>
    <i r="1">
      <x v="326"/>
    </i>
    <i>
      <x v="284"/>
      <x v="88"/>
    </i>
    <i r="1">
      <x v="329"/>
    </i>
    <i>
      <x v="286"/>
      <x v="100"/>
    </i>
    <i r="1">
      <x v="330"/>
    </i>
    <i>
      <x v="287"/>
      <x v="176"/>
    </i>
    <i>
      <x v="288"/>
      <x v="31"/>
    </i>
    <i>
      <x v="291"/>
      <x v="155"/>
    </i>
    <i r="1">
      <x v="333"/>
    </i>
    <i>
      <x v="292"/>
      <x v="65"/>
    </i>
    <i r="1">
      <x v="82"/>
    </i>
    <i>
      <x v="293"/>
      <x v="19"/>
    </i>
    <i r="1">
      <x v="334"/>
    </i>
    <i>
      <x v="296"/>
      <x v="10"/>
    </i>
    <i r="1">
      <x v="275"/>
    </i>
    <i>
      <x v="304"/>
      <x v="187"/>
    </i>
    <i>
      <x v="305"/>
      <x v="94"/>
    </i>
    <i>
      <x v="306"/>
      <x v="29"/>
    </i>
    <i r="1">
      <x v="243"/>
    </i>
    <i>
      <x v="310"/>
      <x v="186"/>
    </i>
    <i r="1">
      <x v="337"/>
    </i>
    <i>
      <x v="317"/>
      <x v="27"/>
    </i>
    <i r="1">
      <x v="38"/>
    </i>
    <i>
      <x v="318"/>
      <x v="14"/>
    </i>
    <i>
      <x v="320"/>
      <x v="193"/>
    </i>
    <i>
      <x v="321"/>
      <x v="182"/>
    </i>
    <i>
      <x v="338"/>
      <x v="26"/>
    </i>
    <i r="1">
      <x v="35"/>
    </i>
    <i r="1">
      <x v="20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Sum of Sales Qty" fld="6" baseField="0" baseItem="0"/>
  </dataFields>
  <pivotTableStyleInfo name="PivotStyleLight16" showRowHeaders="1" showColHeaders="1" showRowStripes="0" showColStripes="0" showLastColumn="1"/>
  <filters count="1">
    <filter fld="4" type="valueBetween" evalOrder="-1" id="3" iMeasureFld="0">
      <autoFilter ref="A1">
        <filterColumn colId="0">
          <customFilters and="1">
            <customFilter operator="greaterThanOrEqual" val="69000000"/>
            <customFilter operator="lessThanOrEqual" val="23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9B5E6-DD60-414D-B656-4BFA126AE44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9:G12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axis="axisRow" compact="0" outline="0" showAll="0" measureFilter="1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>
      <items count="130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</items>
    </pivotField>
  </pivotFields>
  <rowFields count="2">
    <field x="4"/>
    <field x="5"/>
  </rowFields>
  <rowItems count="3">
    <i>
      <x v="10"/>
      <x v="112"/>
    </i>
    <i>
      <x v="40"/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Count of Item Name" fld="3" subtotal="count" baseField="0" baseItem="0"/>
  </dataFields>
  <pivotTableStyleInfo name="PivotStyleLight16" showRowHeaders="1" showColHeaders="1" showRowStripes="0" showColStripes="0" showLastColumn="1"/>
  <filters count="2">
    <filter fld="4" type="valueBetween" evalOrder="-1" id="3" iMeasureFld="0">
      <autoFilter ref="A1">
        <filterColumn colId="0">
          <customFilters and="1">
            <customFilter operator="greaterThanOrEqual" val="575000000"/>
            <customFilter operator="lessThanOrEqual" val="1150000000"/>
          </customFilters>
        </filterColumn>
      </autoFilter>
    </filter>
    <filter fld="5" type="valueGreaterThanOrEqual" evalOrder="-1" id="4" iMeasureFld="1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D74A8-5B98-7F4F-A234-B83631B11113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3:G4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axis="axisRow" compact="0" outline="0" showAll="0" measureFilter="1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>
      <items count="130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</items>
    </pivotField>
  </pivotFields>
  <rowFields count="2">
    <field x="4"/>
    <field x="5"/>
  </rowFields>
  <rowItems count="1">
    <i>
      <x v="73"/>
      <x v="349"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Count of Item Name" fld="3" subtotal="count" baseField="0" baseItem="0"/>
  </dataFields>
  <pivotTableStyleInfo name="PivotStyleLight16" showRowHeaders="1" showColHeaders="1" showRowStripes="0" showColStripes="0" showLastColumn="1"/>
  <filters count="2">
    <filter fld="4" type="valueGreaterThanOrEqual" evalOrder="-1" id="33" iMeasureFld="0">
      <autoFilter ref="A1">
        <filterColumn colId="0">
          <customFilters>
            <customFilter operator="greaterThanOrEqual" val="1150000000"/>
          </customFilters>
        </filterColumn>
      </autoFilter>
    </filter>
    <filter fld="5" type="valueGreaterThanOrEqual" evalOrder="-1" id="34" iMeasureFld="1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8EA28-93B1-2E4D-8D1C-7CBC95A0EB68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6" firstHeaderRow="1" firstDataRow="1" firstDataCol="1"/>
  <pivotFields count="8">
    <pivotField numFmtId="14" showAll="0"/>
    <pivotField showAll="0"/>
    <pivotField showAll="0"/>
    <pivotField dataField="1" showAll="0">
      <items count="340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  <item t="default"/>
      </items>
    </pivotField>
    <pivotField showAll="0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axis="axisRow" showAll="0" measureFilter="1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numFmtId="3" showAll="0"/>
    <pivotField numFmtId="2" showAll="0"/>
  </pivotFields>
  <rowFields count="1">
    <field x="5"/>
  </rowFields>
  <rowItems count="93">
    <i>
      <x v="1"/>
    </i>
    <i>
      <x v="3"/>
    </i>
    <i>
      <x v="5"/>
    </i>
    <i>
      <x v="11"/>
    </i>
    <i>
      <x v="16"/>
    </i>
    <i>
      <x v="21"/>
    </i>
    <i>
      <x v="23"/>
    </i>
    <i>
      <x v="26"/>
    </i>
    <i>
      <x v="32"/>
    </i>
    <i>
      <x v="34"/>
    </i>
    <i>
      <x v="35"/>
    </i>
    <i>
      <x v="36"/>
    </i>
    <i>
      <x v="39"/>
    </i>
    <i>
      <x v="45"/>
    </i>
    <i>
      <x v="47"/>
    </i>
    <i>
      <x v="49"/>
    </i>
    <i>
      <x v="50"/>
    </i>
    <i>
      <x v="52"/>
    </i>
    <i>
      <x v="58"/>
    </i>
    <i>
      <x v="60"/>
    </i>
    <i>
      <x v="62"/>
    </i>
    <i>
      <x v="65"/>
    </i>
    <i>
      <x v="67"/>
    </i>
    <i>
      <x v="70"/>
    </i>
    <i>
      <x v="84"/>
    </i>
    <i>
      <x v="85"/>
    </i>
    <i>
      <x v="86"/>
    </i>
    <i>
      <x v="91"/>
    </i>
    <i>
      <x v="93"/>
    </i>
    <i>
      <x v="97"/>
    </i>
    <i>
      <x v="99"/>
    </i>
    <i>
      <x v="103"/>
    </i>
    <i>
      <x v="106"/>
    </i>
    <i>
      <x v="108"/>
    </i>
    <i>
      <x v="110"/>
    </i>
    <i>
      <x v="112"/>
    </i>
    <i>
      <x v="114"/>
    </i>
    <i>
      <x v="118"/>
    </i>
    <i>
      <x v="119"/>
    </i>
    <i>
      <x v="122"/>
    </i>
    <i>
      <x v="127"/>
    </i>
    <i>
      <x v="129"/>
    </i>
    <i>
      <x v="139"/>
    </i>
    <i>
      <x v="144"/>
    </i>
    <i>
      <x v="148"/>
    </i>
    <i>
      <x v="151"/>
    </i>
    <i>
      <x v="158"/>
    </i>
    <i>
      <x v="162"/>
    </i>
    <i>
      <x v="165"/>
    </i>
    <i>
      <x v="168"/>
    </i>
    <i>
      <x v="171"/>
    </i>
    <i>
      <x v="172"/>
    </i>
    <i>
      <x v="177"/>
    </i>
    <i>
      <x v="181"/>
    </i>
    <i>
      <x v="182"/>
    </i>
    <i>
      <x v="183"/>
    </i>
    <i>
      <x v="185"/>
    </i>
    <i>
      <x v="188"/>
    </i>
    <i>
      <x v="189"/>
    </i>
    <i>
      <x v="190"/>
    </i>
    <i>
      <x v="191"/>
    </i>
    <i>
      <x v="195"/>
    </i>
    <i>
      <x v="197"/>
    </i>
    <i>
      <x v="203"/>
    </i>
    <i>
      <x v="209"/>
    </i>
    <i>
      <x v="210"/>
    </i>
    <i>
      <x v="218"/>
    </i>
    <i>
      <x v="225"/>
    </i>
    <i>
      <x v="230"/>
    </i>
    <i>
      <x v="243"/>
    </i>
    <i>
      <x v="255"/>
    </i>
    <i>
      <x v="258"/>
    </i>
    <i>
      <x v="260"/>
    </i>
    <i>
      <x v="265"/>
    </i>
    <i>
      <x v="267"/>
    </i>
    <i>
      <x v="274"/>
    </i>
    <i>
      <x v="275"/>
    </i>
    <i>
      <x v="277"/>
    </i>
    <i>
      <x v="290"/>
    </i>
    <i>
      <x v="292"/>
    </i>
    <i>
      <x v="294"/>
    </i>
    <i>
      <x v="296"/>
    </i>
    <i>
      <x v="303"/>
    </i>
    <i>
      <x v="307"/>
    </i>
    <i>
      <x v="308"/>
    </i>
    <i>
      <x v="310"/>
    </i>
    <i>
      <x v="313"/>
    </i>
    <i>
      <x v="315"/>
    </i>
    <i>
      <x v="321"/>
    </i>
    <i>
      <x v="333"/>
    </i>
    <i>
      <x v="349"/>
    </i>
    <i>
      <x v="381"/>
    </i>
    <i t="grand">
      <x/>
    </i>
  </rowItems>
  <colItems count="1">
    <i/>
  </colItems>
  <dataFields count="1">
    <dataField name="Count of Item Name" fld="3" subtotal="count" baseField="0" baseItem="0"/>
  </dataFields>
  <pivotTableStyleInfo name="PivotStyleLight16" showRowHeaders="1" showColHeaders="1" showRowStripes="0" showColStripes="0" showLastColumn="1"/>
  <filters count="1">
    <filter fld="5" type="valueGreaterThanOrEqual" evalOrder="-1" id="1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09AE7-5949-AA40-B4ED-D3C47D9CA4D4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3:L28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axis="axisRow" compact="0" outline="0" showAll="0" measureFilter="1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>
      <items count="130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</items>
    </pivotField>
  </pivotFields>
  <rowFields count="2">
    <field x="4"/>
    <field x="5"/>
  </rowFields>
  <rowItems count="25">
    <i>
      <x/>
      <x v="183"/>
    </i>
    <i>
      <x v="1"/>
      <x v="321"/>
    </i>
    <i>
      <x v="15"/>
      <x v="188"/>
    </i>
    <i>
      <x v="26"/>
      <x v="191"/>
    </i>
    <i>
      <x v="87"/>
      <x v="144"/>
    </i>
    <i>
      <x v="102"/>
      <x v="119"/>
    </i>
    <i>
      <x v="110"/>
      <x v="230"/>
    </i>
    <i>
      <x v="116"/>
      <x v="1"/>
    </i>
    <i>
      <x v="119"/>
      <x v="3"/>
    </i>
    <i>
      <x v="121"/>
      <x v="5"/>
    </i>
    <i>
      <x v="126"/>
      <x v="21"/>
    </i>
    <i>
      <x v="128"/>
      <x v="26"/>
    </i>
    <i>
      <x v="143"/>
      <x v="58"/>
    </i>
    <i>
      <x v="145"/>
      <x v="62"/>
    </i>
    <i>
      <x v="147"/>
      <x v="65"/>
    </i>
    <i>
      <x v="148"/>
      <x v="67"/>
    </i>
    <i>
      <x v="150"/>
      <x v="70"/>
    </i>
    <i>
      <x v="166"/>
      <x v="93"/>
    </i>
    <i>
      <x v="175"/>
      <x v="106"/>
    </i>
    <i>
      <x v="178"/>
      <x v="114"/>
    </i>
    <i>
      <x v="196"/>
      <x v="148"/>
    </i>
    <i>
      <x v="231"/>
      <x v="165"/>
    </i>
    <i>
      <x v="236"/>
      <x v="177"/>
    </i>
    <i>
      <x v="294"/>
      <x v="308"/>
    </i>
    <i>
      <x v="333"/>
      <x v="381"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Count of Item Name" fld="3" subtotal="count" baseField="0" baseItem="0"/>
  </dataFields>
  <pivotTableStyleInfo name="PivotStyleLight16" showRowHeaders="1" showColHeaders="1" showRowStripes="0" showColStripes="0" showLastColumn="1"/>
  <filters count="2">
    <filter fld="4" type="valueLessThan" evalOrder="-1" id="39" iMeasureFld="0">
      <autoFilter ref="A1">
        <filterColumn colId="0">
          <customFilters>
            <customFilter operator="lessThan" val="69000000"/>
          </customFilters>
        </filterColumn>
      </autoFilter>
    </filter>
    <filter fld="5" type="valueGreaterThanOrEqual" evalOrder="-1" id="34" iMeasureFld="1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76198-8D0D-7E47-BEB0-F29B51C191A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5:G86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axis="axisRow" compact="0" outline="0" showAll="0" measureFilter="1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>
      <items count="130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</items>
    </pivotField>
  </pivotFields>
  <rowFields count="2">
    <field x="4"/>
    <field x="5"/>
  </rowFields>
  <rowItems count="51">
    <i>
      <x v="8"/>
      <x v="265"/>
    </i>
    <i>
      <x v="12"/>
      <x v="260"/>
    </i>
    <i>
      <x v="20"/>
      <x v="52"/>
    </i>
    <i>
      <x v="22"/>
      <x v="185"/>
    </i>
    <i>
      <x v="33"/>
      <x v="127"/>
    </i>
    <i>
      <x v="39"/>
      <x v="39"/>
    </i>
    <i>
      <x v="45"/>
      <x v="258"/>
    </i>
    <i>
      <x v="46"/>
      <x v="45"/>
    </i>
    <i>
      <x v="49"/>
      <x v="203"/>
    </i>
    <i>
      <x v="52"/>
      <x v="225"/>
    </i>
    <i>
      <x v="55"/>
      <x v="209"/>
    </i>
    <i>
      <x v="60"/>
      <x v="11"/>
    </i>
    <i>
      <x v="61"/>
      <x v="292"/>
    </i>
    <i>
      <x v="66"/>
      <x v="195"/>
    </i>
    <i>
      <x v="67"/>
      <x v="277"/>
    </i>
    <i>
      <x v="69"/>
      <x v="151"/>
    </i>
    <i>
      <x v="75"/>
      <x v="139"/>
    </i>
    <i>
      <x v="77"/>
      <x v="313"/>
    </i>
    <i>
      <x v="78"/>
      <x v="86"/>
    </i>
    <i>
      <x v="79"/>
      <x v="172"/>
    </i>
    <i>
      <x v="83"/>
      <x v="47"/>
    </i>
    <i>
      <x v="84"/>
      <x v="275"/>
    </i>
    <i>
      <x v="90"/>
      <x v="16"/>
    </i>
    <i>
      <x v="98"/>
      <x v="189"/>
    </i>
    <i>
      <x v="101"/>
      <x v="60"/>
    </i>
    <i>
      <x v="103"/>
      <x v="129"/>
    </i>
    <i>
      <x v="109"/>
      <x v="158"/>
    </i>
    <i>
      <x v="135"/>
      <x v="35"/>
    </i>
    <i>
      <x v="136"/>
      <x v="36"/>
    </i>
    <i>
      <x v="160"/>
      <x v="84"/>
    </i>
    <i>
      <x v="161"/>
      <x v="85"/>
    </i>
    <i>
      <x v="164"/>
      <x v="91"/>
    </i>
    <i>
      <x v="172"/>
      <x v="103"/>
    </i>
    <i>
      <x v="180"/>
      <x v="118"/>
    </i>
    <i>
      <x v="182"/>
      <x v="122"/>
    </i>
    <i>
      <x v="203"/>
      <x v="171"/>
    </i>
    <i r="1">
      <x v="315"/>
    </i>
    <i>
      <x v="208"/>
      <x v="162"/>
    </i>
    <i>
      <x v="216"/>
      <x v="197"/>
    </i>
    <i>
      <x v="217"/>
      <x v="182"/>
    </i>
    <i>
      <x v="225"/>
      <x v="50"/>
    </i>
    <i>
      <x v="270"/>
      <x v="255"/>
    </i>
    <i>
      <x v="276"/>
      <x v="274"/>
    </i>
    <i>
      <x v="284"/>
      <x v="290"/>
    </i>
    <i>
      <x v="286"/>
      <x v="294"/>
    </i>
    <i>
      <x v="291"/>
      <x v="303"/>
    </i>
    <i>
      <x v="293"/>
      <x v="307"/>
    </i>
    <i>
      <x v="296"/>
      <x v="310"/>
    </i>
    <i>
      <x v="310"/>
      <x v="333"/>
    </i>
    <i>
      <x v="338"/>
      <x v="18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Count of Item Name" fld="3" subtotal="count" baseField="0" baseItem="0"/>
  </dataFields>
  <pivotTableStyleInfo name="PivotStyleLight16" showRowHeaders="1" showColHeaders="1" showRowStripes="0" showColStripes="0" showLastColumn="1"/>
  <filters count="2">
    <filter fld="4" type="valueBetween" evalOrder="-1" id="13" iMeasureFld="0">
      <autoFilter ref="A1">
        <filterColumn colId="0">
          <customFilters and="1">
            <customFilter operator="greaterThanOrEqual" val="69000000"/>
            <customFilter operator="lessThanOrEqual" val="230000000"/>
          </customFilters>
        </filterColumn>
      </autoFilter>
    </filter>
    <filter fld="5" type="valueGreaterThanOrEqual" evalOrder="-1" id="10" iMeasureFld="1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84639-4D95-BA4F-A582-D83970BBA30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6:G31" firstHeaderRow="0" firstDataRow="1" firstDataCol="2"/>
  <pivotFields count="8"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339">
        <item x="272"/>
        <item x="191"/>
        <item x="108"/>
        <item x="39"/>
        <item x="79"/>
        <item x="168"/>
        <item x="252"/>
        <item x="270"/>
        <item x="3"/>
        <item x="211"/>
        <item x="289"/>
        <item x="294"/>
        <item x="239"/>
        <item x="95"/>
        <item x="209"/>
        <item x="82"/>
        <item x="262"/>
        <item x="260"/>
        <item x="255"/>
        <item x="34"/>
        <item x="286"/>
        <item x="271"/>
        <item x="333"/>
        <item x="265"/>
        <item x="313"/>
        <item x="24"/>
        <item x="192"/>
        <item x="56"/>
        <item x="188"/>
        <item x="283"/>
        <item x="202"/>
        <item x="303"/>
        <item x="204"/>
        <item x="275"/>
        <item x="296"/>
        <item x="106"/>
        <item x="194"/>
        <item x="134"/>
        <item x="231"/>
        <item x="11"/>
        <item x="326"/>
        <item x="205"/>
        <item x="169"/>
        <item x="304"/>
        <item x="21"/>
        <item x="208"/>
        <item x="1"/>
        <item x="257"/>
        <item x="116"/>
        <item x="138"/>
        <item x="295"/>
        <item x="299"/>
        <item x="179"/>
        <item x="20"/>
        <item x="65"/>
        <item x="52"/>
        <item x="200"/>
        <item x="59"/>
        <item x="53"/>
        <item x="15"/>
        <item x="332"/>
        <item x="93"/>
        <item x="70"/>
        <item x="58"/>
        <item x="36"/>
        <item x="297"/>
        <item x="219"/>
        <item x="291"/>
        <item x="285"/>
        <item x="122"/>
        <item x="181"/>
        <item x="88"/>
        <item x="222"/>
        <item x="114"/>
        <item x="335"/>
        <item x="73"/>
        <item x="74"/>
        <item x="292"/>
        <item x="309"/>
        <item x="207"/>
        <item x="16"/>
        <item x="40"/>
        <item x="48"/>
        <item x="288"/>
        <item x="50"/>
        <item x="47"/>
        <item x="33"/>
        <item x="35"/>
        <item x="61"/>
        <item x="123"/>
        <item x="62"/>
        <item x="213"/>
        <item x="4"/>
        <item x="268"/>
        <item x="5"/>
        <item x="266"/>
        <item x="206"/>
        <item x="14"/>
        <item x="130"/>
        <item x="273"/>
        <item x="166"/>
        <item x="242"/>
        <item x="182"/>
        <item x="249"/>
        <item x="180"/>
        <item x="250"/>
        <item x="131"/>
        <item x="57"/>
        <item x="99"/>
        <item x="37"/>
        <item x="225"/>
        <item x="258"/>
        <item x="324"/>
        <item x="151"/>
        <item x="203"/>
        <item x="22"/>
        <item x="42"/>
        <item x="155"/>
        <item x="156"/>
        <item x="64"/>
        <item x="287"/>
        <item x="67"/>
        <item x="41"/>
        <item x="12"/>
        <item x="277"/>
        <item x="278"/>
        <item x="170"/>
        <item x="164"/>
        <item x="135"/>
        <item x="165"/>
        <item x="54"/>
        <item x="75"/>
        <item x="254"/>
        <item x="274"/>
        <item x="214"/>
        <item x="66"/>
        <item x="160"/>
        <item x="32"/>
        <item x="43"/>
        <item x="44"/>
        <item x="83"/>
        <item x="145"/>
        <item x="104"/>
        <item x="189"/>
        <item x="229"/>
        <item x="6"/>
        <item x="190"/>
        <item x="263"/>
        <item x="247"/>
        <item x="248"/>
        <item x="154"/>
        <item x="13"/>
        <item x="244"/>
        <item x="316"/>
        <item x="72"/>
        <item x="264"/>
        <item x="112"/>
        <item x="101"/>
        <item x="113"/>
        <item x="102"/>
        <item x="91"/>
        <item x="19"/>
        <item x="315"/>
        <item x="195"/>
        <item x="253"/>
        <item x="236"/>
        <item x="212"/>
        <item x="269"/>
        <item x="109"/>
        <item x="329"/>
        <item x="280"/>
        <item x="322"/>
        <item x="147"/>
        <item x="331"/>
        <item x="80"/>
        <item x="87"/>
        <item x="125"/>
        <item x="167"/>
        <item x="148"/>
        <item x="334"/>
        <item x="46"/>
        <item x="223"/>
        <item x="141"/>
        <item x="220"/>
        <item x="337"/>
        <item x="183"/>
        <item x="150"/>
        <item x="196"/>
        <item x="81"/>
        <item x="149"/>
        <item x="51"/>
        <item x="126"/>
        <item x="146"/>
        <item x="284"/>
        <item x="139"/>
        <item x="140"/>
        <item x="136"/>
        <item x="293"/>
        <item x="153"/>
        <item x="174"/>
        <item x="119"/>
        <item x="184"/>
        <item x="17"/>
        <item x="127"/>
        <item x="49"/>
        <item x="328"/>
        <item x="84"/>
        <item x="63"/>
        <item x="92"/>
        <item x="215"/>
        <item x="120"/>
        <item x="237"/>
        <item x="94"/>
        <item x="216"/>
        <item x="143"/>
        <item x="226"/>
        <item x="176"/>
        <item x="279"/>
        <item x="234"/>
        <item x="171"/>
        <item x="245"/>
        <item x="246"/>
        <item x="137"/>
        <item x="298"/>
        <item x="319"/>
        <item x="327"/>
        <item x="317"/>
        <item x="142"/>
        <item x="281"/>
        <item x="68"/>
        <item x="305"/>
        <item x="301"/>
        <item x="238"/>
        <item x="233"/>
        <item x="310"/>
        <item x="133"/>
        <item x="320"/>
        <item x="338"/>
        <item x="312"/>
        <item x="325"/>
        <item x="217"/>
        <item x="307"/>
        <item x="241"/>
        <item x="117"/>
        <item x="290"/>
        <item x="243"/>
        <item x="121"/>
        <item x="107"/>
        <item x="318"/>
        <item x="124"/>
        <item x="69"/>
        <item x="282"/>
        <item x="177"/>
        <item x="306"/>
        <item x="96"/>
        <item x="97"/>
        <item x="30"/>
        <item x="55"/>
        <item x="251"/>
        <item x="29"/>
        <item x="28"/>
        <item x="261"/>
        <item x="132"/>
        <item x="172"/>
        <item x="23"/>
        <item x="86"/>
        <item x="7"/>
        <item x="90"/>
        <item x="240"/>
        <item x="330"/>
        <item x="311"/>
        <item x="103"/>
        <item x="321"/>
        <item x="323"/>
        <item x="128"/>
        <item x="76"/>
        <item x="224"/>
        <item x="31"/>
        <item x="157"/>
        <item x="158"/>
        <item x="159"/>
        <item x="25"/>
        <item x="197"/>
        <item x="221"/>
        <item x="187"/>
        <item x="173"/>
        <item x="144"/>
        <item x="308"/>
        <item x="300"/>
        <item x="302"/>
        <item x="267"/>
        <item x="256"/>
        <item x="18"/>
        <item x="235"/>
        <item x="129"/>
        <item x="210"/>
        <item x="98"/>
        <item x="105"/>
        <item x="175"/>
        <item x="230"/>
        <item x="2"/>
        <item x="115"/>
        <item x="152"/>
        <item x="161"/>
        <item x="336"/>
        <item x="71"/>
        <item x="38"/>
        <item x="9"/>
        <item x="8"/>
        <item x="185"/>
        <item x="314"/>
        <item x="10"/>
        <item x="162"/>
        <item x="0"/>
        <item x="201"/>
        <item x="227"/>
        <item x="178"/>
        <item x="45"/>
        <item x="89"/>
        <item x="259"/>
        <item x="111"/>
        <item x="110"/>
        <item x="228"/>
        <item x="163"/>
        <item x="100"/>
        <item x="85"/>
        <item x="198"/>
        <item x="276"/>
        <item x="193"/>
        <item x="199"/>
        <item x="232"/>
        <item x="186"/>
        <item x="218"/>
        <item x="60"/>
        <item x="118"/>
        <item x="77"/>
        <item x="78"/>
        <item x="26"/>
        <item x="27"/>
      </items>
    </pivotField>
    <pivotField axis="axisRow" compact="0" outline="0" showAll="0" measureFilter="1" defaultSubtotal="0">
      <items count="339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</items>
    </pivotField>
    <pivotField axis="axisRow" compact="0" outline="0" showAll="0" measureFilter="1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compact="0" numFmtId="3" outline="0" showAll="0" defaultSubtotal="0"/>
    <pivotField dataField="1" compact="0" numFmtId="2" outline="0" showAll="0" defaultSubtotal="0">
      <items count="130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</items>
    </pivotField>
  </pivotFields>
  <rowFields count="2">
    <field x="4"/>
    <field x="5"/>
  </rowFields>
  <rowItems count="15">
    <i>
      <x v="7"/>
      <x v="23"/>
    </i>
    <i r="1">
      <x v="108"/>
    </i>
    <i r="1">
      <x v="110"/>
    </i>
    <i>
      <x v="34"/>
      <x v="267"/>
    </i>
    <i>
      <x v="35"/>
      <x v="34"/>
    </i>
    <i r="1">
      <x v="99"/>
    </i>
    <i>
      <x v="38"/>
      <x v="32"/>
    </i>
    <i>
      <x v="62"/>
      <x v="49"/>
    </i>
    <i r="1">
      <x v="190"/>
    </i>
    <i>
      <x v="70"/>
      <x v="296"/>
    </i>
    <i>
      <x v="94"/>
      <x v="243"/>
    </i>
    <i>
      <x v="167"/>
      <x v="97"/>
    </i>
    <i>
      <x v="205"/>
      <x v="168"/>
    </i>
    <i>
      <x v="254"/>
      <x v="2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t" fld="7" baseField="0" baseItem="0"/>
    <dataField name="Count of Item Name" fld="3" subtotal="count" baseField="0" baseItem="0"/>
  </dataFields>
  <pivotTableStyleInfo name="PivotStyleLight16" showRowHeaders="1" showColHeaders="1" showRowStripes="0" showColStripes="0" showLastColumn="1"/>
  <filters count="2">
    <filter fld="4" type="valueBetween" evalOrder="-1" id="9" iMeasureFld="0">
      <autoFilter ref="A1">
        <filterColumn colId="0">
          <customFilters and="1">
            <customFilter operator="greaterThanOrEqual" val="230000000"/>
            <customFilter operator="lessThanOrEqual" val="575000000"/>
          </customFilters>
        </filterColumn>
      </autoFilter>
    </filter>
    <filter fld="5" type="valueGreaterThanOrEqual" evalOrder="-1" id="10" iMeasureFld="1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501F8-0063-E446-8605-64B0B4E6BB43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3" firstHeaderRow="1" firstDataRow="1" firstDataCol="1"/>
  <pivotFields count="8">
    <pivotField numFmtId="14" showAll="0"/>
    <pivotField showAll="0"/>
    <pivotField showAll="0"/>
    <pivotField showAll="0"/>
    <pivotField axis="axisRow" showAll="0" measureFilter="1" sortType="descending">
      <items count="340">
        <item x="39"/>
        <item x="100"/>
        <item x="338"/>
        <item x="336"/>
        <item x="335"/>
        <item x="334"/>
        <item x="333"/>
        <item x="331"/>
        <item x="329"/>
        <item x="326"/>
        <item x="325"/>
        <item x="324"/>
        <item x="323"/>
        <item x="322"/>
        <item x="320"/>
        <item x="319"/>
        <item x="318"/>
        <item x="316"/>
        <item x="315"/>
        <item x="314"/>
        <item x="313"/>
        <item x="312"/>
        <item x="311"/>
        <item x="310"/>
        <item x="306"/>
        <item x="304"/>
        <item x="301"/>
        <item x="298"/>
        <item x="297"/>
        <item x="296"/>
        <item x="295"/>
        <item x="294"/>
        <item x="293"/>
        <item x="309"/>
        <item x="290"/>
        <item x="289"/>
        <item x="288"/>
        <item x="285"/>
        <item x="284"/>
        <item x="283"/>
        <item x="279"/>
        <item x="278"/>
        <item x="277"/>
        <item x="276"/>
        <item x="275"/>
        <item x="274"/>
        <item x="272"/>
        <item x="271"/>
        <item x="270"/>
        <item x="269"/>
        <item x="268"/>
        <item x="265"/>
        <item x="264"/>
        <item x="263"/>
        <item x="260"/>
        <item x="261"/>
        <item x="259"/>
        <item x="258"/>
        <item x="257"/>
        <item x="255"/>
        <item x="252"/>
        <item x="249"/>
        <item x="247"/>
        <item x="245"/>
        <item x="243"/>
        <item x="241"/>
        <item x="236"/>
        <item x="235"/>
        <item x="230"/>
        <item x="227"/>
        <item x="226"/>
        <item x="224"/>
        <item x="223"/>
        <item x="220"/>
        <item x="217"/>
        <item x="216"/>
        <item x="210"/>
        <item x="209"/>
        <item x="206"/>
        <item x="205"/>
        <item x="204"/>
        <item x="201"/>
        <item x="203"/>
        <item x="200"/>
        <item x="196"/>
        <item x="195"/>
        <item x="193"/>
        <item x="191"/>
        <item x="190"/>
        <item x="185"/>
        <item x="184"/>
        <item x="180"/>
        <item x="179"/>
        <item x="302"/>
        <item x="178"/>
        <item x="177"/>
        <item x="181"/>
        <item x="173"/>
        <item x="172"/>
        <item x="168"/>
        <item x="163"/>
        <item x="162"/>
        <item x="160"/>
        <item x="159"/>
        <item x="158"/>
        <item x="156"/>
        <item x="150"/>
        <item x="148"/>
        <item x="234"/>
        <item x="6"/>
        <item x="208"/>
        <item x="149"/>
        <item x="187"/>
        <item x="43"/>
        <item x="19"/>
        <item x="62"/>
        <item x="251"/>
        <item x="332"/>
        <item x="330"/>
        <item x="221"/>
        <item x="317"/>
        <item x="164"/>
        <item x="176"/>
        <item x="14"/>
        <item x="292"/>
        <item x="138"/>
        <item x="139"/>
        <item x="140"/>
        <item x="143"/>
        <item x="144"/>
        <item x="145"/>
        <item x="146"/>
        <item x="147"/>
        <item x="151"/>
        <item x="152"/>
        <item x="154"/>
        <item x="153"/>
        <item x="137"/>
        <item x="136"/>
        <item x="135"/>
        <item x="133"/>
        <item x="132"/>
        <item x="131"/>
        <item x="130"/>
        <item x="129"/>
        <item x="126"/>
        <item x="125"/>
        <item x="123"/>
        <item x="121"/>
        <item x="119"/>
        <item x="118"/>
        <item x="117"/>
        <item x="116"/>
        <item x="111"/>
        <item x="110"/>
        <item x="108"/>
        <item x="107"/>
        <item x="105"/>
        <item x="103"/>
        <item x="101"/>
        <item x="99"/>
        <item x="96"/>
        <item x="95"/>
        <item x="94"/>
        <item x="93"/>
        <item x="92"/>
        <item x="91"/>
        <item x="90"/>
        <item x="89"/>
        <item x="88"/>
        <item x="87"/>
        <item x="86"/>
        <item x="83"/>
        <item x="82"/>
        <item x="81"/>
        <item x="80"/>
        <item x="79"/>
        <item x="75"/>
        <item x="74"/>
        <item x="72"/>
        <item x="71"/>
        <item x="70"/>
        <item x="69"/>
        <item x="67"/>
        <item x="66"/>
        <item x="65"/>
        <item x="64"/>
        <item x="63"/>
        <item x="61"/>
        <item x="60"/>
        <item x="58"/>
        <item x="56"/>
        <item x="54"/>
        <item x="53"/>
        <item x="52"/>
        <item x="49"/>
        <item x="44"/>
        <item x="36"/>
        <item x="37"/>
        <item x="41"/>
        <item x="35"/>
        <item x="32"/>
        <item x="31"/>
        <item x="30"/>
        <item x="28"/>
        <item x="25"/>
        <item x="24"/>
        <item x="26"/>
        <item x="23"/>
        <item x="22"/>
        <item x="21"/>
        <item x="20"/>
        <item x="16"/>
        <item x="7"/>
        <item x="8"/>
        <item x="13"/>
        <item x="12"/>
        <item x="5"/>
        <item x="211"/>
        <item x="3"/>
        <item x="282"/>
        <item x="114"/>
        <item x="1"/>
        <item x="246"/>
        <item x="50"/>
        <item x="239"/>
        <item x="198"/>
        <item x="57"/>
        <item x="207"/>
        <item x="141"/>
        <item x="237"/>
        <item x="68"/>
        <item x="10"/>
        <item x="0"/>
        <item x="98"/>
        <item x="113"/>
        <item x="104"/>
        <item x="51"/>
        <item x="232"/>
        <item x="161"/>
        <item x="170"/>
        <item x="242"/>
        <item x="194"/>
        <item x="124"/>
        <item x="219"/>
        <item x="244"/>
        <item x="85"/>
        <item x="267"/>
        <item x="11"/>
        <item x="15"/>
        <item x="307"/>
        <item x="127"/>
        <item x="287"/>
        <item x="4"/>
        <item x="248"/>
        <item x="40"/>
        <item x="225"/>
        <item x="102"/>
        <item x="228"/>
        <item x="155"/>
        <item x="76"/>
        <item x="280"/>
        <item x="183"/>
        <item x="122"/>
        <item x="253"/>
        <item x="308"/>
        <item x="109"/>
        <item x="300"/>
        <item x="266"/>
        <item x="134"/>
        <item x="303"/>
        <item x="250"/>
        <item x="174"/>
        <item x="78"/>
        <item x="157"/>
        <item x="256"/>
        <item x="42"/>
        <item x="262"/>
        <item x="9"/>
        <item x="291"/>
        <item x="199"/>
        <item x="2"/>
        <item x="175"/>
        <item x="188"/>
        <item x="106"/>
        <item x="120"/>
        <item x="202"/>
        <item x="128"/>
        <item x="115"/>
        <item x="182"/>
        <item x="142"/>
        <item x="229"/>
        <item x="38"/>
        <item x="231"/>
        <item x="17"/>
        <item x="337"/>
        <item x="215"/>
        <item x="254"/>
        <item x="189"/>
        <item x="34"/>
        <item x="27"/>
        <item x="73"/>
        <item x="214"/>
        <item x="29"/>
        <item x="240"/>
        <item x="112"/>
        <item x="281"/>
        <item x="55"/>
        <item x="166"/>
        <item x="192"/>
        <item x="77"/>
        <item x="218"/>
        <item x="171"/>
        <item x="197"/>
        <item x="213"/>
        <item x="327"/>
        <item x="167"/>
        <item x="47"/>
        <item x="45"/>
        <item x="299"/>
        <item x="273"/>
        <item x="46"/>
        <item x="59"/>
        <item x="169"/>
        <item x="222"/>
        <item x="33"/>
        <item x="233"/>
        <item x="186"/>
        <item x="97"/>
        <item x="328"/>
        <item x="238"/>
        <item x="18"/>
        <item x="305"/>
        <item x="84"/>
        <item x="212"/>
        <item x="321"/>
        <item x="48"/>
        <item x="286"/>
        <item x="1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3">
        <item x="1"/>
        <item x="0"/>
        <item t="default"/>
      </items>
    </pivotField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4"/>
  </rowFields>
  <rowItems count="11">
    <i>
      <x v="295"/>
    </i>
    <i>
      <x v="265"/>
    </i>
    <i>
      <x v="116"/>
    </i>
    <i>
      <x v="298"/>
    </i>
    <i>
      <x v="266"/>
    </i>
    <i>
      <x v="196"/>
    </i>
    <i>
      <x v="328"/>
    </i>
    <i>
      <x v="26"/>
    </i>
    <i>
      <x v="314"/>
    </i>
    <i>
      <x v="304"/>
    </i>
    <i t="grand">
      <x/>
    </i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filters count="1">
    <filter fld="4" type="count" evalOrder="-1" id="1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53CCF-584D-8A40-9441-158C0466B314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29" firstHeaderRow="1" firstDataRow="1" firstDataCol="1"/>
  <pivotFields count="8">
    <pivotField numFmtId="14" showAll="0"/>
    <pivotField showAll="0"/>
    <pivotField showAll="0"/>
    <pivotField showAll="0"/>
    <pivotField axis="axisRow" showAll="0" measureFilter="1" sortType="descending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3" showAll="0">
      <items count="3">
        <item x="1"/>
        <item x="0"/>
        <item t="default"/>
      </items>
    </pivotField>
    <pivotField numFmtId="2" showAll="0"/>
  </pivotFields>
  <rowFields count="1">
    <field x="4"/>
  </rowFields>
  <rowItems count="27">
    <i>
      <x v="7"/>
    </i>
    <i>
      <x v="35"/>
    </i>
    <i>
      <x v="62"/>
    </i>
    <i>
      <x v="70"/>
    </i>
    <i>
      <x v="75"/>
    </i>
    <i>
      <x v="38"/>
    </i>
    <i>
      <x v="203"/>
    </i>
    <i>
      <x v="22"/>
    </i>
    <i>
      <x v="102"/>
    </i>
    <i>
      <x v="90"/>
    </i>
    <i>
      <x v="39"/>
    </i>
    <i>
      <x v="136"/>
    </i>
    <i>
      <x v="46"/>
    </i>
    <i>
      <x v="88"/>
    </i>
    <i>
      <x v="33"/>
    </i>
    <i>
      <x v="101"/>
    </i>
    <i>
      <x v="175"/>
    </i>
    <i>
      <x v="103"/>
    </i>
    <i>
      <x v="254"/>
    </i>
    <i>
      <x v="143"/>
    </i>
    <i>
      <x v="34"/>
    </i>
    <i>
      <x v="17"/>
    </i>
    <i>
      <x v="67"/>
    </i>
    <i>
      <x v="10"/>
    </i>
    <i>
      <x v="338"/>
    </i>
    <i>
      <x v="69"/>
    </i>
    <i t="grand">
      <x/>
    </i>
  </rowItems>
  <colItems count="1">
    <i/>
  </colItems>
  <dataFields count="1">
    <dataField name="Sum of Sales Qty" fld="6" baseField="0" baseItem="0"/>
  </dataFields>
  <pivotTableStyleInfo name="PivotStyleLight16" showRowHeaders="1" showColHeaders="1" showRowStripes="0" showColStripes="0" showLastColumn="1"/>
  <filters count="1">
    <filter fld="4" type="count" evalOrder="-1" id="1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EF41E-EE93-6A42-94B7-B7683BD6F34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90" firstHeaderRow="1" firstDataRow="1" firstDataCol="1"/>
  <pivotFields count="8">
    <pivotField numFmtId="14" showAll="0"/>
    <pivotField showAll="0"/>
    <pivotField showAll="0"/>
    <pivotField showAll="0"/>
    <pivotField axis="axisRow" showAll="0" measureFilter="1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numFmtId="3" showAll="0"/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4"/>
  </rowFields>
  <rowItems count="87">
    <i>
      <x v="5"/>
    </i>
    <i>
      <x v="6"/>
    </i>
    <i>
      <x v="8"/>
    </i>
    <i>
      <x v="12"/>
    </i>
    <i>
      <x v="20"/>
    </i>
    <i>
      <x v="22"/>
    </i>
    <i>
      <x v="25"/>
    </i>
    <i>
      <x v="27"/>
    </i>
    <i>
      <x v="33"/>
    </i>
    <i>
      <x v="36"/>
    </i>
    <i>
      <x v="39"/>
    </i>
    <i>
      <x v="45"/>
    </i>
    <i>
      <x v="46"/>
    </i>
    <i>
      <x v="48"/>
    </i>
    <i>
      <x v="49"/>
    </i>
    <i>
      <x v="50"/>
    </i>
    <i>
      <x v="52"/>
    </i>
    <i>
      <x v="55"/>
    </i>
    <i>
      <x v="60"/>
    </i>
    <i>
      <x v="61"/>
    </i>
    <i>
      <x v="65"/>
    </i>
    <i>
      <x v="66"/>
    </i>
    <i>
      <x v="67"/>
    </i>
    <i>
      <x v="69"/>
    </i>
    <i>
      <x v="75"/>
    </i>
    <i>
      <x v="76"/>
    </i>
    <i>
      <x v="77"/>
    </i>
    <i>
      <x v="78"/>
    </i>
    <i>
      <x v="79"/>
    </i>
    <i>
      <x v="83"/>
    </i>
    <i>
      <x v="84"/>
    </i>
    <i>
      <x v="85"/>
    </i>
    <i>
      <x v="86"/>
    </i>
    <i>
      <x v="88"/>
    </i>
    <i>
      <x v="90"/>
    </i>
    <i>
      <x v="98"/>
    </i>
    <i>
      <x v="100"/>
    </i>
    <i>
      <x v="101"/>
    </i>
    <i>
      <x v="103"/>
    </i>
    <i>
      <x v="107"/>
    </i>
    <i>
      <x v="108"/>
    </i>
    <i>
      <x v="109"/>
    </i>
    <i>
      <x v="111"/>
    </i>
    <i>
      <x v="117"/>
    </i>
    <i>
      <x v="118"/>
    </i>
    <i>
      <x v="125"/>
    </i>
    <i>
      <x v="135"/>
    </i>
    <i>
      <x v="136"/>
    </i>
    <i>
      <x v="160"/>
    </i>
    <i>
      <x v="161"/>
    </i>
    <i>
      <x v="164"/>
    </i>
    <i>
      <x v="172"/>
    </i>
    <i>
      <x v="180"/>
    </i>
    <i>
      <x v="182"/>
    </i>
    <i>
      <x v="187"/>
    </i>
    <i>
      <x v="203"/>
    </i>
    <i>
      <x v="208"/>
    </i>
    <i>
      <x v="210"/>
    </i>
    <i>
      <x v="216"/>
    </i>
    <i>
      <x v="217"/>
    </i>
    <i>
      <x v="225"/>
    </i>
    <i>
      <x v="226"/>
    </i>
    <i>
      <x v="249"/>
    </i>
    <i>
      <x v="251"/>
    </i>
    <i>
      <x v="256"/>
    </i>
    <i>
      <x v="259"/>
    </i>
    <i>
      <x v="270"/>
    </i>
    <i>
      <x v="272"/>
    </i>
    <i>
      <x v="276"/>
    </i>
    <i>
      <x v="284"/>
    </i>
    <i>
      <x v="286"/>
    </i>
    <i>
      <x v="287"/>
    </i>
    <i>
      <x v="288"/>
    </i>
    <i>
      <x v="291"/>
    </i>
    <i>
      <x v="292"/>
    </i>
    <i>
      <x v="293"/>
    </i>
    <i>
      <x v="296"/>
    </i>
    <i>
      <x v="304"/>
    </i>
    <i>
      <x v="305"/>
    </i>
    <i>
      <x v="306"/>
    </i>
    <i>
      <x v="310"/>
    </i>
    <i>
      <x v="317"/>
    </i>
    <i>
      <x v="318"/>
    </i>
    <i>
      <x v="320"/>
    </i>
    <i>
      <x v="321"/>
    </i>
    <i>
      <x v="338"/>
    </i>
    <i t="grand">
      <x/>
    </i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filters count="1">
    <filter fld="4" type="valueBetween" evalOrder="-1" id="5" iMeasureFld="0">
      <autoFilter ref="A1">
        <filterColumn colId="0">
          <customFilters and="1">
            <customFilter operator="greaterThanOrEqual" val="69000000"/>
            <customFilter operator="lessThanOrEqual" val="23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3954A-7F04-7B4E-A145-F7C1295C8DF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9:D41" firstHeaderRow="1" firstDataRow="1" firstDataCol="1"/>
  <pivotFields count="8">
    <pivotField numFmtId="14" showAll="0"/>
    <pivotField showAll="0"/>
    <pivotField showAll="0"/>
    <pivotField showAll="0"/>
    <pivotField axis="axisRow" showAll="0" measureFilter="1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numFmtId="3" showAll="0"/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4"/>
  </rowFields>
  <rowItems count="22">
    <i>
      <x v="2"/>
    </i>
    <i>
      <x v="7"/>
    </i>
    <i>
      <x v="11"/>
    </i>
    <i>
      <x v="17"/>
    </i>
    <i>
      <x v="24"/>
    </i>
    <i>
      <x v="34"/>
    </i>
    <i>
      <x v="35"/>
    </i>
    <i>
      <x v="38"/>
    </i>
    <i>
      <x v="62"/>
    </i>
    <i>
      <x v="70"/>
    </i>
    <i>
      <x v="80"/>
    </i>
    <i>
      <x v="81"/>
    </i>
    <i>
      <x v="82"/>
    </i>
    <i>
      <x v="94"/>
    </i>
    <i>
      <x v="167"/>
    </i>
    <i>
      <x v="200"/>
    </i>
    <i>
      <x v="205"/>
    </i>
    <i>
      <x v="250"/>
    </i>
    <i>
      <x v="254"/>
    </i>
    <i>
      <x v="298"/>
    </i>
    <i>
      <x v="311"/>
    </i>
    <i t="grand">
      <x/>
    </i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filters count="1">
    <filter fld="4" type="valueBetween" evalOrder="-1" id="14" iMeasureFld="0">
      <autoFilter ref="A1">
        <filterColumn colId="0">
          <customFilters and="1">
            <customFilter operator="greaterThanOrEqual" val="230000000"/>
            <customFilter operator="lessThanOrEqual" val="575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C3DAA-69F3-6441-BE5B-6F8CB4C4356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D16" firstHeaderRow="1" firstDataRow="1" firstDataCol="1"/>
  <pivotFields count="8">
    <pivotField numFmtId="14" showAll="0"/>
    <pivotField showAll="0"/>
    <pivotField showAll="0"/>
    <pivotField showAll="0"/>
    <pivotField axis="axisRow" showAll="0" measureFilter="1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numFmtId="3" showAll="0"/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4"/>
  </rowFields>
  <rowItems count="6">
    <i>
      <x v="10"/>
    </i>
    <i>
      <x v="40"/>
    </i>
    <i>
      <x v="72"/>
    </i>
    <i>
      <x v="142"/>
    </i>
    <i>
      <x v="312"/>
    </i>
    <i t="grand">
      <x/>
    </i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filters count="1">
    <filter fld="4" type="valueBetween" evalOrder="-1" id="7" iMeasureFld="0">
      <autoFilter ref="A1">
        <filterColumn colId="0">
          <customFilters and="1">
            <customFilter operator="greaterThanOrEqual" val="575000000"/>
            <customFilter operator="less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CB688-EE08-7B4C-9B70-0A030A31F4C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D7" firstHeaderRow="1" firstDataRow="1" firstDataCol="1"/>
  <pivotFields count="8">
    <pivotField numFmtId="14" showAll="0"/>
    <pivotField showAll="0"/>
    <pivotField showAll="0"/>
    <pivotField showAll="0"/>
    <pivotField axis="axisRow" showAll="0" measureFilter="1">
      <items count="340">
        <item x="165"/>
        <item x="286"/>
        <item x="48"/>
        <item x="321"/>
        <item x="212"/>
        <item x="84"/>
        <item x="305"/>
        <item x="18"/>
        <item x="238"/>
        <item x="328"/>
        <item x="97"/>
        <item x="186"/>
        <item x="233"/>
        <item x="33"/>
        <item x="222"/>
        <item x="169"/>
        <item x="59"/>
        <item x="46"/>
        <item x="273"/>
        <item x="299"/>
        <item x="45"/>
        <item x="47"/>
        <item x="167"/>
        <item x="327"/>
        <item x="213"/>
        <item x="197"/>
        <item x="171"/>
        <item x="218"/>
        <item x="77"/>
        <item x="192"/>
        <item x="166"/>
        <item x="55"/>
        <item x="281"/>
        <item x="112"/>
        <item x="240"/>
        <item x="29"/>
        <item x="214"/>
        <item x="73"/>
        <item x="27"/>
        <item x="34"/>
        <item x="189"/>
        <item x="254"/>
        <item x="215"/>
        <item x="337"/>
        <item x="17"/>
        <item x="231"/>
        <item x="38"/>
        <item x="229"/>
        <item x="142"/>
        <item x="182"/>
        <item x="115"/>
        <item x="128"/>
        <item x="202"/>
        <item x="120"/>
        <item x="106"/>
        <item x="188"/>
        <item x="175"/>
        <item x="2"/>
        <item x="199"/>
        <item x="291"/>
        <item x="9"/>
        <item x="262"/>
        <item x="42"/>
        <item x="256"/>
        <item x="157"/>
        <item x="78"/>
        <item x="174"/>
        <item x="250"/>
        <item x="303"/>
        <item x="134"/>
        <item x="266"/>
        <item x="300"/>
        <item x="109"/>
        <item x="308"/>
        <item x="253"/>
        <item x="122"/>
        <item x="183"/>
        <item x="280"/>
        <item x="76"/>
        <item x="155"/>
        <item x="228"/>
        <item x="102"/>
        <item x="225"/>
        <item x="40"/>
        <item x="248"/>
        <item x="4"/>
        <item x="287"/>
        <item x="127"/>
        <item x="307"/>
        <item x="15"/>
        <item x="11"/>
        <item x="267"/>
        <item x="85"/>
        <item x="244"/>
        <item x="219"/>
        <item x="124"/>
        <item x="194"/>
        <item x="242"/>
        <item x="170"/>
        <item x="161"/>
        <item x="232"/>
        <item x="51"/>
        <item x="104"/>
        <item x="113"/>
        <item x="98"/>
        <item x="0"/>
        <item x="10"/>
        <item x="68"/>
        <item x="237"/>
        <item x="141"/>
        <item x="207"/>
        <item x="57"/>
        <item x="198"/>
        <item x="239"/>
        <item x="50"/>
        <item x="246"/>
        <item x="1"/>
        <item x="114"/>
        <item x="282"/>
        <item x="3"/>
        <item x="211"/>
        <item x="5"/>
        <item x="12"/>
        <item x="13"/>
        <item x="8"/>
        <item x="7"/>
        <item x="16"/>
        <item x="20"/>
        <item x="21"/>
        <item x="22"/>
        <item x="23"/>
        <item x="26"/>
        <item x="24"/>
        <item x="25"/>
        <item x="28"/>
        <item x="30"/>
        <item x="31"/>
        <item x="32"/>
        <item x="35"/>
        <item x="41"/>
        <item x="37"/>
        <item x="36"/>
        <item x="44"/>
        <item x="49"/>
        <item x="52"/>
        <item x="53"/>
        <item x="54"/>
        <item x="56"/>
        <item x="58"/>
        <item x="60"/>
        <item x="61"/>
        <item x="63"/>
        <item x="64"/>
        <item x="65"/>
        <item x="66"/>
        <item x="67"/>
        <item x="69"/>
        <item x="70"/>
        <item x="71"/>
        <item x="72"/>
        <item x="74"/>
        <item x="75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9"/>
        <item x="101"/>
        <item x="103"/>
        <item x="105"/>
        <item x="107"/>
        <item x="108"/>
        <item x="110"/>
        <item x="111"/>
        <item x="116"/>
        <item x="117"/>
        <item x="118"/>
        <item x="119"/>
        <item x="121"/>
        <item x="123"/>
        <item x="125"/>
        <item x="126"/>
        <item x="129"/>
        <item x="130"/>
        <item x="131"/>
        <item x="132"/>
        <item x="133"/>
        <item x="135"/>
        <item x="136"/>
        <item x="137"/>
        <item x="153"/>
        <item x="154"/>
        <item x="152"/>
        <item x="151"/>
        <item x="147"/>
        <item x="146"/>
        <item x="145"/>
        <item x="144"/>
        <item x="143"/>
        <item x="140"/>
        <item x="139"/>
        <item x="138"/>
        <item x="292"/>
        <item x="14"/>
        <item x="176"/>
        <item x="164"/>
        <item x="317"/>
        <item x="221"/>
        <item x="330"/>
        <item x="332"/>
        <item x="251"/>
        <item x="62"/>
        <item x="19"/>
        <item x="43"/>
        <item x="187"/>
        <item x="149"/>
        <item x="208"/>
        <item x="6"/>
        <item x="234"/>
        <item x="148"/>
        <item x="150"/>
        <item x="156"/>
        <item x="158"/>
        <item x="159"/>
        <item x="160"/>
        <item x="162"/>
        <item x="163"/>
        <item x="168"/>
        <item x="172"/>
        <item x="173"/>
        <item x="181"/>
        <item x="177"/>
        <item x="178"/>
        <item x="302"/>
        <item x="179"/>
        <item x="180"/>
        <item x="184"/>
        <item x="185"/>
        <item x="190"/>
        <item x="191"/>
        <item x="193"/>
        <item x="195"/>
        <item x="196"/>
        <item x="200"/>
        <item x="203"/>
        <item x="201"/>
        <item x="204"/>
        <item x="205"/>
        <item x="206"/>
        <item x="209"/>
        <item x="210"/>
        <item x="216"/>
        <item x="217"/>
        <item x="220"/>
        <item x="223"/>
        <item x="224"/>
        <item x="226"/>
        <item x="227"/>
        <item x="230"/>
        <item x="235"/>
        <item x="236"/>
        <item x="241"/>
        <item x="243"/>
        <item x="245"/>
        <item x="247"/>
        <item x="249"/>
        <item x="252"/>
        <item x="255"/>
        <item x="257"/>
        <item x="258"/>
        <item x="259"/>
        <item x="261"/>
        <item x="260"/>
        <item x="263"/>
        <item x="264"/>
        <item x="265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3"/>
        <item x="284"/>
        <item x="285"/>
        <item x="288"/>
        <item x="289"/>
        <item x="290"/>
        <item x="309"/>
        <item x="293"/>
        <item x="294"/>
        <item x="295"/>
        <item x="296"/>
        <item x="297"/>
        <item x="298"/>
        <item x="301"/>
        <item x="304"/>
        <item x="306"/>
        <item x="310"/>
        <item x="311"/>
        <item x="312"/>
        <item x="313"/>
        <item x="314"/>
        <item x="315"/>
        <item x="316"/>
        <item x="318"/>
        <item x="319"/>
        <item x="320"/>
        <item x="322"/>
        <item x="323"/>
        <item x="324"/>
        <item x="325"/>
        <item x="326"/>
        <item x="329"/>
        <item x="331"/>
        <item x="333"/>
        <item x="334"/>
        <item x="335"/>
        <item x="336"/>
        <item x="338"/>
        <item x="100"/>
        <item x="39"/>
        <item t="default"/>
      </items>
    </pivotField>
    <pivotField showAll="0"/>
    <pivotField numFmtId="3" showAll="0"/>
    <pivotField dataField="1" numFmtId="2" showAll="0">
      <items count="131">
        <item x="109"/>
        <item x="127"/>
        <item x="114"/>
        <item x="126"/>
        <item x="6"/>
        <item x="14"/>
        <item x="0"/>
        <item x="13"/>
        <item x="2"/>
        <item x="49"/>
        <item x="70"/>
        <item x="20"/>
        <item x="91"/>
        <item x="34"/>
        <item x="63"/>
        <item x="12"/>
        <item x="58"/>
        <item x="61"/>
        <item x="22"/>
        <item x="21"/>
        <item x="81"/>
        <item x="31"/>
        <item x="77"/>
        <item x="32"/>
        <item x="52"/>
        <item x="106"/>
        <item x="53"/>
        <item x="56"/>
        <item x="64"/>
        <item x="102"/>
        <item x="69"/>
        <item x="82"/>
        <item x="73"/>
        <item x="128"/>
        <item x="38"/>
        <item x="98"/>
        <item x="33"/>
        <item x="35"/>
        <item x="88"/>
        <item x="10"/>
        <item x="118"/>
        <item x="8"/>
        <item x="4"/>
        <item x="86"/>
        <item x="37"/>
        <item x="51"/>
        <item x="29"/>
        <item x="17"/>
        <item x="24"/>
        <item x="23"/>
        <item x="79"/>
        <item x="1"/>
        <item x="15"/>
        <item x="30"/>
        <item x="47"/>
        <item x="3"/>
        <item x="16"/>
        <item x="100"/>
        <item x="74"/>
        <item x="25"/>
        <item x="59"/>
        <item x="7"/>
        <item x="80"/>
        <item x="46"/>
        <item x="72"/>
        <item x="9"/>
        <item x="44"/>
        <item x="54"/>
        <item x="28"/>
        <item x="40"/>
        <item x="92"/>
        <item x="117"/>
        <item x="60"/>
        <item x="96"/>
        <item x="18"/>
        <item x="89"/>
        <item x="48"/>
        <item x="19"/>
        <item x="65"/>
        <item x="111"/>
        <item x="27"/>
        <item x="11"/>
        <item x="50"/>
        <item x="110"/>
        <item x="85"/>
        <item x="122"/>
        <item x="26"/>
        <item x="105"/>
        <item x="39"/>
        <item x="5"/>
        <item x="87"/>
        <item x="125"/>
        <item x="36"/>
        <item x="78"/>
        <item x="42"/>
        <item x="90"/>
        <item x="57"/>
        <item x="97"/>
        <item x="93"/>
        <item x="76"/>
        <item x="112"/>
        <item x="104"/>
        <item x="103"/>
        <item x="55"/>
        <item x="62"/>
        <item x="68"/>
        <item x="119"/>
        <item x="75"/>
        <item x="84"/>
        <item x="83"/>
        <item x="120"/>
        <item x="115"/>
        <item x="99"/>
        <item x="108"/>
        <item x="123"/>
        <item x="43"/>
        <item x="67"/>
        <item x="66"/>
        <item x="45"/>
        <item x="95"/>
        <item x="107"/>
        <item x="116"/>
        <item x="101"/>
        <item x="94"/>
        <item x="121"/>
        <item x="41"/>
        <item x="71"/>
        <item x="113"/>
        <item x="124"/>
        <item x="129"/>
        <item t="default"/>
      </items>
    </pivotField>
  </pivotFields>
  <rowFields count="1">
    <field x="4"/>
  </rowFields>
  <rowItems count="4">
    <i>
      <x v="43"/>
    </i>
    <i>
      <x v="73"/>
    </i>
    <i>
      <x v="222"/>
    </i>
    <i t="grand">
      <x/>
    </i>
  </rowItems>
  <colItems count="1">
    <i/>
  </colItems>
  <dataFields count="1">
    <dataField name="Sum of Sales Amt" fld="7" baseField="0" baseItem="0"/>
  </dataFields>
  <pivotTableStyleInfo name="PivotStyleLight16" showRowHeaders="1" showColHeaders="1" showRowStripes="0" showColStripes="0" showLastColumn="1"/>
  <filters count="1">
    <filter fld="4" type="valueGreaterThanOrEqual" evalOrder="-1" id="4" iMeasureFld="0">
      <autoFilter ref="A1">
        <filterColumn colId="0">
          <customFilters>
            <customFilter operator="greaterThanOrEqual" val="115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9637E-0F89-EA4B-ADCC-9FFC7F0F2C25}" name="Table1" displayName="Table1" ref="A1:H497" totalsRowCount="1" headerRowDxfId="18" dataDxfId="16" headerRowBorderDxfId="17">
  <autoFilter ref="A1:H496" xr:uid="{87B9637E-0F89-EA4B-ADCC-9FFC7F0F2C25}"/>
  <tableColumns count="8">
    <tableColumn id="1" xr3:uid="{D9AA2078-9D8F-AB4D-AAFD-27BA1CB97057}" name="Date" dataDxfId="15" totalsRowDxfId="14"/>
    <tableColumn id="2" xr3:uid="{627CFD5B-D723-F24D-886F-879E03E27EE2}" name="Scheme Name" dataDxfId="13" totalsRowDxfId="12"/>
    <tableColumn id="3" xr3:uid="{469CED70-B600-A645-BA47-3F1247A6F925}" name="Store Name" dataDxfId="11" totalsRowDxfId="10"/>
    <tableColumn id="4" xr3:uid="{CF032F1E-A0DB-8440-B501-90D462E28F4D}" name="Item Name" dataDxfId="9" totalsRowDxfId="8"/>
    <tableColumn id="5" xr3:uid="{14D5318C-6166-434F-AEC8-654A925FA128}" name="Member Account Code" dataDxfId="7" totalsRowDxfId="6"/>
    <tableColumn id="6" xr3:uid="{A33E49E1-4109-634E-B1A2-07DC3C6FDDC6}" name="Invoice" dataDxfId="5" totalsRowDxfId="4"/>
    <tableColumn id="7" xr3:uid="{A6859A8F-E569-C94D-BBA2-0F8D10FADAB6}" name="Sales Qty" dataDxfId="3" totalsRowDxfId="2"/>
    <tableColumn id="8" xr3:uid="{64EA03F6-6A53-4C40-B927-B0D58EAE0278}" name="Sales Amt" totalsRowLabel="VND 34.870.966.800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4" Type="http://schemas.openxmlformats.org/officeDocument/2006/relationships/pivotTable" Target="../pivotTables/pivot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6" Type="http://schemas.openxmlformats.org/officeDocument/2006/relationships/pivotTable" Target="../pivotTables/pivotTable30.xml"/><Relationship Id="rId5" Type="http://schemas.openxmlformats.org/officeDocument/2006/relationships/pivotTable" Target="../pivotTables/pivotTable29.xml"/><Relationship Id="rId4" Type="http://schemas.openxmlformats.org/officeDocument/2006/relationships/pivotTable" Target="../pivotTables/pivot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6" Type="http://schemas.openxmlformats.org/officeDocument/2006/relationships/pivotTable" Target="../pivotTables/pivotTable36.xml"/><Relationship Id="rId5" Type="http://schemas.openxmlformats.org/officeDocument/2006/relationships/pivotTable" Target="../pivotTables/pivotTable35.xml"/><Relationship Id="rId4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2"/>
  <sheetViews>
    <sheetView topLeftCell="A2" zoomScaleNormal="85" workbookViewId="0">
      <selection activeCell="A25" sqref="A25"/>
    </sheetView>
  </sheetViews>
  <sheetFormatPr baseColWidth="10" defaultColWidth="9.1640625" defaultRowHeight="14" x14ac:dyDescent="0.15"/>
  <cols>
    <col min="1" max="1" width="32.83203125" style="2" customWidth="1"/>
    <col min="2" max="2" width="17.83203125" style="2" customWidth="1"/>
    <col min="3" max="3" width="21.83203125" style="2" bestFit="1" customWidth="1"/>
    <col min="4" max="5" width="17.83203125" style="2" customWidth="1"/>
    <col min="6" max="6" width="17.1640625" style="2" bestFit="1" customWidth="1"/>
    <col min="7" max="7" width="19.83203125" style="2" bestFit="1" customWidth="1"/>
    <col min="8" max="8" width="17.83203125" style="2" customWidth="1"/>
    <col min="9" max="9" width="9.1640625" style="2"/>
    <col min="10" max="10" width="24.5" style="2" customWidth="1"/>
    <col min="11" max="16384" width="9.1640625" style="2"/>
  </cols>
  <sheetData>
    <row r="1" spans="1:16383" ht="31" thickBot="1" x14ac:dyDescent="0.2">
      <c r="A1" s="70" t="s">
        <v>0</v>
      </c>
      <c r="B1" s="72" t="s">
        <v>1</v>
      </c>
      <c r="C1" s="74" t="s">
        <v>2</v>
      </c>
      <c r="D1" s="74" t="s">
        <v>3</v>
      </c>
      <c r="E1" s="74" t="s">
        <v>4</v>
      </c>
      <c r="F1" s="17" t="s">
        <v>5</v>
      </c>
      <c r="G1" s="18" t="s">
        <v>6</v>
      </c>
      <c r="H1" s="19" t="s">
        <v>7</v>
      </c>
      <c r="J1" s="1" t="s">
        <v>8</v>
      </c>
    </row>
    <row r="2" spans="1:16383" ht="46" thickBot="1" x14ac:dyDescent="0.2">
      <c r="A2" s="71"/>
      <c r="B2" s="73"/>
      <c r="C2" s="75"/>
      <c r="D2" s="75"/>
      <c r="E2" s="75"/>
      <c r="F2" s="5" t="s">
        <v>9</v>
      </c>
      <c r="G2" s="6" t="s">
        <v>10</v>
      </c>
      <c r="H2" s="20" t="s">
        <v>11</v>
      </c>
    </row>
    <row r="3" spans="1:16383" s="4" customFormat="1" ht="26.25" customHeight="1" thickTop="1" x14ac:dyDescent="0.15">
      <c r="A3" s="21" t="s">
        <v>12</v>
      </c>
      <c r="B3" s="7">
        <f>GETPIVOTDATA("Count Distinct",Clients!$A$3)</f>
        <v>339</v>
      </c>
      <c r="C3" s="32">
        <f>GETPIVOTDATA("Sales Amt",'Total Sales'!$A$3)</f>
        <v>34870966800</v>
      </c>
      <c r="D3" s="8">
        <f>GETPIVOTDATA("Sum of Count Distinct",Transaction!$A$3)</f>
        <v>386</v>
      </c>
      <c r="E3" s="45">
        <f>GETPIVOTDATA("Sales Qty",Items!$A$3)</f>
        <v>483</v>
      </c>
      <c r="F3" s="8">
        <f>COUNT('Invorce &gt; 2 items'!B4:B95)</f>
        <v>92</v>
      </c>
      <c r="G3" s="9">
        <f>C3/D3</f>
        <v>90339292.227979273</v>
      </c>
      <c r="H3" s="22">
        <f>E3/D3</f>
        <v>1.2512953367875648</v>
      </c>
      <c r="I3" s="2"/>
    </row>
    <row r="4" spans="1:16383" s="4" customFormat="1" ht="26.25" customHeight="1" x14ac:dyDescent="0.15">
      <c r="A4" s="23" t="s">
        <v>13</v>
      </c>
      <c r="B4" s="53">
        <f>GETPIVOTDATA("Sum of Count Distinct",Clients!$D$3)</f>
        <v>3</v>
      </c>
      <c r="C4" s="55">
        <f>GETPIVOTDATA("Sales Amt",'Total Sales'!$C$3)</f>
        <v>7909632800</v>
      </c>
      <c r="D4" s="53">
        <f>GETPIVOTDATA("Sum of Count Distinct",Transaction!$E$9)</f>
        <v>3</v>
      </c>
      <c r="E4" s="53">
        <f>GETPIVOTDATA("Sum of Sales Qty",Items!$D$3)</f>
        <v>4</v>
      </c>
      <c r="F4" s="53">
        <f>COUNT(GETPIVOTDATA("Count of Item Name",'Invorce &gt; 2 items'!$D$3,"Member Account Code","60064055","Invoice","000000P105000000397"))</f>
        <v>1</v>
      </c>
      <c r="G4" s="57">
        <f>C4/D4</f>
        <v>2636544266.6666665</v>
      </c>
      <c r="H4" s="59">
        <f>E4/D4</f>
        <v>1.3333333333333333</v>
      </c>
    </row>
    <row r="5" spans="1:16383" s="4" customFormat="1" ht="26.25" customHeight="1" x14ac:dyDescent="0.15">
      <c r="A5" s="24" t="s">
        <v>14</v>
      </c>
      <c r="B5" s="54"/>
      <c r="C5" s="56"/>
      <c r="D5" s="54"/>
      <c r="E5" s="54"/>
      <c r="F5" s="54"/>
      <c r="G5" s="58"/>
      <c r="H5" s="60"/>
    </row>
    <row r="6" spans="1:16383" ht="26.25" customHeight="1" x14ac:dyDescent="0.15">
      <c r="A6" s="25" t="s">
        <v>15</v>
      </c>
      <c r="B6" s="61">
        <f>GETPIVOTDATA("Sum of Count Distinct",Clients!$D$9)</f>
        <v>5</v>
      </c>
      <c r="C6" s="63">
        <f>GETPIVOTDATA("Sales Amt",'Total Sales'!$C$10)</f>
        <v>3249154000</v>
      </c>
      <c r="D6" s="61">
        <f>GETPIVOTDATA("Sum of Count Distinct",Transaction!$E$16)</f>
        <v>6</v>
      </c>
      <c r="E6" s="61">
        <f>GETPIVOTDATA("Sum of Sales Qty",Items!$D$12)</f>
        <v>8</v>
      </c>
      <c r="F6" s="61">
        <f>COUNT('Invorce &gt; 2 items'!G10:G11)</f>
        <v>2</v>
      </c>
      <c r="G6" s="57">
        <f>C6/D6</f>
        <v>541525666.66666663</v>
      </c>
      <c r="H6" s="51">
        <f>E6/D6</f>
        <v>1.3333333333333333</v>
      </c>
    </row>
    <row r="7" spans="1:16383" s="10" customFormat="1" ht="26.25" customHeight="1" x14ac:dyDescent="0.15">
      <c r="A7" s="26" t="s">
        <v>16</v>
      </c>
      <c r="B7" s="62"/>
      <c r="C7" s="64"/>
      <c r="D7" s="62"/>
      <c r="E7" s="62"/>
      <c r="F7" s="62"/>
      <c r="G7" s="58"/>
      <c r="H7" s="5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</row>
    <row r="8" spans="1:16383" ht="26.25" customHeight="1" x14ac:dyDescent="0.15">
      <c r="A8" s="27" t="s">
        <v>17</v>
      </c>
      <c r="B8" s="53">
        <f>GETPIVOTDATA("Sum of Count Distinct",Clients!$D$18)</f>
        <v>21</v>
      </c>
      <c r="C8" s="55">
        <f>GETPIVOTDATA("Sales Amt",'Total Sales'!$C$19)</f>
        <v>7439846000</v>
      </c>
      <c r="D8" s="53">
        <f>GETPIVOTDATA("Sum of Count Distinct",Transaction!$E$25)</f>
        <v>36</v>
      </c>
      <c r="E8" s="53">
        <f>GETPIVOTDATA("Sum of Sales Qty",Items!$D$26)</f>
        <v>56</v>
      </c>
      <c r="F8" s="53">
        <f>COUNT('Invorce &gt; 2 items'!G17:G30)</f>
        <v>14</v>
      </c>
      <c r="G8" s="57">
        <f>C8/D8</f>
        <v>206662388.8888889</v>
      </c>
      <c r="H8" s="59">
        <f>E8/D8</f>
        <v>1.5555555555555556</v>
      </c>
    </row>
    <row r="9" spans="1:16383" ht="26.25" customHeight="1" x14ac:dyDescent="0.15">
      <c r="A9" s="24" t="s">
        <v>18</v>
      </c>
      <c r="B9" s="54"/>
      <c r="C9" s="56"/>
      <c r="D9" s="54"/>
      <c r="E9" s="54"/>
      <c r="F9" s="54"/>
      <c r="G9" s="58"/>
      <c r="H9" s="60"/>
    </row>
    <row r="10" spans="1:16383" ht="26.25" customHeight="1" x14ac:dyDescent="0.15">
      <c r="A10" s="28" t="s">
        <v>19</v>
      </c>
      <c r="B10" s="66">
        <f>GETPIVOTDATA("Sum of Count Distinct",Clients!$D$43)</f>
        <v>86</v>
      </c>
      <c r="C10" s="67">
        <f>GETPIVOTDATA("Sales Amt",'Total Sales'!$F$3)</f>
        <v>10710444000</v>
      </c>
      <c r="D10" s="66">
        <f>GETPIVOTDATA("Sum of Count Distinct",Transaction!$E$50)</f>
        <v>103</v>
      </c>
      <c r="E10" s="66">
        <f>GETPIVOTDATA("Sum of Sales Qty",Items!$I$3)</f>
        <v>159</v>
      </c>
      <c r="F10" s="66">
        <f>COUNT('Invorce &gt; 2 items'!G36:G85)</f>
        <v>50</v>
      </c>
      <c r="G10" s="68">
        <f>C10/D10</f>
        <v>103984893.2038835</v>
      </c>
      <c r="H10" s="65">
        <f>E10/D10</f>
        <v>1.5436893203883495</v>
      </c>
    </row>
    <row r="11" spans="1:16383" ht="26.25" customHeight="1" x14ac:dyDescent="0.15">
      <c r="A11" s="26" t="s">
        <v>20</v>
      </c>
      <c r="B11" s="62"/>
      <c r="C11" s="64"/>
      <c r="D11" s="62"/>
      <c r="E11" s="62"/>
      <c r="F11" s="62"/>
      <c r="G11" s="69"/>
      <c r="H11" s="52"/>
    </row>
    <row r="12" spans="1:16383" ht="26.25" customHeight="1" x14ac:dyDescent="0.15">
      <c r="A12" s="27" t="s">
        <v>21</v>
      </c>
      <c r="B12" s="53">
        <f>GETPIVOTDATA("Sum of Count Distinct",Clients!$H$3)</f>
        <v>224</v>
      </c>
      <c r="C12" s="55">
        <f>GETPIVOTDATA("Sales Amt",'Total Sales'!$I$3)</f>
        <v>5561890000</v>
      </c>
      <c r="D12" s="53">
        <f>GETPIVOTDATA("Sum of Count Distinct",Transaction!$J$9)</f>
        <v>238</v>
      </c>
      <c r="E12" s="53">
        <f>GETPIVOTDATA("Sum of Sales Qty",Items!$N$4)</f>
        <v>256</v>
      </c>
      <c r="F12" s="53">
        <f>COUNT('Invorce &gt; 2 items'!L4:L28)</f>
        <v>25</v>
      </c>
      <c r="G12" s="57">
        <f>C12/D12</f>
        <v>23369285.714285713</v>
      </c>
      <c r="H12" s="59">
        <f>E12/D12</f>
        <v>1.0756302521008403</v>
      </c>
    </row>
    <row r="13" spans="1:16383" ht="26.25" customHeight="1" x14ac:dyDescent="0.15">
      <c r="A13" s="24" t="s">
        <v>22</v>
      </c>
      <c r="B13" s="54"/>
      <c r="C13" s="56"/>
      <c r="D13" s="54"/>
      <c r="E13" s="54"/>
      <c r="F13" s="54"/>
      <c r="G13" s="58"/>
      <c r="H13" s="60"/>
    </row>
    <row r="14" spans="1:16383" x14ac:dyDescent="0.15">
      <c r="C14" s="49"/>
      <c r="G14" s="48"/>
    </row>
    <row r="15" spans="1:16383" x14ac:dyDescent="0.15">
      <c r="A15" s="4" t="s">
        <v>23</v>
      </c>
    </row>
    <row r="16" spans="1:16383" x14ac:dyDescent="0.15">
      <c r="A16" s="11" t="s">
        <v>24</v>
      </c>
      <c r="B16" s="2" t="s">
        <v>25</v>
      </c>
    </row>
    <row r="17" spans="1:4" x14ac:dyDescent="0.15">
      <c r="B17" s="2" t="s">
        <v>26</v>
      </c>
      <c r="D17" s="3"/>
    </row>
    <row r="18" spans="1:4" x14ac:dyDescent="0.15">
      <c r="A18" s="11" t="s">
        <v>27</v>
      </c>
      <c r="B18" s="2" t="s">
        <v>25</v>
      </c>
    </row>
    <row r="19" spans="1:4" x14ac:dyDescent="0.15">
      <c r="B19" s="2" t="s">
        <v>26</v>
      </c>
    </row>
    <row r="20" spans="1:4" x14ac:dyDescent="0.15">
      <c r="A20" s="11" t="s">
        <v>28</v>
      </c>
    </row>
    <row r="22" spans="1:4" x14ac:dyDescent="0.15">
      <c r="A22" s="11"/>
    </row>
  </sheetData>
  <mergeCells count="40">
    <mergeCell ref="G4:G5"/>
    <mergeCell ref="H4:H5"/>
    <mergeCell ref="A1:A2"/>
    <mergeCell ref="B1:B2"/>
    <mergeCell ref="C1:C2"/>
    <mergeCell ref="D1:D2"/>
    <mergeCell ref="E1:E2"/>
    <mergeCell ref="B4:B5"/>
    <mergeCell ref="C4:C5"/>
    <mergeCell ref="D4:D5"/>
    <mergeCell ref="E4:E5"/>
    <mergeCell ref="F4:F5"/>
    <mergeCell ref="H10:H11"/>
    <mergeCell ref="B12:B13"/>
    <mergeCell ref="C12:C13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  <mergeCell ref="G10:G11"/>
    <mergeCell ref="H6:H7"/>
    <mergeCell ref="B8:B9"/>
    <mergeCell ref="C8:C9"/>
    <mergeCell ref="D8:D9"/>
    <mergeCell ref="E8:E9"/>
    <mergeCell ref="F8:F9"/>
    <mergeCell ref="G8:G9"/>
    <mergeCell ref="H8:H9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7"/>
  <sheetViews>
    <sheetView workbookViewId="0">
      <pane ySplit="1" topLeftCell="A2" activePane="bottomLeft" state="frozen"/>
      <selection pane="bottomLeft" activeCell="F23" sqref="F23"/>
    </sheetView>
  </sheetViews>
  <sheetFormatPr baseColWidth="10" defaultColWidth="9.1640625" defaultRowHeight="14" x14ac:dyDescent="0.15"/>
  <cols>
    <col min="1" max="1" width="12.1640625" style="15" bestFit="1" customWidth="1"/>
    <col min="2" max="2" width="15.33203125" style="15" customWidth="1"/>
    <col min="3" max="3" width="14.83203125" style="15" bestFit="1" customWidth="1"/>
    <col min="4" max="4" width="45" style="15" bestFit="1" customWidth="1"/>
    <col min="5" max="5" width="23.83203125" style="15" bestFit="1" customWidth="1"/>
    <col min="6" max="6" width="23.33203125" style="15" bestFit="1" customWidth="1"/>
    <col min="7" max="7" width="11.1640625" style="15" customWidth="1"/>
    <col min="8" max="8" width="19.6640625" style="30" bestFit="1" customWidth="1"/>
    <col min="9" max="16384" width="9.1640625" style="15"/>
  </cols>
  <sheetData>
    <row r="1" spans="1:8" s="13" customFormat="1" x14ac:dyDescent="0.15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29" t="s">
        <v>36</v>
      </c>
    </row>
    <row r="2" spans="1:8" x14ac:dyDescent="0.15">
      <c r="A2" s="14">
        <v>44328</v>
      </c>
      <c r="B2" s="15" t="s">
        <v>13</v>
      </c>
      <c r="C2" s="15" t="s">
        <v>37</v>
      </c>
      <c r="D2" s="15" t="s">
        <v>38</v>
      </c>
      <c r="E2" s="15" t="s">
        <v>39</v>
      </c>
      <c r="F2" s="15" t="s">
        <v>40</v>
      </c>
      <c r="G2" s="16">
        <v>1</v>
      </c>
      <c r="H2" s="30">
        <v>5416000</v>
      </c>
    </row>
    <row r="3" spans="1:8" x14ac:dyDescent="0.15">
      <c r="A3" s="14">
        <v>44328</v>
      </c>
      <c r="B3" s="15" t="s">
        <v>13</v>
      </c>
      <c r="C3" s="15" t="s">
        <v>37</v>
      </c>
      <c r="D3" s="15" t="s">
        <v>41</v>
      </c>
      <c r="E3" s="15" t="s">
        <v>42</v>
      </c>
      <c r="F3" s="15" t="s">
        <v>43</v>
      </c>
      <c r="G3" s="16">
        <v>1</v>
      </c>
      <c r="H3" s="30">
        <v>38813000</v>
      </c>
    </row>
    <row r="4" spans="1:8" x14ac:dyDescent="0.15">
      <c r="A4" s="14">
        <v>44328</v>
      </c>
      <c r="B4" s="15" t="s">
        <v>13</v>
      </c>
      <c r="C4" s="15" t="s">
        <v>37</v>
      </c>
      <c r="D4" s="15" t="s">
        <v>44</v>
      </c>
      <c r="E4" s="15" t="s">
        <v>42</v>
      </c>
      <c r="F4" s="15" t="s">
        <v>43</v>
      </c>
      <c r="G4" s="16">
        <v>1</v>
      </c>
      <c r="H4" s="30">
        <v>6229000</v>
      </c>
    </row>
    <row r="5" spans="1:8" x14ac:dyDescent="0.15">
      <c r="A5" s="14">
        <v>44328</v>
      </c>
      <c r="B5" s="15" t="s">
        <v>13</v>
      </c>
      <c r="C5" s="15" t="s">
        <v>37</v>
      </c>
      <c r="D5" s="15" t="s">
        <v>45</v>
      </c>
      <c r="E5" s="15" t="s">
        <v>46</v>
      </c>
      <c r="F5" s="15" t="s">
        <v>47</v>
      </c>
      <c r="G5" s="16">
        <v>1</v>
      </c>
      <c r="H5" s="30">
        <v>46937000</v>
      </c>
    </row>
    <row r="6" spans="1:8" x14ac:dyDescent="0.15">
      <c r="A6" s="14">
        <v>44328</v>
      </c>
      <c r="B6" s="15" t="s">
        <v>48</v>
      </c>
      <c r="C6" s="15" t="s">
        <v>37</v>
      </c>
      <c r="D6" s="15" t="s">
        <v>49</v>
      </c>
      <c r="E6" s="15" t="s">
        <v>50</v>
      </c>
      <c r="F6" s="15" t="s">
        <v>51</v>
      </c>
      <c r="G6" s="16">
        <v>1</v>
      </c>
      <c r="H6" s="30">
        <v>28884000</v>
      </c>
    </row>
    <row r="7" spans="1:8" x14ac:dyDescent="0.15">
      <c r="A7" s="14">
        <v>44328</v>
      </c>
      <c r="B7" s="15" t="s">
        <v>48</v>
      </c>
      <c r="C7" s="15" t="s">
        <v>37</v>
      </c>
      <c r="D7" s="15" t="s">
        <v>52</v>
      </c>
      <c r="E7" s="15" t="s">
        <v>50</v>
      </c>
      <c r="F7" s="15" t="s">
        <v>51</v>
      </c>
      <c r="G7" s="16">
        <v>1</v>
      </c>
      <c r="H7" s="30">
        <v>28884000</v>
      </c>
    </row>
    <row r="8" spans="1:8" x14ac:dyDescent="0.15">
      <c r="A8" s="14">
        <v>44328</v>
      </c>
      <c r="B8" s="15" t="s">
        <v>13</v>
      </c>
      <c r="C8" s="15" t="s">
        <v>37</v>
      </c>
      <c r="D8" s="15" t="s">
        <v>53</v>
      </c>
      <c r="E8" s="15" t="s">
        <v>54</v>
      </c>
      <c r="F8" s="15" t="s">
        <v>55</v>
      </c>
      <c r="G8" s="16">
        <v>1</v>
      </c>
      <c r="H8" s="30">
        <v>114633000</v>
      </c>
    </row>
    <row r="9" spans="1:8" x14ac:dyDescent="0.15">
      <c r="A9" s="14">
        <v>44329</v>
      </c>
      <c r="B9" s="15" t="s">
        <v>48</v>
      </c>
      <c r="C9" s="15" t="s">
        <v>37</v>
      </c>
      <c r="D9" s="15" t="s">
        <v>56</v>
      </c>
      <c r="E9" s="15" t="s">
        <v>57</v>
      </c>
      <c r="F9" s="15" t="s">
        <v>58</v>
      </c>
      <c r="G9" s="16">
        <v>1</v>
      </c>
      <c r="H9" s="30">
        <v>6229000</v>
      </c>
    </row>
    <row r="10" spans="1:8" x14ac:dyDescent="0.15">
      <c r="A10" s="14">
        <v>44329</v>
      </c>
      <c r="B10" s="15" t="s">
        <v>48</v>
      </c>
      <c r="C10" s="15" t="s">
        <v>37</v>
      </c>
      <c r="D10" s="15" t="s">
        <v>59</v>
      </c>
      <c r="E10" s="15" t="s">
        <v>57</v>
      </c>
      <c r="F10" s="15" t="s">
        <v>58</v>
      </c>
      <c r="G10" s="16">
        <v>1</v>
      </c>
      <c r="H10" s="30">
        <v>6229000</v>
      </c>
    </row>
    <row r="11" spans="1:8" x14ac:dyDescent="0.15">
      <c r="A11" s="14">
        <v>44332</v>
      </c>
      <c r="B11" s="15" t="s">
        <v>15</v>
      </c>
      <c r="C11" s="15" t="s">
        <v>37</v>
      </c>
      <c r="D11" s="15" t="s">
        <v>60</v>
      </c>
      <c r="E11" s="15" t="s">
        <v>61</v>
      </c>
      <c r="F11" s="15" t="s">
        <v>62</v>
      </c>
      <c r="G11" s="16">
        <v>1</v>
      </c>
      <c r="H11" s="30">
        <v>6229000</v>
      </c>
    </row>
    <row r="12" spans="1:8" x14ac:dyDescent="0.15">
      <c r="A12" s="14">
        <v>44332</v>
      </c>
      <c r="B12" s="15" t="s">
        <v>48</v>
      </c>
      <c r="C12" s="15" t="s">
        <v>37</v>
      </c>
      <c r="D12" s="15" t="s">
        <v>63</v>
      </c>
      <c r="E12" s="15" t="s">
        <v>64</v>
      </c>
      <c r="F12" s="15" t="s">
        <v>65</v>
      </c>
      <c r="G12" s="16">
        <v>1</v>
      </c>
      <c r="H12" s="30">
        <v>6229000</v>
      </c>
    </row>
    <row r="13" spans="1:8" x14ac:dyDescent="0.15">
      <c r="A13" s="14">
        <v>44332</v>
      </c>
      <c r="B13" s="15" t="s">
        <v>15</v>
      </c>
      <c r="C13" s="15" t="s">
        <v>37</v>
      </c>
      <c r="D13" s="15" t="s">
        <v>60</v>
      </c>
      <c r="E13" s="15" t="s">
        <v>61</v>
      </c>
      <c r="F13" s="15" t="s">
        <v>66</v>
      </c>
      <c r="G13" s="16">
        <v>-1</v>
      </c>
      <c r="H13" s="30">
        <v>-6229000</v>
      </c>
    </row>
    <row r="14" spans="1:8" x14ac:dyDescent="0.15">
      <c r="A14" s="14">
        <v>44332</v>
      </c>
      <c r="B14" s="15" t="s">
        <v>48</v>
      </c>
      <c r="C14" s="15" t="s">
        <v>37</v>
      </c>
      <c r="D14" s="15" t="s">
        <v>63</v>
      </c>
      <c r="E14" s="15" t="s">
        <v>64</v>
      </c>
      <c r="F14" s="15" t="s">
        <v>67</v>
      </c>
      <c r="G14" s="16">
        <v>-1</v>
      </c>
      <c r="H14" s="30">
        <v>-6229000</v>
      </c>
    </row>
    <row r="15" spans="1:8" x14ac:dyDescent="0.15">
      <c r="A15" s="14">
        <v>44330</v>
      </c>
      <c r="B15" s="15" t="s">
        <v>48</v>
      </c>
      <c r="C15" s="15" t="s">
        <v>37</v>
      </c>
      <c r="D15" s="15" t="s">
        <v>56</v>
      </c>
      <c r="E15" s="15" t="s">
        <v>68</v>
      </c>
      <c r="F15" s="15" t="s">
        <v>69</v>
      </c>
      <c r="G15" s="16">
        <v>1</v>
      </c>
      <c r="H15" s="30">
        <v>6229000</v>
      </c>
    </row>
    <row r="16" spans="1:8" x14ac:dyDescent="0.15">
      <c r="A16" s="14">
        <v>44330</v>
      </c>
      <c r="B16" s="15" t="s">
        <v>13</v>
      </c>
      <c r="C16" s="15" t="s">
        <v>37</v>
      </c>
      <c r="D16" s="15" t="s">
        <v>70</v>
      </c>
      <c r="E16" s="15" t="s">
        <v>71</v>
      </c>
      <c r="F16" s="15" t="s">
        <v>72</v>
      </c>
      <c r="G16" s="16">
        <v>1</v>
      </c>
      <c r="H16" s="30">
        <v>56865000</v>
      </c>
    </row>
    <row r="17" spans="1:8" x14ac:dyDescent="0.15">
      <c r="A17" s="14">
        <v>44330</v>
      </c>
      <c r="B17" s="15" t="s">
        <v>13</v>
      </c>
      <c r="C17" s="15" t="s">
        <v>37</v>
      </c>
      <c r="D17" s="15" t="s">
        <v>73</v>
      </c>
      <c r="E17" s="15" t="s">
        <v>71</v>
      </c>
      <c r="F17" s="15" t="s">
        <v>72</v>
      </c>
      <c r="G17" s="16">
        <v>1</v>
      </c>
      <c r="H17" s="30">
        <v>27982000</v>
      </c>
    </row>
    <row r="18" spans="1:8" x14ac:dyDescent="0.15">
      <c r="A18" s="14">
        <v>44330</v>
      </c>
      <c r="B18" s="15" t="s">
        <v>48</v>
      </c>
      <c r="C18" s="15" t="s">
        <v>37</v>
      </c>
      <c r="D18" s="15" t="s">
        <v>74</v>
      </c>
      <c r="E18" s="15" t="s">
        <v>64</v>
      </c>
      <c r="F18" s="15" t="s">
        <v>75</v>
      </c>
      <c r="G18" s="16">
        <v>1</v>
      </c>
      <c r="H18" s="30">
        <v>63184000</v>
      </c>
    </row>
    <row r="19" spans="1:8" x14ac:dyDescent="0.15">
      <c r="A19" s="14">
        <v>44331</v>
      </c>
      <c r="B19" s="15" t="s">
        <v>15</v>
      </c>
      <c r="C19" s="15" t="s">
        <v>37</v>
      </c>
      <c r="D19" s="15" t="s">
        <v>60</v>
      </c>
      <c r="E19" s="15" t="s">
        <v>61</v>
      </c>
      <c r="F19" s="15" t="s">
        <v>76</v>
      </c>
      <c r="G19" s="16">
        <v>1</v>
      </c>
      <c r="H19" s="30">
        <v>6229000</v>
      </c>
    </row>
    <row r="20" spans="1:8" x14ac:dyDescent="0.15">
      <c r="A20" s="14">
        <v>44331</v>
      </c>
      <c r="B20" s="15" t="s">
        <v>48</v>
      </c>
      <c r="C20" s="15" t="s">
        <v>37</v>
      </c>
      <c r="D20" s="15" t="s">
        <v>63</v>
      </c>
      <c r="E20" s="15" t="s">
        <v>64</v>
      </c>
      <c r="F20" s="15" t="s">
        <v>77</v>
      </c>
      <c r="G20" s="16">
        <v>1</v>
      </c>
      <c r="H20" s="30">
        <v>6229000</v>
      </c>
    </row>
    <row r="21" spans="1:8" x14ac:dyDescent="0.15">
      <c r="A21" s="14">
        <v>44332</v>
      </c>
      <c r="B21" s="15" t="s">
        <v>13</v>
      </c>
      <c r="C21" s="15" t="s">
        <v>37</v>
      </c>
      <c r="D21" s="15" t="s">
        <v>78</v>
      </c>
      <c r="E21" s="15" t="s">
        <v>79</v>
      </c>
      <c r="F21" s="15" t="s">
        <v>80</v>
      </c>
      <c r="G21" s="16">
        <v>1</v>
      </c>
      <c r="H21" s="30">
        <v>26176000</v>
      </c>
    </row>
    <row r="22" spans="1:8" x14ac:dyDescent="0.15">
      <c r="A22" s="14">
        <v>44332</v>
      </c>
      <c r="B22" s="15" t="s">
        <v>13</v>
      </c>
      <c r="C22" s="15" t="s">
        <v>37</v>
      </c>
      <c r="D22" s="15" t="s">
        <v>81</v>
      </c>
      <c r="E22" s="15" t="s">
        <v>82</v>
      </c>
      <c r="F22" s="15" t="s">
        <v>83</v>
      </c>
      <c r="G22" s="16">
        <v>1</v>
      </c>
      <c r="H22" s="30">
        <v>86652000</v>
      </c>
    </row>
    <row r="23" spans="1:8" x14ac:dyDescent="0.15">
      <c r="A23" s="14">
        <v>44332</v>
      </c>
      <c r="B23" s="15" t="s">
        <v>13</v>
      </c>
      <c r="C23" s="15" t="s">
        <v>37</v>
      </c>
      <c r="D23" s="15" t="s">
        <v>84</v>
      </c>
      <c r="E23" s="15" t="s">
        <v>82</v>
      </c>
      <c r="F23" s="15" t="s">
        <v>83</v>
      </c>
      <c r="G23" s="16">
        <v>1</v>
      </c>
      <c r="H23" s="30">
        <v>8666000</v>
      </c>
    </row>
    <row r="24" spans="1:8" x14ac:dyDescent="0.15">
      <c r="A24" s="14">
        <v>44332</v>
      </c>
      <c r="B24" s="15" t="s">
        <v>13</v>
      </c>
      <c r="C24" s="15" t="s">
        <v>37</v>
      </c>
      <c r="D24" s="15" t="s">
        <v>85</v>
      </c>
      <c r="E24" s="15" t="s">
        <v>82</v>
      </c>
      <c r="F24" s="15" t="s">
        <v>83</v>
      </c>
      <c r="G24" s="16">
        <v>1</v>
      </c>
      <c r="H24" s="30">
        <v>5958000</v>
      </c>
    </row>
    <row r="25" spans="1:8" x14ac:dyDescent="0.15">
      <c r="A25" s="14">
        <v>44332</v>
      </c>
      <c r="B25" s="15" t="s">
        <v>48</v>
      </c>
      <c r="C25" s="15" t="s">
        <v>37</v>
      </c>
      <c r="D25" s="15" t="s">
        <v>44</v>
      </c>
      <c r="E25" s="15" t="s">
        <v>86</v>
      </c>
      <c r="F25" s="15" t="s">
        <v>87</v>
      </c>
      <c r="G25" s="16">
        <v>1</v>
      </c>
      <c r="H25" s="30">
        <v>6229000</v>
      </c>
    </row>
    <row r="26" spans="1:8" x14ac:dyDescent="0.15">
      <c r="A26" s="14">
        <v>44332</v>
      </c>
      <c r="B26" s="15" t="s">
        <v>48</v>
      </c>
      <c r="C26" s="15" t="s">
        <v>37</v>
      </c>
      <c r="D26" s="15" t="s">
        <v>88</v>
      </c>
      <c r="E26" s="15" t="s">
        <v>89</v>
      </c>
      <c r="F26" s="15" t="s">
        <v>90</v>
      </c>
      <c r="G26" s="16">
        <v>1</v>
      </c>
      <c r="H26" s="30">
        <v>2618000</v>
      </c>
    </row>
    <row r="27" spans="1:8" x14ac:dyDescent="0.15">
      <c r="A27" s="14">
        <v>44333</v>
      </c>
      <c r="B27" s="15" t="s">
        <v>13</v>
      </c>
      <c r="C27" s="15" t="s">
        <v>37</v>
      </c>
      <c r="D27" s="15" t="s">
        <v>91</v>
      </c>
      <c r="E27" s="15" t="s">
        <v>92</v>
      </c>
      <c r="F27" s="15" t="s">
        <v>93</v>
      </c>
      <c r="G27" s="16">
        <v>1</v>
      </c>
      <c r="H27" s="30">
        <v>40618000</v>
      </c>
    </row>
    <row r="28" spans="1:8" x14ac:dyDescent="0.15">
      <c r="A28" s="14">
        <v>44333</v>
      </c>
      <c r="B28" s="15" t="s">
        <v>13</v>
      </c>
      <c r="C28" s="15" t="s">
        <v>37</v>
      </c>
      <c r="D28" s="15" t="s">
        <v>94</v>
      </c>
      <c r="E28" s="15" t="s">
        <v>95</v>
      </c>
      <c r="F28" s="15" t="s">
        <v>96</v>
      </c>
      <c r="G28" s="16">
        <v>1</v>
      </c>
      <c r="H28" s="30">
        <v>48742000</v>
      </c>
    </row>
    <row r="29" spans="1:8" x14ac:dyDescent="0.15">
      <c r="A29" s="14">
        <v>44333</v>
      </c>
      <c r="B29" s="15" t="s">
        <v>48</v>
      </c>
      <c r="C29" s="15" t="s">
        <v>37</v>
      </c>
      <c r="D29" s="15" t="s">
        <v>97</v>
      </c>
      <c r="E29" s="15" t="s">
        <v>98</v>
      </c>
      <c r="F29" s="15" t="s">
        <v>99</v>
      </c>
      <c r="G29" s="16">
        <v>1</v>
      </c>
      <c r="H29" s="30">
        <v>35203000</v>
      </c>
    </row>
    <row r="30" spans="1:8" x14ac:dyDescent="0.15">
      <c r="A30" s="14">
        <v>44333</v>
      </c>
      <c r="B30" s="15" t="s">
        <v>48</v>
      </c>
      <c r="C30" s="15" t="s">
        <v>37</v>
      </c>
      <c r="D30" s="15" t="s">
        <v>100</v>
      </c>
      <c r="E30" s="15" t="s">
        <v>98</v>
      </c>
      <c r="F30" s="15" t="s">
        <v>99</v>
      </c>
      <c r="G30" s="16">
        <v>1</v>
      </c>
      <c r="H30" s="30">
        <v>27982000</v>
      </c>
    </row>
    <row r="31" spans="1:8" x14ac:dyDescent="0.15">
      <c r="A31" s="14">
        <v>44334</v>
      </c>
      <c r="B31" s="15" t="s">
        <v>48</v>
      </c>
      <c r="C31" s="15" t="s">
        <v>37</v>
      </c>
      <c r="D31" s="15" t="s">
        <v>101</v>
      </c>
      <c r="E31" s="15" t="s">
        <v>102</v>
      </c>
      <c r="F31" s="15" t="s">
        <v>103</v>
      </c>
      <c r="G31" s="16">
        <v>1</v>
      </c>
      <c r="H31" s="30">
        <v>5416000</v>
      </c>
    </row>
    <row r="32" spans="1:8" x14ac:dyDescent="0.15">
      <c r="A32" s="14">
        <v>44334</v>
      </c>
      <c r="B32" s="15" t="s">
        <v>13</v>
      </c>
      <c r="C32" s="15" t="s">
        <v>37</v>
      </c>
      <c r="D32" s="15" t="s">
        <v>104</v>
      </c>
      <c r="E32" s="15" t="s">
        <v>105</v>
      </c>
      <c r="F32" s="15" t="s">
        <v>106</v>
      </c>
      <c r="G32" s="16">
        <v>1</v>
      </c>
      <c r="H32" s="30">
        <v>76723000</v>
      </c>
    </row>
    <row r="33" spans="1:8" x14ac:dyDescent="0.15">
      <c r="A33" s="14">
        <v>44334</v>
      </c>
      <c r="B33" s="15" t="s">
        <v>13</v>
      </c>
      <c r="C33" s="15" t="s">
        <v>37</v>
      </c>
      <c r="D33" s="15" t="s">
        <v>84</v>
      </c>
      <c r="E33" s="15" t="s">
        <v>105</v>
      </c>
      <c r="F33" s="15" t="s">
        <v>106</v>
      </c>
      <c r="G33" s="16">
        <v>1</v>
      </c>
      <c r="H33" s="30">
        <v>8666000</v>
      </c>
    </row>
    <row r="34" spans="1:8" x14ac:dyDescent="0.15">
      <c r="A34" s="14">
        <v>44334</v>
      </c>
      <c r="B34" s="15" t="s">
        <v>13</v>
      </c>
      <c r="C34" s="15" t="s">
        <v>37</v>
      </c>
      <c r="D34" s="15" t="s">
        <v>107</v>
      </c>
      <c r="E34" s="15" t="s">
        <v>105</v>
      </c>
      <c r="F34" s="15" t="s">
        <v>106</v>
      </c>
      <c r="G34" s="16">
        <v>1</v>
      </c>
      <c r="H34" s="30">
        <v>80333000</v>
      </c>
    </row>
    <row r="35" spans="1:8" x14ac:dyDescent="0.15">
      <c r="A35" s="14">
        <v>44334</v>
      </c>
      <c r="B35" s="15" t="s">
        <v>13</v>
      </c>
      <c r="C35" s="15" t="s">
        <v>37</v>
      </c>
      <c r="D35" s="15" t="s">
        <v>108</v>
      </c>
      <c r="E35" s="15" t="s">
        <v>105</v>
      </c>
      <c r="F35" s="15" t="s">
        <v>106</v>
      </c>
      <c r="G35" s="16">
        <v>1</v>
      </c>
      <c r="H35" s="30">
        <v>7402000</v>
      </c>
    </row>
    <row r="36" spans="1:8" x14ac:dyDescent="0.15">
      <c r="A36" s="14">
        <v>44334</v>
      </c>
      <c r="B36" s="15" t="s">
        <v>13</v>
      </c>
      <c r="C36" s="15" t="s">
        <v>37</v>
      </c>
      <c r="D36" s="15" t="s">
        <v>109</v>
      </c>
      <c r="E36" s="15" t="s">
        <v>105</v>
      </c>
      <c r="F36" s="15" t="s">
        <v>106</v>
      </c>
      <c r="G36" s="16">
        <v>1</v>
      </c>
      <c r="H36" s="30">
        <v>7402000</v>
      </c>
    </row>
    <row r="37" spans="1:8" x14ac:dyDescent="0.15">
      <c r="A37" s="14">
        <v>44334</v>
      </c>
      <c r="B37" s="15" t="s">
        <v>13</v>
      </c>
      <c r="C37" s="15" t="s">
        <v>37</v>
      </c>
      <c r="D37" s="15" t="s">
        <v>110</v>
      </c>
      <c r="E37" s="15" t="s">
        <v>111</v>
      </c>
      <c r="F37" s="15" t="s">
        <v>112</v>
      </c>
      <c r="G37" s="16">
        <v>1</v>
      </c>
      <c r="H37" s="30">
        <v>6229000</v>
      </c>
    </row>
    <row r="38" spans="1:8" x14ac:dyDescent="0.15">
      <c r="A38" s="14">
        <v>44335</v>
      </c>
      <c r="B38" s="15" t="s">
        <v>48</v>
      </c>
      <c r="C38" s="15" t="s">
        <v>37</v>
      </c>
      <c r="D38" s="15" t="s">
        <v>113</v>
      </c>
      <c r="E38" s="15" t="s">
        <v>114</v>
      </c>
      <c r="F38" s="15" t="s">
        <v>115</v>
      </c>
      <c r="G38" s="16">
        <v>1</v>
      </c>
      <c r="H38" s="30">
        <v>11554000</v>
      </c>
    </row>
    <row r="39" spans="1:8" x14ac:dyDescent="0.15">
      <c r="A39" s="14">
        <v>44335</v>
      </c>
      <c r="B39" s="15" t="s">
        <v>48</v>
      </c>
      <c r="C39" s="15" t="s">
        <v>37</v>
      </c>
      <c r="D39" s="15" t="s">
        <v>116</v>
      </c>
      <c r="E39" s="15" t="s">
        <v>117</v>
      </c>
      <c r="F39" s="15" t="s">
        <v>118</v>
      </c>
      <c r="G39" s="16">
        <v>1</v>
      </c>
      <c r="H39" s="30">
        <v>11464000</v>
      </c>
    </row>
    <row r="40" spans="1:8" x14ac:dyDescent="0.15">
      <c r="A40" s="14">
        <v>44335</v>
      </c>
      <c r="B40" s="15" t="s">
        <v>48</v>
      </c>
      <c r="C40" s="15" t="s">
        <v>37</v>
      </c>
      <c r="D40" s="15" t="s">
        <v>119</v>
      </c>
      <c r="E40" s="15" t="s">
        <v>117</v>
      </c>
      <c r="F40" s="15" t="s">
        <v>118</v>
      </c>
      <c r="G40" s="16">
        <v>1</v>
      </c>
      <c r="H40" s="30">
        <v>6229000</v>
      </c>
    </row>
    <row r="41" spans="1:8" x14ac:dyDescent="0.15">
      <c r="A41" s="14">
        <v>44336</v>
      </c>
      <c r="B41" s="15" t="s">
        <v>48</v>
      </c>
      <c r="C41" s="15" t="s">
        <v>37</v>
      </c>
      <c r="D41" s="15" t="s">
        <v>38</v>
      </c>
      <c r="E41" s="15" t="s">
        <v>120</v>
      </c>
      <c r="F41" s="15" t="s">
        <v>121</v>
      </c>
      <c r="G41" s="16">
        <v>1</v>
      </c>
      <c r="H41" s="30">
        <v>5416000</v>
      </c>
    </row>
    <row r="42" spans="1:8" x14ac:dyDescent="0.15">
      <c r="A42" s="14">
        <v>44336</v>
      </c>
      <c r="B42" s="15" t="s">
        <v>48</v>
      </c>
      <c r="C42" s="15" t="s">
        <v>37</v>
      </c>
      <c r="D42" s="15" t="s">
        <v>122</v>
      </c>
      <c r="E42" s="15" t="s">
        <v>123</v>
      </c>
      <c r="F42" s="15" t="s">
        <v>124</v>
      </c>
      <c r="G42" s="16">
        <v>1</v>
      </c>
      <c r="H42" s="30">
        <v>37008000</v>
      </c>
    </row>
    <row r="43" spans="1:8" x14ac:dyDescent="0.15">
      <c r="A43" s="14">
        <v>44338</v>
      </c>
      <c r="B43" s="15" t="s">
        <v>48</v>
      </c>
      <c r="C43" s="15" t="s">
        <v>37</v>
      </c>
      <c r="D43" s="15" t="s">
        <v>125</v>
      </c>
      <c r="E43" s="15" t="s">
        <v>126</v>
      </c>
      <c r="F43" s="15" t="s">
        <v>127</v>
      </c>
      <c r="G43" s="16">
        <v>1</v>
      </c>
      <c r="H43" s="30">
        <v>36105000</v>
      </c>
    </row>
    <row r="44" spans="1:8" x14ac:dyDescent="0.15">
      <c r="A44" s="14">
        <v>44338</v>
      </c>
      <c r="B44" s="15" t="s">
        <v>48</v>
      </c>
      <c r="C44" s="15" t="s">
        <v>37</v>
      </c>
      <c r="D44" s="15" t="s">
        <v>128</v>
      </c>
      <c r="E44" s="15" t="s">
        <v>129</v>
      </c>
      <c r="F44" s="15" t="s">
        <v>130</v>
      </c>
      <c r="G44" s="16">
        <v>1</v>
      </c>
      <c r="H44" s="30">
        <v>56865000</v>
      </c>
    </row>
    <row r="45" spans="1:8" x14ac:dyDescent="0.15">
      <c r="A45" s="14">
        <v>44338</v>
      </c>
      <c r="B45" s="15" t="s">
        <v>48</v>
      </c>
      <c r="C45" s="15" t="s">
        <v>37</v>
      </c>
      <c r="D45" s="15" t="s">
        <v>131</v>
      </c>
      <c r="E45" s="15" t="s">
        <v>132</v>
      </c>
      <c r="F45" s="15" t="s">
        <v>133</v>
      </c>
      <c r="G45" s="16">
        <v>1</v>
      </c>
      <c r="H45" s="30">
        <v>26176000</v>
      </c>
    </row>
    <row r="46" spans="1:8" x14ac:dyDescent="0.15">
      <c r="A46" s="14">
        <v>44338</v>
      </c>
      <c r="B46" s="15" t="s">
        <v>13</v>
      </c>
      <c r="C46" s="15" t="s">
        <v>37</v>
      </c>
      <c r="D46" s="15" t="s">
        <v>134</v>
      </c>
      <c r="E46" s="15" t="s">
        <v>135</v>
      </c>
      <c r="F46" s="15" t="s">
        <v>136</v>
      </c>
      <c r="G46" s="16">
        <v>1</v>
      </c>
      <c r="H46" s="30">
        <v>55060000</v>
      </c>
    </row>
    <row r="47" spans="1:8" x14ac:dyDescent="0.15">
      <c r="A47" s="14">
        <v>44338</v>
      </c>
      <c r="B47" s="15" t="s">
        <v>13</v>
      </c>
      <c r="C47" s="15" t="s">
        <v>37</v>
      </c>
      <c r="D47" s="15" t="s">
        <v>137</v>
      </c>
      <c r="E47" s="15" t="s">
        <v>135</v>
      </c>
      <c r="F47" s="15" t="s">
        <v>136</v>
      </c>
      <c r="G47" s="16">
        <v>1</v>
      </c>
      <c r="H47" s="30">
        <v>103801000</v>
      </c>
    </row>
    <row r="48" spans="1:8" x14ac:dyDescent="0.15">
      <c r="A48" s="14">
        <v>44338</v>
      </c>
      <c r="B48" s="15" t="s">
        <v>48</v>
      </c>
      <c r="C48" s="15" t="s">
        <v>37</v>
      </c>
      <c r="D48" s="15" t="s">
        <v>138</v>
      </c>
      <c r="E48" s="15" t="s">
        <v>139</v>
      </c>
      <c r="F48" s="15" t="s">
        <v>140</v>
      </c>
      <c r="G48" s="16">
        <v>1</v>
      </c>
      <c r="H48" s="30">
        <v>5416000</v>
      </c>
    </row>
    <row r="49" spans="1:8" x14ac:dyDescent="0.15">
      <c r="A49" s="14">
        <v>44338</v>
      </c>
      <c r="B49" s="15" t="s">
        <v>13</v>
      </c>
      <c r="C49" s="15" t="s">
        <v>37</v>
      </c>
      <c r="D49" s="15" t="s">
        <v>141</v>
      </c>
      <c r="E49" s="15" t="s">
        <v>142</v>
      </c>
      <c r="F49" s="15" t="s">
        <v>143</v>
      </c>
      <c r="G49" s="16">
        <v>1</v>
      </c>
      <c r="H49" s="30">
        <v>83041000</v>
      </c>
    </row>
    <row r="50" spans="1:8" x14ac:dyDescent="0.15">
      <c r="A50" s="14">
        <v>44338</v>
      </c>
      <c r="B50" s="15" t="s">
        <v>13</v>
      </c>
      <c r="C50" s="15" t="s">
        <v>37</v>
      </c>
      <c r="D50" s="15" t="s">
        <v>144</v>
      </c>
      <c r="E50" s="15" t="s">
        <v>142</v>
      </c>
      <c r="F50" s="15" t="s">
        <v>143</v>
      </c>
      <c r="G50" s="16">
        <v>1</v>
      </c>
      <c r="H50" s="30">
        <v>8666000</v>
      </c>
    </row>
    <row r="51" spans="1:8" x14ac:dyDescent="0.15">
      <c r="A51" s="14">
        <v>44338</v>
      </c>
      <c r="B51" s="15" t="s">
        <v>13</v>
      </c>
      <c r="C51" s="15" t="s">
        <v>37</v>
      </c>
      <c r="D51" s="15" t="s">
        <v>145</v>
      </c>
      <c r="E51" s="15" t="s">
        <v>142</v>
      </c>
      <c r="F51" s="15" t="s">
        <v>143</v>
      </c>
      <c r="G51" s="16">
        <v>1</v>
      </c>
      <c r="H51" s="30">
        <v>67697000</v>
      </c>
    </row>
    <row r="52" spans="1:8" x14ac:dyDescent="0.15">
      <c r="A52" s="14">
        <v>44338</v>
      </c>
      <c r="B52" s="15" t="s">
        <v>48</v>
      </c>
      <c r="C52" s="15" t="s">
        <v>37</v>
      </c>
      <c r="D52" s="15" t="s">
        <v>97</v>
      </c>
      <c r="E52" s="15" t="s">
        <v>146</v>
      </c>
      <c r="F52" s="15" t="s">
        <v>147</v>
      </c>
      <c r="G52" s="16">
        <v>1</v>
      </c>
      <c r="H52" s="30">
        <v>35203000</v>
      </c>
    </row>
    <row r="53" spans="1:8" x14ac:dyDescent="0.15">
      <c r="A53" s="14">
        <v>44338</v>
      </c>
      <c r="B53" s="15" t="s">
        <v>48</v>
      </c>
      <c r="C53" s="15" t="s">
        <v>37</v>
      </c>
      <c r="D53" s="15" t="s">
        <v>148</v>
      </c>
      <c r="E53" s="15" t="s">
        <v>146</v>
      </c>
      <c r="F53" s="15" t="s">
        <v>147</v>
      </c>
      <c r="G53" s="16">
        <v>1</v>
      </c>
      <c r="H53" s="30">
        <v>34300000</v>
      </c>
    </row>
    <row r="54" spans="1:8" x14ac:dyDescent="0.15">
      <c r="A54" s="14">
        <v>44338</v>
      </c>
      <c r="B54" s="15" t="s">
        <v>13</v>
      </c>
      <c r="C54" s="15" t="s">
        <v>37</v>
      </c>
      <c r="D54" s="15" t="s">
        <v>149</v>
      </c>
      <c r="E54" s="15" t="s">
        <v>150</v>
      </c>
      <c r="F54" s="15" t="s">
        <v>151</v>
      </c>
      <c r="G54" s="16">
        <v>1</v>
      </c>
      <c r="H54" s="30">
        <v>43326000</v>
      </c>
    </row>
    <row r="55" spans="1:8" x14ac:dyDescent="0.15">
      <c r="A55" s="14">
        <v>44338</v>
      </c>
      <c r="B55" s="15" t="s">
        <v>13</v>
      </c>
      <c r="C55" s="15" t="s">
        <v>37</v>
      </c>
      <c r="D55" s="15" t="s">
        <v>152</v>
      </c>
      <c r="E55" s="15" t="s">
        <v>150</v>
      </c>
      <c r="F55" s="15" t="s">
        <v>151</v>
      </c>
      <c r="G55" s="16">
        <v>1</v>
      </c>
      <c r="H55" s="30">
        <v>43326000</v>
      </c>
    </row>
    <row r="56" spans="1:8" x14ac:dyDescent="0.15">
      <c r="A56" s="14">
        <v>44338</v>
      </c>
      <c r="B56" s="15" t="s">
        <v>48</v>
      </c>
      <c r="C56" s="15" t="s">
        <v>37</v>
      </c>
      <c r="D56" s="15" t="s">
        <v>153</v>
      </c>
      <c r="E56" s="15" t="s">
        <v>154</v>
      </c>
      <c r="F56" s="15" t="s">
        <v>155</v>
      </c>
      <c r="G56" s="16">
        <v>1</v>
      </c>
      <c r="H56" s="30">
        <v>12366000</v>
      </c>
    </row>
    <row r="57" spans="1:8" x14ac:dyDescent="0.15">
      <c r="A57" s="14">
        <v>44339</v>
      </c>
      <c r="B57" s="15" t="s">
        <v>13</v>
      </c>
      <c r="C57" s="15" t="s">
        <v>37</v>
      </c>
      <c r="D57" s="15" t="s">
        <v>156</v>
      </c>
      <c r="E57" s="15" t="s">
        <v>157</v>
      </c>
      <c r="F57" s="15" t="s">
        <v>158</v>
      </c>
      <c r="G57" s="16">
        <v>1</v>
      </c>
      <c r="H57" s="30">
        <v>13630000</v>
      </c>
    </row>
    <row r="58" spans="1:8" x14ac:dyDescent="0.15">
      <c r="A58" s="14">
        <v>44339</v>
      </c>
      <c r="B58" s="15" t="s">
        <v>13</v>
      </c>
      <c r="C58" s="15" t="s">
        <v>37</v>
      </c>
      <c r="D58" s="15" t="s">
        <v>159</v>
      </c>
      <c r="E58" s="15" t="s">
        <v>160</v>
      </c>
      <c r="F58" s="15" t="s">
        <v>161</v>
      </c>
      <c r="G58" s="16">
        <v>1</v>
      </c>
      <c r="H58" s="30">
        <v>22566000</v>
      </c>
    </row>
    <row r="59" spans="1:8" x14ac:dyDescent="0.15">
      <c r="A59" s="14">
        <v>44339</v>
      </c>
      <c r="B59" s="15" t="s">
        <v>13</v>
      </c>
      <c r="C59" s="15" t="s">
        <v>37</v>
      </c>
      <c r="D59" s="15" t="s">
        <v>125</v>
      </c>
      <c r="E59" s="15" t="s">
        <v>160</v>
      </c>
      <c r="F59" s="15" t="s">
        <v>161</v>
      </c>
      <c r="G59" s="16">
        <v>1</v>
      </c>
      <c r="H59" s="30">
        <v>36105000</v>
      </c>
    </row>
    <row r="60" spans="1:8" x14ac:dyDescent="0.15">
      <c r="A60" s="14">
        <v>44339</v>
      </c>
      <c r="B60" s="15" t="s">
        <v>13</v>
      </c>
      <c r="C60" s="15" t="s">
        <v>37</v>
      </c>
      <c r="D60" s="15" t="s">
        <v>162</v>
      </c>
      <c r="E60" s="15" t="s">
        <v>135</v>
      </c>
      <c r="F60" s="15" t="s">
        <v>163</v>
      </c>
      <c r="G60" s="16">
        <v>1</v>
      </c>
      <c r="H60" s="30">
        <v>48742000</v>
      </c>
    </row>
    <row r="61" spans="1:8" x14ac:dyDescent="0.15">
      <c r="A61" s="14">
        <v>44339</v>
      </c>
      <c r="B61" s="15" t="s">
        <v>48</v>
      </c>
      <c r="C61" s="15" t="s">
        <v>37</v>
      </c>
      <c r="D61" s="15" t="s">
        <v>164</v>
      </c>
      <c r="E61" s="15" t="s">
        <v>165</v>
      </c>
      <c r="F61" s="15" t="s">
        <v>166</v>
      </c>
      <c r="G61" s="16">
        <v>1</v>
      </c>
      <c r="H61" s="30">
        <v>8124000</v>
      </c>
    </row>
    <row r="62" spans="1:8" x14ac:dyDescent="0.15">
      <c r="A62" s="14">
        <v>44339</v>
      </c>
      <c r="B62" s="15" t="s">
        <v>48</v>
      </c>
      <c r="C62" s="15" t="s">
        <v>37</v>
      </c>
      <c r="D62" s="15" t="s">
        <v>167</v>
      </c>
      <c r="E62" s="15" t="s">
        <v>168</v>
      </c>
      <c r="F62" s="15" t="s">
        <v>169</v>
      </c>
      <c r="G62" s="16">
        <v>1</v>
      </c>
      <c r="H62" s="30">
        <v>24371000</v>
      </c>
    </row>
    <row r="63" spans="1:8" x14ac:dyDescent="0.15">
      <c r="A63" s="14">
        <v>44339</v>
      </c>
      <c r="B63" s="15" t="s">
        <v>48</v>
      </c>
      <c r="C63" s="15" t="s">
        <v>37</v>
      </c>
      <c r="D63" s="15" t="s">
        <v>170</v>
      </c>
      <c r="E63" s="15" t="s">
        <v>168</v>
      </c>
      <c r="F63" s="15" t="s">
        <v>171</v>
      </c>
      <c r="G63" s="16">
        <v>1</v>
      </c>
      <c r="H63" s="30">
        <v>24371000</v>
      </c>
    </row>
    <row r="64" spans="1:8" x14ac:dyDescent="0.15">
      <c r="A64" s="14">
        <v>44339</v>
      </c>
      <c r="B64" s="15" t="s">
        <v>48</v>
      </c>
      <c r="C64" s="15" t="s">
        <v>37</v>
      </c>
      <c r="D64" s="15" t="s">
        <v>116</v>
      </c>
      <c r="E64" s="15" t="s">
        <v>172</v>
      </c>
      <c r="F64" s="15" t="s">
        <v>173</v>
      </c>
      <c r="G64" s="16">
        <v>1</v>
      </c>
      <c r="H64" s="30">
        <v>11464000</v>
      </c>
    </row>
    <row r="65" spans="1:8" x14ac:dyDescent="0.15">
      <c r="A65" s="14">
        <v>44339</v>
      </c>
      <c r="B65" s="15" t="s">
        <v>13</v>
      </c>
      <c r="C65" s="15" t="s">
        <v>37</v>
      </c>
      <c r="D65" s="15" t="s">
        <v>174</v>
      </c>
      <c r="E65" s="15" t="s">
        <v>175</v>
      </c>
      <c r="F65" s="15" t="s">
        <v>176</v>
      </c>
      <c r="G65" s="16">
        <v>1</v>
      </c>
      <c r="H65" s="30">
        <v>34300000</v>
      </c>
    </row>
    <row r="66" spans="1:8" x14ac:dyDescent="0.15">
      <c r="A66" s="14">
        <v>44339</v>
      </c>
      <c r="B66" s="15" t="s">
        <v>13</v>
      </c>
      <c r="C66" s="15" t="s">
        <v>37</v>
      </c>
      <c r="D66" s="15" t="s">
        <v>177</v>
      </c>
      <c r="E66" s="15" t="s">
        <v>175</v>
      </c>
      <c r="F66" s="15" t="s">
        <v>176</v>
      </c>
      <c r="G66" s="16">
        <v>1</v>
      </c>
      <c r="H66" s="30">
        <v>55060000</v>
      </c>
    </row>
    <row r="67" spans="1:8" x14ac:dyDescent="0.15">
      <c r="A67" s="14">
        <v>44339</v>
      </c>
      <c r="B67" s="15" t="s">
        <v>13</v>
      </c>
      <c r="C67" s="15" t="s">
        <v>37</v>
      </c>
      <c r="D67" s="15" t="s">
        <v>178</v>
      </c>
      <c r="E67" s="15" t="s">
        <v>175</v>
      </c>
      <c r="F67" s="15" t="s">
        <v>176</v>
      </c>
      <c r="G67" s="16">
        <v>1</v>
      </c>
      <c r="H67" s="30">
        <v>48742000</v>
      </c>
    </row>
    <row r="68" spans="1:8" x14ac:dyDescent="0.15">
      <c r="A68" s="14">
        <v>44339</v>
      </c>
      <c r="B68" s="15" t="s">
        <v>179</v>
      </c>
      <c r="C68" s="15" t="s">
        <v>37</v>
      </c>
      <c r="D68" s="15" t="s">
        <v>180</v>
      </c>
      <c r="E68" s="15" t="s">
        <v>181</v>
      </c>
      <c r="F68" s="15" t="s">
        <v>182</v>
      </c>
      <c r="G68" s="16">
        <v>1</v>
      </c>
      <c r="H68" s="30">
        <v>11464000</v>
      </c>
    </row>
    <row r="69" spans="1:8" x14ac:dyDescent="0.15">
      <c r="A69" s="14">
        <v>44340</v>
      </c>
      <c r="B69" s="15" t="s">
        <v>13</v>
      </c>
      <c r="C69" s="15" t="s">
        <v>37</v>
      </c>
      <c r="D69" s="15" t="s">
        <v>183</v>
      </c>
      <c r="E69" s="15" t="s">
        <v>184</v>
      </c>
      <c r="F69" s="15" t="s">
        <v>185</v>
      </c>
      <c r="G69" s="16">
        <v>1</v>
      </c>
      <c r="H69" s="30">
        <v>126367000</v>
      </c>
    </row>
    <row r="70" spans="1:8" x14ac:dyDescent="0.15">
      <c r="A70" s="14">
        <v>44340</v>
      </c>
      <c r="B70" s="15" t="s">
        <v>13</v>
      </c>
      <c r="C70" s="15" t="s">
        <v>37</v>
      </c>
      <c r="D70" s="15" t="s">
        <v>186</v>
      </c>
      <c r="E70" s="15" t="s">
        <v>184</v>
      </c>
      <c r="F70" s="15" t="s">
        <v>185</v>
      </c>
      <c r="G70" s="16">
        <v>1</v>
      </c>
      <c r="H70" s="30">
        <v>31592000</v>
      </c>
    </row>
    <row r="71" spans="1:8" x14ac:dyDescent="0.15">
      <c r="A71" s="14">
        <v>44340</v>
      </c>
      <c r="B71" s="15" t="s">
        <v>13</v>
      </c>
      <c r="C71" s="15" t="s">
        <v>37</v>
      </c>
      <c r="D71" s="15" t="s">
        <v>187</v>
      </c>
      <c r="E71" s="15" t="s">
        <v>188</v>
      </c>
      <c r="F71" s="15" t="s">
        <v>189</v>
      </c>
      <c r="G71" s="16">
        <v>1</v>
      </c>
      <c r="H71" s="30">
        <v>19858000</v>
      </c>
    </row>
    <row r="72" spans="1:8" x14ac:dyDescent="0.15">
      <c r="A72" s="14">
        <v>44341</v>
      </c>
      <c r="B72" s="15" t="s">
        <v>13</v>
      </c>
      <c r="C72" s="15" t="s">
        <v>37</v>
      </c>
      <c r="D72" s="15" t="s">
        <v>190</v>
      </c>
      <c r="E72" s="15" t="s">
        <v>191</v>
      </c>
      <c r="F72" s="15" t="s">
        <v>192</v>
      </c>
      <c r="G72" s="16">
        <v>1</v>
      </c>
      <c r="H72" s="30">
        <v>109217000</v>
      </c>
    </row>
    <row r="73" spans="1:8" x14ac:dyDescent="0.15">
      <c r="A73" s="14">
        <v>44341</v>
      </c>
      <c r="B73" s="15" t="s">
        <v>13</v>
      </c>
      <c r="C73" s="15" t="s">
        <v>37</v>
      </c>
      <c r="D73" s="15" t="s">
        <v>193</v>
      </c>
      <c r="E73" s="15" t="s">
        <v>191</v>
      </c>
      <c r="F73" s="15" t="s">
        <v>192</v>
      </c>
      <c r="G73" s="16">
        <v>1</v>
      </c>
      <c r="H73" s="30">
        <v>43326000</v>
      </c>
    </row>
    <row r="74" spans="1:8" x14ac:dyDescent="0.15">
      <c r="A74" s="14">
        <v>44342</v>
      </c>
      <c r="B74" s="15" t="s">
        <v>194</v>
      </c>
      <c r="C74" s="15" t="s">
        <v>37</v>
      </c>
      <c r="D74" s="15" t="s">
        <v>195</v>
      </c>
      <c r="E74" s="15" t="s">
        <v>196</v>
      </c>
      <c r="F74" s="15" t="s">
        <v>197</v>
      </c>
      <c r="G74" s="16">
        <v>1</v>
      </c>
      <c r="H74" s="30">
        <v>26176000</v>
      </c>
    </row>
    <row r="75" spans="1:8" x14ac:dyDescent="0.15">
      <c r="A75" s="14">
        <v>44342</v>
      </c>
      <c r="B75" s="15" t="s">
        <v>194</v>
      </c>
      <c r="C75" s="15" t="s">
        <v>37</v>
      </c>
      <c r="D75" s="15" t="s">
        <v>198</v>
      </c>
      <c r="E75" s="15" t="s">
        <v>196</v>
      </c>
      <c r="F75" s="15" t="s">
        <v>197</v>
      </c>
      <c r="G75" s="16">
        <v>1</v>
      </c>
      <c r="H75" s="30">
        <v>68599000</v>
      </c>
    </row>
    <row r="76" spans="1:8" x14ac:dyDescent="0.15">
      <c r="A76" s="14">
        <v>44343</v>
      </c>
      <c r="B76" s="15" t="s">
        <v>13</v>
      </c>
      <c r="C76" s="15" t="s">
        <v>37</v>
      </c>
      <c r="D76" s="15" t="s">
        <v>199</v>
      </c>
      <c r="E76" s="15" t="s">
        <v>200</v>
      </c>
      <c r="F76" s="15" t="s">
        <v>201</v>
      </c>
      <c r="G76" s="16">
        <v>1</v>
      </c>
      <c r="H76" s="30">
        <v>617390000</v>
      </c>
    </row>
    <row r="77" spans="1:8" x14ac:dyDescent="0.15">
      <c r="A77" s="14">
        <v>44343</v>
      </c>
      <c r="B77" s="15" t="s">
        <v>13</v>
      </c>
      <c r="C77" s="15" t="s">
        <v>37</v>
      </c>
      <c r="D77" s="15" t="s">
        <v>144</v>
      </c>
      <c r="E77" s="15" t="s">
        <v>202</v>
      </c>
      <c r="F77" s="15" t="s">
        <v>203</v>
      </c>
      <c r="G77" s="16">
        <v>1</v>
      </c>
      <c r="H77" s="30">
        <v>8666000</v>
      </c>
    </row>
    <row r="78" spans="1:8" x14ac:dyDescent="0.15">
      <c r="A78" s="14">
        <v>44343</v>
      </c>
      <c r="B78" s="15" t="s">
        <v>13</v>
      </c>
      <c r="C78" s="15" t="s">
        <v>37</v>
      </c>
      <c r="D78" s="15" t="s">
        <v>204</v>
      </c>
      <c r="E78" s="15" t="s">
        <v>202</v>
      </c>
      <c r="F78" s="15" t="s">
        <v>203</v>
      </c>
      <c r="G78" s="16">
        <v>1</v>
      </c>
      <c r="H78" s="30">
        <v>145322000</v>
      </c>
    </row>
    <row r="79" spans="1:8" x14ac:dyDescent="0.15">
      <c r="A79" s="14">
        <v>44343</v>
      </c>
      <c r="B79" s="15" t="s">
        <v>13</v>
      </c>
      <c r="C79" s="15" t="s">
        <v>37</v>
      </c>
      <c r="D79" s="15" t="s">
        <v>205</v>
      </c>
      <c r="E79" s="15" t="s">
        <v>206</v>
      </c>
      <c r="F79" s="15" t="s">
        <v>207</v>
      </c>
      <c r="G79" s="16">
        <v>1</v>
      </c>
      <c r="H79" s="30">
        <v>48742000</v>
      </c>
    </row>
    <row r="80" spans="1:8" x14ac:dyDescent="0.15">
      <c r="A80" s="14">
        <v>44343</v>
      </c>
      <c r="B80" s="15" t="s">
        <v>13</v>
      </c>
      <c r="C80" s="15" t="s">
        <v>37</v>
      </c>
      <c r="D80" s="15" t="s">
        <v>208</v>
      </c>
      <c r="E80" s="15" t="s">
        <v>206</v>
      </c>
      <c r="F80" s="15" t="s">
        <v>209</v>
      </c>
      <c r="G80" s="16">
        <v>1</v>
      </c>
      <c r="H80" s="30">
        <v>285227000</v>
      </c>
    </row>
    <row r="81" spans="1:8" x14ac:dyDescent="0.15">
      <c r="A81" s="14">
        <v>44343</v>
      </c>
      <c r="B81" s="15" t="s">
        <v>13</v>
      </c>
      <c r="C81" s="15" t="s">
        <v>37</v>
      </c>
      <c r="D81" s="15" t="s">
        <v>210</v>
      </c>
      <c r="E81" s="15" t="s">
        <v>206</v>
      </c>
      <c r="F81" s="15" t="s">
        <v>211</v>
      </c>
      <c r="G81" s="16">
        <v>1</v>
      </c>
      <c r="H81" s="30">
        <v>64989000</v>
      </c>
    </row>
    <row r="82" spans="1:8" x14ac:dyDescent="0.15">
      <c r="A82" s="14">
        <v>44344</v>
      </c>
      <c r="B82" s="15" t="s">
        <v>13</v>
      </c>
      <c r="C82" s="15" t="s">
        <v>37</v>
      </c>
      <c r="D82" s="15" t="s">
        <v>212</v>
      </c>
      <c r="E82" s="15" t="s">
        <v>213</v>
      </c>
      <c r="F82" s="15" t="s">
        <v>214</v>
      </c>
      <c r="G82" s="16">
        <v>1</v>
      </c>
      <c r="H82" s="30">
        <v>64989000</v>
      </c>
    </row>
    <row r="83" spans="1:8" x14ac:dyDescent="0.15">
      <c r="A83" s="14">
        <v>44344</v>
      </c>
      <c r="B83" s="15" t="s">
        <v>13</v>
      </c>
      <c r="C83" s="15" t="s">
        <v>37</v>
      </c>
      <c r="D83" s="15" t="s">
        <v>215</v>
      </c>
      <c r="E83" s="15" t="s">
        <v>216</v>
      </c>
      <c r="F83" s="15" t="s">
        <v>217</v>
      </c>
      <c r="G83" s="16">
        <v>1</v>
      </c>
      <c r="H83" s="30">
        <v>328553000</v>
      </c>
    </row>
    <row r="84" spans="1:8" x14ac:dyDescent="0.15">
      <c r="A84" s="14">
        <v>44344</v>
      </c>
      <c r="B84" s="15" t="s">
        <v>13</v>
      </c>
      <c r="C84" s="15" t="s">
        <v>37</v>
      </c>
      <c r="D84" s="15" t="s">
        <v>218</v>
      </c>
      <c r="E84" s="15" t="s">
        <v>219</v>
      </c>
      <c r="F84" s="15" t="s">
        <v>220</v>
      </c>
      <c r="G84" s="16">
        <v>1</v>
      </c>
      <c r="H84" s="30">
        <v>19858000</v>
      </c>
    </row>
    <row r="85" spans="1:8" x14ac:dyDescent="0.15">
      <c r="A85" s="14">
        <v>44344</v>
      </c>
      <c r="B85" s="15" t="s">
        <v>13</v>
      </c>
      <c r="C85" s="15" t="s">
        <v>37</v>
      </c>
      <c r="D85" s="15" t="s">
        <v>144</v>
      </c>
      <c r="E85" s="15" t="s">
        <v>219</v>
      </c>
      <c r="F85" s="15" t="s">
        <v>220</v>
      </c>
      <c r="G85" s="16">
        <v>1</v>
      </c>
      <c r="H85" s="30">
        <v>8666000</v>
      </c>
    </row>
    <row r="86" spans="1:8" x14ac:dyDescent="0.15">
      <c r="A86" s="14">
        <v>44344</v>
      </c>
      <c r="B86" s="15" t="s">
        <v>13</v>
      </c>
      <c r="C86" s="15" t="s">
        <v>37</v>
      </c>
      <c r="D86" s="15" t="s">
        <v>221</v>
      </c>
      <c r="E86" s="15" t="s">
        <v>219</v>
      </c>
      <c r="F86" s="15" t="s">
        <v>220</v>
      </c>
      <c r="G86" s="16">
        <v>1</v>
      </c>
      <c r="H86" s="30">
        <v>24371000</v>
      </c>
    </row>
    <row r="87" spans="1:8" x14ac:dyDescent="0.15">
      <c r="A87" s="14">
        <v>44345</v>
      </c>
      <c r="B87" s="15" t="s">
        <v>48</v>
      </c>
      <c r="C87" s="15" t="s">
        <v>37</v>
      </c>
      <c r="D87" s="15" t="s">
        <v>222</v>
      </c>
      <c r="E87" s="15" t="s">
        <v>223</v>
      </c>
      <c r="F87" s="15" t="s">
        <v>224</v>
      </c>
      <c r="G87" s="16">
        <v>1</v>
      </c>
      <c r="H87" s="30">
        <v>26176000</v>
      </c>
    </row>
    <row r="88" spans="1:8" x14ac:dyDescent="0.15">
      <c r="A88" s="14">
        <v>44345</v>
      </c>
      <c r="B88" s="15" t="s">
        <v>13</v>
      </c>
      <c r="C88" s="15" t="s">
        <v>37</v>
      </c>
      <c r="D88" s="15" t="s">
        <v>225</v>
      </c>
      <c r="E88" s="15" t="s">
        <v>226</v>
      </c>
      <c r="F88" s="15" t="s">
        <v>227</v>
      </c>
      <c r="G88" s="16">
        <v>1</v>
      </c>
      <c r="H88" s="30">
        <v>60476000</v>
      </c>
    </row>
    <row r="89" spans="1:8" x14ac:dyDescent="0.15">
      <c r="A89" s="14">
        <v>44345</v>
      </c>
      <c r="B89" s="15" t="s">
        <v>13</v>
      </c>
      <c r="C89" s="15" t="s">
        <v>37</v>
      </c>
      <c r="D89" s="15" t="s">
        <v>228</v>
      </c>
      <c r="E89" s="15" t="s">
        <v>226</v>
      </c>
      <c r="F89" s="15" t="s">
        <v>227</v>
      </c>
      <c r="G89" s="16">
        <v>1</v>
      </c>
      <c r="H89" s="30">
        <v>46034000</v>
      </c>
    </row>
    <row r="90" spans="1:8" x14ac:dyDescent="0.15">
      <c r="A90" s="14">
        <v>44345</v>
      </c>
      <c r="B90" s="15" t="s">
        <v>13</v>
      </c>
      <c r="C90" s="15" t="s">
        <v>37</v>
      </c>
      <c r="D90" s="15" t="s">
        <v>229</v>
      </c>
      <c r="E90" s="15" t="s">
        <v>226</v>
      </c>
      <c r="F90" s="15" t="s">
        <v>227</v>
      </c>
      <c r="G90" s="16">
        <v>1</v>
      </c>
      <c r="H90" s="30">
        <v>79431000</v>
      </c>
    </row>
    <row r="91" spans="1:8" x14ac:dyDescent="0.15">
      <c r="A91" s="14">
        <v>44346</v>
      </c>
      <c r="B91" s="15" t="s">
        <v>48</v>
      </c>
      <c r="C91" s="15" t="s">
        <v>37</v>
      </c>
      <c r="D91" s="15" t="s">
        <v>230</v>
      </c>
      <c r="E91" s="15" t="s">
        <v>231</v>
      </c>
      <c r="F91" s="15" t="s">
        <v>232</v>
      </c>
      <c r="G91" s="16">
        <v>1</v>
      </c>
      <c r="H91" s="30">
        <v>6680000</v>
      </c>
    </row>
    <row r="92" spans="1:8" x14ac:dyDescent="0.15">
      <c r="A92" s="14">
        <v>44346</v>
      </c>
      <c r="B92" s="15" t="s">
        <v>48</v>
      </c>
      <c r="C92" s="15" t="s">
        <v>37</v>
      </c>
      <c r="D92" s="15" t="s">
        <v>233</v>
      </c>
      <c r="E92" s="15" t="s">
        <v>234</v>
      </c>
      <c r="F92" s="15" t="s">
        <v>235</v>
      </c>
      <c r="G92" s="16">
        <v>1</v>
      </c>
      <c r="H92" s="30">
        <v>7402000</v>
      </c>
    </row>
    <row r="93" spans="1:8" x14ac:dyDescent="0.15">
      <c r="A93" s="14">
        <v>44346</v>
      </c>
      <c r="B93" s="15" t="s">
        <v>48</v>
      </c>
      <c r="C93" s="15" t="s">
        <v>37</v>
      </c>
      <c r="D93" s="15" t="s">
        <v>236</v>
      </c>
      <c r="E93" s="15" t="s">
        <v>234</v>
      </c>
      <c r="F93" s="15" t="s">
        <v>235</v>
      </c>
      <c r="G93" s="16">
        <v>1</v>
      </c>
      <c r="H93" s="30">
        <v>7402000</v>
      </c>
    </row>
    <row r="94" spans="1:8" x14ac:dyDescent="0.15">
      <c r="A94" s="14">
        <v>44346</v>
      </c>
      <c r="B94" s="15" t="s">
        <v>48</v>
      </c>
      <c r="C94" s="15" t="s">
        <v>37</v>
      </c>
      <c r="D94" s="15" t="s">
        <v>60</v>
      </c>
      <c r="E94" s="15" t="s">
        <v>237</v>
      </c>
      <c r="F94" s="15" t="s">
        <v>238</v>
      </c>
      <c r="G94" s="16">
        <v>1</v>
      </c>
      <c r="H94" s="30">
        <v>6229000</v>
      </c>
    </row>
    <row r="95" spans="1:8" x14ac:dyDescent="0.15">
      <c r="A95" s="14">
        <v>44346</v>
      </c>
      <c r="B95" s="15" t="s">
        <v>48</v>
      </c>
      <c r="C95" s="15" t="s">
        <v>37</v>
      </c>
      <c r="D95" s="15" t="s">
        <v>239</v>
      </c>
      <c r="E95" s="15" t="s">
        <v>240</v>
      </c>
      <c r="F95" s="15" t="s">
        <v>241</v>
      </c>
      <c r="G95" s="16">
        <v>1</v>
      </c>
      <c r="H95" s="30">
        <v>55060000</v>
      </c>
    </row>
    <row r="96" spans="1:8" x14ac:dyDescent="0.15">
      <c r="A96" s="14">
        <v>44348</v>
      </c>
      <c r="B96" s="15" t="s">
        <v>242</v>
      </c>
      <c r="C96" s="15" t="s">
        <v>37</v>
      </c>
      <c r="D96" s="15" t="s">
        <v>243</v>
      </c>
      <c r="E96" s="15" t="s">
        <v>244</v>
      </c>
      <c r="F96" s="15" t="s">
        <v>245</v>
      </c>
      <c r="G96" s="16">
        <v>1</v>
      </c>
      <c r="H96" s="30">
        <v>37008000</v>
      </c>
    </row>
    <row r="97" spans="1:8" x14ac:dyDescent="0.15">
      <c r="A97" s="14">
        <v>44348</v>
      </c>
      <c r="B97" s="15" t="s">
        <v>242</v>
      </c>
      <c r="C97" s="15" t="s">
        <v>37</v>
      </c>
      <c r="D97" s="15" t="s">
        <v>246</v>
      </c>
      <c r="E97" s="15" t="s">
        <v>244</v>
      </c>
      <c r="F97" s="15" t="s">
        <v>245</v>
      </c>
      <c r="G97" s="16">
        <v>1</v>
      </c>
      <c r="H97" s="30">
        <v>8666000</v>
      </c>
    </row>
    <row r="98" spans="1:8" x14ac:dyDescent="0.15">
      <c r="A98" s="14">
        <v>44349</v>
      </c>
      <c r="B98" s="15" t="s">
        <v>13</v>
      </c>
      <c r="C98" s="15" t="s">
        <v>37</v>
      </c>
      <c r="D98" s="15" t="s">
        <v>247</v>
      </c>
      <c r="E98" s="15" t="s">
        <v>248</v>
      </c>
      <c r="F98" s="15" t="s">
        <v>249</v>
      </c>
      <c r="G98" s="16">
        <v>1</v>
      </c>
      <c r="H98" s="30">
        <v>92067000</v>
      </c>
    </row>
    <row r="99" spans="1:8" x14ac:dyDescent="0.15">
      <c r="A99" s="14">
        <v>44352</v>
      </c>
      <c r="B99" s="15" t="s">
        <v>48</v>
      </c>
      <c r="C99" s="15" t="s">
        <v>37</v>
      </c>
      <c r="D99" s="15" t="s">
        <v>250</v>
      </c>
      <c r="E99" s="15" t="s">
        <v>251</v>
      </c>
      <c r="F99" s="15" t="s">
        <v>252</v>
      </c>
      <c r="G99" s="16">
        <v>1</v>
      </c>
      <c r="H99" s="30">
        <v>33397000</v>
      </c>
    </row>
    <row r="100" spans="1:8" x14ac:dyDescent="0.15">
      <c r="A100" s="14">
        <v>44352</v>
      </c>
      <c r="B100" s="15" t="s">
        <v>48</v>
      </c>
      <c r="C100" s="15" t="s">
        <v>37</v>
      </c>
      <c r="D100" s="15" t="s">
        <v>253</v>
      </c>
      <c r="E100" s="15" t="s">
        <v>251</v>
      </c>
      <c r="F100" s="15" t="s">
        <v>252</v>
      </c>
      <c r="G100" s="16">
        <v>1</v>
      </c>
      <c r="H100" s="30">
        <v>14081000</v>
      </c>
    </row>
    <row r="101" spans="1:8" x14ac:dyDescent="0.15">
      <c r="A101" s="14">
        <v>44353</v>
      </c>
      <c r="B101" s="15" t="s">
        <v>13</v>
      </c>
      <c r="C101" s="15" t="s">
        <v>37</v>
      </c>
      <c r="D101" s="15" t="s">
        <v>254</v>
      </c>
      <c r="E101" s="15" t="s">
        <v>255</v>
      </c>
      <c r="F101" s="15" t="s">
        <v>256</v>
      </c>
      <c r="G101" s="16">
        <v>1</v>
      </c>
      <c r="H101" s="30">
        <v>14713000</v>
      </c>
    </row>
    <row r="102" spans="1:8" x14ac:dyDescent="0.15">
      <c r="A102" s="14">
        <v>44353</v>
      </c>
      <c r="B102" s="15" t="s">
        <v>48</v>
      </c>
      <c r="C102" s="15" t="s">
        <v>37</v>
      </c>
      <c r="D102" s="15" t="s">
        <v>257</v>
      </c>
      <c r="E102" s="15" t="s">
        <v>258</v>
      </c>
      <c r="F102" s="15" t="s">
        <v>259</v>
      </c>
      <c r="G102" s="16">
        <v>1</v>
      </c>
      <c r="H102" s="30">
        <v>5416000</v>
      </c>
    </row>
    <row r="103" spans="1:8" x14ac:dyDescent="0.15">
      <c r="A103" s="14">
        <v>44353</v>
      </c>
      <c r="B103" s="15" t="s">
        <v>48</v>
      </c>
      <c r="C103" s="15" t="s">
        <v>37</v>
      </c>
      <c r="D103" s="15" t="s">
        <v>260</v>
      </c>
      <c r="E103" s="15" t="s">
        <v>261</v>
      </c>
      <c r="F103" s="15" t="s">
        <v>262</v>
      </c>
      <c r="G103" s="16">
        <v>1</v>
      </c>
      <c r="H103" s="30">
        <v>33397000</v>
      </c>
    </row>
    <row r="104" spans="1:8" x14ac:dyDescent="0.15">
      <c r="A104" s="14">
        <v>44353</v>
      </c>
      <c r="B104" s="15" t="s">
        <v>48</v>
      </c>
      <c r="C104" s="15" t="s">
        <v>37</v>
      </c>
      <c r="D104" s="15" t="s">
        <v>246</v>
      </c>
      <c r="E104" s="15" t="s">
        <v>261</v>
      </c>
      <c r="F104" s="15" t="s">
        <v>262</v>
      </c>
      <c r="G104" s="16">
        <v>1</v>
      </c>
      <c r="H104" s="30">
        <v>8666000</v>
      </c>
    </row>
    <row r="105" spans="1:8" x14ac:dyDescent="0.15">
      <c r="A105" s="14">
        <v>44356</v>
      </c>
      <c r="B105" s="15" t="s">
        <v>13</v>
      </c>
      <c r="C105" s="15" t="s">
        <v>37</v>
      </c>
      <c r="D105" s="15" t="s">
        <v>263</v>
      </c>
      <c r="E105" s="15" t="s">
        <v>264</v>
      </c>
      <c r="F105" s="15" t="s">
        <v>265</v>
      </c>
      <c r="G105" s="16">
        <v>1</v>
      </c>
      <c r="H105" s="30">
        <v>22566000</v>
      </c>
    </row>
    <row r="106" spans="1:8" x14ac:dyDescent="0.15">
      <c r="A106" s="14">
        <v>44356</v>
      </c>
      <c r="B106" s="15" t="s">
        <v>13</v>
      </c>
      <c r="C106" s="15" t="s">
        <v>37</v>
      </c>
      <c r="D106" s="15" t="s">
        <v>266</v>
      </c>
      <c r="E106" s="15" t="s">
        <v>255</v>
      </c>
      <c r="F106" s="15" t="s">
        <v>267</v>
      </c>
      <c r="G106" s="16">
        <v>1</v>
      </c>
      <c r="H106" s="30">
        <v>11554000</v>
      </c>
    </row>
    <row r="107" spans="1:8" x14ac:dyDescent="0.15">
      <c r="A107" s="14">
        <v>44356</v>
      </c>
      <c r="B107" s="15" t="s">
        <v>48</v>
      </c>
      <c r="C107" s="15" t="s">
        <v>37</v>
      </c>
      <c r="D107" s="15" t="s">
        <v>268</v>
      </c>
      <c r="E107" s="15" t="s">
        <v>269</v>
      </c>
      <c r="F107" s="15" t="s">
        <v>270</v>
      </c>
      <c r="G107" s="16">
        <v>1</v>
      </c>
      <c r="H107" s="30">
        <v>6229000</v>
      </c>
    </row>
    <row r="108" spans="1:8" x14ac:dyDescent="0.15">
      <c r="A108" s="14">
        <v>44356</v>
      </c>
      <c r="B108" s="15" t="s">
        <v>48</v>
      </c>
      <c r="C108" s="15" t="s">
        <v>37</v>
      </c>
      <c r="D108" s="15" t="s">
        <v>268</v>
      </c>
      <c r="E108" s="15" t="s">
        <v>271</v>
      </c>
      <c r="F108" s="15" t="s">
        <v>272</v>
      </c>
      <c r="G108" s="16">
        <v>1</v>
      </c>
      <c r="H108" s="30">
        <v>6229000</v>
      </c>
    </row>
    <row r="109" spans="1:8" x14ac:dyDescent="0.15">
      <c r="A109" s="14">
        <v>44358</v>
      </c>
      <c r="B109" s="15" t="s">
        <v>48</v>
      </c>
      <c r="C109" s="15" t="s">
        <v>37</v>
      </c>
      <c r="D109" s="15" t="s">
        <v>273</v>
      </c>
      <c r="E109" s="15" t="s">
        <v>274</v>
      </c>
      <c r="F109" s="15" t="s">
        <v>275</v>
      </c>
      <c r="G109" s="16">
        <v>1</v>
      </c>
      <c r="H109" s="30">
        <v>65892000</v>
      </c>
    </row>
    <row r="110" spans="1:8" x14ac:dyDescent="0.15">
      <c r="A110" s="14">
        <v>44358</v>
      </c>
      <c r="B110" s="15" t="s">
        <v>48</v>
      </c>
      <c r="C110" s="15" t="s">
        <v>37</v>
      </c>
      <c r="D110" s="15" t="s">
        <v>268</v>
      </c>
      <c r="E110" s="15" t="s">
        <v>276</v>
      </c>
      <c r="F110" s="15" t="s">
        <v>277</v>
      </c>
      <c r="G110" s="16">
        <v>1</v>
      </c>
      <c r="H110" s="30">
        <v>6229000</v>
      </c>
    </row>
    <row r="111" spans="1:8" x14ac:dyDescent="0.15">
      <c r="A111" s="14">
        <v>44359</v>
      </c>
      <c r="B111" s="15" t="s">
        <v>48</v>
      </c>
      <c r="C111" s="15" t="s">
        <v>37</v>
      </c>
      <c r="D111" s="15" t="s">
        <v>56</v>
      </c>
      <c r="E111" s="15" t="s">
        <v>278</v>
      </c>
      <c r="F111" s="15" t="s">
        <v>279</v>
      </c>
      <c r="G111" s="16">
        <v>1</v>
      </c>
      <c r="H111" s="30">
        <v>6229000</v>
      </c>
    </row>
    <row r="112" spans="1:8" x14ac:dyDescent="0.15">
      <c r="A112" s="14">
        <v>44359</v>
      </c>
      <c r="B112" s="15" t="s">
        <v>13</v>
      </c>
      <c r="C112" s="15" t="s">
        <v>37</v>
      </c>
      <c r="D112" s="15" t="s">
        <v>280</v>
      </c>
      <c r="E112" s="15" t="s">
        <v>281</v>
      </c>
      <c r="F112" s="15" t="s">
        <v>282</v>
      </c>
      <c r="G112" s="16">
        <v>1</v>
      </c>
      <c r="H112" s="30">
        <v>184134000</v>
      </c>
    </row>
    <row r="113" spans="1:8" x14ac:dyDescent="0.15">
      <c r="A113" s="14">
        <v>44359</v>
      </c>
      <c r="B113" s="15" t="s">
        <v>48</v>
      </c>
      <c r="C113" s="15" t="s">
        <v>37</v>
      </c>
      <c r="D113" s="15" t="s">
        <v>257</v>
      </c>
      <c r="E113" s="15" t="s">
        <v>283</v>
      </c>
      <c r="F113" s="15" t="s">
        <v>284</v>
      </c>
      <c r="G113" s="16">
        <v>1</v>
      </c>
      <c r="H113" s="30">
        <v>5416000</v>
      </c>
    </row>
    <row r="114" spans="1:8" x14ac:dyDescent="0.15">
      <c r="A114" s="14">
        <v>44360</v>
      </c>
      <c r="B114" s="15" t="s">
        <v>48</v>
      </c>
      <c r="C114" s="15" t="s">
        <v>37</v>
      </c>
      <c r="D114" s="15" t="s">
        <v>119</v>
      </c>
      <c r="E114" s="15" t="s">
        <v>285</v>
      </c>
      <c r="F114" s="15" t="s">
        <v>286</v>
      </c>
      <c r="G114" s="16">
        <v>1</v>
      </c>
      <c r="H114" s="30">
        <v>6229000</v>
      </c>
    </row>
    <row r="115" spans="1:8" x14ac:dyDescent="0.15">
      <c r="A115" s="14">
        <v>44360</v>
      </c>
      <c r="B115" s="15" t="s">
        <v>48</v>
      </c>
      <c r="C115" s="15" t="s">
        <v>37</v>
      </c>
      <c r="D115" s="15" t="s">
        <v>222</v>
      </c>
      <c r="E115" s="15" t="s">
        <v>287</v>
      </c>
      <c r="F115" s="15" t="s">
        <v>288</v>
      </c>
      <c r="G115" s="16">
        <v>1</v>
      </c>
      <c r="H115" s="30">
        <v>26176000</v>
      </c>
    </row>
    <row r="116" spans="1:8" x14ac:dyDescent="0.15">
      <c r="A116" s="14">
        <v>44362</v>
      </c>
      <c r="B116" s="15" t="s">
        <v>48</v>
      </c>
      <c r="C116" s="15" t="s">
        <v>37</v>
      </c>
      <c r="D116" s="15" t="s">
        <v>289</v>
      </c>
      <c r="E116" s="15" t="s">
        <v>290</v>
      </c>
      <c r="F116" s="15" t="s">
        <v>291</v>
      </c>
      <c r="G116" s="16">
        <v>1</v>
      </c>
      <c r="H116" s="30">
        <v>60476000</v>
      </c>
    </row>
    <row r="117" spans="1:8" x14ac:dyDescent="0.15">
      <c r="A117" s="14">
        <v>44364</v>
      </c>
      <c r="B117" s="15" t="s">
        <v>13</v>
      </c>
      <c r="C117" s="15" t="s">
        <v>37</v>
      </c>
      <c r="D117" s="15" t="s">
        <v>63</v>
      </c>
      <c r="E117" s="15" t="s">
        <v>292</v>
      </c>
      <c r="F117" s="15" t="s">
        <v>293</v>
      </c>
      <c r="G117" s="16">
        <v>1</v>
      </c>
      <c r="H117" s="30">
        <v>6229000</v>
      </c>
    </row>
    <row r="118" spans="1:8" x14ac:dyDescent="0.15">
      <c r="A118" s="14">
        <v>44364</v>
      </c>
      <c r="B118" s="15" t="s">
        <v>13</v>
      </c>
      <c r="C118" s="15" t="s">
        <v>37</v>
      </c>
      <c r="D118" s="15" t="s">
        <v>253</v>
      </c>
      <c r="E118" s="15" t="s">
        <v>294</v>
      </c>
      <c r="F118" s="15" t="s">
        <v>295</v>
      </c>
      <c r="G118" s="16">
        <v>1</v>
      </c>
      <c r="H118" s="30">
        <v>14803000</v>
      </c>
    </row>
    <row r="119" spans="1:8" x14ac:dyDescent="0.15">
      <c r="A119" s="14">
        <v>44364</v>
      </c>
      <c r="B119" s="15" t="s">
        <v>13</v>
      </c>
      <c r="C119" s="15" t="s">
        <v>37</v>
      </c>
      <c r="D119" s="15" t="s">
        <v>296</v>
      </c>
      <c r="E119" s="15" t="s">
        <v>294</v>
      </c>
      <c r="F119" s="15" t="s">
        <v>295</v>
      </c>
      <c r="G119" s="16">
        <v>1</v>
      </c>
      <c r="H119" s="30">
        <v>150738000</v>
      </c>
    </row>
    <row r="120" spans="1:8" x14ac:dyDescent="0.15">
      <c r="A120" s="14">
        <v>44365</v>
      </c>
      <c r="B120" s="15" t="s">
        <v>48</v>
      </c>
      <c r="C120" s="15" t="s">
        <v>37</v>
      </c>
      <c r="D120" s="15" t="s">
        <v>297</v>
      </c>
      <c r="E120" s="15" t="s">
        <v>298</v>
      </c>
      <c r="F120" s="15" t="s">
        <v>299</v>
      </c>
      <c r="G120" s="16">
        <v>1</v>
      </c>
      <c r="H120" s="30">
        <v>68599000</v>
      </c>
    </row>
    <row r="121" spans="1:8" x14ac:dyDescent="0.15">
      <c r="A121" s="14">
        <v>44365</v>
      </c>
      <c r="B121" s="15" t="s">
        <v>48</v>
      </c>
      <c r="C121" s="15" t="s">
        <v>37</v>
      </c>
      <c r="D121" s="15" t="s">
        <v>84</v>
      </c>
      <c r="E121" s="15" t="s">
        <v>298</v>
      </c>
      <c r="F121" s="15" t="s">
        <v>299</v>
      </c>
      <c r="G121" s="16">
        <v>1</v>
      </c>
      <c r="H121" s="30">
        <v>9388000</v>
      </c>
    </row>
    <row r="122" spans="1:8" x14ac:dyDescent="0.15">
      <c r="A122" s="14">
        <v>44365</v>
      </c>
      <c r="B122" s="15" t="s">
        <v>13</v>
      </c>
      <c r="C122" s="15" t="s">
        <v>37</v>
      </c>
      <c r="D122" s="15" t="s">
        <v>300</v>
      </c>
      <c r="E122" s="15" t="s">
        <v>301</v>
      </c>
      <c r="F122" s="15" t="s">
        <v>302</v>
      </c>
      <c r="G122" s="16">
        <v>1</v>
      </c>
      <c r="H122" s="30">
        <v>55963000</v>
      </c>
    </row>
    <row r="123" spans="1:8" x14ac:dyDescent="0.15">
      <c r="A123" s="14">
        <v>44365</v>
      </c>
      <c r="B123" s="15" t="s">
        <v>13</v>
      </c>
      <c r="C123" s="15" t="s">
        <v>37</v>
      </c>
      <c r="D123" s="15" t="s">
        <v>303</v>
      </c>
      <c r="E123" s="15" t="s">
        <v>301</v>
      </c>
      <c r="F123" s="15" t="s">
        <v>302</v>
      </c>
      <c r="G123" s="16">
        <v>1</v>
      </c>
      <c r="H123" s="30">
        <v>55963000</v>
      </c>
    </row>
    <row r="124" spans="1:8" x14ac:dyDescent="0.15">
      <c r="A124" s="14">
        <v>44366</v>
      </c>
      <c r="B124" s="15" t="s">
        <v>15</v>
      </c>
      <c r="C124" s="15" t="s">
        <v>37</v>
      </c>
      <c r="D124" s="15" t="s">
        <v>304</v>
      </c>
      <c r="E124" s="15" t="s">
        <v>305</v>
      </c>
      <c r="F124" s="15" t="s">
        <v>306</v>
      </c>
      <c r="G124" s="16">
        <v>1</v>
      </c>
      <c r="H124" s="30">
        <v>6229000</v>
      </c>
    </row>
    <row r="125" spans="1:8" x14ac:dyDescent="0.15">
      <c r="A125" s="14">
        <v>44366</v>
      </c>
      <c r="B125" s="15" t="s">
        <v>15</v>
      </c>
      <c r="C125" s="15" t="s">
        <v>37</v>
      </c>
      <c r="D125" s="15" t="s">
        <v>307</v>
      </c>
      <c r="E125" s="15" t="s">
        <v>308</v>
      </c>
      <c r="F125" s="15" t="s">
        <v>309</v>
      </c>
      <c r="G125" s="16">
        <v>1</v>
      </c>
      <c r="H125" s="30">
        <v>60476000</v>
      </c>
    </row>
    <row r="126" spans="1:8" x14ac:dyDescent="0.15">
      <c r="A126" s="14">
        <v>44367</v>
      </c>
      <c r="B126" s="15" t="s">
        <v>48</v>
      </c>
      <c r="C126" s="15" t="s">
        <v>37</v>
      </c>
      <c r="D126" s="15" t="s">
        <v>310</v>
      </c>
      <c r="E126" s="15" t="s">
        <v>311</v>
      </c>
      <c r="F126" s="15" t="s">
        <v>312</v>
      </c>
      <c r="G126" s="16">
        <v>1</v>
      </c>
      <c r="H126" s="30">
        <v>11464000</v>
      </c>
    </row>
    <row r="127" spans="1:8" x14ac:dyDescent="0.15">
      <c r="A127" s="14">
        <v>44367</v>
      </c>
      <c r="B127" s="15" t="s">
        <v>13</v>
      </c>
      <c r="C127" s="15" t="s">
        <v>37</v>
      </c>
      <c r="D127" s="15" t="s">
        <v>44</v>
      </c>
      <c r="E127" s="15" t="s">
        <v>313</v>
      </c>
      <c r="F127" s="15" t="s">
        <v>314</v>
      </c>
      <c r="G127" s="16">
        <v>1</v>
      </c>
      <c r="H127" s="30">
        <v>6229000</v>
      </c>
    </row>
    <row r="128" spans="1:8" x14ac:dyDescent="0.15">
      <c r="A128" s="14">
        <v>44367</v>
      </c>
      <c r="B128" s="15" t="s">
        <v>15</v>
      </c>
      <c r="C128" s="15" t="s">
        <v>37</v>
      </c>
      <c r="D128" s="15" t="s">
        <v>315</v>
      </c>
      <c r="E128" s="15" t="s">
        <v>316</v>
      </c>
      <c r="F128" s="15" t="s">
        <v>317</v>
      </c>
      <c r="G128" s="16">
        <v>1</v>
      </c>
      <c r="H128" s="30">
        <v>86652000</v>
      </c>
    </row>
    <row r="129" spans="1:8" x14ac:dyDescent="0.15">
      <c r="A129" s="14">
        <v>44367</v>
      </c>
      <c r="B129" s="15" t="s">
        <v>15</v>
      </c>
      <c r="C129" s="15" t="s">
        <v>37</v>
      </c>
      <c r="D129" s="15" t="s">
        <v>318</v>
      </c>
      <c r="E129" s="15" t="s">
        <v>316</v>
      </c>
      <c r="F129" s="15" t="s">
        <v>317</v>
      </c>
      <c r="G129" s="16">
        <v>1</v>
      </c>
      <c r="H129" s="30">
        <v>43326000</v>
      </c>
    </row>
    <row r="130" spans="1:8" x14ac:dyDescent="0.15">
      <c r="A130" s="14">
        <v>44368</v>
      </c>
      <c r="B130" s="15" t="s">
        <v>48</v>
      </c>
      <c r="C130" s="15" t="s">
        <v>37</v>
      </c>
      <c r="D130" s="15" t="s">
        <v>319</v>
      </c>
      <c r="E130" s="15" t="s">
        <v>320</v>
      </c>
      <c r="F130" s="15" t="s">
        <v>321</v>
      </c>
      <c r="G130" s="16">
        <v>1</v>
      </c>
      <c r="H130" s="30">
        <v>6229000</v>
      </c>
    </row>
    <row r="131" spans="1:8" x14ac:dyDescent="0.15">
      <c r="A131" s="14">
        <v>44369</v>
      </c>
      <c r="B131" s="15" t="s">
        <v>48</v>
      </c>
      <c r="C131" s="15" t="s">
        <v>37</v>
      </c>
      <c r="D131" s="15" t="s">
        <v>268</v>
      </c>
      <c r="E131" s="15" t="s">
        <v>322</v>
      </c>
      <c r="F131" s="15" t="s">
        <v>323</v>
      </c>
      <c r="G131" s="16">
        <v>1</v>
      </c>
      <c r="H131" s="30">
        <v>6229000</v>
      </c>
    </row>
    <row r="132" spans="1:8" x14ac:dyDescent="0.15">
      <c r="A132" s="14">
        <v>44369</v>
      </c>
      <c r="B132" s="15" t="s">
        <v>48</v>
      </c>
      <c r="C132" s="15" t="s">
        <v>37</v>
      </c>
      <c r="D132" s="15" t="s">
        <v>138</v>
      </c>
      <c r="E132" s="15" t="s">
        <v>322</v>
      </c>
      <c r="F132" s="15" t="s">
        <v>323</v>
      </c>
      <c r="G132" s="16">
        <v>1</v>
      </c>
      <c r="H132" s="30">
        <v>5416000</v>
      </c>
    </row>
    <row r="133" spans="1:8" x14ac:dyDescent="0.15">
      <c r="A133" s="14">
        <v>44369</v>
      </c>
      <c r="B133" s="15" t="s">
        <v>13</v>
      </c>
      <c r="C133" s="15" t="s">
        <v>37</v>
      </c>
      <c r="D133" s="15" t="s">
        <v>324</v>
      </c>
      <c r="E133" s="15" t="s">
        <v>325</v>
      </c>
      <c r="F133" s="15" t="s">
        <v>326</v>
      </c>
      <c r="G133" s="16">
        <v>1</v>
      </c>
      <c r="H133" s="30">
        <v>72210000</v>
      </c>
    </row>
    <row r="134" spans="1:8" x14ac:dyDescent="0.15">
      <c r="A134" s="14">
        <v>44369</v>
      </c>
      <c r="B134" s="15" t="s">
        <v>13</v>
      </c>
      <c r="C134" s="15" t="s">
        <v>37</v>
      </c>
      <c r="D134" s="15" t="s">
        <v>53</v>
      </c>
      <c r="E134" s="15" t="s">
        <v>325</v>
      </c>
      <c r="F134" s="15" t="s">
        <v>327</v>
      </c>
      <c r="G134" s="16">
        <v>1</v>
      </c>
      <c r="H134" s="30">
        <v>114633000</v>
      </c>
    </row>
    <row r="135" spans="1:8" x14ac:dyDescent="0.15">
      <c r="A135" s="14">
        <v>44369</v>
      </c>
      <c r="B135" s="15" t="s">
        <v>242</v>
      </c>
      <c r="C135" s="15" t="s">
        <v>37</v>
      </c>
      <c r="D135" s="15" t="s">
        <v>328</v>
      </c>
      <c r="E135" s="15" t="s">
        <v>329</v>
      </c>
      <c r="F135" s="15" t="s">
        <v>330</v>
      </c>
      <c r="G135" s="16">
        <v>1</v>
      </c>
      <c r="H135" s="30">
        <v>10832000</v>
      </c>
    </row>
    <row r="136" spans="1:8" x14ac:dyDescent="0.15">
      <c r="A136" s="14">
        <v>44370</v>
      </c>
      <c r="B136" s="15" t="s">
        <v>13</v>
      </c>
      <c r="C136" s="15" t="s">
        <v>37</v>
      </c>
      <c r="D136" s="15" t="s">
        <v>331</v>
      </c>
      <c r="E136" s="15" t="s">
        <v>332</v>
      </c>
      <c r="F136" s="15" t="s">
        <v>333</v>
      </c>
      <c r="G136" s="16">
        <v>1</v>
      </c>
      <c r="H136" s="30">
        <v>80333000</v>
      </c>
    </row>
    <row r="137" spans="1:8" x14ac:dyDescent="0.15">
      <c r="A137" s="14">
        <v>44370</v>
      </c>
      <c r="B137" s="15" t="s">
        <v>13</v>
      </c>
      <c r="C137" s="15" t="s">
        <v>37</v>
      </c>
      <c r="D137" s="15" t="s">
        <v>334</v>
      </c>
      <c r="E137" s="15" t="s">
        <v>332</v>
      </c>
      <c r="F137" s="15" t="s">
        <v>333</v>
      </c>
      <c r="G137" s="16">
        <v>1</v>
      </c>
      <c r="H137" s="30">
        <v>200381000</v>
      </c>
    </row>
    <row r="138" spans="1:8" x14ac:dyDescent="0.15">
      <c r="A138" s="14">
        <v>44372</v>
      </c>
      <c r="B138" s="15" t="s">
        <v>48</v>
      </c>
      <c r="C138" s="15" t="s">
        <v>37</v>
      </c>
      <c r="D138" s="15" t="s">
        <v>335</v>
      </c>
      <c r="E138" s="15" t="s">
        <v>336</v>
      </c>
      <c r="F138" s="15" t="s">
        <v>337</v>
      </c>
      <c r="G138" s="16">
        <v>1</v>
      </c>
      <c r="H138" s="30">
        <v>40618000</v>
      </c>
    </row>
    <row r="139" spans="1:8" x14ac:dyDescent="0.15">
      <c r="A139" s="14">
        <v>44372</v>
      </c>
      <c r="B139" s="15" t="s">
        <v>13</v>
      </c>
      <c r="C139" s="15" t="s">
        <v>37</v>
      </c>
      <c r="D139" s="15" t="s">
        <v>338</v>
      </c>
      <c r="E139" s="15" t="s">
        <v>142</v>
      </c>
      <c r="F139" s="15" t="s">
        <v>339</v>
      </c>
      <c r="G139" s="16">
        <v>1</v>
      </c>
      <c r="H139" s="30">
        <v>92067000</v>
      </c>
    </row>
    <row r="140" spans="1:8" x14ac:dyDescent="0.15">
      <c r="A140" s="14">
        <v>44372</v>
      </c>
      <c r="B140" s="15" t="s">
        <v>13</v>
      </c>
      <c r="C140" s="15" t="s">
        <v>37</v>
      </c>
      <c r="D140" s="15" t="s">
        <v>246</v>
      </c>
      <c r="E140" s="15" t="s">
        <v>142</v>
      </c>
      <c r="F140" s="15" t="s">
        <v>339</v>
      </c>
      <c r="G140" s="16">
        <v>1</v>
      </c>
      <c r="H140" s="30">
        <v>9388000</v>
      </c>
    </row>
    <row r="141" spans="1:8" x14ac:dyDescent="0.15">
      <c r="A141" s="14">
        <v>44372</v>
      </c>
      <c r="B141" s="15" t="s">
        <v>48</v>
      </c>
      <c r="C141" s="15" t="s">
        <v>37</v>
      </c>
      <c r="D141" s="15" t="s">
        <v>268</v>
      </c>
      <c r="E141" s="15" t="s">
        <v>340</v>
      </c>
      <c r="F141" s="15" t="s">
        <v>341</v>
      </c>
      <c r="G141" s="16">
        <v>1</v>
      </c>
      <c r="H141" s="30">
        <v>6229000</v>
      </c>
    </row>
    <row r="142" spans="1:8" x14ac:dyDescent="0.15">
      <c r="A142" s="14">
        <v>44373</v>
      </c>
      <c r="B142" s="15" t="s">
        <v>48</v>
      </c>
      <c r="C142" s="15" t="s">
        <v>37</v>
      </c>
      <c r="D142" s="15" t="s">
        <v>342</v>
      </c>
      <c r="E142" s="15" t="s">
        <v>343</v>
      </c>
      <c r="F142" s="15" t="s">
        <v>344</v>
      </c>
      <c r="G142" s="16">
        <v>1</v>
      </c>
      <c r="H142" s="30">
        <v>11554000</v>
      </c>
    </row>
    <row r="143" spans="1:8" x14ac:dyDescent="0.15">
      <c r="A143" s="14">
        <v>44373</v>
      </c>
      <c r="B143" s="15" t="s">
        <v>48</v>
      </c>
      <c r="C143" s="15" t="s">
        <v>37</v>
      </c>
      <c r="D143" s="15" t="s">
        <v>345</v>
      </c>
      <c r="E143" s="15" t="s">
        <v>346</v>
      </c>
      <c r="F143" s="15" t="s">
        <v>347</v>
      </c>
      <c r="G143" s="16">
        <v>1</v>
      </c>
      <c r="H143" s="30">
        <v>5416000</v>
      </c>
    </row>
    <row r="144" spans="1:8" x14ac:dyDescent="0.15">
      <c r="A144" s="14">
        <v>44373</v>
      </c>
      <c r="B144" s="15" t="s">
        <v>13</v>
      </c>
      <c r="C144" s="15" t="s">
        <v>37</v>
      </c>
      <c r="D144" s="15" t="s">
        <v>348</v>
      </c>
      <c r="E144" s="15" t="s">
        <v>349</v>
      </c>
      <c r="F144" s="15" t="s">
        <v>350</v>
      </c>
      <c r="G144" s="16">
        <v>1</v>
      </c>
      <c r="H144" s="30">
        <v>86652000</v>
      </c>
    </row>
    <row r="145" spans="1:8" x14ac:dyDescent="0.15">
      <c r="A145" s="14">
        <v>44373</v>
      </c>
      <c r="B145" s="15" t="s">
        <v>13</v>
      </c>
      <c r="C145" s="15" t="s">
        <v>37</v>
      </c>
      <c r="D145" s="15" t="s">
        <v>351</v>
      </c>
      <c r="E145" s="15" t="s">
        <v>349</v>
      </c>
      <c r="F145" s="15" t="s">
        <v>350</v>
      </c>
      <c r="G145" s="16">
        <v>1</v>
      </c>
      <c r="H145" s="30">
        <v>86652000</v>
      </c>
    </row>
    <row r="146" spans="1:8" x14ac:dyDescent="0.15">
      <c r="A146" s="14">
        <v>44373</v>
      </c>
      <c r="B146" s="15" t="s">
        <v>48</v>
      </c>
      <c r="C146" s="15" t="s">
        <v>37</v>
      </c>
      <c r="D146" s="15" t="s">
        <v>352</v>
      </c>
      <c r="E146" s="15" t="s">
        <v>353</v>
      </c>
      <c r="F146" s="15" t="s">
        <v>354</v>
      </c>
      <c r="G146" s="16">
        <v>1</v>
      </c>
      <c r="H146" s="30">
        <v>26176000</v>
      </c>
    </row>
    <row r="147" spans="1:8" x14ac:dyDescent="0.15">
      <c r="A147" s="14">
        <v>44374</v>
      </c>
      <c r="B147" s="15" t="s">
        <v>48</v>
      </c>
      <c r="C147" s="15" t="s">
        <v>37</v>
      </c>
      <c r="D147" s="15" t="s">
        <v>355</v>
      </c>
      <c r="E147" s="15" t="s">
        <v>356</v>
      </c>
      <c r="F147" s="15" t="s">
        <v>357</v>
      </c>
      <c r="G147" s="16">
        <v>1</v>
      </c>
      <c r="H147" s="30">
        <v>8485000</v>
      </c>
    </row>
    <row r="148" spans="1:8" x14ac:dyDescent="0.15">
      <c r="A148" s="14">
        <v>44374</v>
      </c>
      <c r="B148" s="15" t="s">
        <v>48</v>
      </c>
      <c r="C148" s="15" t="s">
        <v>37</v>
      </c>
      <c r="D148" s="15" t="s">
        <v>257</v>
      </c>
      <c r="E148" s="15" t="s">
        <v>358</v>
      </c>
      <c r="F148" s="15" t="s">
        <v>359</v>
      </c>
      <c r="G148" s="16">
        <v>1</v>
      </c>
      <c r="H148" s="30">
        <v>5416000</v>
      </c>
    </row>
    <row r="149" spans="1:8" x14ac:dyDescent="0.15">
      <c r="A149" s="14">
        <v>44374</v>
      </c>
      <c r="B149" s="15" t="s">
        <v>48</v>
      </c>
      <c r="C149" s="15" t="s">
        <v>37</v>
      </c>
      <c r="D149" s="15" t="s">
        <v>44</v>
      </c>
      <c r="E149" s="15" t="s">
        <v>358</v>
      </c>
      <c r="F149" s="15" t="s">
        <v>359</v>
      </c>
      <c r="G149" s="16">
        <v>1</v>
      </c>
      <c r="H149" s="30">
        <v>6229000</v>
      </c>
    </row>
    <row r="150" spans="1:8" x14ac:dyDescent="0.15">
      <c r="A150" s="14">
        <v>44374</v>
      </c>
      <c r="B150" s="15" t="s">
        <v>48</v>
      </c>
      <c r="C150" s="15" t="s">
        <v>37</v>
      </c>
      <c r="D150" s="15" t="s">
        <v>138</v>
      </c>
      <c r="E150" s="15" t="s">
        <v>358</v>
      </c>
      <c r="F150" s="15" t="s">
        <v>359</v>
      </c>
      <c r="G150" s="16">
        <v>1</v>
      </c>
      <c r="H150" s="30">
        <v>5416000</v>
      </c>
    </row>
    <row r="151" spans="1:8" x14ac:dyDescent="0.15">
      <c r="A151" s="14">
        <v>44374</v>
      </c>
      <c r="B151" s="15" t="s">
        <v>48</v>
      </c>
      <c r="C151" s="15" t="s">
        <v>37</v>
      </c>
      <c r="D151" s="15" t="s">
        <v>304</v>
      </c>
      <c r="E151" s="15" t="s">
        <v>360</v>
      </c>
      <c r="F151" s="15" t="s">
        <v>361</v>
      </c>
      <c r="G151" s="16">
        <v>1</v>
      </c>
      <c r="H151" s="30">
        <v>6229000</v>
      </c>
    </row>
    <row r="152" spans="1:8" x14ac:dyDescent="0.15">
      <c r="A152" s="14">
        <v>44375</v>
      </c>
      <c r="B152" s="15" t="s">
        <v>13</v>
      </c>
      <c r="C152" s="15" t="s">
        <v>37</v>
      </c>
      <c r="D152" s="15" t="s">
        <v>362</v>
      </c>
      <c r="E152" s="15" t="s">
        <v>105</v>
      </c>
      <c r="F152" s="15" t="s">
        <v>363</v>
      </c>
      <c r="G152" s="16">
        <v>1</v>
      </c>
      <c r="H152" s="30">
        <v>15074000</v>
      </c>
    </row>
    <row r="153" spans="1:8" x14ac:dyDescent="0.15">
      <c r="A153" s="14">
        <v>44375</v>
      </c>
      <c r="B153" s="15" t="s">
        <v>13</v>
      </c>
      <c r="C153" s="15" t="s">
        <v>37</v>
      </c>
      <c r="D153" s="15" t="s">
        <v>364</v>
      </c>
      <c r="E153" s="15" t="s">
        <v>105</v>
      </c>
      <c r="F153" s="15" t="s">
        <v>363</v>
      </c>
      <c r="G153" s="16">
        <v>1</v>
      </c>
      <c r="H153" s="30">
        <v>81236000</v>
      </c>
    </row>
    <row r="154" spans="1:8" x14ac:dyDescent="0.15">
      <c r="A154" s="14">
        <v>44375</v>
      </c>
      <c r="B154" s="15" t="s">
        <v>13</v>
      </c>
      <c r="C154" s="15" t="s">
        <v>37</v>
      </c>
      <c r="D154" s="15" t="s">
        <v>365</v>
      </c>
      <c r="E154" s="15" t="s">
        <v>105</v>
      </c>
      <c r="F154" s="15" t="s">
        <v>366</v>
      </c>
      <c r="G154" s="16">
        <v>1</v>
      </c>
      <c r="H154" s="30">
        <v>43326000</v>
      </c>
    </row>
    <row r="155" spans="1:8" x14ac:dyDescent="0.15">
      <c r="A155" s="14">
        <v>44375</v>
      </c>
      <c r="B155" s="15" t="s">
        <v>13</v>
      </c>
      <c r="C155" s="15" t="s">
        <v>37</v>
      </c>
      <c r="D155" s="15" t="s">
        <v>85</v>
      </c>
      <c r="E155" s="15" t="s">
        <v>105</v>
      </c>
      <c r="F155" s="15" t="s">
        <v>367</v>
      </c>
      <c r="G155" s="16">
        <v>1</v>
      </c>
      <c r="H155" s="30">
        <v>6680000</v>
      </c>
    </row>
    <row r="156" spans="1:8" x14ac:dyDescent="0.15">
      <c r="A156" s="14">
        <v>44375</v>
      </c>
      <c r="B156" s="15" t="s">
        <v>13</v>
      </c>
      <c r="C156" s="15" t="s">
        <v>37</v>
      </c>
      <c r="D156" s="15" t="s">
        <v>164</v>
      </c>
      <c r="E156" s="15" t="s">
        <v>105</v>
      </c>
      <c r="F156" s="15" t="s">
        <v>367</v>
      </c>
      <c r="G156" s="16">
        <v>1</v>
      </c>
      <c r="H156" s="30">
        <v>8124000</v>
      </c>
    </row>
    <row r="157" spans="1:8" x14ac:dyDescent="0.15">
      <c r="A157" s="14">
        <v>44375</v>
      </c>
      <c r="B157" s="15" t="s">
        <v>48</v>
      </c>
      <c r="C157" s="15" t="s">
        <v>37</v>
      </c>
      <c r="D157" s="15" t="s">
        <v>368</v>
      </c>
      <c r="E157" s="15" t="s">
        <v>369</v>
      </c>
      <c r="F157" s="15" t="s">
        <v>370</v>
      </c>
      <c r="G157" s="16">
        <v>1</v>
      </c>
      <c r="H157" s="30">
        <v>5958000</v>
      </c>
    </row>
    <row r="158" spans="1:8" x14ac:dyDescent="0.15">
      <c r="A158" s="14">
        <v>44376</v>
      </c>
      <c r="B158" s="15" t="s">
        <v>13</v>
      </c>
      <c r="C158" s="15" t="s">
        <v>37</v>
      </c>
      <c r="D158" s="15" t="s">
        <v>371</v>
      </c>
      <c r="E158" s="15" t="s">
        <v>372</v>
      </c>
      <c r="F158" s="15" t="s">
        <v>373</v>
      </c>
      <c r="G158" s="16">
        <v>1</v>
      </c>
      <c r="H158" s="30">
        <v>310501000</v>
      </c>
    </row>
    <row r="159" spans="1:8" x14ac:dyDescent="0.15">
      <c r="A159" s="14">
        <v>44376</v>
      </c>
      <c r="B159" s="15" t="s">
        <v>13</v>
      </c>
      <c r="C159" s="15" t="s">
        <v>37</v>
      </c>
      <c r="D159" s="15" t="s">
        <v>374</v>
      </c>
      <c r="E159" s="15" t="s">
        <v>372</v>
      </c>
      <c r="F159" s="15" t="s">
        <v>373</v>
      </c>
      <c r="G159" s="16">
        <v>1</v>
      </c>
      <c r="H159" s="30">
        <v>292448000</v>
      </c>
    </row>
    <row r="160" spans="1:8" x14ac:dyDescent="0.15">
      <c r="A160" s="14">
        <v>44376</v>
      </c>
      <c r="B160" s="15" t="s">
        <v>15</v>
      </c>
      <c r="C160" s="15" t="s">
        <v>37</v>
      </c>
      <c r="D160" s="15" t="s">
        <v>375</v>
      </c>
      <c r="E160" s="15" t="s">
        <v>376</v>
      </c>
      <c r="F160" s="15" t="s">
        <v>377</v>
      </c>
      <c r="G160" s="16">
        <v>1</v>
      </c>
      <c r="H160" s="30">
        <v>28884000</v>
      </c>
    </row>
    <row r="161" spans="1:8" x14ac:dyDescent="0.15">
      <c r="A161" s="14">
        <v>44376</v>
      </c>
      <c r="B161" s="15" t="s">
        <v>48</v>
      </c>
      <c r="C161" s="15" t="s">
        <v>37</v>
      </c>
      <c r="D161" s="15" t="s">
        <v>319</v>
      </c>
      <c r="E161" s="15" t="s">
        <v>378</v>
      </c>
      <c r="F161" s="15" t="s">
        <v>379</v>
      </c>
      <c r="G161" s="16">
        <v>1</v>
      </c>
      <c r="H161" s="30">
        <v>6229000</v>
      </c>
    </row>
    <row r="162" spans="1:8" x14ac:dyDescent="0.15">
      <c r="A162" s="14">
        <v>44376</v>
      </c>
      <c r="B162" s="15" t="s">
        <v>48</v>
      </c>
      <c r="C162" s="15" t="s">
        <v>37</v>
      </c>
      <c r="D162" s="15" t="s">
        <v>304</v>
      </c>
      <c r="E162" s="15" t="s">
        <v>378</v>
      </c>
      <c r="F162" s="15" t="s">
        <v>379</v>
      </c>
      <c r="G162" s="16">
        <v>1</v>
      </c>
      <c r="H162" s="30">
        <v>6229000</v>
      </c>
    </row>
    <row r="163" spans="1:8" x14ac:dyDescent="0.15">
      <c r="A163" s="14">
        <v>44376</v>
      </c>
      <c r="B163" s="15" t="s">
        <v>179</v>
      </c>
      <c r="C163" s="15" t="s">
        <v>37</v>
      </c>
      <c r="D163" s="15" t="s">
        <v>101</v>
      </c>
      <c r="E163" s="15" t="s">
        <v>380</v>
      </c>
      <c r="F163" s="15" t="s">
        <v>381</v>
      </c>
      <c r="G163" s="16">
        <v>1</v>
      </c>
      <c r="H163" s="30">
        <v>5416000</v>
      </c>
    </row>
    <row r="164" spans="1:8" x14ac:dyDescent="0.15">
      <c r="A164" s="14">
        <v>44377</v>
      </c>
      <c r="B164" s="15" t="s">
        <v>48</v>
      </c>
      <c r="C164" s="15" t="s">
        <v>37</v>
      </c>
      <c r="D164" s="15" t="s">
        <v>382</v>
      </c>
      <c r="E164" s="15" t="s">
        <v>383</v>
      </c>
      <c r="F164" s="15" t="s">
        <v>384</v>
      </c>
      <c r="G164" s="16">
        <v>1</v>
      </c>
      <c r="H164" s="30">
        <v>26176000</v>
      </c>
    </row>
    <row r="165" spans="1:8" x14ac:dyDescent="0.15">
      <c r="A165" s="14">
        <v>44378</v>
      </c>
      <c r="B165" s="15" t="s">
        <v>13</v>
      </c>
      <c r="C165" s="15" t="s">
        <v>37</v>
      </c>
      <c r="D165" s="15" t="s">
        <v>385</v>
      </c>
      <c r="E165" s="15" t="s">
        <v>386</v>
      </c>
      <c r="F165" s="15" t="s">
        <v>387</v>
      </c>
      <c r="G165" s="16">
        <v>1</v>
      </c>
      <c r="H165" s="30">
        <v>209408000</v>
      </c>
    </row>
    <row r="166" spans="1:8" x14ac:dyDescent="0.15">
      <c r="A166" s="14">
        <v>44378</v>
      </c>
      <c r="B166" s="15" t="s">
        <v>13</v>
      </c>
      <c r="C166" s="15" t="s">
        <v>37</v>
      </c>
      <c r="D166" s="15" t="s">
        <v>388</v>
      </c>
      <c r="E166" s="15" t="s">
        <v>389</v>
      </c>
      <c r="F166" s="15" t="s">
        <v>390</v>
      </c>
      <c r="G166" s="16">
        <v>1</v>
      </c>
      <c r="H166" s="30">
        <v>68599000</v>
      </c>
    </row>
    <row r="167" spans="1:8" x14ac:dyDescent="0.15">
      <c r="A167" s="14">
        <v>44378</v>
      </c>
      <c r="B167" s="15" t="s">
        <v>13</v>
      </c>
      <c r="C167" s="15" t="s">
        <v>37</v>
      </c>
      <c r="D167" s="15" t="s">
        <v>391</v>
      </c>
      <c r="E167" s="15" t="s">
        <v>389</v>
      </c>
      <c r="F167" s="15" t="s">
        <v>390</v>
      </c>
      <c r="G167" s="16">
        <v>1</v>
      </c>
      <c r="H167" s="30">
        <v>36105000</v>
      </c>
    </row>
    <row r="168" spans="1:8" x14ac:dyDescent="0.15">
      <c r="A168" s="14">
        <v>44378</v>
      </c>
      <c r="B168" s="15" t="s">
        <v>13</v>
      </c>
      <c r="C168" s="15" t="s">
        <v>37</v>
      </c>
      <c r="D168" s="15" t="s">
        <v>392</v>
      </c>
      <c r="E168" s="15" t="s">
        <v>393</v>
      </c>
      <c r="F168" s="15" t="s">
        <v>394</v>
      </c>
      <c r="G168" s="16">
        <v>1</v>
      </c>
      <c r="H168" s="30">
        <v>15526000</v>
      </c>
    </row>
    <row r="169" spans="1:8" x14ac:dyDescent="0.15">
      <c r="A169" s="14">
        <v>44378</v>
      </c>
      <c r="B169" s="15" t="s">
        <v>13</v>
      </c>
      <c r="C169" s="15" t="s">
        <v>37</v>
      </c>
      <c r="D169" s="15" t="s">
        <v>395</v>
      </c>
      <c r="E169" s="15" t="s">
        <v>393</v>
      </c>
      <c r="F169" s="15" t="s">
        <v>394</v>
      </c>
      <c r="G169" s="16">
        <v>1</v>
      </c>
      <c r="H169" s="30">
        <v>7402000</v>
      </c>
    </row>
    <row r="170" spans="1:8" x14ac:dyDescent="0.15">
      <c r="A170" s="14">
        <v>44378</v>
      </c>
      <c r="B170" s="15" t="s">
        <v>13</v>
      </c>
      <c r="C170" s="15" t="s">
        <v>37</v>
      </c>
      <c r="D170" s="15" t="s">
        <v>230</v>
      </c>
      <c r="E170" s="15" t="s">
        <v>393</v>
      </c>
      <c r="F170" s="15" t="s">
        <v>394</v>
      </c>
      <c r="G170" s="16">
        <v>1</v>
      </c>
      <c r="H170" s="30">
        <v>7402000</v>
      </c>
    </row>
    <row r="171" spans="1:8" x14ac:dyDescent="0.15">
      <c r="A171" s="14">
        <v>44380</v>
      </c>
      <c r="B171" s="15" t="s">
        <v>48</v>
      </c>
      <c r="C171" s="15" t="s">
        <v>37</v>
      </c>
      <c r="D171" s="15" t="s">
        <v>396</v>
      </c>
      <c r="E171" s="15" t="s">
        <v>397</v>
      </c>
      <c r="F171" s="15" t="s">
        <v>398</v>
      </c>
      <c r="G171" s="16">
        <v>1</v>
      </c>
      <c r="H171" s="30">
        <v>6951000</v>
      </c>
    </row>
    <row r="172" spans="1:8" x14ac:dyDescent="0.15">
      <c r="A172" s="14">
        <v>44380</v>
      </c>
      <c r="B172" s="15" t="s">
        <v>15</v>
      </c>
      <c r="C172" s="15" t="s">
        <v>37</v>
      </c>
      <c r="D172" s="15" t="s">
        <v>186</v>
      </c>
      <c r="E172" s="15" t="s">
        <v>399</v>
      </c>
      <c r="F172" s="15" t="s">
        <v>400</v>
      </c>
      <c r="G172" s="16">
        <v>1</v>
      </c>
      <c r="H172" s="30">
        <v>31592000</v>
      </c>
    </row>
    <row r="173" spans="1:8" x14ac:dyDescent="0.15">
      <c r="A173" s="14">
        <v>44380</v>
      </c>
      <c r="B173" s="15" t="s">
        <v>15</v>
      </c>
      <c r="C173" s="15" t="s">
        <v>37</v>
      </c>
      <c r="D173" s="15" t="s">
        <v>401</v>
      </c>
      <c r="E173" s="15" t="s">
        <v>402</v>
      </c>
      <c r="F173" s="15" t="s">
        <v>403</v>
      </c>
      <c r="G173" s="16">
        <v>1</v>
      </c>
      <c r="H173" s="30">
        <v>86652000</v>
      </c>
    </row>
    <row r="174" spans="1:8" x14ac:dyDescent="0.15">
      <c r="A174" s="14">
        <v>44380</v>
      </c>
      <c r="B174" s="15" t="s">
        <v>15</v>
      </c>
      <c r="C174" s="15" t="s">
        <v>37</v>
      </c>
      <c r="D174" s="15" t="s">
        <v>404</v>
      </c>
      <c r="E174" s="15" t="s">
        <v>402</v>
      </c>
      <c r="F174" s="15" t="s">
        <v>403</v>
      </c>
      <c r="G174" s="16">
        <v>1</v>
      </c>
      <c r="H174" s="30">
        <v>43326000</v>
      </c>
    </row>
    <row r="175" spans="1:8" x14ac:dyDescent="0.15">
      <c r="A175" s="14">
        <v>44380</v>
      </c>
      <c r="B175" s="15" t="s">
        <v>48</v>
      </c>
      <c r="C175" s="15" t="s">
        <v>37</v>
      </c>
      <c r="D175" s="15" t="s">
        <v>405</v>
      </c>
      <c r="E175" s="15" t="s">
        <v>406</v>
      </c>
      <c r="F175" s="15" t="s">
        <v>407</v>
      </c>
      <c r="G175" s="16">
        <v>1</v>
      </c>
      <c r="H175" s="30">
        <v>6229000</v>
      </c>
    </row>
    <row r="176" spans="1:8" x14ac:dyDescent="0.15">
      <c r="A176" s="14">
        <v>44380</v>
      </c>
      <c r="B176" s="15" t="s">
        <v>13</v>
      </c>
      <c r="C176" s="15" t="s">
        <v>37</v>
      </c>
      <c r="D176" s="15" t="s">
        <v>408</v>
      </c>
      <c r="E176" s="15" t="s">
        <v>409</v>
      </c>
      <c r="F176" s="15" t="s">
        <v>410</v>
      </c>
      <c r="G176" s="16">
        <v>1</v>
      </c>
      <c r="H176" s="30">
        <v>685989000</v>
      </c>
    </row>
    <row r="177" spans="1:8" x14ac:dyDescent="0.15">
      <c r="A177" s="14">
        <v>44380</v>
      </c>
      <c r="B177" s="15" t="s">
        <v>48</v>
      </c>
      <c r="C177" s="15" t="s">
        <v>37</v>
      </c>
      <c r="D177" s="15" t="s">
        <v>411</v>
      </c>
      <c r="E177" s="15" t="s">
        <v>412</v>
      </c>
      <c r="F177" s="15" t="s">
        <v>413</v>
      </c>
      <c r="G177" s="16">
        <v>1</v>
      </c>
      <c r="H177" s="30">
        <v>56865000</v>
      </c>
    </row>
    <row r="178" spans="1:8" x14ac:dyDescent="0.15">
      <c r="A178" s="14">
        <v>44381</v>
      </c>
      <c r="B178" s="15" t="s">
        <v>48</v>
      </c>
      <c r="C178" s="15" t="s">
        <v>37</v>
      </c>
      <c r="D178" s="15" t="s">
        <v>319</v>
      </c>
      <c r="E178" s="15" t="s">
        <v>414</v>
      </c>
      <c r="F178" s="15" t="s">
        <v>415</v>
      </c>
      <c r="G178" s="16">
        <v>1</v>
      </c>
      <c r="H178" s="30">
        <v>6229000</v>
      </c>
    </row>
    <row r="179" spans="1:8" x14ac:dyDescent="0.15">
      <c r="A179" s="14">
        <v>44381</v>
      </c>
      <c r="B179" s="15" t="s">
        <v>13</v>
      </c>
      <c r="C179" s="15" t="s">
        <v>37</v>
      </c>
      <c r="D179" s="15" t="s">
        <v>416</v>
      </c>
      <c r="E179" s="15" t="s">
        <v>417</v>
      </c>
      <c r="F179" s="15" t="s">
        <v>418</v>
      </c>
      <c r="G179" s="16">
        <v>1</v>
      </c>
      <c r="H179" s="30">
        <v>43326000</v>
      </c>
    </row>
    <row r="180" spans="1:8" x14ac:dyDescent="0.15">
      <c r="A180" s="14">
        <v>44381</v>
      </c>
      <c r="B180" s="15" t="s">
        <v>13</v>
      </c>
      <c r="C180" s="15" t="s">
        <v>37</v>
      </c>
      <c r="D180" s="15" t="s">
        <v>419</v>
      </c>
      <c r="E180" s="15" t="s">
        <v>417</v>
      </c>
      <c r="F180" s="15" t="s">
        <v>418</v>
      </c>
      <c r="G180" s="16">
        <v>1</v>
      </c>
      <c r="H180" s="30">
        <v>7402000</v>
      </c>
    </row>
    <row r="181" spans="1:8" x14ac:dyDescent="0.15">
      <c r="A181" s="14">
        <v>44381</v>
      </c>
      <c r="B181" s="15" t="s">
        <v>13</v>
      </c>
      <c r="C181" s="15" t="s">
        <v>37</v>
      </c>
      <c r="D181" s="15" t="s">
        <v>420</v>
      </c>
      <c r="E181" s="15" t="s">
        <v>417</v>
      </c>
      <c r="F181" s="15" t="s">
        <v>418</v>
      </c>
      <c r="G181" s="16">
        <v>1</v>
      </c>
      <c r="H181" s="30">
        <v>62281000</v>
      </c>
    </row>
    <row r="182" spans="1:8" x14ac:dyDescent="0.15">
      <c r="A182" s="14">
        <v>44382</v>
      </c>
      <c r="B182" s="15" t="s">
        <v>13</v>
      </c>
      <c r="C182" s="15" t="s">
        <v>37</v>
      </c>
      <c r="D182" s="15" t="s">
        <v>421</v>
      </c>
      <c r="E182" s="15" t="s">
        <v>422</v>
      </c>
      <c r="F182" s="15" t="s">
        <v>423</v>
      </c>
      <c r="G182" s="16">
        <v>1</v>
      </c>
      <c r="H182" s="30">
        <v>17240000</v>
      </c>
    </row>
    <row r="183" spans="1:8" x14ac:dyDescent="0.15">
      <c r="A183" s="14">
        <v>44382</v>
      </c>
      <c r="B183" s="15" t="s">
        <v>13</v>
      </c>
      <c r="C183" s="15" t="s">
        <v>37</v>
      </c>
      <c r="D183" s="15" t="s">
        <v>424</v>
      </c>
      <c r="E183" s="15" t="s">
        <v>422</v>
      </c>
      <c r="F183" s="15" t="s">
        <v>425</v>
      </c>
      <c r="G183" s="16">
        <v>1</v>
      </c>
      <c r="H183" s="30">
        <v>65892000</v>
      </c>
    </row>
    <row r="184" spans="1:8" x14ac:dyDescent="0.15">
      <c r="A184" s="14">
        <v>44382</v>
      </c>
      <c r="B184" s="15" t="s">
        <v>13</v>
      </c>
      <c r="C184" s="15" t="s">
        <v>37</v>
      </c>
      <c r="D184" s="15" t="s">
        <v>426</v>
      </c>
      <c r="E184" s="15" t="s">
        <v>422</v>
      </c>
      <c r="F184" s="15" t="s">
        <v>425</v>
      </c>
      <c r="G184" s="16">
        <v>1</v>
      </c>
      <c r="H184" s="30">
        <v>51450000</v>
      </c>
    </row>
    <row r="185" spans="1:8" x14ac:dyDescent="0.15">
      <c r="A185" s="14">
        <v>44384</v>
      </c>
      <c r="B185" s="15" t="s">
        <v>13</v>
      </c>
      <c r="C185" s="15" t="s">
        <v>37</v>
      </c>
      <c r="D185" s="15" t="s">
        <v>427</v>
      </c>
      <c r="E185" s="15" t="s">
        <v>428</v>
      </c>
      <c r="F185" s="15" t="s">
        <v>429</v>
      </c>
      <c r="G185" s="16">
        <v>1</v>
      </c>
      <c r="H185" s="30">
        <v>223849000</v>
      </c>
    </row>
    <row r="186" spans="1:8" x14ac:dyDescent="0.15">
      <c r="A186" s="14">
        <v>44385</v>
      </c>
      <c r="B186" s="15" t="s">
        <v>13</v>
      </c>
      <c r="C186" s="15" t="s">
        <v>37</v>
      </c>
      <c r="D186" s="15" t="s">
        <v>430</v>
      </c>
      <c r="E186" s="15" t="s">
        <v>431</v>
      </c>
      <c r="F186" s="15" t="s">
        <v>432</v>
      </c>
      <c r="G186" s="16">
        <v>1</v>
      </c>
      <c r="H186" s="30">
        <v>162472000</v>
      </c>
    </row>
    <row r="187" spans="1:8" x14ac:dyDescent="0.15">
      <c r="A187" s="14">
        <v>44385</v>
      </c>
      <c r="B187" s="15" t="s">
        <v>48</v>
      </c>
      <c r="C187" s="15" t="s">
        <v>37</v>
      </c>
      <c r="D187" s="15" t="s">
        <v>38</v>
      </c>
      <c r="E187" s="15" t="s">
        <v>433</v>
      </c>
      <c r="F187" s="15" t="s">
        <v>434</v>
      </c>
      <c r="G187" s="16">
        <v>1</v>
      </c>
      <c r="H187" s="30">
        <v>5416000</v>
      </c>
    </row>
    <row r="188" spans="1:8" x14ac:dyDescent="0.15">
      <c r="A188" s="14">
        <v>44386</v>
      </c>
      <c r="B188" s="15" t="s">
        <v>48</v>
      </c>
      <c r="C188" s="15" t="s">
        <v>37</v>
      </c>
      <c r="D188" s="15" t="s">
        <v>435</v>
      </c>
      <c r="E188" s="15" t="s">
        <v>436</v>
      </c>
      <c r="F188" s="15" t="s">
        <v>437</v>
      </c>
      <c r="G188" s="16">
        <v>1</v>
      </c>
      <c r="H188" s="30">
        <v>79431000</v>
      </c>
    </row>
    <row r="189" spans="1:8" x14ac:dyDescent="0.15">
      <c r="A189" s="14">
        <v>44386</v>
      </c>
      <c r="B189" s="15" t="s">
        <v>15</v>
      </c>
      <c r="C189" s="15" t="s">
        <v>37</v>
      </c>
      <c r="D189" s="15" t="s">
        <v>438</v>
      </c>
      <c r="E189" s="15" t="s">
        <v>308</v>
      </c>
      <c r="F189" s="15" t="s">
        <v>439</v>
      </c>
      <c r="G189" s="16">
        <v>1</v>
      </c>
      <c r="H189" s="30">
        <v>13179000</v>
      </c>
    </row>
    <row r="190" spans="1:8" x14ac:dyDescent="0.15">
      <c r="A190" s="14">
        <v>44387</v>
      </c>
      <c r="B190" s="15" t="s">
        <v>48</v>
      </c>
      <c r="C190" s="15" t="s">
        <v>37</v>
      </c>
      <c r="D190" s="15" t="s">
        <v>319</v>
      </c>
      <c r="E190" s="15" t="s">
        <v>440</v>
      </c>
      <c r="F190" s="15" t="s">
        <v>441</v>
      </c>
      <c r="G190" s="16">
        <v>1</v>
      </c>
      <c r="H190" s="30">
        <v>6229000</v>
      </c>
    </row>
    <row r="191" spans="1:8" x14ac:dyDescent="0.15">
      <c r="A191" s="14">
        <v>44387</v>
      </c>
      <c r="B191" s="15" t="s">
        <v>13</v>
      </c>
      <c r="C191" s="15" t="s">
        <v>37</v>
      </c>
      <c r="D191" s="15" t="s">
        <v>442</v>
      </c>
      <c r="E191" s="15" t="s">
        <v>443</v>
      </c>
      <c r="F191" s="15" t="s">
        <v>444</v>
      </c>
      <c r="G191" s="16">
        <v>1</v>
      </c>
      <c r="H191" s="30">
        <v>55060000</v>
      </c>
    </row>
    <row r="192" spans="1:8" x14ac:dyDescent="0.15">
      <c r="A192" s="14">
        <v>44387</v>
      </c>
      <c r="B192" s="15" t="s">
        <v>13</v>
      </c>
      <c r="C192" s="15" t="s">
        <v>37</v>
      </c>
      <c r="D192" s="15" t="s">
        <v>355</v>
      </c>
      <c r="E192" s="15" t="s">
        <v>445</v>
      </c>
      <c r="F192" s="15" t="s">
        <v>446</v>
      </c>
      <c r="G192" s="16">
        <v>1</v>
      </c>
      <c r="H192" s="30">
        <v>8485000</v>
      </c>
    </row>
    <row r="193" spans="1:8" x14ac:dyDescent="0.15">
      <c r="A193" s="14">
        <v>44387</v>
      </c>
      <c r="B193" s="15" t="s">
        <v>48</v>
      </c>
      <c r="C193" s="15" t="s">
        <v>37</v>
      </c>
      <c r="D193" s="15" t="s">
        <v>447</v>
      </c>
      <c r="E193" s="15" t="s">
        <v>448</v>
      </c>
      <c r="F193" s="15" t="s">
        <v>449</v>
      </c>
      <c r="G193" s="16">
        <v>1</v>
      </c>
      <c r="H193" s="30">
        <v>26176000</v>
      </c>
    </row>
    <row r="194" spans="1:8" x14ac:dyDescent="0.15">
      <c r="A194" s="14">
        <v>44388</v>
      </c>
      <c r="B194" s="15" t="s">
        <v>15</v>
      </c>
      <c r="C194" s="15" t="s">
        <v>37</v>
      </c>
      <c r="D194" s="15" t="s">
        <v>450</v>
      </c>
      <c r="E194" s="15" t="s">
        <v>451</v>
      </c>
      <c r="F194" s="15" t="s">
        <v>452</v>
      </c>
      <c r="G194" s="16">
        <v>1</v>
      </c>
      <c r="H194" s="30">
        <v>68599000</v>
      </c>
    </row>
    <row r="195" spans="1:8" x14ac:dyDescent="0.15">
      <c r="A195" s="14">
        <v>44388</v>
      </c>
      <c r="B195" s="15" t="s">
        <v>15</v>
      </c>
      <c r="C195" s="15" t="s">
        <v>37</v>
      </c>
      <c r="D195" s="15" t="s">
        <v>453</v>
      </c>
      <c r="E195" s="15" t="s">
        <v>451</v>
      </c>
      <c r="F195" s="15" t="s">
        <v>452</v>
      </c>
      <c r="G195" s="16">
        <v>1</v>
      </c>
      <c r="H195" s="30">
        <v>56865000</v>
      </c>
    </row>
    <row r="196" spans="1:8" x14ac:dyDescent="0.15">
      <c r="A196" s="14">
        <v>44388</v>
      </c>
      <c r="B196" s="15" t="s">
        <v>15</v>
      </c>
      <c r="C196" s="15" t="s">
        <v>37</v>
      </c>
      <c r="D196" s="15" t="s">
        <v>454</v>
      </c>
      <c r="E196" s="15" t="s">
        <v>451</v>
      </c>
      <c r="F196" s="15" t="s">
        <v>452</v>
      </c>
      <c r="G196" s="16">
        <v>1</v>
      </c>
      <c r="H196" s="30">
        <v>9388000</v>
      </c>
    </row>
    <row r="197" spans="1:8" x14ac:dyDescent="0.15">
      <c r="A197" s="14">
        <v>44388</v>
      </c>
      <c r="B197" s="15" t="s">
        <v>15</v>
      </c>
      <c r="C197" s="15" t="s">
        <v>37</v>
      </c>
      <c r="D197" s="15" t="s">
        <v>257</v>
      </c>
      <c r="E197" s="15" t="s">
        <v>451</v>
      </c>
      <c r="F197" s="15" t="s">
        <v>452</v>
      </c>
      <c r="G197" s="16">
        <v>1</v>
      </c>
      <c r="H197" s="30">
        <v>5416000</v>
      </c>
    </row>
    <row r="198" spans="1:8" x14ac:dyDescent="0.15">
      <c r="A198" s="14">
        <v>44388</v>
      </c>
      <c r="B198" s="15" t="s">
        <v>48</v>
      </c>
      <c r="C198" s="15" t="s">
        <v>37</v>
      </c>
      <c r="D198" s="15" t="s">
        <v>319</v>
      </c>
      <c r="E198" s="15" t="s">
        <v>455</v>
      </c>
      <c r="F198" s="15" t="s">
        <v>456</v>
      </c>
      <c r="G198" s="16">
        <v>1</v>
      </c>
      <c r="H198" s="30">
        <v>6229000</v>
      </c>
    </row>
    <row r="199" spans="1:8" x14ac:dyDescent="0.15">
      <c r="A199" s="14">
        <v>44388</v>
      </c>
      <c r="B199" s="15" t="s">
        <v>242</v>
      </c>
      <c r="C199" s="15" t="s">
        <v>37</v>
      </c>
      <c r="D199" s="15" t="s">
        <v>457</v>
      </c>
      <c r="E199" s="15" t="s">
        <v>458</v>
      </c>
      <c r="F199" s="15" t="s">
        <v>459</v>
      </c>
      <c r="G199" s="16">
        <v>1</v>
      </c>
      <c r="H199" s="30">
        <v>19858000</v>
      </c>
    </row>
    <row r="200" spans="1:8" x14ac:dyDescent="0.15">
      <c r="A200" s="14">
        <v>44388</v>
      </c>
      <c r="B200" s="15" t="s">
        <v>48</v>
      </c>
      <c r="C200" s="15" t="s">
        <v>37</v>
      </c>
      <c r="D200" s="15" t="s">
        <v>460</v>
      </c>
      <c r="E200" s="15" t="s">
        <v>461</v>
      </c>
      <c r="F200" s="15" t="s">
        <v>462</v>
      </c>
      <c r="G200" s="16">
        <v>1</v>
      </c>
      <c r="H200" s="30">
        <v>28884000</v>
      </c>
    </row>
    <row r="201" spans="1:8" x14ac:dyDescent="0.15">
      <c r="A201" s="14">
        <v>44388</v>
      </c>
      <c r="B201" s="15" t="s">
        <v>48</v>
      </c>
      <c r="C201" s="15" t="s">
        <v>37</v>
      </c>
      <c r="D201" s="15" t="s">
        <v>463</v>
      </c>
      <c r="E201" s="15" t="s">
        <v>464</v>
      </c>
      <c r="F201" s="15" t="s">
        <v>465</v>
      </c>
      <c r="G201" s="16">
        <v>1</v>
      </c>
      <c r="H201" s="30">
        <v>10832000</v>
      </c>
    </row>
    <row r="202" spans="1:8" x14ac:dyDescent="0.15">
      <c r="A202" s="14">
        <v>44388</v>
      </c>
      <c r="B202" s="15" t="s">
        <v>15</v>
      </c>
      <c r="C202" s="15" t="s">
        <v>37</v>
      </c>
      <c r="D202" s="15" t="s">
        <v>466</v>
      </c>
      <c r="E202" s="15" t="s">
        <v>467</v>
      </c>
      <c r="F202" s="15" t="s">
        <v>468</v>
      </c>
      <c r="G202" s="16">
        <v>1</v>
      </c>
      <c r="H202" s="30">
        <v>7402000</v>
      </c>
    </row>
    <row r="203" spans="1:8" x14ac:dyDescent="0.15">
      <c r="A203" s="14">
        <v>44388</v>
      </c>
      <c r="B203" s="15" t="s">
        <v>15</v>
      </c>
      <c r="C203" s="15" t="s">
        <v>37</v>
      </c>
      <c r="D203" s="15" t="s">
        <v>268</v>
      </c>
      <c r="E203" s="15" t="s">
        <v>467</v>
      </c>
      <c r="F203" s="15" t="s">
        <v>468</v>
      </c>
      <c r="G203" s="16">
        <v>1</v>
      </c>
      <c r="H203" s="30">
        <v>6229000</v>
      </c>
    </row>
    <row r="204" spans="1:8" x14ac:dyDescent="0.15">
      <c r="A204" s="14">
        <v>44389</v>
      </c>
      <c r="B204" s="15" t="s">
        <v>13</v>
      </c>
      <c r="C204" s="15" t="s">
        <v>37</v>
      </c>
      <c r="D204" s="15" t="s">
        <v>469</v>
      </c>
      <c r="E204" s="15" t="s">
        <v>470</v>
      </c>
      <c r="F204" s="15" t="s">
        <v>471</v>
      </c>
      <c r="G204" s="16">
        <v>1</v>
      </c>
      <c r="H204" s="30">
        <v>63184000</v>
      </c>
    </row>
    <row r="205" spans="1:8" x14ac:dyDescent="0.15">
      <c r="A205" s="14">
        <v>44394</v>
      </c>
      <c r="B205" s="15" t="s">
        <v>13</v>
      </c>
      <c r="C205" s="15" t="s">
        <v>37</v>
      </c>
      <c r="D205" s="15" t="s">
        <v>257</v>
      </c>
      <c r="E205" s="15" t="s">
        <v>472</v>
      </c>
      <c r="F205" s="15" t="s">
        <v>473</v>
      </c>
      <c r="G205" s="16">
        <v>1</v>
      </c>
      <c r="H205" s="30">
        <v>5416000</v>
      </c>
    </row>
    <row r="206" spans="1:8" x14ac:dyDescent="0.15">
      <c r="A206" s="14">
        <v>44394</v>
      </c>
      <c r="B206" s="15" t="s">
        <v>48</v>
      </c>
      <c r="C206" s="15" t="s">
        <v>37</v>
      </c>
      <c r="D206" s="15" t="s">
        <v>319</v>
      </c>
      <c r="E206" s="15" t="s">
        <v>474</v>
      </c>
      <c r="F206" s="15" t="s">
        <v>475</v>
      </c>
      <c r="G206" s="16">
        <v>1</v>
      </c>
      <c r="H206" s="30">
        <v>6229000</v>
      </c>
    </row>
    <row r="207" spans="1:8" x14ac:dyDescent="0.15">
      <c r="A207" s="14">
        <v>44395</v>
      </c>
      <c r="B207" s="15" t="s">
        <v>48</v>
      </c>
      <c r="C207" s="15" t="s">
        <v>37</v>
      </c>
      <c r="D207" s="15" t="s">
        <v>476</v>
      </c>
      <c r="E207" s="15" t="s">
        <v>477</v>
      </c>
      <c r="F207" s="15" t="s">
        <v>478</v>
      </c>
      <c r="G207" s="16">
        <v>1</v>
      </c>
      <c r="H207" s="30">
        <v>27982000</v>
      </c>
    </row>
    <row r="208" spans="1:8" x14ac:dyDescent="0.15">
      <c r="A208" s="14">
        <v>44395</v>
      </c>
      <c r="B208" s="15" t="s">
        <v>48</v>
      </c>
      <c r="C208" s="15" t="s">
        <v>37</v>
      </c>
      <c r="D208" s="15" t="s">
        <v>479</v>
      </c>
      <c r="E208" s="15" t="s">
        <v>477</v>
      </c>
      <c r="F208" s="15" t="s">
        <v>478</v>
      </c>
      <c r="G208" s="16">
        <v>1</v>
      </c>
      <c r="H208" s="30">
        <v>27982000</v>
      </c>
    </row>
    <row r="209" spans="1:8" x14ac:dyDescent="0.15">
      <c r="A209" s="14">
        <v>44395</v>
      </c>
      <c r="B209" s="15" t="s">
        <v>48</v>
      </c>
      <c r="C209" s="15" t="s">
        <v>37</v>
      </c>
      <c r="D209" s="15" t="s">
        <v>328</v>
      </c>
      <c r="E209" s="15" t="s">
        <v>480</v>
      </c>
      <c r="F209" s="15" t="s">
        <v>481</v>
      </c>
      <c r="G209" s="16">
        <v>1</v>
      </c>
      <c r="H209" s="30">
        <v>10832000</v>
      </c>
    </row>
    <row r="210" spans="1:8" x14ac:dyDescent="0.15">
      <c r="A210" s="14">
        <v>44395</v>
      </c>
      <c r="B210" s="15" t="s">
        <v>48</v>
      </c>
      <c r="C210" s="15" t="s">
        <v>37</v>
      </c>
      <c r="D210" s="15" t="s">
        <v>268</v>
      </c>
      <c r="E210" s="15" t="s">
        <v>482</v>
      </c>
      <c r="F210" s="15" t="s">
        <v>483</v>
      </c>
      <c r="G210" s="16">
        <v>1</v>
      </c>
      <c r="H210" s="30">
        <v>6229000</v>
      </c>
    </row>
    <row r="211" spans="1:8" x14ac:dyDescent="0.15">
      <c r="A211" s="14">
        <v>44398</v>
      </c>
      <c r="B211" s="15" t="s">
        <v>13</v>
      </c>
      <c r="C211" s="15" t="s">
        <v>37</v>
      </c>
      <c r="D211" s="15" t="s">
        <v>484</v>
      </c>
      <c r="E211" s="15" t="s">
        <v>485</v>
      </c>
      <c r="F211" s="15" t="s">
        <v>486</v>
      </c>
      <c r="G211" s="16">
        <v>1</v>
      </c>
      <c r="H211" s="30">
        <v>67697000</v>
      </c>
    </row>
    <row r="212" spans="1:8" x14ac:dyDescent="0.15">
      <c r="A212" s="14">
        <v>44398</v>
      </c>
      <c r="B212" s="15" t="s">
        <v>13</v>
      </c>
      <c r="C212" s="15" t="s">
        <v>37</v>
      </c>
      <c r="D212" s="15" t="s">
        <v>487</v>
      </c>
      <c r="E212" s="15" t="s">
        <v>485</v>
      </c>
      <c r="F212" s="15" t="s">
        <v>486</v>
      </c>
      <c r="G212" s="16">
        <v>1</v>
      </c>
      <c r="H212" s="30">
        <v>38813000</v>
      </c>
    </row>
    <row r="213" spans="1:8" x14ac:dyDescent="0.15">
      <c r="A213" s="14">
        <v>44398</v>
      </c>
      <c r="B213" s="15" t="s">
        <v>13</v>
      </c>
      <c r="C213" s="15" t="s">
        <v>37</v>
      </c>
      <c r="D213" s="15" t="s">
        <v>488</v>
      </c>
      <c r="E213" s="15" t="s">
        <v>485</v>
      </c>
      <c r="F213" s="15" t="s">
        <v>486</v>
      </c>
      <c r="G213" s="16">
        <v>1</v>
      </c>
      <c r="H213" s="30">
        <v>48742000</v>
      </c>
    </row>
    <row r="214" spans="1:8" x14ac:dyDescent="0.15">
      <c r="A214" s="14">
        <v>44454</v>
      </c>
      <c r="B214" s="15" t="s">
        <v>242</v>
      </c>
      <c r="C214" s="15" t="s">
        <v>37</v>
      </c>
      <c r="D214" s="15" t="s">
        <v>257</v>
      </c>
      <c r="E214" s="15" t="s">
        <v>489</v>
      </c>
      <c r="F214" s="15" t="s">
        <v>490</v>
      </c>
      <c r="G214" s="16">
        <v>1</v>
      </c>
      <c r="H214" s="30">
        <v>5416000</v>
      </c>
    </row>
    <row r="215" spans="1:8" x14ac:dyDescent="0.15">
      <c r="A215" s="14">
        <v>44454</v>
      </c>
      <c r="B215" s="15" t="s">
        <v>13</v>
      </c>
      <c r="C215" s="15" t="s">
        <v>37</v>
      </c>
      <c r="D215" s="15" t="s">
        <v>491</v>
      </c>
      <c r="E215" s="15" t="s">
        <v>492</v>
      </c>
      <c r="F215" s="15" t="s">
        <v>493</v>
      </c>
      <c r="G215" s="16">
        <v>1</v>
      </c>
      <c r="H215" s="30">
        <v>285227000</v>
      </c>
    </row>
    <row r="216" spans="1:8" x14ac:dyDescent="0.15">
      <c r="A216" s="14">
        <v>44463</v>
      </c>
      <c r="B216" s="15" t="s">
        <v>48</v>
      </c>
      <c r="C216" s="15" t="s">
        <v>37</v>
      </c>
      <c r="D216" s="15" t="s">
        <v>494</v>
      </c>
      <c r="E216" s="15" t="s">
        <v>495</v>
      </c>
      <c r="F216" s="15" t="s">
        <v>496</v>
      </c>
      <c r="G216" s="16">
        <v>1</v>
      </c>
      <c r="H216" s="30">
        <v>10832000</v>
      </c>
    </row>
    <row r="217" spans="1:8" x14ac:dyDescent="0.15">
      <c r="A217" s="14">
        <v>44466</v>
      </c>
      <c r="B217" s="15" t="s">
        <v>48</v>
      </c>
      <c r="C217" s="15" t="s">
        <v>37</v>
      </c>
      <c r="D217" s="15" t="s">
        <v>382</v>
      </c>
      <c r="E217" s="15" t="s">
        <v>497</v>
      </c>
      <c r="F217" s="15" t="s">
        <v>498</v>
      </c>
      <c r="G217" s="16">
        <v>1</v>
      </c>
      <c r="H217" s="30">
        <v>26176000</v>
      </c>
    </row>
    <row r="218" spans="1:8" x14ac:dyDescent="0.15">
      <c r="A218" s="14">
        <v>44466</v>
      </c>
      <c r="B218" s="15" t="s">
        <v>48</v>
      </c>
      <c r="C218" s="15" t="s">
        <v>37</v>
      </c>
      <c r="D218" s="15" t="s">
        <v>499</v>
      </c>
      <c r="E218" s="15" t="s">
        <v>500</v>
      </c>
      <c r="F218" s="15" t="s">
        <v>501</v>
      </c>
      <c r="G218" s="16">
        <v>1</v>
      </c>
      <c r="H218" s="30">
        <v>6229000</v>
      </c>
    </row>
    <row r="219" spans="1:8" x14ac:dyDescent="0.15">
      <c r="A219" s="14">
        <v>44467</v>
      </c>
      <c r="B219" s="15" t="s">
        <v>48</v>
      </c>
      <c r="C219" s="15" t="s">
        <v>37</v>
      </c>
      <c r="D219" s="15" t="s">
        <v>502</v>
      </c>
      <c r="E219" s="15" t="s">
        <v>503</v>
      </c>
      <c r="F219" s="15" t="s">
        <v>504</v>
      </c>
      <c r="G219" s="16">
        <v>1</v>
      </c>
      <c r="H219" s="30">
        <v>6229000</v>
      </c>
    </row>
    <row r="220" spans="1:8" x14ac:dyDescent="0.15">
      <c r="A220" s="14">
        <v>44467</v>
      </c>
      <c r="B220" s="15" t="s">
        <v>15</v>
      </c>
      <c r="C220" s="15" t="s">
        <v>37</v>
      </c>
      <c r="D220" s="15" t="s">
        <v>505</v>
      </c>
      <c r="E220" s="15" t="s">
        <v>506</v>
      </c>
      <c r="F220" s="15" t="s">
        <v>507</v>
      </c>
      <c r="G220" s="16">
        <v>1</v>
      </c>
      <c r="H220" s="30">
        <v>43326000</v>
      </c>
    </row>
    <row r="221" spans="1:8" x14ac:dyDescent="0.15">
      <c r="A221" s="14">
        <v>44467</v>
      </c>
      <c r="B221" s="15" t="s">
        <v>15</v>
      </c>
      <c r="C221" s="15" t="s">
        <v>37</v>
      </c>
      <c r="D221" s="15" t="s">
        <v>508</v>
      </c>
      <c r="E221" s="15" t="s">
        <v>506</v>
      </c>
      <c r="F221" s="15" t="s">
        <v>507</v>
      </c>
      <c r="G221" s="16">
        <v>1</v>
      </c>
      <c r="H221" s="30">
        <v>43326000</v>
      </c>
    </row>
    <row r="222" spans="1:8" x14ac:dyDescent="0.15">
      <c r="A222" s="14">
        <v>44468</v>
      </c>
      <c r="B222" s="15" t="s">
        <v>13</v>
      </c>
      <c r="C222" s="15" t="s">
        <v>37</v>
      </c>
      <c r="D222" s="15" t="s">
        <v>509</v>
      </c>
      <c r="E222" s="15" t="s">
        <v>510</v>
      </c>
      <c r="F222" s="15" t="s">
        <v>511</v>
      </c>
      <c r="G222" s="16">
        <v>1</v>
      </c>
      <c r="H222" s="30">
        <v>143517000</v>
      </c>
    </row>
    <row r="223" spans="1:8" x14ac:dyDescent="0.15">
      <c r="A223" s="14">
        <v>44468</v>
      </c>
      <c r="B223" s="15" t="s">
        <v>15</v>
      </c>
      <c r="C223" s="15" t="s">
        <v>37</v>
      </c>
      <c r="D223" s="15" t="s">
        <v>512</v>
      </c>
      <c r="E223" s="15" t="s">
        <v>513</v>
      </c>
      <c r="F223" s="15" t="s">
        <v>514</v>
      </c>
      <c r="G223" s="16">
        <v>1</v>
      </c>
      <c r="H223" s="30">
        <v>114633000</v>
      </c>
    </row>
    <row r="224" spans="1:8" x14ac:dyDescent="0.15">
      <c r="A224" s="14">
        <v>44469</v>
      </c>
      <c r="B224" s="15" t="s">
        <v>48</v>
      </c>
      <c r="C224" s="15" t="s">
        <v>37</v>
      </c>
      <c r="D224" s="15" t="s">
        <v>515</v>
      </c>
      <c r="E224" s="15" t="s">
        <v>516</v>
      </c>
      <c r="F224" s="15" t="s">
        <v>517</v>
      </c>
      <c r="G224" s="16">
        <v>1</v>
      </c>
      <c r="H224" s="30">
        <v>31592000</v>
      </c>
    </row>
    <row r="225" spans="1:8" x14ac:dyDescent="0.15">
      <c r="A225" s="14">
        <v>44470</v>
      </c>
      <c r="B225" s="15" t="s">
        <v>15</v>
      </c>
      <c r="C225" s="15" t="s">
        <v>37</v>
      </c>
      <c r="D225" s="15" t="s">
        <v>518</v>
      </c>
      <c r="E225" s="15" t="s">
        <v>519</v>
      </c>
      <c r="F225" s="15" t="s">
        <v>520</v>
      </c>
      <c r="G225" s="16">
        <v>1</v>
      </c>
      <c r="H225" s="30">
        <v>37910000</v>
      </c>
    </row>
    <row r="226" spans="1:8" x14ac:dyDescent="0.15">
      <c r="A226" s="14">
        <v>44470</v>
      </c>
      <c r="B226" s="15" t="s">
        <v>15</v>
      </c>
      <c r="C226" s="15" t="s">
        <v>37</v>
      </c>
      <c r="D226" s="15" t="s">
        <v>521</v>
      </c>
      <c r="E226" s="15" t="s">
        <v>519</v>
      </c>
      <c r="F226" s="15" t="s">
        <v>520</v>
      </c>
      <c r="G226" s="16">
        <v>1</v>
      </c>
      <c r="H226" s="30">
        <v>43326000</v>
      </c>
    </row>
    <row r="227" spans="1:8" x14ac:dyDescent="0.15">
      <c r="A227" s="14">
        <v>44471</v>
      </c>
      <c r="B227" s="15" t="s">
        <v>48</v>
      </c>
      <c r="C227" s="15" t="s">
        <v>37</v>
      </c>
      <c r="D227" s="15" t="s">
        <v>60</v>
      </c>
      <c r="E227" s="15" t="s">
        <v>522</v>
      </c>
      <c r="F227" s="15" t="s">
        <v>523</v>
      </c>
      <c r="G227" s="16">
        <v>1</v>
      </c>
      <c r="H227" s="30">
        <v>6229000</v>
      </c>
    </row>
    <row r="228" spans="1:8" x14ac:dyDescent="0.15">
      <c r="A228" s="14">
        <v>44471</v>
      </c>
      <c r="B228" s="15" t="s">
        <v>48</v>
      </c>
      <c r="C228" s="15" t="s">
        <v>37</v>
      </c>
      <c r="D228" s="15" t="s">
        <v>524</v>
      </c>
      <c r="E228" s="15" t="s">
        <v>525</v>
      </c>
      <c r="F228" s="15" t="s">
        <v>526</v>
      </c>
      <c r="G228" s="16">
        <v>1</v>
      </c>
      <c r="H228" s="30">
        <v>59573000</v>
      </c>
    </row>
    <row r="229" spans="1:8" x14ac:dyDescent="0.15">
      <c r="A229" s="14">
        <v>44471</v>
      </c>
      <c r="B229" s="15" t="s">
        <v>48</v>
      </c>
      <c r="C229" s="15" t="s">
        <v>37</v>
      </c>
      <c r="D229" s="15" t="s">
        <v>527</v>
      </c>
      <c r="E229" s="15" t="s">
        <v>528</v>
      </c>
      <c r="F229" s="15" t="s">
        <v>529</v>
      </c>
      <c r="G229" s="16">
        <v>1</v>
      </c>
      <c r="H229" s="30">
        <v>12096000</v>
      </c>
    </row>
    <row r="230" spans="1:8" x14ac:dyDescent="0.15">
      <c r="A230" s="14">
        <v>44471</v>
      </c>
      <c r="B230" s="15" t="s">
        <v>48</v>
      </c>
      <c r="C230" s="15" t="s">
        <v>37</v>
      </c>
      <c r="D230" s="15" t="s">
        <v>530</v>
      </c>
      <c r="E230" s="15" t="s">
        <v>528</v>
      </c>
      <c r="F230" s="15" t="s">
        <v>529</v>
      </c>
      <c r="G230" s="16">
        <v>1</v>
      </c>
      <c r="H230" s="30">
        <v>13179000</v>
      </c>
    </row>
    <row r="231" spans="1:8" x14ac:dyDescent="0.15">
      <c r="A231" s="14">
        <v>44473</v>
      </c>
      <c r="B231" s="15" t="s">
        <v>15</v>
      </c>
      <c r="C231" s="15" t="s">
        <v>37</v>
      </c>
      <c r="D231" s="15" t="s">
        <v>531</v>
      </c>
      <c r="E231" s="15" t="s">
        <v>532</v>
      </c>
      <c r="F231" s="15" t="s">
        <v>533</v>
      </c>
      <c r="G231" s="16">
        <v>1</v>
      </c>
      <c r="H231" s="30">
        <v>16970000</v>
      </c>
    </row>
    <row r="232" spans="1:8" x14ac:dyDescent="0.15">
      <c r="A232" s="14">
        <v>44474</v>
      </c>
      <c r="B232" s="15" t="s">
        <v>48</v>
      </c>
      <c r="C232" s="15" t="s">
        <v>37</v>
      </c>
      <c r="D232" s="15" t="s">
        <v>534</v>
      </c>
      <c r="E232" s="15" t="s">
        <v>535</v>
      </c>
      <c r="F232" s="15" t="s">
        <v>536</v>
      </c>
      <c r="G232" s="16">
        <v>1</v>
      </c>
      <c r="H232" s="30">
        <v>6229000</v>
      </c>
    </row>
    <row r="233" spans="1:8" x14ac:dyDescent="0.15">
      <c r="A233" s="14">
        <v>44474</v>
      </c>
      <c r="B233" s="15" t="s">
        <v>13</v>
      </c>
      <c r="C233" s="15" t="s">
        <v>37</v>
      </c>
      <c r="D233" s="15" t="s">
        <v>537</v>
      </c>
      <c r="E233" s="15" t="s">
        <v>538</v>
      </c>
      <c r="F233" s="15" t="s">
        <v>539</v>
      </c>
      <c r="G233" s="16">
        <v>1</v>
      </c>
      <c r="H233" s="30">
        <v>227460000</v>
      </c>
    </row>
    <row r="234" spans="1:8" x14ac:dyDescent="0.15">
      <c r="A234" s="14">
        <v>44474</v>
      </c>
      <c r="B234" s="15" t="s">
        <v>13</v>
      </c>
      <c r="C234" s="15" t="s">
        <v>37</v>
      </c>
      <c r="D234" s="15" t="s">
        <v>540</v>
      </c>
      <c r="E234" s="15" t="s">
        <v>538</v>
      </c>
      <c r="F234" s="15" t="s">
        <v>539</v>
      </c>
      <c r="G234" s="16">
        <v>1</v>
      </c>
      <c r="H234" s="30">
        <v>225655000</v>
      </c>
    </row>
    <row r="235" spans="1:8" x14ac:dyDescent="0.15">
      <c r="A235" s="14">
        <v>44475</v>
      </c>
      <c r="B235" s="15" t="s">
        <v>48</v>
      </c>
      <c r="C235" s="15" t="s">
        <v>37</v>
      </c>
      <c r="D235" s="15" t="s">
        <v>382</v>
      </c>
      <c r="E235" s="15" t="s">
        <v>541</v>
      </c>
      <c r="F235" s="15" t="s">
        <v>542</v>
      </c>
      <c r="G235" s="16">
        <v>1</v>
      </c>
      <c r="H235" s="30">
        <v>26176000</v>
      </c>
    </row>
    <row r="236" spans="1:8" x14ac:dyDescent="0.15">
      <c r="A236" s="14">
        <v>44475</v>
      </c>
      <c r="B236" s="15" t="s">
        <v>48</v>
      </c>
      <c r="C236" s="15" t="s">
        <v>37</v>
      </c>
      <c r="D236" s="15" t="s">
        <v>543</v>
      </c>
      <c r="E236" s="15" t="s">
        <v>544</v>
      </c>
      <c r="F236" s="15" t="s">
        <v>545</v>
      </c>
      <c r="G236" s="16">
        <v>1</v>
      </c>
      <c r="H236" s="30">
        <v>11554000</v>
      </c>
    </row>
    <row r="237" spans="1:8" x14ac:dyDescent="0.15">
      <c r="A237" s="14">
        <v>44475</v>
      </c>
      <c r="B237" s="15" t="s">
        <v>13</v>
      </c>
      <c r="C237" s="15" t="s">
        <v>37</v>
      </c>
      <c r="D237" s="15" t="s">
        <v>546</v>
      </c>
      <c r="E237" s="15" t="s">
        <v>547</v>
      </c>
      <c r="F237" s="15" t="s">
        <v>548</v>
      </c>
      <c r="G237" s="16">
        <v>1</v>
      </c>
      <c r="H237" s="30">
        <v>48742000</v>
      </c>
    </row>
    <row r="238" spans="1:8" x14ac:dyDescent="0.15">
      <c r="A238" s="14">
        <v>44475</v>
      </c>
      <c r="B238" s="15" t="s">
        <v>13</v>
      </c>
      <c r="C238" s="15" t="s">
        <v>37</v>
      </c>
      <c r="D238" s="15" t="s">
        <v>549</v>
      </c>
      <c r="E238" s="15" t="s">
        <v>547</v>
      </c>
      <c r="F238" s="15" t="s">
        <v>548</v>
      </c>
      <c r="G238" s="16">
        <v>1</v>
      </c>
      <c r="H238" s="30">
        <v>43326000</v>
      </c>
    </row>
    <row r="239" spans="1:8" x14ac:dyDescent="0.15">
      <c r="A239" s="14">
        <v>44476</v>
      </c>
      <c r="B239" s="15" t="s">
        <v>13</v>
      </c>
      <c r="C239" s="15" t="s">
        <v>37</v>
      </c>
      <c r="D239" s="15" t="s">
        <v>550</v>
      </c>
      <c r="E239" s="15" t="s">
        <v>551</v>
      </c>
      <c r="F239" s="15" t="s">
        <v>552</v>
      </c>
      <c r="G239" s="16">
        <v>1</v>
      </c>
      <c r="H239" s="30">
        <v>28884000</v>
      </c>
    </row>
    <row r="240" spans="1:8" x14ac:dyDescent="0.15">
      <c r="A240" s="14">
        <v>44476</v>
      </c>
      <c r="B240" s="15" t="s">
        <v>13</v>
      </c>
      <c r="C240" s="15" t="s">
        <v>37</v>
      </c>
      <c r="D240" s="15" t="s">
        <v>553</v>
      </c>
      <c r="E240" s="15" t="s">
        <v>551</v>
      </c>
      <c r="F240" s="15" t="s">
        <v>552</v>
      </c>
      <c r="G240" s="16">
        <v>1</v>
      </c>
      <c r="H240" s="30">
        <v>55060000</v>
      </c>
    </row>
    <row r="241" spans="1:8" x14ac:dyDescent="0.15">
      <c r="A241" s="14">
        <v>44476</v>
      </c>
      <c r="B241" s="15" t="s">
        <v>48</v>
      </c>
      <c r="C241" s="15" t="s">
        <v>37</v>
      </c>
      <c r="D241" s="15" t="s">
        <v>554</v>
      </c>
      <c r="E241" s="15" t="s">
        <v>555</v>
      </c>
      <c r="F241" s="15" t="s">
        <v>556</v>
      </c>
      <c r="G241" s="16">
        <v>1</v>
      </c>
      <c r="H241" s="30">
        <v>17240000</v>
      </c>
    </row>
    <row r="242" spans="1:8" x14ac:dyDescent="0.15">
      <c r="A242" s="14">
        <v>44477</v>
      </c>
      <c r="B242" s="15" t="s">
        <v>48</v>
      </c>
      <c r="C242" s="15" t="s">
        <v>37</v>
      </c>
      <c r="D242" s="15" t="s">
        <v>557</v>
      </c>
      <c r="E242" s="15" t="s">
        <v>558</v>
      </c>
      <c r="F242" s="15" t="s">
        <v>559</v>
      </c>
      <c r="G242" s="16">
        <v>1</v>
      </c>
      <c r="H242" s="30">
        <v>6680000</v>
      </c>
    </row>
    <row r="243" spans="1:8" x14ac:dyDescent="0.15">
      <c r="A243" s="14">
        <v>44477</v>
      </c>
      <c r="B243" s="15" t="s">
        <v>48</v>
      </c>
      <c r="C243" s="15" t="s">
        <v>37</v>
      </c>
      <c r="D243" s="15" t="s">
        <v>63</v>
      </c>
      <c r="E243" s="15" t="s">
        <v>560</v>
      </c>
      <c r="F243" s="15" t="s">
        <v>561</v>
      </c>
      <c r="G243" s="16">
        <v>1</v>
      </c>
      <c r="H243" s="30">
        <v>6229000</v>
      </c>
    </row>
    <row r="244" spans="1:8" x14ac:dyDescent="0.15">
      <c r="A244" s="14">
        <v>44477</v>
      </c>
      <c r="B244" s="15" t="s">
        <v>48</v>
      </c>
      <c r="C244" s="15" t="s">
        <v>37</v>
      </c>
      <c r="D244" s="15" t="s">
        <v>562</v>
      </c>
      <c r="E244" s="15" t="s">
        <v>563</v>
      </c>
      <c r="F244" s="15" t="s">
        <v>564</v>
      </c>
      <c r="G244" s="16">
        <v>1</v>
      </c>
      <c r="H244" s="30">
        <v>6229000</v>
      </c>
    </row>
    <row r="245" spans="1:8" x14ac:dyDescent="0.15">
      <c r="A245" s="14">
        <v>44478</v>
      </c>
      <c r="B245" s="15" t="s">
        <v>48</v>
      </c>
      <c r="C245" s="15" t="s">
        <v>37</v>
      </c>
      <c r="D245" s="15" t="s">
        <v>543</v>
      </c>
      <c r="E245" s="15" t="s">
        <v>565</v>
      </c>
      <c r="F245" s="15" t="s">
        <v>566</v>
      </c>
      <c r="G245" s="16">
        <v>1</v>
      </c>
      <c r="H245" s="30">
        <v>11554000</v>
      </c>
    </row>
    <row r="246" spans="1:8" x14ac:dyDescent="0.15">
      <c r="A246" s="14">
        <v>44478</v>
      </c>
      <c r="B246" s="15" t="s">
        <v>48</v>
      </c>
      <c r="C246" s="15" t="s">
        <v>37</v>
      </c>
      <c r="D246" s="15" t="s">
        <v>567</v>
      </c>
      <c r="E246" s="15" t="s">
        <v>565</v>
      </c>
      <c r="F246" s="15" t="s">
        <v>566</v>
      </c>
      <c r="G246" s="16">
        <v>1</v>
      </c>
      <c r="H246" s="30">
        <v>6229000</v>
      </c>
    </row>
    <row r="247" spans="1:8" x14ac:dyDescent="0.15">
      <c r="A247" s="14">
        <v>44478</v>
      </c>
      <c r="B247" s="15" t="s">
        <v>48</v>
      </c>
      <c r="C247" s="15" t="s">
        <v>37</v>
      </c>
      <c r="D247" s="15" t="s">
        <v>463</v>
      </c>
      <c r="E247" s="15" t="s">
        <v>568</v>
      </c>
      <c r="F247" s="15" t="s">
        <v>569</v>
      </c>
      <c r="G247" s="16">
        <v>1</v>
      </c>
      <c r="H247" s="30">
        <v>10832000</v>
      </c>
    </row>
    <row r="248" spans="1:8" x14ac:dyDescent="0.15">
      <c r="A248" s="14">
        <v>44478</v>
      </c>
      <c r="B248" s="15" t="s">
        <v>48</v>
      </c>
      <c r="C248" s="15" t="s">
        <v>37</v>
      </c>
      <c r="D248" s="15" t="s">
        <v>447</v>
      </c>
      <c r="E248" s="15" t="s">
        <v>570</v>
      </c>
      <c r="F248" s="15" t="s">
        <v>571</v>
      </c>
      <c r="G248" s="16">
        <v>1</v>
      </c>
      <c r="H248" s="30">
        <v>26176000</v>
      </c>
    </row>
    <row r="249" spans="1:8" x14ac:dyDescent="0.15">
      <c r="A249" s="14">
        <v>44479</v>
      </c>
      <c r="B249" s="15" t="s">
        <v>48</v>
      </c>
      <c r="C249" s="15" t="s">
        <v>37</v>
      </c>
      <c r="D249" s="15" t="s">
        <v>572</v>
      </c>
      <c r="E249" s="15" t="s">
        <v>573</v>
      </c>
      <c r="F249" s="15" t="s">
        <v>574</v>
      </c>
      <c r="G249" s="16">
        <v>1</v>
      </c>
      <c r="H249" s="30">
        <v>22566000</v>
      </c>
    </row>
    <row r="250" spans="1:8" x14ac:dyDescent="0.15">
      <c r="A250" s="14">
        <v>44479</v>
      </c>
      <c r="B250" s="15" t="s">
        <v>179</v>
      </c>
      <c r="C250" s="15" t="s">
        <v>37</v>
      </c>
      <c r="D250" s="15" t="s">
        <v>575</v>
      </c>
      <c r="E250" s="15" t="s">
        <v>181</v>
      </c>
      <c r="F250" s="15" t="s">
        <v>576</v>
      </c>
      <c r="G250" s="16">
        <v>1</v>
      </c>
      <c r="H250" s="30">
        <v>72210000</v>
      </c>
    </row>
    <row r="251" spans="1:8" x14ac:dyDescent="0.15">
      <c r="A251" s="14">
        <v>44479</v>
      </c>
      <c r="B251" s="15" t="s">
        <v>179</v>
      </c>
      <c r="C251" s="15" t="s">
        <v>37</v>
      </c>
      <c r="D251" s="15" t="s">
        <v>411</v>
      </c>
      <c r="E251" s="15" t="s">
        <v>181</v>
      </c>
      <c r="F251" s="15" t="s">
        <v>576</v>
      </c>
      <c r="G251" s="16">
        <v>1</v>
      </c>
      <c r="H251" s="30">
        <v>56865000</v>
      </c>
    </row>
    <row r="252" spans="1:8" x14ac:dyDescent="0.15">
      <c r="A252" s="14">
        <v>44480</v>
      </c>
      <c r="B252" s="15" t="s">
        <v>13</v>
      </c>
      <c r="C252" s="15" t="s">
        <v>37</v>
      </c>
      <c r="D252" s="15" t="s">
        <v>577</v>
      </c>
      <c r="E252" s="15" t="s">
        <v>578</v>
      </c>
      <c r="F252" s="15" t="s">
        <v>579</v>
      </c>
      <c r="G252" s="16">
        <v>1</v>
      </c>
      <c r="H252" s="30">
        <v>72210000</v>
      </c>
    </row>
    <row r="253" spans="1:8" x14ac:dyDescent="0.15">
      <c r="A253" s="14">
        <v>44480</v>
      </c>
      <c r="B253" s="15" t="s">
        <v>13</v>
      </c>
      <c r="C253" s="15" t="s">
        <v>37</v>
      </c>
      <c r="D253" s="15" t="s">
        <v>580</v>
      </c>
      <c r="E253" s="15" t="s">
        <v>578</v>
      </c>
      <c r="F253" s="15" t="s">
        <v>579</v>
      </c>
      <c r="G253" s="16">
        <v>1</v>
      </c>
      <c r="H253" s="30">
        <v>114633000</v>
      </c>
    </row>
    <row r="254" spans="1:8" x14ac:dyDescent="0.15">
      <c r="A254" s="14">
        <v>44481</v>
      </c>
      <c r="B254" s="15" t="s">
        <v>48</v>
      </c>
      <c r="C254" s="15" t="s">
        <v>37</v>
      </c>
      <c r="D254" s="15" t="s">
        <v>543</v>
      </c>
      <c r="E254" s="15" t="s">
        <v>581</v>
      </c>
      <c r="F254" s="15" t="s">
        <v>582</v>
      </c>
      <c r="G254" s="16">
        <v>1</v>
      </c>
      <c r="H254" s="30">
        <v>11554000</v>
      </c>
    </row>
    <row r="255" spans="1:8" x14ac:dyDescent="0.15">
      <c r="A255" s="14">
        <v>44481</v>
      </c>
      <c r="B255" s="15" t="s">
        <v>48</v>
      </c>
      <c r="C255" s="15" t="s">
        <v>37</v>
      </c>
      <c r="D255" s="15" t="s">
        <v>567</v>
      </c>
      <c r="E255" s="15" t="s">
        <v>581</v>
      </c>
      <c r="F255" s="15" t="s">
        <v>582</v>
      </c>
      <c r="G255" s="16">
        <v>1</v>
      </c>
      <c r="H255" s="30">
        <v>6951000</v>
      </c>
    </row>
    <row r="256" spans="1:8" x14ac:dyDescent="0.15">
      <c r="A256" s="14">
        <v>44481</v>
      </c>
      <c r="B256" s="15" t="s">
        <v>13</v>
      </c>
      <c r="C256" s="15" t="s">
        <v>37</v>
      </c>
      <c r="D256" s="15" t="s">
        <v>562</v>
      </c>
      <c r="E256" s="15" t="s">
        <v>583</v>
      </c>
      <c r="F256" s="15" t="s">
        <v>584</v>
      </c>
      <c r="G256" s="16">
        <v>1</v>
      </c>
      <c r="H256" s="30">
        <v>6951000</v>
      </c>
    </row>
    <row r="257" spans="1:8" x14ac:dyDescent="0.15">
      <c r="A257" s="14">
        <v>44482</v>
      </c>
      <c r="B257" s="15" t="s">
        <v>13</v>
      </c>
      <c r="C257" s="15" t="s">
        <v>37</v>
      </c>
      <c r="D257" s="15" t="s">
        <v>585</v>
      </c>
      <c r="E257" s="15" t="s">
        <v>586</v>
      </c>
      <c r="F257" s="15" t="s">
        <v>587</v>
      </c>
      <c r="G257" s="16">
        <v>1</v>
      </c>
      <c r="H257" s="30">
        <v>51450000</v>
      </c>
    </row>
    <row r="258" spans="1:8" x14ac:dyDescent="0.15">
      <c r="A258" s="14">
        <v>44482</v>
      </c>
      <c r="B258" s="15" t="s">
        <v>13</v>
      </c>
      <c r="C258" s="15" t="s">
        <v>37</v>
      </c>
      <c r="D258" s="15" t="s">
        <v>588</v>
      </c>
      <c r="E258" s="15" t="s">
        <v>586</v>
      </c>
      <c r="F258" s="15" t="s">
        <v>587</v>
      </c>
      <c r="G258" s="16">
        <v>1</v>
      </c>
      <c r="H258" s="30">
        <v>100191000</v>
      </c>
    </row>
    <row r="259" spans="1:8" x14ac:dyDescent="0.15">
      <c r="A259" s="14">
        <v>44482</v>
      </c>
      <c r="B259" s="15" t="s">
        <v>13</v>
      </c>
      <c r="C259" s="15" t="s">
        <v>37</v>
      </c>
      <c r="D259" s="15" t="s">
        <v>589</v>
      </c>
      <c r="E259" s="15" t="s">
        <v>586</v>
      </c>
      <c r="F259" s="15" t="s">
        <v>590</v>
      </c>
      <c r="G259" s="16">
        <v>1</v>
      </c>
      <c r="H259" s="30">
        <v>29787000</v>
      </c>
    </row>
    <row r="260" spans="1:8" x14ac:dyDescent="0.15">
      <c r="A260" s="14">
        <v>44482</v>
      </c>
      <c r="B260" s="15" t="s">
        <v>48</v>
      </c>
      <c r="C260" s="15" t="s">
        <v>37</v>
      </c>
      <c r="D260" s="15" t="s">
        <v>585</v>
      </c>
      <c r="E260" s="15" t="s">
        <v>591</v>
      </c>
      <c r="F260" s="15" t="s">
        <v>592</v>
      </c>
      <c r="G260" s="16">
        <v>1</v>
      </c>
      <c r="H260" s="30">
        <v>51450000</v>
      </c>
    </row>
    <row r="261" spans="1:8" x14ac:dyDescent="0.15">
      <c r="A261" s="14">
        <v>44482</v>
      </c>
      <c r="B261" s="15" t="s">
        <v>13</v>
      </c>
      <c r="C261" s="15" t="s">
        <v>37</v>
      </c>
      <c r="D261" s="15" t="s">
        <v>44</v>
      </c>
      <c r="E261" s="15" t="s">
        <v>593</v>
      </c>
      <c r="F261" s="15" t="s">
        <v>594</v>
      </c>
      <c r="G261" s="16">
        <v>1</v>
      </c>
      <c r="H261" s="30">
        <v>6951000</v>
      </c>
    </row>
    <row r="262" spans="1:8" x14ac:dyDescent="0.15">
      <c r="A262" s="14">
        <v>44482</v>
      </c>
      <c r="B262" s="15" t="s">
        <v>13</v>
      </c>
      <c r="C262" s="15" t="s">
        <v>37</v>
      </c>
      <c r="D262" s="15" t="s">
        <v>567</v>
      </c>
      <c r="E262" s="15" t="s">
        <v>593</v>
      </c>
      <c r="F262" s="15" t="s">
        <v>594</v>
      </c>
      <c r="G262" s="16">
        <v>1</v>
      </c>
      <c r="H262" s="30">
        <v>6951000</v>
      </c>
    </row>
    <row r="263" spans="1:8" x14ac:dyDescent="0.15">
      <c r="A263" s="14">
        <v>44482</v>
      </c>
      <c r="B263" s="15" t="s">
        <v>13</v>
      </c>
      <c r="C263" s="15" t="s">
        <v>37</v>
      </c>
      <c r="D263" s="15" t="s">
        <v>595</v>
      </c>
      <c r="E263" s="15" t="s">
        <v>596</v>
      </c>
      <c r="F263" s="15" t="s">
        <v>597</v>
      </c>
      <c r="G263" s="16">
        <v>1</v>
      </c>
      <c r="H263" s="30">
        <v>56865000</v>
      </c>
    </row>
    <row r="264" spans="1:8" x14ac:dyDescent="0.15">
      <c r="A264" s="14">
        <v>44482</v>
      </c>
      <c r="B264" s="15" t="s">
        <v>13</v>
      </c>
      <c r="C264" s="15" t="s">
        <v>37</v>
      </c>
      <c r="D264" s="15" t="s">
        <v>598</v>
      </c>
      <c r="E264" s="15" t="s">
        <v>596</v>
      </c>
      <c r="F264" s="15" t="s">
        <v>597</v>
      </c>
      <c r="G264" s="16">
        <v>1</v>
      </c>
      <c r="H264" s="30">
        <v>120951000</v>
      </c>
    </row>
    <row r="265" spans="1:8" x14ac:dyDescent="0.15">
      <c r="A265" s="14">
        <v>44482</v>
      </c>
      <c r="B265" s="15" t="s">
        <v>13</v>
      </c>
      <c r="C265" s="15" t="s">
        <v>37</v>
      </c>
      <c r="D265" s="15" t="s">
        <v>599</v>
      </c>
      <c r="E265" s="15" t="s">
        <v>191</v>
      </c>
      <c r="F265" s="15" t="s">
        <v>600</v>
      </c>
      <c r="G265" s="16">
        <v>1</v>
      </c>
      <c r="H265" s="30">
        <v>60476000</v>
      </c>
    </row>
    <row r="266" spans="1:8" x14ac:dyDescent="0.15">
      <c r="A266" s="14">
        <v>44482</v>
      </c>
      <c r="B266" s="15" t="s">
        <v>13</v>
      </c>
      <c r="C266" s="15" t="s">
        <v>37</v>
      </c>
      <c r="D266" s="15" t="s">
        <v>601</v>
      </c>
      <c r="E266" s="15" t="s">
        <v>191</v>
      </c>
      <c r="F266" s="15" t="s">
        <v>600</v>
      </c>
      <c r="G266" s="16">
        <v>1</v>
      </c>
      <c r="H266" s="30">
        <v>22566000</v>
      </c>
    </row>
    <row r="267" spans="1:8" x14ac:dyDescent="0.15">
      <c r="A267" s="14">
        <v>44483</v>
      </c>
      <c r="B267" s="15" t="s">
        <v>13</v>
      </c>
      <c r="C267" s="15" t="s">
        <v>37</v>
      </c>
      <c r="D267" s="15" t="s">
        <v>602</v>
      </c>
      <c r="E267" s="15" t="s">
        <v>603</v>
      </c>
      <c r="F267" s="15" t="s">
        <v>604</v>
      </c>
      <c r="G267" s="16">
        <v>1</v>
      </c>
      <c r="H267" s="30">
        <v>25274000</v>
      </c>
    </row>
    <row r="268" spans="1:8" x14ac:dyDescent="0.15">
      <c r="A268" s="14">
        <v>44483</v>
      </c>
      <c r="B268" s="15" t="s">
        <v>13</v>
      </c>
      <c r="C268" s="15" t="s">
        <v>37</v>
      </c>
      <c r="D268" s="15" t="s">
        <v>605</v>
      </c>
      <c r="E268" s="15" t="s">
        <v>603</v>
      </c>
      <c r="F268" s="15" t="s">
        <v>604</v>
      </c>
      <c r="G268" s="16">
        <v>1</v>
      </c>
      <c r="H268" s="30">
        <v>29787000</v>
      </c>
    </row>
    <row r="269" spans="1:8" x14ac:dyDescent="0.15">
      <c r="A269" s="14">
        <v>44483</v>
      </c>
      <c r="B269" s="15" t="s">
        <v>48</v>
      </c>
      <c r="C269" s="15" t="s">
        <v>37</v>
      </c>
      <c r="D269" s="15" t="s">
        <v>499</v>
      </c>
      <c r="E269" s="15" t="s">
        <v>606</v>
      </c>
      <c r="F269" s="15" t="s">
        <v>607</v>
      </c>
      <c r="G269" s="16">
        <v>1</v>
      </c>
      <c r="H269" s="30">
        <v>6951000</v>
      </c>
    </row>
    <row r="270" spans="1:8" x14ac:dyDescent="0.15">
      <c r="A270" s="14">
        <v>44483</v>
      </c>
      <c r="B270" s="15" t="s">
        <v>13</v>
      </c>
      <c r="C270" s="15" t="s">
        <v>37</v>
      </c>
      <c r="D270" s="15" t="s">
        <v>608</v>
      </c>
      <c r="E270" s="15" t="s">
        <v>135</v>
      </c>
      <c r="F270" s="15" t="s">
        <v>609</v>
      </c>
      <c r="G270" s="16">
        <v>1</v>
      </c>
      <c r="H270" s="30">
        <v>109217000</v>
      </c>
    </row>
    <row r="271" spans="1:8" x14ac:dyDescent="0.15">
      <c r="A271" s="14">
        <v>44483</v>
      </c>
      <c r="B271" s="15" t="s">
        <v>48</v>
      </c>
      <c r="C271" s="15" t="s">
        <v>37</v>
      </c>
      <c r="D271" s="15" t="s">
        <v>610</v>
      </c>
      <c r="E271" s="15" t="s">
        <v>611</v>
      </c>
      <c r="F271" s="15" t="s">
        <v>612</v>
      </c>
      <c r="G271" s="16">
        <v>1</v>
      </c>
      <c r="H271" s="30">
        <v>13179000</v>
      </c>
    </row>
    <row r="272" spans="1:8" x14ac:dyDescent="0.15">
      <c r="A272" s="14">
        <v>44484</v>
      </c>
      <c r="B272" s="15" t="s">
        <v>13</v>
      </c>
      <c r="C272" s="15" t="s">
        <v>37</v>
      </c>
      <c r="D272" s="15" t="s">
        <v>613</v>
      </c>
      <c r="E272" s="15" t="s">
        <v>614</v>
      </c>
      <c r="F272" s="15" t="s">
        <v>615</v>
      </c>
      <c r="G272" s="16">
        <v>1</v>
      </c>
      <c r="H272" s="30">
        <v>77626000</v>
      </c>
    </row>
    <row r="273" spans="1:8" x14ac:dyDescent="0.15">
      <c r="A273" s="14">
        <v>44484</v>
      </c>
      <c r="B273" s="15" t="s">
        <v>13</v>
      </c>
      <c r="C273" s="15" t="s">
        <v>37</v>
      </c>
      <c r="D273" s="15" t="s">
        <v>616</v>
      </c>
      <c r="E273" s="15" t="s">
        <v>614</v>
      </c>
      <c r="F273" s="15" t="s">
        <v>615</v>
      </c>
      <c r="G273" s="16">
        <v>1</v>
      </c>
      <c r="H273" s="30">
        <v>60476000</v>
      </c>
    </row>
    <row r="274" spans="1:8" x14ac:dyDescent="0.15">
      <c r="A274" s="14">
        <v>44484</v>
      </c>
      <c r="B274" s="15" t="s">
        <v>13</v>
      </c>
      <c r="C274" s="15" t="s">
        <v>37</v>
      </c>
      <c r="D274" s="15" t="s">
        <v>345</v>
      </c>
      <c r="E274" s="15" t="s">
        <v>617</v>
      </c>
      <c r="F274" s="15" t="s">
        <v>618</v>
      </c>
      <c r="G274" s="16">
        <v>1</v>
      </c>
      <c r="H274" s="30">
        <v>6951000</v>
      </c>
    </row>
    <row r="275" spans="1:8" x14ac:dyDescent="0.15">
      <c r="A275" s="14">
        <v>44484</v>
      </c>
      <c r="B275" s="15" t="s">
        <v>13</v>
      </c>
      <c r="C275" s="15" t="s">
        <v>37</v>
      </c>
      <c r="D275" s="15" t="s">
        <v>619</v>
      </c>
      <c r="E275" s="15" t="s">
        <v>620</v>
      </c>
      <c r="F275" s="15" t="s">
        <v>621</v>
      </c>
      <c r="G275" s="16">
        <v>1</v>
      </c>
      <c r="H275" s="30">
        <v>114633000</v>
      </c>
    </row>
    <row r="276" spans="1:8" x14ac:dyDescent="0.15">
      <c r="A276" s="14">
        <v>44484</v>
      </c>
      <c r="B276" s="15" t="s">
        <v>13</v>
      </c>
      <c r="C276" s="15" t="s">
        <v>37</v>
      </c>
      <c r="D276" s="15" t="s">
        <v>622</v>
      </c>
      <c r="E276" s="15" t="s">
        <v>620</v>
      </c>
      <c r="F276" s="15" t="s">
        <v>621</v>
      </c>
      <c r="G276" s="16">
        <v>1</v>
      </c>
      <c r="H276" s="30">
        <v>56865000</v>
      </c>
    </row>
    <row r="277" spans="1:8" x14ac:dyDescent="0.15">
      <c r="A277" s="14">
        <v>44485</v>
      </c>
      <c r="B277" s="15" t="s">
        <v>48</v>
      </c>
      <c r="C277" s="15" t="s">
        <v>37</v>
      </c>
      <c r="D277" s="15" t="s">
        <v>623</v>
      </c>
      <c r="E277" s="15" t="s">
        <v>624</v>
      </c>
      <c r="F277" s="15" t="s">
        <v>625</v>
      </c>
      <c r="G277" s="16">
        <v>1</v>
      </c>
      <c r="H277" s="30">
        <v>48742000</v>
      </c>
    </row>
    <row r="278" spans="1:8" x14ac:dyDescent="0.15">
      <c r="A278" s="14">
        <v>44485</v>
      </c>
      <c r="B278" s="15" t="s">
        <v>48</v>
      </c>
      <c r="C278" s="15" t="s">
        <v>37</v>
      </c>
      <c r="D278" s="15" t="s">
        <v>626</v>
      </c>
      <c r="E278" s="15" t="s">
        <v>627</v>
      </c>
      <c r="F278" s="15" t="s">
        <v>628</v>
      </c>
      <c r="G278" s="16">
        <v>1</v>
      </c>
      <c r="H278" s="30">
        <v>46034000</v>
      </c>
    </row>
    <row r="279" spans="1:8" x14ac:dyDescent="0.15">
      <c r="A279" s="14">
        <v>44485</v>
      </c>
      <c r="B279" s="15" t="s">
        <v>48</v>
      </c>
      <c r="C279" s="15" t="s">
        <v>37</v>
      </c>
      <c r="D279" s="15" t="s">
        <v>391</v>
      </c>
      <c r="E279" s="15" t="s">
        <v>629</v>
      </c>
      <c r="F279" s="15" t="s">
        <v>630</v>
      </c>
      <c r="G279" s="16">
        <v>1</v>
      </c>
      <c r="H279" s="30">
        <v>36105000</v>
      </c>
    </row>
    <row r="280" spans="1:8" x14ac:dyDescent="0.15">
      <c r="A280" s="14">
        <v>44486</v>
      </c>
      <c r="B280" s="15" t="s">
        <v>48</v>
      </c>
      <c r="C280" s="15" t="s">
        <v>37</v>
      </c>
      <c r="D280" s="15" t="s">
        <v>44</v>
      </c>
      <c r="E280" s="15" t="s">
        <v>631</v>
      </c>
      <c r="F280" s="15" t="s">
        <v>632</v>
      </c>
      <c r="G280" s="16">
        <v>1</v>
      </c>
      <c r="H280" s="30">
        <v>6951000</v>
      </c>
    </row>
    <row r="281" spans="1:8" x14ac:dyDescent="0.15">
      <c r="A281" s="14">
        <v>44486</v>
      </c>
      <c r="B281" s="15" t="s">
        <v>48</v>
      </c>
      <c r="C281" s="15" t="s">
        <v>37</v>
      </c>
      <c r="D281" s="15" t="s">
        <v>447</v>
      </c>
      <c r="E281" s="15" t="s">
        <v>633</v>
      </c>
      <c r="F281" s="15" t="s">
        <v>634</v>
      </c>
      <c r="G281" s="16">
        <v>1</v>
      </c>
      <c r="H281" s="30">
        <v>26176000</v>
      </c>
    </row>
    <row r="282" spans="1:8" x14ac:dyDescent="0.15">
      <c r="A282" s="14">
        <v>44486</v>
      </c>
      <c r="B282" s="15" t="s">
        <v>13</v>
      </c>
      <c r="C282" s="15" t="s">
        <v>37</v>
      </c>
      <c r="D282" s="15" t="s">
        <v>635</v>
      </c>
      <c r="E282" s="15" t="s">
        <v>636</v>
      </c>
      <c r="F282" s="15" t="s">
        <v>637</v>
      </c>
      <c r="G282" s="16">
        <v>1</v>
      </c>
      <c r="H282" s="30">
        <v>148030000</v>
      </c>
    </row>
    <row r="283" spans="1:8" x14ac:dyDescent="0.15">
      <c r="A283" s="14">
        <v>44486</v>
      </c>
      <c r="B283" s="15" t="s">
        <v>13</v>
      </c>
      <c r="C283" s="15" t="s">
        <v>37</v>
      </c>
      <c r="D283" s="15" t="s">
        <v>84</v>
      </c>
      <c r="E283" s="15" t="s">
        <v>636</v>
      </c>
      <c r="F283" s="15" t="s">
        <v>637</v>
      </c>
      <c r="G283" s="16">
        <v>1</v>
      </c>
      <c r="H283" s="30">
        <v>9388000</v>
      </c>
    </row>
    <row r="284" spans="1:8" x14ac:dyDescent="0.15">
      <c r="A284" s="14">
        <v>44486</v>
      </c>
      <c r="B284" s="15" t="s">
        <v>13</v>
      </c>
      <c r="C284" s="15" t="s">
        <v>37</v>
      </c>
      <c r="D284" s="15" t="s">
        <v>638</v>
      </c>
      <c r="E284" s="15" t="s">
        <v>639</v>
      </c>
      <c r="F284" s="15" t="s">
        <v>640</v>
      </c>
      <c r="G284" s="16">
        <v>1</v>
      </c>
      <c r="H284" s="30">
        <v>92067000</v>
      </c>
    </row>
    <row r="285" spans="1:8" x14ac:dyDescent="0.15">
      <c r="A285" s="14">
        <v>44486</v>
      </c>
      <c r="B285" s="15" t="s">
        <v>48</v>
      </c>
      <c r="C285" s="15" t="s">
        <v>37</v>
      </c>
      <c r="D285" s="15" t="s">
        <v>641</v>
      </c>
      <c r="E285" s="15" t="s">
        <v>642</v>
      </c>
      <c r="F285" s="15" t="s">
        <v>643</v>
      </c>
      <c r="G285" s="16">
        <v>1</v>
      </c>
      <c r="H285" s="30">
        <v>7763000</v>
      </c>
    </row>
    <row r="286" spans="1:8" x14ac:dyDescent="0.15">
      <c r="A286" s="14">
        <v>44486</v>
      </c>
      <c r="B286" s="15" t="s">
        <v>15</v>
      </c>
      <c r="C286" s="15" t="s">
        <v>37</v>
      </c>
      <c r="D286" s="15" t="s">
        <v>247</v>
      </c>
      <c r="E286" s="15" t="s">
        <v>644</v>
      </c>
      <c r="F286" s="15" t="s">
        <v>645</v>
      </c>
      <c r="G286" s="16">
        <v>1</v>
      </c>
      <c r="H286" s="30">
        <v>92067000</v>
      </c>
    </row>
    <row r="287" spans="1:8" x14ac:dyDescent="0.15">
      <c r="A287" s="14">
        <v>44486</v>
      </c>
      <c r="B287" s="15" t="s">
        <v>13</v>
      </c>
      <c r="C287" s="15" t="s">
        <v>37</v>
      </c>
      <c r="D287" s="15" t="s">
        <v>247</v>
      </c>
      <c r="E287" s="15" t="s">
        <v>646</v>
      </c>
      <c r="F287" s="15" t="s">
        <v>647</v>
      </c>
      <c r="G287" s="16">
        <v>1</v>
      </c>
      <c r="H287" s="30">
        <v>92067000</v>
      </c>
    </row>
    <row r="288" spans="1:8" x14ac:dyDescent="0.15">
      <c r="A288" s="14">
        <v>44486</v>
      </c>
      <c r="B288" s="15" t="s">
        <v>13</v>
      </c>
      <c r="C288" s="15" t="s">
        <v>37</v>
      </c>
      <c r="D288" s="15" t="s">
        <v>648</v>
      </c>
      <c r="E288" s="15" t="s">
        <v>649</v>
      </c>
      <c r="F288" s="15" t="s">
        <v>650</v>
      </c>
      <c r="G288" s="16">
        <v>1</v>
      </c>
      <c r="H288" s="30">
        <v>200381000</v>
      </c>
    </row>
    <row r="289" spans="1:8" x14ac:dyDescent="0.15">
      <c r="A289" s="14">
        <v>44486</v>
      </c>
      <c r="B289" s="15" t="s">
        <v>15</v>
      </c>
      <c r="C289" s="15" t="s">
        <v>37</v>
      </c>
      <c r="D289" s="15" t="s">
        <v>229</v>
      </c>
      <c r="E289" s="15" t="s">
        <v>651</v>
      </c>
      <c r="F289" s="15" t="s">
        <v>652</v>
      </c>
      <c r="G289" s="16">
        <v>1</v>
      </c>
      <c r="H289" s="30">
        <v>79431000</v>
      </c>
    </row>
    <row r="290" spans="1:8" x14ac:dyDescent="0.15">
      <c r="A290" s="14">
        <v>44486</v>
      </c>
      <c r="B290" s="15" t="s">
        <v>15</v>
      </c>
      <c r="C290" s="15" t="s">
        <v>37</v>
      </c>
      <c r="D290" s="15" t="s">
        <v>653</v>
      </c>
      <c r="E290" s="15" t="s">
        <v>651</v>
      </c>
      <c r="F290" s="15" t="s">
        <v>652</v>
      </c>
      <c r="G290" s="16">
        <v>1</v>
      </c>
      <c r="H290" s="30">
        <v>70405000</v>
      </c>
    </row>
    <row r="291" spans="1:8" x14ac:dyDescent="0.15">
      <c r="A291" s="14">
        <v>44486</v>
      </c>
      <c r="B291" s="15" t="s">
        <v>13</v>
      </c>
      <c r="C291" s="15" t="s">
        <v>37</v>
      </c>
      <c r="D291" s="15" t="s">
        <v>654</v>
      </c>
      <c r="E291" s="15" t="s">
        <v>655</v>
      </c>
      <c r="F291" s="15" t="s">
        <v>656</v>
      </c>
      <c r="G291" s="16">
        <v>1</v>
      </c>
      <c r="H291" s="30">
        <v>160666000</v>
      </c>
    </row>
    <row r="292" spans="1:8" x14ac:dyDescent="0.15">
      <c r="A292" s="14">
        <v>44486</v>
      </c>
      <c r="B292" s="15" t="s">
        <v>13</v>
      </c>
      <c r="C292" s="15" t="s">
        <v>37</v>
      </c>
      <c r="D292" s="15" t="s">
        <v>657</v>
      </c>
      <c r="E292" s="15" t="s">
        <v>655</v>
      </c>
      <c r="F292" s="15" t="s">
        <v>656</v>
      </c>
      <c r="G292" s="16">
        <v>1</v>
      </c>
      <c r="H292" s="30">
        <v>572260000</v>
      </c>
    </row>
    <row r="293" spans="1:8" x14ac:dyDescent="0.15">
      <c r="A293" s="14">
        <v>44487</v>
      </c>
      <c r="B293" s="15" t="s">
        <v>13</v>
      </c>
      <c r="C293" s="15" t="s">
        <v>37</v>
      </c>
      <c r="D293" s="15" t="s">
        <v>658</v>
      </c>
      <c r="E293" s="15" t="s">
        <v>659</v>
      </c>
      <c r="F293" s="15" t="s">
        <v>660</v>
      </c>
      <c r="G293" s="16">
        <v>1</v>
      </c>
      <c r="H293" s="30">
        <v>330358000</v>
      </c>
    </row>
    <row r="294" spans="1:8" x14ac:dyDescent="0.15">
      <c r="A294" s="14">
        <v>44487</v>
      </c>
      <c r="B294" s="15" t="s">
        <v>13</v>
      </c>
      <c r="C294" s="15" t="s">
        <v>37</v>
      </c>
      <c r="D294" s="15" t="s">
        <v>661</v>
      </c>
      <c r="E294" s="15" t="s">
        <v>150</v>
      </c>
      <c r="F294" s="15" t="s">
        <v>662</v>
      </c>
      <c r="G294" s="16">
        <v>1</v>
      </c>
      <c r="H294" s="30">
        <v>74015000</v>
      </c>
    </row>
    <row r="295" spans="1:8" x14ac:dyDescent="0.15">
      <c r="A295" s="14">
        <v>44487</v>
      </c>
      <c r="B295" s="15" t="s">
        <v>13</v>
      </c>
      <c r="C295" s="15" t="s">
        <v>37</v>
      </c>
      <c r="D295" s="15" t="s">
        <v>663</v>
      </c>
      <c r="E295" s="15" t="s">
        <v>664</v>
      </c>
      <c r="F295" s="15" t="s">
        <v>665</v>
      </c>
      <c r="G295" s="16">
        <v>1</v>
      </c>
      <c r="H295" s="30">
        <v>159764000</v>
      </c>
    </row>
    <row r="296" spans="1:8" x14ac:dyDescent="0.15">
      <c r="A296" s="14">
        <v>44488</v>
      </c>
      <c r="B296" s="15" t="s">
        <v>48</v>
      </c>
      <c r="C296" s="15" t="s">
        <v>37</v>
      </c>
      <c r="D296" s="15" t="s">
        <v>499</v>
      </c>
      <c r="E296" s="15" t="s">
        <v>666</v>
      </c>
      <c r="F296" s="15" t="s">
        <v>667</v>
      </c>
      <c r="G296" s="16">
        <v>1</v>
      </c>
      <c r="H296" s="30">
        <v>6951000</v>
      </c>
    </row>
    <row r="297" spans="1:8" x14ac:dyDescent="0.15">
      <c r="A297" s="14">
        <v>44488</v>
      </c>
      <c r="B297" s="15" t="s">
        <v>48</v>
      </c>
      <c r="C297" s="15" t="s">
        <v>37</v>
      </c>
      <c r="D297" s="15" t="s">
        <v>668</v>
      </c>
      <c r="E297" s="15" t="s">
        <v>669</v>
      </c>
      <c r="F297" s="15" t="s">
        <v>670</v>
      </c>
      <c r="G297" s="16">
        <v>1</v>
      </c>
      <c r="H297" s="30">
        <v>6951000</v>
      </c>
    </row>
    <row r="298" spans="1:8" x14ac:dyDescent="0.15">
      <c r="A298" s="14">
        <v>44488</v>
      </c>
      <c r="B298" s="15" t="s">
        <v>15</v>
      </c>
      <c r="C298" s="15" t="s">
        <v>37</v>
      </c>
      <c r="D298" s="15" t="s">
        <v>671</v>
      </c>
      <c r="E298" s="15" t="s">
        <v>672</v>
      </c>
      <c r="F298" s="15" t="s">
        <v>673</v>
      </c>
      <c r="G298" s="16">
        <v>1</v>
      </c>
      <c r="H298" s="30">
        <v>60476000</v>
      </c>
    </row>
    <row r="299" spans="1:8" x14ac:dyDescent="0.15">
      <c r="A299" s="14">
        <v>44488</v>
      </c>
      <c r="B299" s="15" t="s">
        <v>48</v>
      </c>
      <c r="C299" s="15" t="s">
        <v>37</v>
      </c>
      <c r="D299" s="15" t="s">
        <v>674</v>
      </c>
      <c r="E299" s="15" t="s">
        <v>675</v>
      </c>
      <c r="F299" s="15" t="s">
        <v>676</v>
      </c>
      <c r="G299" s="16">
        <v>1</v>
      </c>
      <c r="H299" s="30">
        <v>21663000</v>
      </c>
    </row>
    <row r="300" spans="1:8" x14ac:dyDescent="0.15">
      <c r="A300" s="14">
        <v>44488</v>
      </c>
      <c r="B300" s="15" t="s">
        <v>13</v>
      </c>
      <c r="C300" s="15" t="s">
        <v>37</v>
      </c>
      <c r="D300" s="15" t="s">
        <v>210</v>
      </c>
      <c r="E300" s="15" t="s">
        <v>677</v>
      </c>
      <c r="F300" s="15" t="s">
        <v>678</v>
      </c>
      <c r="G300" s="16">
        <v>1</v>
      </c>
      <c r="H300" s="30">
        <v>64989000</v>
      </c>
    </row>
    <row r="301" spans="1:8" x14ac:dyDescent="0.15">
      <c r="A301" s="14">
        <v>44488</v>
      </c>
      <c r="B301" s="15" t="s">
        <v>13</v>
      </c>
      <c r="C301" s="15" t="s">
        <v>37</v>
      </c>
      <c r="D301" s="15" t="s">
        <v>679</v>
      </c>
      <c r="E301" s="15" t="s">
        <v>677</v>
      </c>
      <c r="F301" s="15" t="s">
        <v>678</v>
      </c>
      <c r="G301" s="16">
        <v>1</v>
      </c>
      <c r="H301" s="30">
        <v>22566000</v>
      </c>
    </row>
    <row r="302" spans="1:8" x14ac:dyDescent="0.15">
      <c r="A302" s="14">
        <v>44488</v>
      </c>
      <c r="B302" s="15" t="s">
        <v>179</v>
      </c>
      <c r="C302" s="15" t="s">
        <v>37</v>
      </c>
      <c r="D302" s="15" t="s">
        <v>580</v>
      </c>
      <c r="E302" s="15" t="s">
        <v>680</v>
      </c>
      <c r="F302" s="15" t="s">
        <v>681</v>
      </c>
      <c r="G302" s="16">
        <v>1</v>
      </c>
      <c r="H302" s="30">
        <v>114633000</v>
      </c>
    </row>
    <row r="303" spans="1:8" x14ac:dyDescent="0.15">
      <c r="A303" s="14">
        <v>44489</v>
      </c>
      <c r="B303" s="15" t="s">
        <v>48</v>
      </c>
      <c r="C303" s="15" t="s">
        <v>37</v>
      </c>
      <c r="D303" s="15" t="s">
        <v>345</v>
      </c>
      <c r="E303" s="15" t="s">
        <v>682</v>
      </c>
      <c r="F303" s="15" t="s">
        <v>683</v>
      </c>
      <c r="G303" s="16">
        <v>1</v>
      </c>
      <c r="H303" s="30">
        <v>6951000</v>
      </c>
    </row>
    <row r="304" spans="1:8" x14ac:dyDescent="0.15">
      <c r="A304" s="14">
        <v>44489</v>
      </c>
      <c r="B304" s="15" t="s">
        <v>15</v>
      </c>
      <c r="C304" s="15" t="s">
        <v>37</v>
      </c>
      <c r="D304" s="15" t="s">
        <v>684</v>
      </c>
      <c r="E304" s="15" t="s">
        <v>685</v>
      </c>
      <c r="F304" s="15" t="s">
        <v>686</v>
      </c>
      <c r="G304" s="16">
        <v>1</v>
      </c>
      <c r="H304" s="30">
        <v>26176000</v>
      </c>
    </row>
    <row r="305" spans="1:8" x14ac:dyDescent="0.15">
      <c r="A305" s="14">
        <v>44489</v>
      </c>
      <c r="B305" s="15" t="s">
        <v>48</v>
      </c>
      <c r="C305" s="15" t="s">
        <v>37</v>
      </c>
      <c r="D305" s="15" t="s">
        <v>335</v>
      </c>
      <c r="E305" s="15" t="s">
        <v>687</v>
      </c>
      <c r="F305" s="15" t="s">
        <v>688</v>
      </c>
      <c r="G305" s="16">
        <v>1</v>
      </c>
      <c r="H305" s="30">
        <v>40618000</v>
      </c>
    </row>
    <row r="306" spans="1:8" x14ac:dyDescent="0.15">
      <c r="A306" s="14">
        <v>44489</v>
      </c>
      <c r="B306" s="15" t="s">
        <v>13</v>
      </c>
      <c r="C306" s="15" t="s">
        <v>37</v>
      </c>
      <c r="D306" s="15" t="s">
        <v>689</v>
      </c>
      <c r="E306" s="15" t="s">
        <v>677</v>
      </c>
      <c r="F306" s="15" t="s">
        <v>690</v>
      </c>
      <c r="G306" s="16">
        <v>1</v>
      </c>
      <c r="H306" s="30">
        <v>256344000</v>
      </c>
    </row>
    <row r="307" spans="1:8" x14ac:dyDescent="0.15">
      <c r="A307" s="14">
        <v>44489</v>
      </c>
      <c r="B307" s="15" t="s">
        <v>48</v>
      </c>
      <c r="C307" s="15" t="s">
        <v>37</v>
      </c>
      <c r="D307" s="15" t="s">
        <v>691</v>
      </c>
      <c r="E307" s="15" t="s">
        <v>692</v>
      </c>
      <c r="F307" s="15" t="s">
        <v>693</v>
      </c>
      <c r="G307" s="16">
        <v>1</v>
      </c>
      <c r="H307" s="30">
        <v>6951000</v>
      </c>
    </row>
    <row r="308" spans="1:8" x14ac:dyDescent="0.15">
      <c r="A308" s="14">
        <v>44489</v>
      </c>
      <c r="B308" s="15" t="s">
        <v>13</v>
      </c>
      <c r="C308" s="15" t="s">
        <v>37</v>
      </c>
      <c r="D308" s="15" t="s">
        <v>619</v>
      </c>
      <c r="E308" s="15" t="s">
        <v>694</v>
      </c>
      <c r="F308" s="15" t="s">
        <v>695</v>
      </c>
      <c r="G308" s="16">
        <v>1</v>
      </c>
      <c r="H308" s="30">
        <v>114633000</v>
      </c>
    </row>
    <row r="309" spans="1:8" x14ac:dyDescent="0.15">
      <c r="A309" s="14">
        <v>44489</v>
      </c>
      <c r="B309" s="15" t="s">
        <v>13</v>
      </c>
      <c r="C309" s="15" t="s">
        <v>37</v>
      </c>
      <c r="D309" s="15" t="s">
        <v>59</v>
      </c>
      <c r="E309" s="15" t="s">
        <v>694</v>
      </c>
      <c r="F309" s="15" t="s">
        <v>695</v>
      </c>
      <c r="G309" s="16">
        <v>1</v>
      </c>
      <c r="H309" s="30">
        <v>6951000</v>
      </c>
    </row>
    <row r="310" spans="1:8" x14ac:dyDescent="0.15">
      <c r="A310" s="14">
        <v>44489</v>
      </c>
      <c r="B310" s="15" t="s">
        <v>13</v>
      </c>
      <c r="C310" s="15" t="s">
        <v>37</v>
      </c>
      <c r="D310" s="15" t="s">
        <v>696</v>
      </c>
      <c r="E310" s="15" t="s">
        <v>697</v>
      </c>
      <c r="F310" s="15" t="s">
        <v>698</v>
      </c>
      <c r="G310" s="16">
        <v>1</v>
      </c>
      <c r="H310" s="30">
        <v>103801000</v>
      </c>
    </row>
    <row r="311" spans="1:8" x14ac:dyDescent="0.15">
      <c r="A311" s="14">
        <v>44489</v>
      </c>
      <c r="B311" s="15" t="s">
        <v>48</v>
      </c>
      <c r="C311" s="15" t="s">
        <v>37</v>
      </c>
      <c r="D311" s="15" t="s">
        <v>699</v>
      </c>
      <c r="E311" s="15" t="s">
        <v>700</v>
      </c>
      <c r="F311" s="15" t="s">
        <v>701</v>
      </c>
      <c r="G311" s="16">
        <v>1</v>
      </c>
      <c r="H311" s="30">
        <v>50547000</v>
      </c>
    </row>
    <row r="312" spans="1:8" x14ac:dyDescent="0.15">
      <c r="A312" s="14">
        <v>44490</v>
      </c>
      <c r="B312" s="15" t="s">
        <v>48</v>
      </c>
      <c r="C312" s="15" t="s">
        <v>37</v>
      </c>
      <c r="D312" s="15" t="s">
        <v>653</v>
      </c>
      <c r="E312" s="15" t="s">
        <v>702</v>
      </c>
      <c r="F312" s="15" t="s">
        <v>703</v>
      </c>
      <c r="G312" s="16">
        <v>1</v>
      </c>
      <c r="H312" s="30">
        <v>70405000</v>
      </c>
    </row>
    <row r="313" spans="1:8" x14ac:dyDescent="0.15">
      <c r="A313" s="14">
        <v>44490</v>
      </c>
      <c r="B313" s="15" t="s">
        <v>48</v>
      </c>
      <c r="C313" s="15" t="s">
        <v>37</v>
      </c>
      <c r="D313" s="15" t="s">
        <v>222</v>
      </c>
      <c r="E313" s="15" t="s">
        <v>704</v>
      </c>
      <c r="F313" s="15" t="s">
        <v>705</v>
      </c>
      <c r="G313" s="16">
        <v>1</v>
      </c>
      <c r="H313" s="30">
        <v>26176000</v>
      </c>
    </row>
    <row r="314" spans="1:8" x14ac:dyDescent="0.15">
      <c r="A314" s="14">
        <v>44491</v>
      </c>
      <c r="B314" s="15" t="s">
        <v>15</v>
      </c>
      <c r="C314" s="15" t="s">
        <v>37</v>
      </c>
      <c r="D314" s="15" t="s">
        <v>706</v>
      </c>
      <c r="E314" s="15" t="s">
        <v>707</v>
      </c>
      <c r="F314" s="15" t="s">
        <v>708</v>
      </c>
      <c r="G314" s="16">
        <v>1</v>
      </c>
      <c r="H314" s="30">
        <v>13179000</v>
      </c>
    </row>
    <row r="315" spans="1:8" x14ac:dyDescent="0.15">
      <c r="A315" s="14">
        <v>44491</v>
      </c>
      <c r="B315" s="15" t="s">
        <v>15</v>
      </c>
      <c r="C315" s="15" t="s">
        <v>37</v>
      </c>
      <c r="D315" s="15" t="s">
        <v>709</v>
      </c>
      <c r="E315" s="15" t="s">
        <v>707</v>
      </c>
      <c r="F315" s="15" t="s">
        <v>708</v>
      </c>
      <c r="G315" s="16">
        <v>1</v>
      </c>
      <c r="H315" s="30">
        <v>11554000</v>
      </c>
    </row>
    <row r="316" spans="1:8" x14ac:dyDescent="0.15">
      <c r="A316" s="14">
        <v>44491</v>
      </c>
      <c r="B316" s="15" t="s">
        <v>13</v>
      </c>
      <c r="C316" s="15" t="s">
        <v>37</v>
      </c>
      <c r="D316" s="15" t="s">
        <v>710</v>
      </c>
      <c r="E316" s="15" t="s">
        <v>711</v>
      </c>
      <c r="F316" s="15" t="s">
        <v>712</v>
      </c>
      <c r="G316" s="16">
        <v>1</v>
      </c>
      <c r="H316" s="30">
        <v>68599000</v>
      </c>
    </row>
    <row r="317" spans="1:8" x14ac:dyDescent="0.15">
      <c r="A317" s="14">
        <v>44492</v>
      </c>
      <c r="B317" s="15" t="s">
        <v>48</v>
      </c>
      <c r="C317" s="15" t="s">
        <v>37</v>
      </c>
      <c r="D317" s="15" t="s">
        <v>335</v>
      </c>
      <c r="E317" s="15" t="s">
        <v>713</v>
      </c>
      <c r="F317" s="15" t="s">
        <v>714</v>
      </c>
      <c r="G317" s="16">
        <v>1</v>
      </c>
      <c r="H317" s="30">
        <v>40618000</v>
      </c>
    </row>
    <row r="318" spans="1:8" x14ac:dyDescent="0.15">
      <c r="A318" s="14">
        <v>44492</v>
      </c>
      <c r="B318" s="15" t="s">
        <v>48</v>
      </c>
      <c r="C318" s="15" t="s">
        <v>37</v>
      </c>
      <c r="D318" s="15" t="s">
        <v>382</v>
      </c>
      <c r="E318" s="15" t="s">
        <v>715</v>
      </c>
      <c r="F318" s="15" t="s">
        <v>716</v>
      </c>
      <c r="G318" s="16">
        <v>1</v>
      </c>
      <c r="H318" s="30">
        <v>26176000</v>
      </c>
    </row>
    <row r="319" spans="1:8" x14ac:dyDescent="0.15">
      <c r="A319" s="14">
        <v>44492</v>
      </c>
      <c r="B319" s="15" t="s">
        <v>13</v>
      </c>
      <c r="C319" s="15" t="s">
        <v>37</v>
      </c>
      <c r="D319" s="15" t="s">
        <v>717</v>
      </c>
      <c r="E319" s="15" t="s">
        <v>372</v>
      </c>
      <c r="F319" s="15" t="s">
        <v>718</v>
      </c>
      <c r="G319" s="16">
        <v>1</v>
      </c>
      <c r="H319" s="30">
        <v>6951000</v>
      </c>
    </row>
    <row r="320" spans="1:8" x14ac:dyDescent="0.15">
      <c r="A320" s="14">
        <v>44492</v>
      </c>
      <c r="B320" s="15" t="s">
        <v>13</v>
      </c>
      <c r="C320" s="15" t="s">
        <v>37</v>
      </c>
      <c r="D320" s="15" t="s">
        <v>719</v>
      </c>
      <c r="E320" s="15" t="s">
        <v>720</v>
      </c>
      <c r="F320" s="15" t="s">
        <v>721</v>
      </c>
      <c r="G320" s="16">
        <v>1</v>
      </c>
      <c r="H320" s="30">
        <v>56865000</v>
      </c>
    </row>
    <row r="321" spans="1:8" x14ac:dyDescent="0.15">
      <c r="A321" s="14">
        <v>44492</v>
      </c>
      <c r="B321" s="15" t="s">
        <v>13</v>
      </c>
      <c r="C321" s="15" t="s">
        <v>37</v>
      </c>
      <c r="D321" s="15" t="s">
        <v>722</v>
      </c>
      <c r="E321" s="15" t="s">
        <v>723</v>
      </c>
      <c r="F321" s="15" t="s">
        <v>724</v>
      </c>
      <c r="G321" s="16">
        <v>1</v>
      </c>
      <c r="H321" s="30">
        <v>10832000</v>
      </c>
    </row>
    <row r="322" spans="1:8" x14ac:dyDescent="0.15">
      <c r="A322" s="14">
        <v>44492</v>
      </c>
      <c r="B322" s="15" t="s">
        <v>13</v>
      </c>
      <c r="C322" s="15" t="s">
        <v>37</v>
      </c>
      <c r="D322" s="15" t="s">
        <v>725</v>
      </c>
      <c r="E322" s="15" t="s">
        <v>726</v>
      </c>
      <c r="F322" s="15" t="s">
        <v>727</v>
      </c>
      <c r="G322" s="16">
        <v>1</v>
      </c>
      <c r="H322" s="30">
        <v>505466000</v>
      </c>
    </row>
    <row r="323" spans="1:8" x14ac:dyDescent="0.15">
      <c r="A323" s="14">
        <v>44492</v>
      </c>
      <c r="B323" s="15" t="s">
        <v>48</v>
      </c>
      <c r="C323" s="15" t="s">
        <v>37</v>
      </c>
      <c r="D323" s="15" t="s">
        <v>728</v>
      </c>
      <c r="E323" s="15" t="s">
        <v>729</v>
      </c>
      <c r="F323" s="15" t="s">
        <v>730</v>
      </c>
      <c r="G323" s="16">
        <v>1</v>
      </c>
      <c r="H323" s="30">
        <v>74015000</v>
      </c>
    </row>
    <row r="324" spans="1:8" x14ac:dyDescent="0.15">
      <c r="A324" s="14">
        <v>44492</v>
      </c>
      <c r="B324" s="15" t="s">
        <v>15</v>
      </c>
      <c r="C324" s="15" t="s">
        <v>37</v>
      </c>
      <c r="D324" s="15" t="s">
        <v>691</v>
      </c>
      <c r="E324" s="15" t="s">
        <v>731</v>
      </c>
      <c r="F324" s="15" t="s">
        <v>732</v>
      </c>
      <c r="G324" s="16">
        <v>1</v>
      </c>
      <c r="H324" s="30">
        <v>6951000</v>
      </c>
    </row>
    <row r="325" spans="1:8" x14ac:dyDescent="0.15">
      <c r="A325" s="14">
        <v>44493</v>
      </c>
      <c r="B325" s="15" t="s">
        <v>48</v>
      </c>
      <c r="C325" s="15" t="s">
        <v>37</v>
      </c>
      <c r="D325" s="15" t="s">
        <v>382</v>
      </c>
      <c r="E325" s="15" t="s">
        <v>733</v>
      </c>
      <c r="F325" s="15" t="s">
        <v>734</v>
      </c>
      <c r="G325" s="16">
        <v>1</v>
      </c>
      <c r="H325" s="30">
        <v>26176000</v>
      </c>
    </row>
    <row r="326" spans="1:8" x14ac:dyDescent="0.15">
      <c r="A326" s="14">
        <v>44493</v>
      </c>
      <c r="B326" s="15" t="s">
        <v>48</v>
      </c>
      <c r="C326" s="15" t="s">
        <v>37</v>
      </c>
      <c r="D326" s="15" t="s">
        <v>735</v>
      </c>
      <c r="E326" s="15" t="s">
        <v>736</v>
      </c>
      <c r="F326" s="15" t="s">
        <v>737</v>
      </c>
      <c r="G326" s="16">
        <v>1</v>
      </c>
      <c r="H326" s="30">
        <v>15435000</v>
      </c>
    </row>
    <row r="327" spans="1:8" x14ac:dyDescent="0.15">
      <c r="A327" s="14">
        <v>44494</v>
      </c>
      <c r="B327" s="15" t="s">
        <v>13</v>
      </c>
      <c r="C327" s="15" t="s">
        <v>37</v>
      </c>
      <c r="D327" s="15" t="s">
        <v>738</v>
      </c>
      <c r="E327" s="15" t="s">
        <v>739</v>
      </c>
      <c r="F327" s="15" t="s">
        <v>740</v>
      </c>
      <c r="G327" s="16">
        <v>1</v>
      </c>
      <c r="H327" s="30">
        <v>178719000</v>
      </c>
    </row>
    <row r="328" spans="1:8" x14ac:dyDescent="0.15">
      <c r="A328" s="14">
        <v>44494</v>
      </c>
      <c r="B328" s="15" t="s">
        <v>13</v>
      </c>
      <c r="C328" s="15" t="s">
        <v>37</v>
      </c>
      <c r="D328" s="15" t="s">
        <v>741</v>
      </c>
      <c r="E328" s="15" t="s">
        <v>742</v>
      </c>
      <c r="F328" s="15" t="s">
        <v>743</v>
      </c>
      <c r="G328" s="16">
        <v>1</v>
      </c>
      <c r="H328" s="30">
        <v>171498000</v>
      </c>
    </row>
    <row r="329" spans="1:8" x14ac:dyDescent="0.15">
      <c r="A329" s="14">
        <v>44494</v>
      </c>
      <c r="B329" s="15" t="s">
        <v>13</v>
      </c>
      <c r="C329" s="15" t="s">
        <v>37</v>
      </c>
      <c r="D329" s="15" t="s">
        <v>744</v>
      </c>
      <c r="E329" s="15" t="s">
        <v>742</v>
      </c>
      <c r="F329" s="15" t="s">
        <v>743</v>
      </c>
      <c r="G329" s="16">
        <v>1</v>
      </c>
      <c r="H329" s="30">
        <v>106509000</v>
      </c>
    </row>
    <row r="330" spans="1:8" x14ac:dyDescent="0.15">
      <c r="A330" s="14">
        <v>44495</v>
      </c>
      <c r="B330" s="15" t="s">
        <v>48</v>
      </c>
      <c r="C330" s="15" t="s">
        <v>37</v>
      </c>
      <c r="D330" s="15" t="s">
        <v>722</v>
      </c>
      <c r="E330" s="15" t="s">
        <v>745</v>
      </c>
      <c r="F330" s="15" t="s">
        <v>746</v>
      </c>
      <c r="G330" s="16">
        <v>1</v>
      </c>
      <c r="H330" s="30">
        <v>10832000</v>
      </c>
    </row>
    <row r="331" spans="1:8" x14ac:dyDescent="0.15">
      <c r="A331" s="14">
        <v>44495</v>
      </c>
      <c r="B331" s="15" t="s">
        <v>48</v>
      </c>
      <c r="C331" s="15" t="s">
        <v>37</v>
      </c>
      <c r="D331" s="15" t="s">
        <v>44</v>
      </c>
      <c r="E331" s="15" t="s">
        <v>747</v>
      </c>
      <c r="F331" s="15" t="s">
        <v>748</v>
      </c>
      <c r="G331" s="16">
        <v>1</v>
      </c>
      <c r="H331" s="30">
        <v>6951000</v>
      </c>
    </row>
    <row r="332" spans="1:8" x14ac:dyDescent="0.15">
      <c r="A332" s="14">
        <v>44496</v>
      </c>
      <c r="B332" s="15" t="s">
        <v>13</v>
      </c>
      <c r="C332" s="15" t="s">
        <v>37</v>
      </c>
      <c r="D332" s="15" t="s">
        <v>749</v>
      </c>
      <c r="E332" s="15" t="s">
        <v>750</v>
      </c>
      <c r="F332" s="15" t="s">
        <v>751</v>
      </c>
      <c r="G332" s="16">
        <v>1</v>
      </c>
      <c r="H332" s="30">
        <v>50547000</v>
      </c>
    </row>
    <row r="333" spans="1:8" x14ac:dyDescent="0.15">
      <c r="A333" s="14">
        <v>44497</v>
      </c>
      <c r="B333" s="15" t="s">
        <v>48</v>
      </c>
      <c r="C333" s="15" t="s">
        <v>37</v>
      </c>
      <c r="D333" s="15" t="s">
        <v>752</v>
      </c>
      <c r="E333" s="15" t="s">
        <v>753</v>
      </c>
      <c r="F333" s="15" t="s">
        <v>754</v>
      </c>
      <c r="G333" s="16">
        <v>1</v>
      </c>
      <c r="H333" s="30">
        <v>14262000</v>
      </c>
    </row>
    <row r="334" spans="1:8" x14ac:dyDescent="0.15">
      <c r="A334" s="14">
        <v>44497</v>
      </c>
      <c r="B334" s="15" t="s">
        <v>48</v>
      </c>
      <c r="C334" s="15" t="s">
        <v>37</v>
      </c>
      <c r="D334" s="15" t="s">
        <v>641</v>
      </c>
      <c r="E334" s="15" t="s">
        <v>755</v>
      </c>
      <c r="F334" s="15" t="s">
        <v>756</v>
      </c>
      <c r="G334" s="16">
        <v>1</v>
      </c>
      <c r="H334" s="30">
        <v>7763000</v>
      </c>
    </row>
    <row r="335" spans="1:8" x14ac:dyDescent="0.15">
      <c r="A335" s="14">
        <v>44497</v>
      </c>
      <c r="B335" s="15" t="s">
        <v>13</v>
      </c>
      <c r="C335" s="15" t="s">
        <v>37</v>
      </c>
      <c r="D335" s="15" t="s">
        <v>757</v>
      </c>
      <c r="E335" s="15" t="s">
        <v>758</v>
      </c>
      <c r="F335" s="15" t="s">
        <v>759</v>
      </c>
      <c r="G335" s="16">
        <v>1</v>
      </c>
      <c r="H335" s="30">
        <v>384515000</v>
      </c>
    </row>
    <row r="336" spans="1:8" x14ac:dyDescent="0.15">
      <c r="A336" s="14">
        <v>44497</v>
      </c>
      <c r="B336" s="15" t="s">
        <v>48</v>
      </c>
      <c r="C336" s="15" t="s">
        <v>37</v>
      </c>
      <c r="D336" s="15" t="s">
        <v>717</v>
      </c>
      <c r="E336" s="15" t="s">
        <v>755</v>
      </c>
      <c r="F336" s="15" t="s">
        <v>760</v>
      </c>
      <c r="G336" s="16">
        <v>1</v>
      </c>
      <c r="H336" s="30">
        <v>6951000</v>
      </c>
    </row>
    <row r="337" spans="1:8" x14ac:dyDescent="0.15">
      <c r="A337" s="14">
        <v>44497</v>
      </c>
      <c r="B337" s="15" t="s">
        <v>48</v>
      </c>
      <c r="C337" s="15" t="s">
        <v>37</v>
      </c>
      <c r="D337" s="15" t="s">
        <v>717</v>
      </c>
      <c r="E337" s="15" t="s">
        <v>761</v>
      </c>
      <c r="F337" s="15" t="s">
        <v>762</v>
      </c>
      <c r="G337" s="16">
        <v>1</v>
      </c>
      <c r="H337" s="30">
        <v>6951000</v>
      </c>
    </row>
    <row r="338" spans="1:8" x14ac:dyDescent="0.15">
      <c r="A338" s="14">
        <v>44497</v>
      </c>
      <c r="B338" s="15" t="s">
        <v>48</v>
      </c>
      <c r="C338" s="15" t="s">
        <v>37</v>
      </c>
      <c r="D338" s="15" t="s">
        <v>763</v>
      </c>
      <c r="E338" s="15" t="s">
        <v>764</v>
      </c>
      <c r="F338" s="15" t="s">
        <v>765</v>
      </c>
      <c r="G338" s="16">
        <v>1</v>
      </c>
      <c r="H338" s="30">
        <v>55060000</v>
      </c>
    </row>
    <row r="339" spans="1:8" x14ac:dyDescent="0.15">
      <c r="A339" s="14">
        <v>44497</v>
      </c>
      <c r="B339" s="15" t="s">
        <v>13</v>
      </c>
      <c r="C339" s="15" t="s">
        <v>37</v>
      </c>
      <c r="D339" s="15" t="s">
        <v>766</v>
      </c>
      <c r="E339" s="15" t="s">
        <v>767</v>
      </c>
      <c r="F339" s="15" t="s">
        <v>768</v>
      </c>
      <c r="G339" s="16">
        <v>1</v>
      </c>
      <c r="H339" s="30">
        <v>265370000</v>
      </c>
    </row>
    <row r="340" spans="1:8" x14ac:dyDescent="0.15">
      <c r="A340" s="14">
        <v>44498</v>
      </c>
      <c r="B340" s="15" t="s">
        <v>13</v>
      </c>
      <c r="C340" s="15" t="s">
        <v>37</v>
      </c>
      <c r="D340" s="15" t="s">
        <v>769</v>
      </c>
      <c r="E340" s="15" t="s">
        <v>770</v>
      </c>
      <c r="F340" s="15" t="s">
        <v>771</v>
      </c>
      <c r="G340" s="16">
        <v>1</v>
      </c>
      <c r="H340" s="30">
        <v>63184000</v>
      </c>
    </row>
    <row r="341" spans="1:8" x14ac:dyDescent="0.15">
      <c r="A341" s="14">
        <v>44498</v>
      </c>
      <c r="B341" s="15" t="s">
        <v>15</v>
      </c>
      <c r="C341" s="15" t="s">
        <v>37</v>
      </c>
      <c r="D341" s="15" t="s">
        <v>772</v>
      </c>
      <c r="E341" s="15" t="s">
        <v>773</v>
      </c>
      <c r="F341" s="15" t="s">
        <v>774</v>
      </c>
      <c r="G341" s="16">
        <v>1</v>
      </c>
      <c r="H341" s="30">
        <v>46937000</v>
      </c>
    </row>
    <row r="342" spans="1:8" x14ac:dyDescent="0.15">
      <c r="A342" s="14">
        <v>44498</v>
      </c>
      <c r="B342" s="15" t="s">
        <v>15</v>
      </c>
      <c r="C342" s="15" t="s">
        <v>37</v>
      </c>
      <c r="D342" s="15" t="s">
        <v>775</v>
      </c>
      <c r="E342" s="15" t="s">
        <v>773</v>
      </c>
      <c r="F342" s="15" t="s">
        <v>774</v>
      </c>
      <c r="G342" s="16">
        <v>1</v>
      </c>
      <c r="H342" s="30">
        <v>46937000</v>
      </c>
    </row>
    <row r="343" spans="1:8" x14ac:dyDescent="0.15">
      <c r="A343" s="14">
        <v>44498</v>
      </c>
      <c r="B343" s="15" t="s">
        <v>13</v>
      </c>
      <c r="C343" s="15" t="s">
        <v>37</v>
      </c>
      <c r="D343" s="15" t="s">
        <v>776</v>
      </c>
      <c r="E343" s="15" t="s">
        <v>770</v>
      </c>
      <c r="F343" s="15" t="s">
        <v>777</v>
      </c>
      <c r="G343" s="16">
        <v>1</v>
      </c>
      <c r="H343" s="30">
        <v>56865000</v>
      </c>
    </row>
    <row r="344" spans="1:8" x14ac:dyDescent="0.15">
      <c r="A344" s="14">
        <v>44498</v>
      </c>
      <c r="B344" s="15" t="s">
        <v>13</v>
      </c>
      <c r="C344" s="15" t="s">
        <v>37</v>
      </c>
      <c r="D344" s="15" t="s">
        <v>769</v>
      </c>
      <c r="E344" s="15" t="s">
        <v>770</v>
      </c>
      <c r="F344" s="15" t="s">
        <v>778</v>
      </c>
      <c r="G344" s="16">
        <v>-1</v>
      </c>
      <c r="H344" s="30">
        <v>-63184000</v>
      </c>
    </row>
    <row r="345" spans="1:8" x14ac:dyDescent="0.15">
      <c r="A345" s="14">
        <v>44499</v>
      </c>
      <c r="B345" s="15" t="s">
        <v>13</v>
      </c>
      <c r="C345" s="15" t="s">
        <v>37</v>
      </c>
      <c r="D345" s="15" t="s">
        <v>297</v>
      </c>
      <c r="E345" s="15" t="s">
        <v>779</v>
      </c>
      <c r="F345" s="15" t="s">
        <v>780</v>
      </c>
      <c r="G345" s="16">
        <v>1</v>
      </c>
      <c r="H345" s="30">
        <v>68599000</v>
      </c>
    </row>
    <row r="346" spans="1:8" x14ac:dyDescent="0.15">
      <c r="A346" s="14">
        <v>44499</v>
      </c>
      <c r="B346" s="15" t="s">
        <v>13</v>
      </c>
      <c r="C346" s="15" t="s">
        <v>37</v>
      </c>
      <c r="D346" s="15" t="s">
        <v>144</v>
      </c>
      <c r="E346" s="15" t="s">
        <v>779</v>
      </c>
      <c r="F346" s="15" t="s">
        <v>780</v>
      </c>
      <c r="G346" s="16">
        <v>1</v>
      </c>
      <c r="H346" s="30">
        <v>9388000</v>
      </c>
    </row>
    <row r="347" spans="1:8" x14ac:dyDescent="0.15">
      <c r="A347" s="14">
        <v>44499</v>
      </c>
      <c r="B347" s="15" t="s">
        <v>15</v>
      </c>
      <c r="C347" s="15" t="s">
        <v>37</v>
      </c>
      <c r="D347" s="15" t="s">
        <v>781</v>
      </c>
      <c r="E347" s="15" t="s">
        <v>782</v>
      </c>
      <c r="F347" s="15" t="s">
        <v>783</v>
      </c>
      <c r="G347" s="16">
        <v>1</v>
      </c>
      <c r="H347" s="30">
        <v>97483000</v>
      </c>
    </row>
    <row r="348" spans="1:8" x14ac:dyDescent="0.15">
      <c r="A348" s="14">
        <v>44499</v>
      </c>
      <c r="B348" s="15" t="s">
        <v>15</v>
      </c>
      <c r="C348" s="15" t="s">
        <v>37</v>
      </c>
      <c r="D348" s="15" t="s">
        <v>784</v>
      </c>
      <c r="E348" s="15" t="s">
        <v>785</v>
      </c>
      <c r="F348" s="15" t="s">
        <v>786</v>
      </c>
      <c r="G348" s="16">
        <v>1</v>
      </c>
      <c r="H348" s="30">
        <v>55060000</v>
      </c>
    </row>
    <row r="349" spans="1:8" x14ac:dyDescent="0.15">
      <c r="A349" s="14">
        <v>44499</v>
      </c>
      <c r="B349" s="15" t="s">
        <v>15</v>
      </c>
      <c r="C349" s="15" t="s">
        <v>37</v>
      </c>
      <c r="D349" s="15" t="s">
        <v>787</v>
      </c>
      <c r="E349" s="15" t="s">
        <v>785</v>
      </c>
      <c r="F349" s="15" t="s">
        <v>786</v>
      </c>
      <c r="G349" s="16">
        <v>1</v>
      </c>
      <c r="H349" s="30">
        <v>43326000</v>
      </c>
    </row>
    <row r="350" spans="1:8" x14ac:dyDescent="0.15">
      <c r="A350" s="14">
        <v>44500</v>
      </c>
      <c r="B350" s="15" t="s">
        <v>48</v>
      </c>
      <c r="C350" s="15" t="s">
        <v>37</v>
      </c>
      <c r="D350" s="15" t="s">
        <v>788</v>
      </c>
      <c r="E350" s="15" t="s">
        <v>789</v>
      </c>
      <c r="F350" s="15" t="s">
        <v>790</v>
      </c>
      <c r="G350" s="16">
        <v>1</v>
      </c>
      <c r="H350" s="30">
        <v>12096000</v>
      </c>
    </row>
    <row r="351" spans="1:8" x14ac:dyDescent="0.15">
      <c r="A351" s="14">
        <v>44500</v>
      </c>
      <c r="B351" s="15" t="s">
        <v>48</v>
      </c>
      <c r="C351" s="15" t="s">
        <v>37</v>
      </c>
      <c r="D351" s="15" t="s">
        <v>791</v>
      </c>
      <c r="E351" s="15" t="s">
        <v>792</v>
      </c>
      <c r="F351" s="15" t="s">
        <v>793</v>
      </c>
      <c r="G351" s="16">
        <v>1</v>
      </c>
      <c r="H351" s="30">
        <v>24371000</v>
      </c>
    </row>
    <row r="352" spans="1:8" x14ac:dyDescent="0.15">
      <c r="A352" s="14">
        <v>44500</v>
      </c>
      <c r="B352" s="15" t="s">
        <v>13</v>
      </c>
      <c r="C352" s="15" t="s">
        <v>37</v>
      </c>
      <c r="D352" s="15" t="s">
        <v>794</v>
      </c>
      <c r="E352" s="15" t="s">
        <v>795</v>
      </c>
      <c r="F352" s="15" t="s">
        <v>796</v>
      </c>
      <c r="G352" s="16">
        <v>1</v>
      </c>
      <c r="H352" s="30">
        <v>178719000</v>
      </c>
    </row>
    <row r="353" spans="1:8" x14ac:dyDescent="0.15">
      <c r="A353" s="14">
        <v>44500</v>
      </c>
      <c r="B353" s="15" t="s">
        <v>13</v>
      </c>
      <c r="C353" s="15" t="s">
        <v>37</v>
      </c>
      <c r="D353" s="15" t="s">
        <v>797</v>
      </c>
      <c r="E353" s="15" t="s">
        <v>798</v>
      </c>
      <c r="F353" s="15" t="s">
        <v>799</v>
      </c>
      <c r="G353" s="16">
        <v>1</v>
      </c>
      <c r="H353" s="30">
        <v>82139000</v>
      </c>
    </row>
    <row r="354" spans="1:8" x14ac:dyDescent="0.15">
      <c r="A354" s="14">
        <v>44500</v>
      </c>
      <c r="B354" s="15" t="s">
        <v>13</v>
      </c>
      <c r="C354" s="15" t="s">
        <v>37</v>
      </c>
      <c r="D354" s="15" t="s">
        <v>638</v>
      </c>
      <c r="E354" s="15" t="s">
        <v>800</v>
      </c>
      <c r="F354" s="15" t="s">
        <v>801</v>
      </c>
      <c r="G354" s="16">
        <v>1</v>
      </c>
      <c r="H354" s="30">
        <v>92067000</v>
      </c>
    </row>
    <row r="355" spans="1:8" x14ac:dyDescent="0.15">
      <c r="A355" s="14">
        <v>44500</v>
      </c>
      <c r="B355" s="15" t="s">
        <v>13</v>
      </c>
      <c r="C355" s="15" t="s">
        <v>37</v>
      </c>
      <c r="D355" s="15" t="s">
        <v>802</v>
      </c>
      <c r="E355" s="15" t="s">
        <v>800</v>
      </c>
      <c r="F355" s="15" t="s">
        <v>801</v>
      </c>
      <c r="G355" s="16">
        <v>1</v>
      </c>
      <c r="H355" s="30">
        <v>56865000</v>
      </c>
    </row>
    <row r="356" spans="1:8" x14ac:dyDescent="0.15">
      <c r="A356" s="14">
        <v>44500</v>
      </c>
      <c r="B356" s="15" t="s">
        <v>13</v>
      </c>
      <c r="C356" s="15" t="s">
        <v>37</v>
      </c>
      <c r="D356" s="15" t="s">
        <v>803</v>
      </c>
      <c r="E356" s="15" t="s">
        <v>804</v>
      </c>
      <c r="F356" s="15" t="s">
        <v>805</v>
      </c>
      <c r="G356" s="16">
        <v>1</v>
      </c>
      <c r="H356" s="30">
        <v>12366000</v>
      </c>
    </row>
    <row r="357" spans="1:8" x14ac:dyDescent="0.15">
      <c r="A357" s="14">
        <v>44500</v>
      </c>
      <c r="B357" s="15" t="s">
        <v>13</v>
      </c>
      <c r="C357" s="15" t="s">
        <v>37</v>
      </c>
      <c r="D357" s="15" t="s">
        <v>806</v>
      </c>
      <c r="E357" s="15" t="s">
        <v>807</v>
      </c>
      <c r="F357" s="15" t="s">
        <v>808</v>
      </c>
      <c r="G357" s="16">
        <v>1</v>
      </c>
      <c r="H357" s="30">
        <v>164277000</v>
      </c>
    </row>
    <row r="358" spans="1:8" x14ac:dyDescent="0.15">
      <c r="A358" s="14">
        <v>44500</v>
      </c>
      <c r="B358" s="15" t="s">
        <v>13</v>
      </c>
      <c r="C358" s="15" t="s">
        <v>37</v>
      </c>
      <c r="D358" s="15" t="s">
        <v>809</v>
      </c>
      <c r="E358" s="15" t="s">
        <v>807</v>
      </c>
      <c r="F358" s="15" t="s">
        <v>808</v>
      </c>
      <c r="G358" s="16">
        <v>1</v>
      </c>
      <c r="H358" s="30">
        <v>28884000</v>
      </c>
    </row>
    <row r="359" spans="1:8" x14ac:dyDescent="0.15">
      <c r="A359" s="14">
        <v>44502</v>
      </c>
      <c r="B359" s="15" t="s">
        <v>48</v>
      </c>
      <c r="C359" s="15" t="s">
        <v>37</v>
      </c>
      <c r="D359" s="15" t="s">
        <v>810</v>
      </c>
      <c r="E359" s="15" t="s">
        <v>811</v>
      </c>
      <c r="F359" s="15" t="s">
        <v>812</v>
      </c>
      <c r="G359" s="16">
        <v>1</v>
      </c>
      <c r="H359" s="30">
        <v>6951000</v>
      </c>
    </row>
    <row r="360" spans="1:8" x14ac:dyDescent="0.15">
      <c r="A360" s="14">
        <v>44502</v>
      </c>
      <c r="B360" s="15" t="s">
        <v>13</v>
      </c>
      <c r="C360" s="15" t="s">
        <v>37</v>
      </c>
      <c r="D360" s="15" t="s">
        <v>355</v>
      </c>
      <c r="E360" s="15" t="s">
        <v>813</v>
      </c>
      <c r="F360" s="15" t="s">
        <v>814</v>
      </c>
      <c r="G360" s="16">
        <v>1</v>
      </c>
      <c r="H360" s="30">
        <v>8485000</v>
      </c>
    </row>
    <row r="361" spans="1:8" x14ac:dyDescent="0.15">
      <c r="A361" s="14">
        <v>44503</v>
      </c>
      <c r="B361" s="15" t="s">
        <v>48</v>
      </c>
      <c r="C361" s="15" t="s">
        <v>37</v>
      </c>
      <c r="D361" s="15" t="s">
        <v>454</v>
      </c>
      <c r="E361" s="15" t="s">
        <v>815</v>
      </c>
      <c r="F361" s="15" t="s">
        <v>816</v>
      </c>
      <c r="G361" s="16">
        <v>1</v>
      </c>
      <c r="H361" s="30">
        <v>9388000</v>
      </c>
    </row>
    <row r="362" spans="1:8" x14ac:dyDescent="0.15">
      <c r="A362" s="14">
        <v>44503</v>
      </c>
      <c r="B362" s="15" t="s">
        <v>15</v>
      </c>
      <c r="C362" s="15" t="s">
        <v>37</v>
      </c>
      <c r="D362" s="15" t="s">
        <v>817</v>
      </c>
      <c r="E362" s="15" t="s">
        <v>818</v>
      </c>
      <c r="F362" s="15" t="s">
        <v>819</v>
      </c>
      <c r="G362" s="16">
        <v>1</v>
      </c>
      <c r="H362" s="30">
        <v>56865000</v>
      </c>
    </row>
    <row r="363" spans="1:8" x14ac:dyDescent="0.15">
      <c r="A363" s="14">
        <v>44504</v>
      </c>
      <c r="B363" s="15" t="s">
        <v>48</v>
      </c>
      <c r="C363" s="15" t="s">
        <v>37</v>
      </c>
      <c r="D363" s="15" t="s">
        <v>820</v>
      </c>
      <c r="E363" s="15" t="s">
        <v>821</v>
      </c>
      <c r="F363" s="15" t="s">
        <v>822</v>
      </c>
      <c r="G363" s="16">
        <v>1</v>
      </c>
      <c r="H363" s="30">
        <v>6951000</v>
      </c>
    </row>
    <row r="364" spans="1:8" x14ac:dyDescent="0.15">
      <c r="A364" s="14">
        <v>44506</v>
      </c>
      <c r="B364" s="15" t="s">
        <v>48</v>
      </c>
      <c r="C364" s="15" t="s">
        <v>37</v>
      </c>
      <c r="D364" s="15" t="s">
        <v>823</v>
      </c>
      <c r="E364" s="15" t="s">
        <v>824</v>
      </c>
      <c r="F364" s="15" t="s">
        <v>825</v>
      </c>
      <c r="G364" s="16">
        <v>1</v>
      </c>
      <c r="H364" s="30">
        <v>56865000</v>
      </c>
    </row>
    <row r="365" spans="1:8" x14ac:dyDescent="0.15">
      <c r="A365" s="14">
        <v>44506</v>
      </c>
      <c r="B365" s="15" t="s">
        <v>15</v>
      </c>
      <c r="C365" s="15" t="s">
        <v>37</v>
      </c>
      <c r="D365" s="15" t="s">
        <v>826</v>
      </c>
      <c r="E365" s="15" t="s">
        <v>827</v>
      </c>
      <c r="F365" s="15" t="s">
        <v>828</v>
      </c>
      <c r="G365" s="16">
        <v>1</v>
      </c>
      <c r="H365" s="30">
        <v>56865000</v>
      </c>
    </row>
    <row r="366" spans="1:8" x14ac:dyDescent="0.15">
      <c r="A366" s="14">
        <v>44506</v>
      </c>
      <c r="B366" s="15" t="s">
        <v>15</v>
      </c>
      <c r="C366" s="15" t="s">
        <v>37</v>
      </c>
      <c r="D366" s="15" t="s">
        <v>829</v>
      </c>
      <c r="E366" s="15" t="s">
        <v>827</v>
      </c>
      <c r="F366" s="15" t="s">
        <v>828</v>
      </c>
      <c r="G366" s="16">
        <v>1</v>
      </c>
      <c r="H366" s="30">
        <v>48742000</v>
      </c>
    </row>
    <row r="367" spans="1:8" x14ac:dyDescent="0.15">
      <c r="A367" s="14">
        <v>44506</v>
      </c>
      <c r="B367" s="15" t="s">
        <v>13</v>
      </c>
      <c r="C367" s="15" t="s">
        <v>37</v>
      </c>
      <c r="D367" s="15" t="s">
        <v>830</v>
      </c>
      <c r="E367" s="15" t="s">
        <v>831</v>
      </c>
      <c r="F367" s="15" t="s">
        <v>832</v>
      </c>
      <c r="G367" s="16">
        <v>1</v>
      </c>
      <c r="H367" s="30">
        <v>120951000</v>
      </c>
    </row>
    <row r="368" spans="1:8" x14ac:dyDescent="0.15">
      <c r="A368" s="14">
        <v>44506</v>
      </c>
      <c r="B368" s="15" t="s">
        <v>13</v>
      </c>
      <c r="C368" s="15" t="s">
        <v>37</v>
      </c>
      <c r="D368" s="15" t="s">
        <v>833</v>
      </c>
      <c r="E368" s="15" t="s">
        <v>831</v>
      </c>
      <c r="F368" s="15" t="s">
        <v>832</v>
      </c>
      <c r="G368" s="16">
        <v>1</v>
      </c>
      <c r="H368" s="30">
        <v>48742000</v>
      </c>
    </row>
    <row r="369" spans="1:8" x14ac:dyDescent="0.15">
      <c r="A369" s="14">
        <v>44506</v>
      </c>
      <c r="B369" s="15" t="s">
        <v>48</v>
      </c>
      <c r="C369" s="15" t="s">
        <v>37</v>
      </c>
      <c r="D369" s="15" t="s">
        <v>834</v>
      </c>
      <c r="E369" s="15" t="s">
        <v>835</v>
      </c>
      <c r="F369" s="15" t="s">
        <v>836</v>
      </c>
      <c r="G369" s="16">
        <v>1</v>
      </c>
      <c r="H369" s="30">
        <v>11554000</v>
      </c>
    </row>
    <row r="370" spans="1:8" x14ac:dyDescent="0.15">
      <c r="A370" s="14">
        <v>44506</v>
      </c>
      <c r="B370" s="15" t="s">
        <v>13</v>
      </c>
      <c r="C370" s="15" t="s">
        <v>37</v>
      </c>
      <c r="D370" s="15" t="s">
        <v>546</v>
      </c>
      <c r="E370" s="15" t="s">
        <v>837</v>
      </c>
      <c r="F370" s="15" t="s">
        <v>838</v>
      </c>
      <c r="G370" s="16">
        <v>1</v>
      </c>
      <c r="H370" s="30">
        <v>48742000</v>
      </c>
    </row>
    <row r="371" spans="1:8" x14ac:dyDescent="0.15">
      <c r="A371" s="14">
        <v>44506</v>
      </c>
      <c r="B371" s="15" t="s">
        <v>13</v>
      </c>
      <c r="C371" s="15" t="s">
        <v>37</v>
      </c>
      <c r="D371" s="15" t="s">
        <v>839</v>
      </c>
      <c r="E371" s="15" t="s">
        <v>837</v>
      </c>
      <c r="F371" s="15" t="s">
        <v>838</v>
      </c>
      <c r="G371" s="16">
        <v>1</v>
      </c>
      <c r="H371" s="30">
        <v>28884000</v>
      </c>
    </row>
    <row r="372" spans="1:8" x14ac:dyDescent="0.15">
      <c r="A372" s="14">
        <v>44506</v>
      </c>
      <c r="B372" s="15" t="s">
        <v>13</v>
      </c>
      <c r="C372" s="15" t="s">
        <v>37</v>
      </c>
      <c r="D372" s="15" t="s">
        <v>447</v>
      </c>
      <c r="E372" s="15" t="s">
        <v>837</v>
      </c>
      <c r="F372" s="15" t="s">
        <v>838</v>
      </c>
      <c r="G372" s="16">
        <v>1</v>
      </c>
      <c r="H372" s="30">
        <v>26176000</v>
      </c>
    </row>
    <row r="373" spans="1:8" x14ac:dyDescent="0.15">
      <c r="A373" s="14">
        <v>44506</v>
      </c>
      <c r="B373" s="15" t="s">
        <v>194</v>
      </c>
      <c r="C373" s="15" t="s">
        <v>37</v>
      </c>
      <c r="D373" s="15" t="s">
        <v>840</v>
      </c>
      <c r="E373" s="15" t="s">
        <v>841</v>
      </c>
      <c r="F373" s="15" t="s">
        <v>842</v>
      </c>
      <c r="G373" s="16">
        <v>1</v>
      </c>
      <c r="H373" s="30">
        <v>1610268800</v>
      </c>
    </row>
    <row r="374" spans="1:8" x14ac:dyDescent="0.15">
      <c r="A374" s="14">
        <v>44510</v>
      </c>
      <c r="B374" s="15" t="s">
        <v>48</v>
      </c>
      <c r="C374" s="15" t="s">
        <v>37</v>
      </c>
      <c r="D374" s="15" t="s">
        <v>668</v>
      </c>
      <c r="E374" s="15" t="s">
        <v>843</v>
      </c>
      <c r="F374" s="15" t="s">
        <v>844</v>
      </c>
      <c r="G374" s="16">
        <v>1</v>
      </c>
      <c r="H374" s="30">
        <v>6951000</v>
      </c>
    </row>
    <row r="375" spans="1:8" x14ac:dyDescent="0.15">
      <c r="A375" s="14">
        <v>44510</v>
      </c>
      <c r="B375" s="15" t="s">
        <v>15</v>
      </c>
      <c r="C375" s="15" t="s">
        <v>37</v>
      </c>
      <c r="D375" s="15" t="s">
        <v>717</v>
      </c>
      <c r="E375" s="15" t="s">
        <v>845</v>
      </c>
      <c r="F375" s="15" t="s">
        <v>846</v>
      </c>
      <c r="G375" s="16">
        <v>1</v>
      </c>
      <c r="H375" s="30">
        <v>6951000</v>
      </c>
    </row>
    <row r="376" spans="1:8" x14ac:dyDescent="0.15">
      <c r="A376" s="14">
        <v>44510</v>
      </c>
      <c r="B376" s="15" t="s">
        <v>48</v>
      </c>
      <c r="C376" s="15" t="s">
        <v>37</v>
      </c>
      <c r="D376" s="15" t="s">
        <v>254</v>
      </c>
      <c r="E376" s="15" t="s">
        <v>847</v>
      </c>
      <c r="F376" s="15" t="s">
        <v>848</v>
      </c>
      <c r="G376" s="16">
        <v>1</v>
      </c>
      <c r="H376" s="30">
        <v>14713000</v>
      </c>
    </row>
    <row r="377" spans="1:8" x14ac:dyDescent="0.15">
      <c r="A377" s="14">
        <v>44511</v>
      </c>
      <c r="B377" s="15" t="s">
        <v>48</v>
      </c>
      <c r="C377" s="15" t="s">
        <v>37</v>
      </c>
      <c r="D377" s="15" t="s">
        <v>382</v>
      </c>
      <c r="E377" s="15" t="s">
        <v>849</v>
      </c>
      <c r="F377" s="15" t="s">
        <v>850</v>
      </c>
      <c r="G377" s="16">
        <v>1</v>
      </c>
      <c r="H377" s="30">
        <v>26176000</v>
      </c>
    </row>
    <row r="378" spans="1:8" x14ac:dyDescent="0.15">
      <c r="A378" s="14">
        <v>44511</v>
      </c>
      <c r="B378" s="15" t="s">
        <v>48</v>
      </c>
      <c r="C378" s="15" t="s">
        <v>37</v>
      </c>
      <c r="D378" s="15" t="s">
        <v>851</v>
      </c>
      <c r="E378" s="15" t="s">
        <v>852</v>
      </c>
      <c r="F378" s="15" t="s">
        <v>853</v>
      </c>
      <c r="G378" s="16">
        <v>1</v>
      </c>
      <c r="H378" s="30">
        <v>46937000</v>
      </c>
    </row>
    <row r="379" spans="1:8" x14ac:dyDescent="0.15">
      <c r="A379" s="14">
        <v>44512</v>
      </c>
      <c r="B379" s="15" t="s">
        <v>48</v>
      </c>
      <c r="C379" s="15" t="s">
        <v>37</v>
      </c>
      <c r="D379" s="15" t="s">
        <v>382</v>
      </c>
      <c r="E379" s="15" t="s">
        <v>854</v>
      </c>
      <c r="F379" s="15" t="s">
        <v>855</v>
      </c>
      <c r="G379" s="16">
        <v>1</v>
      </c>
      <c r="H379" s="30">
        <v>26176000</v>
      </c>
    </row>
    <row r="380" spans="1:8" x14ac:dyDescent="0.15">
      <c r="A380" s="14">
        <v>44512</v>
      </c>
      <c r="B380" s="15" t="s">
        <v>48</v>
      </c>
      <c r="C380" s="15" t="s">
        <v>37</v>
      </c>
      <c r="D380" s="15" t="s">
        <v>382</v>
      </c>
      <c r="E380" s="15" t="s">
        <v>854</v>
      </c>
      <c r="F380" s="15" t="s">
        <v>856</v>
      </c>
      <c r="G380" s="16">
        <v>-1</v>
      </c>
      <c r="H380" s="30">
        <v>-26176000</v>
      </c>
    </row>
    <row r="381" spans="1:8" x14ac:dyDescent="0.15">
      <c r="A381" s="14">
        <v>44512</v>
      </c>
      <c r="B381" s="15" t="s">
        <v>48</v>
      </c>
      <c r="C381" s="15" t="s">
        <v>37</v>
      </c>
      <c r="D381" s="15" t="s">
        <v>382</v>
      </c>
      <c r="E381" s="15" t="s">
        <v>854</v>
      </c>
      <c r="F381" s="15" t="s">
        <v>857</v>
      </c>
      <c r="G381" s="16">
        <v>1</v>
      </c>
      <c r="H381" s="30">
        <v>26176000</v>
      </c>
    </row>
    <row r="382" spans="1:8" x14ac:dyDescent="0.15">
      <c r="A382" s="14">
        <v>44512</v>
      </c>
      <c r="B382" s="15" t="s">
        <v>48</v>
      </c>
      <c r="C382" s="15" t="s">
        <v>37</v>
      </c>
      <c r="D382" s="15" t="s">
        <v>858</v>
      </c>
      <c r="E382" s="15" t="s">
        <v>859</v>
      </c>
      <c r="F382" s="15" t="s">
        <v>860</v>
      </c>
      <c r="G382" s="16">
        <v>1</v>
      </c>
      <c r="H382" s="30">
        <v>56865000</v>
      </c>
    </row>
    <row r="383" spans="1:8" x14ac:dyDescent="0.15">
      <c r="A383" s="14">
        <v>44512</v>
      </c>
      <c r="B383" s="15" t="s">
        <v>13</v>
      </c>
      <c r="C383" s="15" t="s">
        <v>37</v>
      </c>
      <c r="D383" s="15" t="s">
        <v>861</v>
      </c>
      <c r="E383" s="15" t="s">
        <v>142</v>
      </c>
      <c r="F383" s="15" t="s">
        <v>862</v>
      </c>
      <c r="G383" s="16">
        <v>1</v>
      </c>
      <c r="H383" s="30">
        <v>83041000</v>
      </c>
    </row>
    <row r="384" spans="1:8" x14ac:dyDescent="0.15">
      <c r="A384" s="14">
        <v>44513</v>
      </c>
      <c r="B384" s="15" t="s">
        <v>48</v>
      </c>
      <c r="C384" s="15" t="s">
        <v>37</v>
      </c>
      <c r="D384" s="15" t="s">
        <v>722</v>
      </c>
      <c r="E384" s="15" t="s">
        <v>863</v>
      </c>
      <c r="F384" s="15" t="s">
        <v>864</v>
      </c>
      <c r="G384" s="16">
        <v>1</v>
      </c>
      <c r="H384" s="30">
        <v>10832000</v>
      </c>
    </row>
    <row r="385" spans="1:8" x14ac:dyDescent="0.15">
      <c r="A385" s="14">
        <v>44513</v>
      </c>
      <c r="B385" s="15" t="s">
        <v>13</v>
      </c>
      <c r="C385" s="15" t="s">
        <v>37</v>
      </c>
      <c r="D385" s="15" t="s">
        <v>865</v>
      </c>
      <c r="E385" s="15" t="s">
        <v>866</v>
      </c>
      <c r="F385" s="15" t="s">
        <v>867</v>
      </c>
      <c r="G385" s="16">
        <v>1</v>
      </c>
      <c r="H385" s="30">
        <v>86652000</v>
      </c>
    </row>
    <row r="386" spans="1:8" x14ac:dyDescent="0.15">
      <c r="A386" s="14">
        <v>44513</v>
      </c>
      <c r="B386" s="15" t="s">
        <v>13</v>
      </c>
      <c r="C386" s="15" t="s">
        <v>37</v>
      </c>
      <c r="D386" s="15" t="s">
        <v>868</v>
      </c>
      <c r="E386" s="15" t="s">
        <v>866</v>
      </c>
      <c r="F386" s="15" t="s">
        <v>867</v>
      </c>
      <c r="G386" s="16">
        <v>1</v>
      </c>
      <c r="H386" s="30">
        <v>120951000</v>
      </c>
    </row>
    <row r="387" spans="1:8" x14ac:dyDescent="0.15">
      <c r="A387" s="14">
        <v>44513</v>
      </c>
      <c r="B387" s="15" t="s">
        <v>15</v>
      </c>
      <c r="C387" s="15" t="s">
        <v>37</v>
      </c>
      <c r="D387" s="15" t="s">
        <v>205</v>
      </c>
      <c r="E387" s="15" t="s">
        <v>869</v>
      </c>
      <c r="F387" s="15" t="s">
        <v>870</v>
      </c>
      <c r="G387" s="16">
        <v>1</v>
      </c>
      <c r="H387" s="30">
        <v>48742000</v>
      </c>
    </row>
    <row r="388" spans="1:8" x14ac:dyDescent="0.15">
      <c r="A388" s="14">
        <v>44513</v>
      </c>
      <c r="B388" s="15" t="s">
        <v>13</v>
      </c>
      <c r="C388" s="15" t="s">
        <v>37</v>
      </c>
      <c r="D388" s="15" t="s">
        <v>871</v>
      </c>
      <c r="E388" s="15" t="s">
        <v>872</v>
      </c>
      <c r="F388" s="15" t="s">
        <v>873</v>
      </c>
      <c r="G388" s="16">
        <v>1</v>
      </c>
      <c r="H388" s="30">
        <v>114633000</v>
      </c>
    </row>
    <row r="389" spans="1:8" x14ac:dyDescent="0.15">
      <c r="A389" s="14">
        <v>44513</v>
      </c>
      <c r="B389" s="15" t="s">
        <v>13</v>
      </c>
      <c r="C389" s="15" t="s">
        <v>37</v>
      </c>
      <c r="D389" s="15" t="s">
        <v>719</v>
      </c>
      <c r="E389" s="15" t="s">
        <v>872</v>
      </c>
      <c r="F389" s="15" t="s">
        <v>873</v>
      </c>
      <c r="G389" s="16">
        <v>1</v>
      </c>
      <c r="H389" s="30">
        <v>56865000</v>
      </c>
    </row>
    <row r="390" spans="1:8" x14ac:dyDescent="0.15">
      <c r="A390" s="14">
        <v>44514</v>
      </c>
      <c r="B390" s="15" t="s">
        <v>48</v>
      </c>
      <c r="C390" s="15" t="s">
        <v>37</v>
      </c>
      <c r="D390" s="15" t="s">
        <v>874</v>
      </c>
      <c r="E390" s="15" t="s">
        <v>875</v>
      </c>
      <c r="F390" s="15" t="s">
        <v>876</v>
      </c>
      <c r="G390" s="16">
        <v>1</v>
      </c>
      <c r="H390" s="30">
        <v>25274000</v>
      </c>
    </row>
    <row r="391" spans="1:8" x14ac:dyDescent="0.15">
      <c r="A391" s="14">
        <v>44514</v>
      </c>
      <c r="B391" s="15" t="s">
        <v>15</v>
      </c>
      <c r="C391" s="15" t="s">
        <v>37</v>
      </c>
      <c r="D391" s="15" t="s">
        <v>877</v>
      </c>
      <c r="E391" s="15" t="s">
        <v>878</v>
      </c>
      <c r="F391" s="15" t="s">
        <v>879</v>
      </c>
      <c r="G391" s="16">
        <v>1</v>
      </c>
      <c r="H391" s="30">
        <v>40618000</v>
      </c>
    </row>
    <row r="392" spans="1:8" x14ac:dyDescent="0.15">
      <c r="A392" s="14">
        <v>44514</v>
      </c>
      <c r="B392" s="15" t="s">
        <v>15</v>
      </c>
      <c r="C392" s="15" t="s">
        <v>37</v>
      </c>
      <c r="D392" s="15" t="s">
        <v>880</v>
      </c>
      <c r="E392" s="15" t="s">
        <v>878</v>
      </c>
      <c r="F392" s="15" t="s">
        <v>879</v>
      </c>
      <c r="G392" s="16">
        <v>1</v>
      </c>
      <c r="H392" s="30">
        <v>40618000</v>
      </c>
    </row>
    <row r="393" spans="1:8" x14ac:dyDescent="0.15">
      <c r="A393" s="14">
        <v>44514</v>
      </c>
      <c r="B393" s="15" t="s">
        <v>15</v>
      </c>
      <c r="C393" s="15" t="s">
        <v>37</v>
      </c>
      <c r="D393" s="15" t="s">
        <v>881</v>
      </c>
      <c r="E393" s="15" t="s">
        <v>882</v>
      </c>
      <c r="F393" s="15" t="s">
        <v>883</v>
      </c>
      <c r="G393" s="16">
        <v>1</v>
      </c>
      <c r="H393" s="30">
        <v>97483000</v>
      </c>
    </row>
    <row r="394" spans="1:8" x14ac:dyDescent="0.15">
      <c r="A394" s="14">
        <v>44515</v>
      </c>
      <c r="B394" s="15" t="s">
        <v>13</v>
      </c>
      <c r="C394" s="15" t="s">
        <v>37</v>
      </c>
      <c r="D394" s="15" t="s">
        <v>338</v>
      </c>
      <c r="E394" s="15" t="s">
        <v>884</v>
      </c>
      <c r="F394" s="15" t="s">
        <v>885</v>
      </c>
      <c r="G394" s="16">
        <v>1</v>
      </c>
      <c r="H394" s="30">
        <v>92067000</v>
      </c>
    </row>
    <row r="395" spans="1:8" x14ac:dyDescent="0.15">
      <c r="A395" s="14">
        <v>44515</v>
      </c>
      <c r="B395" s="15" t="s">
        <v>13</v>
      </c>
      <c r="C395" s="15" t="s">
        <v>37</v>
      </c>
      <c r="D395" s="15" t="s">
        <v>886</v>
      </c>
      <c r="E395" s="15" t="s">
        <v>884</v>
      </c>
      <c r="F395" s="15" t="s">
        <v>885</v>
      </c>
      <c r="G395" s="16">
        <v>1</v>
      </c>
      <c r="H395" s="30">
        <v>63184000</v>
      </c>
    </row>
    <row r="396" spans="1:8" x14ac:dyDescent="0.15">
      <c r="A396" s="14">
        <v>44515</v>
      </c>
      <c r="B396" s="15" t="s">
        <v>13</v>
      </c>
      <c r="C396" s="15" t="s">
        <v>37</v>
      </c>
      <c r="D396" s="15" t="s">
        <v>454</v>
      </c>
      <c r="E396" s="15" t="s">
        <v>884</v>
      </c>
      <c r="F396" s="15" t="s">
        <v>885</v>
      </c>
      <c r="G396" s="16">
        <v>1</v>
      </c>
      <c r="H396" s="30">
        <v>9388000</v>
      </c>
    </row>
    <row r="397" spans="1:8" x14ac:dyDescent="0.15">
      <c r="A397" s="14">
        <v>44515</v>
      </c>
      <c r="B397" s="15" t="s">
        <v>13</v>
      </c>
      <c r="C397" s="15" t="s">
        <v>37</v>
      </c>
      <c r="D397" s="15" t="s">
        <v>887</v>
      </c>
      <c r="E397" s="15" t="s">
        <v>884</v>
      </c>
      <c r="F397" s="15" t="s">
        <v>885</v>
      </c>
      <c r="G397" s="16">
        <v>1</v>
      </c>
      <c r="H397" s="30">
        <v>250928000</v>
      </c>
    </row>
    <row r="398" spans="1:8" x14ac:dyDescent="0.15">
      <c r="A398" s="14">
        <v>44516</v>
      </c>
      <c r="B398" s="15" t="s">
        <v>242</v>
      </c>
      <c r="C398" s="15" t="s">
        <v>37</v>
      </c>
      <c r="D398" s="15" t="s">
        <v>101</v>
      </c>
      <c r="E398" s="15" t="s">
        <v>888</v>
      </c>
      <c r="F398" s="15" t="s">
        <v>889</v>
      </c>
      <c r="G398" s="16">
        <v>1</v>
      </c>
      <c r="H398" s="30">
        <v>6951000</v>
      </c>
    </row>
    <row r="399" spans="1:8" x14ac:dyDescent="0.15">
      <c r="A399" s="14">
        <v>44516</v>
      </c>
      <c r="B399" s="15" t="s">
        <v>13</v>
      </c>
      <c r="C399" s="15" t="s">
        <v>37</v>
      </c>
      <c r="D399" s="15" t="s">
        <v>890</v>
      </c>
      <c r="E399" s="15" t="s">
        <v>191</v>
      </c>
      <c r="F399" s="15" t="s">
        <v>891</v>
      </c>
      <c r="G399" s="16">
        <v>1</v>
      </c>
      <c r="H399" s="30">
        <v>106509000</v>
      </c>
    </row>
    <row r="400" spans="1:8" x14ac:dyDescent="0.15">
      <c r="A400" s="14">
        <v>44517</v>
      </c>
      <c r="B400" s="15" t="s">
        <v>13</v>
      </c>
      <c r="C400" s="15" t="s">
        <v>37</v>
      </c>
      <c r="D400" s="15" t="s">
        <v>208</v>
      </c>
      <c r="E400" s="15" t="s">
        <v>807</v>
      </c>
      <c r="F400" s="15" t="s">
        <v>892</v>
      </c>
      <c r="G400" s="16">
        <v>1</v>
      </c>
      <c r="H400" s="30">
        <v>285227000</v>
      </c>
    </row>
    <row r="401" spans="1:8" x14ac:dyDescent="0.15">
      <c r="A401" s="14">
        <v>44519</v>
      </c>
      <c r="B401" s="15" t="s">
        <v>15</v>
      </c>
      <c r="C401" s="15" t="s">
        <v>37</v>
      </c>
      <c r="D401" s="15" t="s">
        <v>871</v>
      </c>
      <c r="E401" s="15" t="s">
        <v>893</v>
      </c>
      <c r="F401" s="15" t="s">
        <v>894</v>
      </c>
      <c r="G401" s="16">
        <v>1</v>
      </c>
      <c r="H401" s="30">
        <v>114633000</v>
      </c>
    </row>
    <row r="402" spans="1:8" x14ac:dyDescent="0.15">
      <c r="A402" s="14">
        <v>44519</v>
      </c>
      <c r="B402" s="15" t="s">
        <v>48</v>
      </c>
      <c r="C402" s="15" t="s">
        <v>37</v>
      </c>
      <c r="D402" s="15" t="s">
        <v>424</v>
      </c>
      <c r="E402" s="15" t="s">
        <v>895</v>
      </c>
      <c r="F402" s="15" t="s">
        <v>896</v>
      </c>
      <c r="G402" s="16">
        <v>1</v>
      </c>
      <c r="H402" s="30">
        <v>65892000</v>
      </c>
    </row>
    <row r="403" spans="1:8" x14ac:dyDescent="0.15">
      <c r="A403" s="14">
        <v>44519</v>
      </c>
      <c r="B403" s="15" t="s">
        <v>48</v>
      </c>
      <c r="C403" s="15" t="s">
        <v>37</v>
      </c>
      <c r="D403" s="15" t="s">
        <v>897</v>
      </c>
      <c r="E403" s="15" t="s">
        <v>898</v>
      </c>
      <c r="F403" s="15" t="s">
        <v>899</v>
      </c>
      <c r="G403" s="16">
        <v>1</v>
      </c>
      <c r="H403" s="30">
        <v>68599000</v>
      </c>
    </row>
    <row r="404" spans="1:8" x14ac:dyDescent="0.15">
      <c r="A404" s="14">
        <v>44520</v>
      </c>
      <c r="B404" s="15" t="s">
        <v>15</v>
      </c>
      <c r="C404" s="15" t="s">
        <v>37</v>
      </c>
      <c r="D404" s="15" t="s">
        <v>447</v>
      </c>
      <c r="E404" s="15" t="s">
        <v>900</v>
      </c>
      <c r="F404" s="15" t="s">
        <v>901</v>
      </c>
      <c r="G404" s="16">
        <v>1</v>
      </c>
      <c r="H404" s="30">
        <v>26176000</v>
      </c>
    </row>
    <row r="405" spans="1:8" x14ac:dyDescent="0.15">
      <c r="A405" s="14">
        <v>44520</v>
      </c>
      <c r="B405" s="15" t="s">
        <v>15</v>
      </c>
      <c r="C405" s="15" t="s">
        <v>37</v>
      </c>
      <c r="D405" s="15" t="s">
        <v>902</v>
      </c>
      <c r="E405" s="15" t="s">
        <v>900</v>
      </c>
      <c r="F405" s="15" t="s">
        <v>901</v>
      </c>
      <c r="G405" s="16">
        <v>1</v>
      </c>
      <c r="H405" s="30">
        <v>65892000</v>
      </c>
    </row>
    <row r="406" spans="1:8" x14ac:dyDescent="0.15">
      <c r="A406" s="14">
        <v>44520</v>
      </c>
      <c r="B406" s="15" t="s">
        <v>48</v>
      </c>
      <c r="C406" s="15" t="s">
        <v>37</v>
      </c>
      <c r="D406" s="15" t="s">
        <v>903</v>
      </c>
      <c r="E406" s="15" t="s">
        <v>904</v>
      </c>
      <c r="F406" s="15" t="s">
        <v>905</v>
      </c>
      <c r="G406" s="16">
        <v>1</v>
      </c>
      <c r="H406" s="30">
        <v>46034000</v>
      </c>
    </row>
    <row r="407" spans="1:8" x14ac:dyDescent="0.15">
      <c r="A407" s="14">
        <v>44520</v>
      </c>
      <c r="B407" s="15" t="s">
        <v>48</v>
      </c>
      <c r="C407" s="15" t="s">
        <v>37</v>
      </c>
      <c r="D407" s="15" t="s">
        <v>382</v>
      </c>
      <c r="E407" s="15" t="s">
        <v>904</v>
      </c>
      <c r="F407" s="15" t="s">
        <v>906</v>
      </c>
      <c r="G407" s="16">
        <v>1</v>
      </c>
      <c r="H407" s="30">
        <v>26176000</v>
      </c>
    </row>
    <row r="408" spans="1:8" x14ac:dyDescent="0.15">
      <c r="A408" s="14">
        <v>44520</v>
      </c>
      <c r="B408" s="15" t="s">
        <v>15</v>
      </c>
      <c r="C408" s="15" t="s">
        <v>37</v>
      </c>
      <c r="D408" s="15" t="s">
        <v>717</v>
      </c>
      <c r="E408" s="15" t="s">
        <v>907</v>
      </c>
      <c r="F408" s="15" t="s">
        <v>908</v>
      </c>
      <c r="G408" s="16">
        <v>1</v>
      </c>
      <c r="H408" s="30">
        <v>6951000</v>
      </c>
    </row>
    <row r="409" spans="1:8" x14ac:dyDescent="0.15">
      <c r="A409" s="14">
        <v>44521</v>
      </c>
      <c r="B409" s="15" t="s">
        <v>15</v>
      </c>
      <c r="C409" s="15" t="s">
        <v>37</v>
      </c>
      <c r="D409" s="15" t="s">
        <v>909</v>
      </c>
      <c r="E409" s="15" t="s">
        <v>910</v>
      </c>
      <c r="F409" s="15" t="s">
        <v>911</v>
      </c>
      <c r="G409" s="16">
        <v>1</v>
      </c>
      <c r="H409" s="30">
        <v>56865000</v>
      </c>
    </row>
    <row r="410" spans="1:8" x14ac:dyDescent="0.15">
      <c r="A410" s="14">
        <v>44521</v>
      </c>
      <c r="B410" s="15" t="s">
        <v>15</v>
      </c>
      <c r="C410" s="15" t="s">
        <v>37</v>
      </c>
      <c r="D410" s="15" t="s">
        <v>912</v>
      </c>
      <c r="E410" s="15" t="s">
        <v>910</v>
      </c>
      <c r="F410" s="15" t="s">
        <v>911</v>
      </c>
      <c r="G410" s="16">
        <v>1</v>
      </c>
      <c r="H410" s="30">
        <v>79431000</v>
      </c>
    </row>
    <row r="411" spans="1:8" x14ac:dyDescent="0.15">
      <c r="A411" s="14">
        <v>44522</v>
      </c>
      <c r="B411" s="15" t="s">
        <v>48</v>
      </c>
      <c r="C411" s="15" t="s">
        <v>37</v>
      </c>
      <c r="D411" s="15" t="s">
        <v>144</v>
      </c>
      <c r="E411" s="15" t="s">
        <v>913</v>
      </c>
      <c r="F411" s="15" t="s">
        <v>914</v>
      </c>
      <c r="G411" s="16">
        <v>1</v>
      </c>
      <c r="H411" s="30">
        <v>9388000</v>
      </c>
    </row>
    <row r="412" spans="1:8" x14ac:dyDescent="0.15">
      <c r="A412" s="14">
        <v>44522</v>
      </c>
      <c r="B412" s="15" t="s">
        <v>48</v>
      </c>
      <c r="C412" s="15" t="s">
        <v>37</v>
      </c>
      <c r="D412" s="15" t="s">
        <v>915</v>
      </c>
      <c r="E412" s="15" t="s">
        <v>913</v>
      </c>
      <c r="F412" s="15" t="s">
        <v>914</v>
      </c>
      <c r="G412" s="16">
        <v>1</v>
      </c>
      <c r="H412" s="30">
        <v>43326000</v>
      </c>
    </row>
    <row r="413" spans="1:8" x14ac:dyDescent="0.15">
      <c r="A413" s="14">
        <v>44522</v>
      </c>
      <c r="B413" s="15" t="s">
        <v>48</v>
      </c>
      <c r="C413" s="15" t="s">
        <v>37</v>
      </c>
      <c r="D413" s="15" t="s">
        <v>717</v>
      </c>
      <c r="E413" s="15" t="s">
        <v>916</v>
      </c>
      <c r="F413" s="15" t="s">
        <v>917</v>
      </c>
      <c r="G413" s="16">
        <v>1</v>
      </c>
      <c r="H413" s="30">
        <v>6951000</v>
      </c>
    </row>
    <row r="414" spans="1:8" x14ac:dyDescent="0.15">
      <c r="A414" s="14">
        <v>44522</v>
      </c>
      <c r="B414" s="15" t="s">
        <v>48</v>
      </c>
      <c r="C414" s="15" t="s">
        <v>37</v>
      </c>
      <c r="D414" s="15" t="s">
        <v>918</v>
      </c>
      <c r="E414" s="15" t="s">
        <v>919</v>
      </c>
      <c r="F414" s="15" t="s">
        <v>920</v>
      </c>
      <c r="G414" s="16">
        <v>1</v>
      </c>
      <c r="H414" s="30">
        <v>63184000</v>
      </c>
    </row>
    <row r="415" spans="1:8" x14ac:dyDescent="0.15">
      <c r="A415" s="14">
        <v>44522</v>
      </c>
      <c r="B415" s="15" t="s">
        <v>48</v>
      </c>
      <c r="C415" s="15" t="s">
        <v>37</v>
      </c>
      <c r="D415" s="15" t="s">
        <v>84</v>
      </c>
      <c r="E415" s="15" t="s">
        <v>919</v>
      </c>
      <c r="F415" s="15" t="s">
        <v>920</v>
      </c>
      <c r="G415" s="16">
        <v>1</v>
      </c>
      <c r="H415" s="30">
        <v>9388000</v>
      </c>
    </row>
    <row r="416" spans="1:8" x14ac:dyDescent="0.15">
      <c r="A416" s="14">
        <v>44522</v>
      </c>
      <c r="B416" s="15" t="s">
        <v>48</v>
      </c>
      <c r="C416" s="15" t="s">
        <v>37</v>
      </c>
      <c r="D416" s="15" t="s">
        <v>897</v>
      </c>
      <c r="E416" s="15" t="s">
        <v>921</v>
      </c>
      <c r="F416" s="15" t="s">
        <v>922</v>
      </c>
      <c r="G416" s="16">
        <v>1</v>
      </c>
      <c r="H416" s="30">
        <v>68599000</v>
      </c>
    </row>
    <row r="417" spans="1:8" x14ac:dyDescent="0.15">
      <c r="A417" s="14">
        <v>44522</v>
      </c>
      <c r="B417" s="15" t="s">
        <v>13</v>
      </c>
      <c r="C417" s="15" t="s">
        <v>37</v>
      </c>
      <c r="D417" s="15" t="s">
        <v>923</v>
      </c>
      <c r="E417" s="15" t="s">
        <v>924</v>
      </c>
      <c r="F417" s="15" t="s">
        <v>925</v>
      </c>
      <c r="G417" s="16">
        <v>1</v>
      </c>
      <c r="H417" s="30">
        <v>388126000</v>
      </c>
    </row>
    <row r="418" spans="1:8" x14ac:dyDescent="0.15">
      <c r="A418" s="14">
        <v>44523</v>
      </c>
      <c r="B418" s="15" t="s">
        <v>13</v>
      </c>
      <c r="C418" s="15" t="s">
        <v>37</v>
      </c>
      <c r="D418" s="15" t="s">
        <v>926</v>
      </c>
      <c r="E418" s="15" t="s">
        <v>927</v>
      </c>
      <c r="F418" s="15" t="s">
        <v>928</v>
      </c>
      <c r="G418" s="16">
        <v>1</v>
      </c>
      <c r="H418" s="30">
        <v>46034000</v>
      </c>
    </row>
    <row r="419" spans="1:8" x14ac:dyDescent="0.15">
      <c r="A419" s="14">
        <v>44523</v>
      </c>
      <c r="B419" s="15" t="s">
        <v>13</v>
      </c>
      <c r="C419" s="15" t="s">
        <v>37</v>
      </c>
      <c r="D419" s="15" t="s">
        <v>929</v>
      </c>
      <c r="E419" s="15" t="s">
        <v>927</v>
      </c>
      <c r="F419" s="15" t="s">
        <v>928</v>
      </c>
      <c r="G419" s="16">
        <v>1</v>
      </c>
      <c r="H419" s="30">
        <v>46034000</v>
      </c>
    </row>
    <row r="420" spans="1:8" x14ac:dyDescent="0.15">
      <c r="A420" s="14">
        <v>44523</v>
      </c>
      <c r="B420" s="15" t="s">
        <v>13</v>
      </c>
      <c r="C420" s="15" t="s">
        <v>37</v>
      </c>
      <c r="D420" s="15" t="s">
        <v>930</v>
      </c>
      <c r="E420" s="15" t="s">
        <v>931</v>
      </c>
      <c r="F420" s="15" t="s">
        <v>932</v>
      </c>
      <c r="G420" s="16">
        <v>1</v>
      </c>
      <c r="H420" s="30">
        <v>6680000</v>
      </c>
    </row>
    <row r="421" spans="1:8" x14ac:dyDescent="0.15">
      <c r="A421" s="14">
        <v>44524</v>
      </c>
      <c r="B421" s="15" t="s">
        <v>13</v>
      </c>
      <c r="C421" s="15" t="s">
        <v>37</v>
      </c>
      <c r="D421" s="15" t="s">
        <v>933</v>
      </c>
      <c r="E421" s="15" t="s">
        <v>547</v>
      </c>
      <c r="F421" s="15" t="s">
        <v>934</v>
      </c>
      <c r="G421" s="16">
        <v>1</v>
      </c>
      <c r="H421" s="30">
        <v>83041000</v>
      </c>
    </row>
    <row r="422" spans="1:8" x14ac:dyDescent="0.15">
      <c r="A422" s="14">
        <v>44524</v>
      </c>
      <c r="B422" s="15" t="s">
        <v>13</v>
      </c>
      <c r="C422" s="15" t="s">
        <v>37</v>
      </c>
      <c r="D422" s="15" t="s">
        <v>84</v>
      </c>
      <c r="E422" s="15" t="s">
        <v>547</v>
      </c>
      <c r="F422" s="15" t="s">
        <v>934</v>
      </c>
      <c r="G422" s="16">
        <v>1</v>
      </c>
      <c r="H422" s="30">
        <v>9388000</v>
      </c>
    </row>
    <row r="423" spans="1:8" x14ac:dyDescent="0.15">
      <c r="A423" s="14">
        <v>44525</v>
      </c>
      <c r="B423" s="15" t="s">
        <v>15</v>
      </c>
      <c r="C423" s="15" t="s">
        <v>37</v>
      </c>
      <c r="D423" s="15" t="s">
        <v>935</v>
      </c>
      <c r="E423" s="15" t="s">
        <v>936</v>
      </c>
      <c r="F423" s="15" t="s">
        <v>937</v>
      </c>
      <c r="G423" s="16">
        <v>1</v>
      </c>
      <c r="H423" s="30">
        <v>48742000</v>
      </c>
    </row>
    <row r="424" spans="1:8" x14ac:dyDescent="0.15">
      <c r="A424" s="14">
        <v>44525</v>
      </c>
      <c r="B424" s="15" t="s">
        <v>15</v>
      </c>
      <c r="C424" s="15" t="s">
        <v>37</v>
      </c>
      <c r="D424" s="15" t="s">
        <v>938</v>
      </c>
      <c r="E424" s="15" t="s">
        <v>936</v>
      </c>
      <c r="F424" s="15" t="s">
        <v>939</v>
      </c>
      <c r="G424" s="16">
        <v>1</v>
      </c>
      <c r="H424" s="30">
        <v>80333000</v>
      </c>
    </row>
    <row r="425" spans="1:8" x14ac:dyDescent="0.15">
      <c r="A425" s="14">
        <v>44526</v>
      </c>
      <c r="B425" s="15" t="s">
        <v>48</v>
      </c>
      <c r="C425" s="15" t="s">
        <v>37</v>
      </c>
      <c r="D425" s="15" t="s">
        <v>382</v>
      </c>
      <c r="E425" s="15" t="s">
        <v>940</v>
      </c>
      <c r="F425" s="15" t="s">
        <v>941</v>
      </c>
      <c r="G425" s="16">
        <v>1</v>
      </c>
      <c r="H425" s="30">
        <v>26176000</v>
      </c>
    </row>
    <row r="426" spans="1:8" x14ac:dyDescent="0.15">
      <c r="A426" s="14">
        <v>44526</v>
      </c>
      <c r="B426" s="15" t="s">
        <v>48</v>
      </c>
      <c r="C426" s="15" t="s">
        <v>37</v>
      </c>
      <c r="D426" s="15" t="s">
        <v>942</v>
      </c>
      <c r="E426" s="15" t="s">
        <v>943</v>
      </c>
      <c r="F426" s="15" t="s">
        <v>944</v>
      </c>
      <c r="G426" s="16">
        <v>1</v>
      </c>
      <c r="H426" s="30">
        <v>60476000</v>
      </c>
    </row>
    <row r="427" spans="1:8" x14ac:dyDescent="0.15">
      <c r="A427" s="14">
        <v>44526</v>
      </c>
      <c r="B427" s="15" t="s">
        <v>48</v>
      </c>
      <c r="C427" s="15" t="s">
        <v>37</v>
      </c>
      <c r="D427" s="15" t="s">
        <v>585</v>
      </c>
      <c r="E427" s="15" t="s">
        <v>945</v>
      </c>
      <c r="F427" s="15" t="s">
        <v>946</v>
      </c>
      <c r="G427" s="16">
        <v>1</v>
      </c>
      <c r="H427" s="30">
        <v>51450000</v>
      </c>
    </row>
    <row r="428" spans="1:8" x14ac:dyDescent="0.15">
      <c r="A428" s="14">
        <v>44526</v>
      </c>
      <c r="B428" s="15" t="s">
        <v>48</v>
      </c>
      <c r="C428" s="15" t="s">
        <v>37</v>
      </c>
      <c r="D428" s="15" t="s">
        <v>930</v>
      </c>
      <c r="E428" s="15" t="s">
        <v>947</v>
      </c>
      <c r="F428" s="15" t="s">
        <v>948</v>
      </c>
      <c r="G428" s="16">
        <v>1</v>
      </c>
      <c r="H428" s="30">
        <v>6680000</v>
      </c>
    </row>
    <row r="429" spans="1:8" x14ac:dyDescent="0.15">
      <c r="A429" s="14">
        <v>44526</v>
      </c>
      <c r="B429" s="15" t="s">
        <v>48</v>
      </c>
      <c r="C429" s="15" t="s">
        <v>37</v>
      </c>
      <c r="D429" s="15" t="s">
        <v>395</v>
      </c>
      <c r="E429" s="15" t="s">
        <v>947</v>
      </c>
      <c r="F429" s="15" t="s">
        <v>948</v>
      </c>
      <c r="G429" s="16">
        <v>1</v>
      </c>
      <c r="H429" s="30">
        <v>8124000</v>
      </c>
    </row>
    <row r="430" spans="1:8" x14ac:dyDescent="0.15">
      <c r="A430" s="14">
        <v>44527</v>
      </c>
      <c r="B430" s="15" t="s">
        <v>13</v>
      </c>
      <c r="C430" s="15" t="s">
        <v>37</v>
      </c>
      <c r="D430" s="15" t="s">
        <v>949</v>
      </c>
      <c r="E430" s="15" t="s">
        <v>950</v>
      </c>
      <c r="F430" s="15" t="s">
        <v>951</v>
      </c>
      <c r="G430" s="16">
        <v>1</v>
      </c>
      <c r="H430" s="30">
        <v>71307000</v>
      </c>
    </row>
    <row r="431" spans="1:8" x14ac:dyDescent="0.15">
      <c r="A431" s="14">
        <v>44527</v>
      </c>
      <c r="B431" s="15" t="s">
        <v>48</v>
      </c>
      <c r="C431" s="15" t="s">
        <v>37</v>
      </c>
      <c r="D431" s="15" t="s">
        <v>952</v>
      </c>
      <c r="E431" s="15" t="s">
        <v>953</v>
      </c>
      <c r="F431" s="15" t="s">
        <v>954</v>
      </c>
      <c r="G431" s="16">
        <v>1</v>
      </c>
      <c r="H431" s="30">
        <v>48742000</v>
      </c>
    </row>
    <row r="432" spans="1:8" x14ac:dyDescent="0.15">
      <c r="A432" s="14">
        <v>44527</v>
      </c>
      <c r="B432" s="15" t="s">
        <v>48</v>
      </c>
      <c r="C432" s="15" t="s">
        <v>37</v>
      </c>
      <c r="D432" s="15" t="s">
        <v>955</v>
      </c>
      <c r="E432" s="15" t="s">
        <v>956</v>
      </c>
      <c r="F432" s="15" t="s">
        <v>957</v>
      </c>
      <c r="G432" s="16">
        <v>1</v>
      </c>
      <c r="H432" s="30">
        <v>27079000</v>
      </c>
    </row>
    <row r="433" spans="1:8" x14ac:dyDescent="0.15">
      <c r="A433" s="14">
        <v>44528</v>
      </c>
      <c r="B433" s="15" t="s">
        <v>13</v>
      </c>
      <c r="C433" s="15" t="s">
        <v>37</v>
      </c>
      <c r="D433" s="15" t="s">
        <v>958</v>
      </c>
      <c r="E433" s="15" t="s">
        <v>959</v>
      </c>
      <c r="F433" s="15" t="s">
        <v>960</v>
      </c>
      <c r="G433" s="16">
        <v>1</v>
      </c>
      <c r="H433" s="30">
        <v>213018000</v>
      </c>
    </row>
    <row r="434" spans="1:8" x14ac:dyDescent="0.15">
      <c r="A434" s="14">
        <v>44528</v>
      </c>
      <c r="B434" s="15" t="s">
        <v>13</v>
      </c>
      <c r="C434" s="15" t="s">
        <v>37</v>
      </c>
      <c r="D434" s="15" t="s">
        <v>952</v>
      </c>
      <c r="E434" s="15" t="s">
        <v>961</v>
      </c>
      <c r="F434" s="15" t="s">
        <v>962</v>
      </c>
      <c r="G434" s="16">
        <v>1</v>
      </c>
      <c r="H434" s="30">
        <v>48742000</v>
      </c>
    </row>
    <row r="435" spans="1:8" x14ac:dyDescent="0.15">
      <c r="A435" s="14">
        <v>44529</v>
      </c>
      <c r="B435" s="15" t="s">
        <v>963</v>
      </c>
      <c r="C435" s="15" t="s">
        <v>37</v>
      </c>
      <c r="D435" s="15" t="s">
        <v>964</v>
      </c>
      <c r="E435" s="15" t="s">
        <v>965</v>
      </c>
      <c r="F435" s="15" t="s">
        <v>966</v>
      </c>
      <c r="G435" s="16">
        <v>1</v>
      </c>
      <c r="H435" s="30">
        <v>11554000</v>
      </c>
    </row>
    <row r="436" spans="1:8" x14ac:dyDescent="0.15">
      <c r="A436" s="14">
        <v>44530</v>
      </c>
      <c r="B436" s="15" t="s">
        <v>15</v>
      </c>
      <c r="C436" s="15" t="s">
        <v>37</v>
      </c>
      <c r="D436" s="15" t="s">
        <v>967</v>
      </c>
      <c r="E436" s="15" t="s">
        <v>968</v>
      </c>
      <c r="F436" s="15" t="s">
        <v>969</v>
      </c>
      <c r="G436" s="16">
        <v>1</v>
      </c>
      <c r="H436" s="30">
        <v>77626000</v>
      </c>
    </row>
    <row r="437" spans="1:8" x14ac:dyDescent="0.15">
      <c r="A437" s="14">
        <v>44530</v>
      </c>
      <c r="B437" s="15" t="s">
        <v>48</v>
      </c>
      <c r="C437" s="15" t="s">
        <v>37</v>
      </c>
      <c r="D437" s="15" t="s">
        <v>970</v>
      </c>
      <c r="E437" s="15" t="s">
        <v>971</v>
      </c>
      <c r="F437" s="15" t="s">
        <v>972</v>
      </c>
      <c r="G437" s="16">
        <v>1</v>
      </c>
      <c r="H437" s="30">
        <v>37910000</v>
      </c>
    </row>
    <row r="438" spans="1:8" x14ac:dyDescent="0.15">
      <c r="A438" s="14">
        <v>44530</v>
      </c>
      <c r="B438" s="15" t="s">
        <v>48</v>
      </c>
      <c r="C438" s="15" t="s">
        <v>37</v>
      </c>
      <c r="D438" s="15" t="s">
        <v>810</v>
      </c>
      <c r="E438" s="15" t="s">
        <v>973</v>
      </c>
      <c r="F438" s="15" t="s">
        <v>974</v>
      </c>
      <c r="G438" s="16">
        <v>1</v>
      </c>
      <c r="H438" s="30">
        <v>6951000</v>
      </c>
    </row>
    <row r="439" spans="1:8" x14ac:dyDescent="0.15">
      <c r="A439" s="14">
        <v>44530</v>
      </c>
      <c r="B439" s="15" t="s">
        <v>48</v>
      </c>
      <c r="C439" s="15" t="s">
        <v>37</v>
      </c>
      <c r="D439" s="15" t="s">
        <v>897</v>
      </c>
      <c r="E439" s="15" t="s">
        <v>975</v>
      </c>
      <c r="F439" s="15" t="s">
        <v>976</v>
      </c>
      <c r="G439" s="16">
        <v>1</v>
      </c>
      <c r="H439" s="30">
        <v>68599000</v>
      </c>
    </row>
    <row r="440" spans="1:8" x14ac:dyDescent="0.15">
      <c r="A440" s="14">
        <v>44530</v>
      </c>
      <c r="B440" s="15" t="s">
        <v>15</v>
      </c>
      <c r="C440" s="15" t="s">
        <v>37</v>
      </c>
      <c r="D440" s="15" t="s">
        <v>463</v>
      </c>
      <c r="E440" s="15" t="s">
        <v>968</v>
      </c>
      <c r="F440" s="15" t="s">
        <v>977</v>
      </c>
      <c r="G440" s="16">
        <v>1</v>
      </c>
      <c r="H440" s="30">
        <v>10832000</v>
      </c>
    </row>
    <row r="441" spans="1:8" x14ac:dyDescent="0.15">
      <c r="A441" s="14">
        <v>44531</v>
      </c>
      <c r="B441" s="15" t="s">
        <v>15</v>
      </c>
      <c r="C441" s="15" t="s">
        <v>37</v>
      </c>
      <c r="D441" s="15" t="s">
        <v>978</v>
      </c>
      <c r="E441" s="15" t="s">
        <v>979</v>
      </c>
      <c r="F441" s="15" t="s">
        <v>980</v>
      </c>
      <c r="G441" s="16">
        <v>1</v>
      </c>
      <c r="H441" s="30">
        <v>76723000</v>
      </c>
    </row>
    <row r="442" spans="1:8" x14ac:dyDescent="0.15">
      <c r="A442" s="14">
        <v>44531</v>
      </c>
      <c r="B442" s="15" t="s">
        <v>15</v>
      </c>
      <c r="C442" s="15" t="s">
        <v>37</v>
      </c>
      <c r="D442" s="15" t="s">
        <v>981</v>
      </c>
      <c r="E442" s="15" t="s">
        <v>979</v>
      </c>
      <c r="F442" s="15" t="s">
        <v>980</v>
      </c>
      <c r="G442" s="16">
        <v>1</v>
      </c>
      <c r="H442" s="30">
        <v>55963000</v>
      </c>
    </row>
    <row r="443" spans="1:8" x14ac:dyDescent="0.15">
      <c r="A443" s="14">
        <v>44532</v>
      </c>
      <c r="B443" s="15" t="s">
        <v>13</v>
      </c>
      <c r="C443" s="15" t="s">
        <v>37</v>
      </c>
      <c r="D443" s="15" t="s">
        <v>982</v>
      </c>
      <c r="E443" s="15" t="s">
        <v>983</v>
      </c>
      <c r="F443" s="15" t="s">
        <v>984</v>
      </c>
      <c r="G443" s="16">
        <v>1</v>
      </c>
      <c r="H443" s="30">
        <v>234681000</v>
      </c>
    </row>
    <row r="444" spans="1:8" x14ac:dyDescent="0.15">
      <c r="A444" s="14">
        <v>44532</v>
      </c>
      <c r="B444" s="15" t="s">
        <v>13</v>
      </c>
      <c r="C444" s="15" t="s">
        <v>37</v>
      </c>
      <c r="D444" s="15" t="s">
        <v>985</v>
      </c>
      <c r="E444" s="15" t="s">
        <v>986</v>
      </c>
      <c r="F444" s="15" t="s">
        <v>987</v>
      </c>
      <c r="G444" s="16">
        <v>1</v>
      </c>
      <c r="H444" s="30">
        <v>27079000</v>
      </c>
    </row>
    <row r="445" spans="1:8" x14ac:dyDescent="0.15">
      <c r="A445" s="14">
        <v>44532</v>
      </c>
      <c r="B445" s="15" t="s">
        <v>13</v>
      </c>
      <c r="C445" s="15" t="s">
        <v>37</v>
      </c>
      <c r="D445" s="15" t="s">
        <v>988</v>
      </c>
      <c r="E445" s="15" t="s">
        <v>989</v>
      </c>
      <c r="F445" s="15" t="s">
        <v>990</v>
      </c>
      <c r="G445" s="16">
        <v>1</v>
      </c>
      <c r="H445" s="30">
        <v>46034000</v>
      </c>
    </row>
    <row r="446" spans="1:8" x14ac:dyDescent="0.15">
      <c r="A446" s="14">
        <v>44532</v>
      </c>
      <c r="B446" s="15" t="s">
        <v>13</v>
      </c>
      <c r="C446" s="15" t="s">
        <v>37</v>
      </c>
      <c r="D446" s="15" t="s">
        <v>991</v>
      </c>
      <c r="E446" s="15" t="s">
        <v>992</v>
      </c>
      <c r="F446" s="15" t="s">
        <v>993</v>
      </c>
      <c r="G446" s="16">
        <v>1</v>
      </c>
      <c r="H446" s="30">
        <v>602949000</v>
      </c>
    </row>
    <row r="447" spans="1:8" x14ac:dyDescent="0.15">
      <c r="A447" s="14">
        <v>44534</v>
      </c>
      <c r="B447" s="15" t="s">
        <v>15</v>
      </c>
      <c r="C447" s="15" t="s">
        <v>37</v>
      </c>
      <c r="D447" s="15" t="s">
        <v>193</v>
      </c>
      <c r="E447" s="15" t="s">
        <v>994</v>
      </c>
      <c r="F447" s="15" t="s">
        <v>995</v>
      </c>
      <c r="G447" s="16">
        <v>1</v>
      </c>
      <c r="H447" s="30">
        <v>43326000</v>
      </c>
    </row>
    <row r="448" spans="1:8" x14ac:dyDescent="0.15">
      <c r="A448" s="14">
        <v>44534</v>
      </c>
      <c r="B448" s="15" t="s">
        <v>15</v>
      </c>
      <c r="C448" s="15" t="s">
        <v>37</v>
      </c>
      <c r="D448" s="15" t="s">
        <v>622</v>
      </c>
      <c r="E448" s="15" t="s">
        <v>996</v>
      </c>
      <c r="F448" s="15" t="s">
        <v>997</v>
      </c>
      <c r="G448" s="16">
        <v>1</v>
      </c>
      <c r="H448" s="30">
        <v>56865000</v>
      </c>
    </row>
    <row r="449" spans="1:8" x14ac:dyDescent="0.15">
      <c r="A449" s="14">
        <v>44534</v>
      </c>
      <c r="B449" s="15" t="s">
        <v>48</v>
      </c>
      <c r="C449" s="15" t="s">
        <v>37</v>
      </c>
      <c r="D449" s="15" t="s">
        <v>998</v>
      </c>
      <c r="E449" s="15" t="s">
        <v>999</v>
      </c>
      <c r="F449" s="15" t="s">
        <v>1000</v>
      </c>
      <c r="G449" s="16">
        <v>1</v>
      </c>
      <c r="H449" s="30">
        <v>13630000</v>
      </c>
    </row>
    <row r="450" spans="1:8" x14ac:dyDescent="0.15">
      <c r="A450" s="14">
        <v>44534</v>
      </c>
      <c r="B450" s="15" t="s">
        <v>13</v>
      </c>
      <c r="C450" s="15" t="s">
        <v>37</v>
      </c>
      <c r="D450" s="15" t="s">
        <v>178</v>
      </c>
      <c r="E450" s="15" t="s">
        <v>160</v>
      </c>
      <c r="F450" s="15" t="s">
        <v>1001</v>
      </c>
      <c r="G450" s="16">
        <v>1</v>
      </c>
      <c r="H450" s="30">
        <v>55060000</v>
      </c>
    </row>
    <row r="451" spans="1:8" x14ac:dyDescent="0.15">
      <c r="A451" s="14">
        <v>44534</v>
      </c>
      <c r="B451" s="15" t="s">
        <v>13</v>
      </c>
      <c r="C451" s="15" t="s">
        <v>37</v>
      </c>
      <c r="D451" s="15" t="s">
        <v>1002</v>
      </c>
      <c r="E451" s="15" t="s">
        <v>1003</v>
      </c>
      <c r="F451" s="15" t="s">
        <v>1004</v>
      </c>
      <c r="G451" s="16">
        <v>1</v>
      </c>
      <c r="H451" s="30">
        <v>102899000</v>
      </c>
    </row>
    <row r="452" spans="1:8" x14ac:dyDescent="0.15">
      <c r="A452" s="14">
        <v>44535</v>
      </c>
      <c r="B452" s="15" t="s">
        <v>48</v>
      </c>
      <c r="C452" s="15" t="s">
        <v>37</v>
      </c>
      <c r="D452" s="15" t="s">
        <v>1005</v>
      </c>
      <c r="E452" s="15" t="s">
        <v>1006</v>
      </c>
      <c r="F452" s="15" t="s">
        <v>1007</v>
      </c>
      <c r="G452" s="16">
        <v>1</v>
      </c>
      <c r="H452" s="30">
        <v>59573000</v>
      </c>
    </row>
    <row r="453" spans="1:8" x14ac:dyDescent="0.15">
      <c r="A453" s="14">
        <v>44535</v>
      </c>
      <c r="B453" s="15" t="s">
        <v>15</v>
      </c>
      <c r="C453" s="15" t="s">
        <v>37</v>
      </c>
      <c r="D453" s="15" t="s">
        <v>1008</v>
      </c>
      <c r="E453" s="15" t="s">
        <v>1009</v>
      </c>
      <c r="F453" s="15" t="s">
        <v>1010</v>
      </c>
      <c r="G453" s="16">
        <v>1</v>
      </c>
      <c r="H453" s="30">
        <v>6951000</v>
      </c>
    </row>
    <row r="454" spans="1:8" x14ac:dyDescent="0.15">
      <c r="A454" s="14">
        <v>44535</v>
      </c>
      <c r="B454" s="15" t="s">
        <v>15</v>
      </c>
      <c r="C454" s="15" t="s">
        <v>37</v>
      </c>
      <c r="D454" s="15" t="s">
        <v>1011</v>
      </c>
      <c r="E454" s="15" t="s">
        <v>1009</v>
      </c>
      <c r="F454" s="15" t="s">
        <v>1012</v>
      </c>
      <c r="G454" s="16">
        <v>1</v>
      </c>
      <c r="H454" s="30">
        <v>55060000</v>
      </c>
    </row>
    <row r="455" spans="1:8" x14ac:dyDescent="0.15">
      <c r="A455" s="14">
        <v>44535</v>
      </c>
      <c r="B455" s="15" t="s">
        <v>15</v>
      </c>
      <c r="C455" s="15" t="s">
        <v>37</v>
      </c>
      <c r="D455" s="15" t="s">
        <v>1013</v>
      </c>
      <c r="E455" s="15" t="s">
        <v>1009</v>
      </c>
      <c r="F455" s="15" t="s">
        <v>1014</v>
      </c>
      <c r="G455" s="16">
        <v>1</v>
      </c>
      <c r="H455" s="30">
        <v>9388000</v>
      </c>
    </row>
    <row r="456" spans="1:8" x14ac:dyDescent="0.15">
      <c r="A456" s="14">
        <v>44535</v>
      </c>
      <c r="B456" s="15" t="s">
        <v>13</v>
      </c>
      <c r="C456" s="15" t="s">
        <v>37</v>
      </c>
      <c r="D456" s="15" t="s">
        <v>1015</v>
      </c>
      <c r="E456" s="15" t="s">
        <v>646</v>
      </c>
      <c r="F456" s="15" t="s">
        <v>1016</v>
      </c>
      <c r="G456" s="16">
        <v>1</v>
      </c>
      <c r="H456" s="30">
        <v>162472000</v>
      </c>
    </row>
    <row r="457" spans="1:8" x14ac:dyDescent="0.15">
      <c r="A457" s="14">
        <v>44536</v>
      </c>
      <c r="B457" s="15" t="s">
        <v>13</v>
      </c>
      <c r="C457" s="15" t="s">
        <v>37</v>
      </c>
      <c r="D457" s="15" t="s">
        <v>1017</v>
      </c>
      <c r="E457" s="15" t="s">
        <v>386</v>
      </c>
      <c r="F457" s="15" t="s">
        <v>1018</v>
      </c>
      <c r="G457" s="16">
        <v>1</v>
      </c>
      <c r="H457" s="30">
        <v>267175000</v>
      </c>
    </row>
    <row r="458" spans="1:8" x14ac:dyDescent="0.15">
      <c r="A458" s="14">
        <v>44536</v>
      </c>
      <c r="B458" s="15" t="s">
        <v>13</v>
      </c>
      <c r="C458" s="15" t="s">
        <v>37</v>
      </c>
      <c r="D458" s="15" t="s">
        <v>1019</v>
      </c>
      <c r="E458" s="15" t="s">
        <v>1020</v>
      </c>
      <c r="F458" s="15" t="s">
        <v>1021</v>
      </c>
      <c r="G458" s="16">
        <v>1</v>
      </c>
      <c r="H458" s="30">
        <v>71307000</v>
      </c>
    </row>
    <row r="459" spans="1:8" x14ac:dyDescent="0.15">
      <c r="A459" s="14">
        <v>44536</v>
      </c>
      <c r="B459" s="15" t="s">
        <v>13</v>
      </c>
      <c r="C459" s="15" t="s">
        <v>37</v>
      </c>
      <c r="D459" s="15" t="s">
        <v>1022</v>
      </c>
      <c r="E459" s="15" t="s">
        <v>1020</v>
      </c>
      <c r="F459" s="15" t="s">
        <v>1021</v>
      </c>
      <c r="G459" s="16">
        <v>1</v>
      </c>
      <c r="H459" s="30">
        <v>2130176000</v>
      </c>
    </row>
    <row r="460" spans="1:8" x14ac:dyDescent="0.15">
      <c r="A460" s="14">
        <v>44537</v>
      </c>
      <c r="B460" s="15" t="s">
        <v>15</v>
      </c>
      <c r="C460" s="15" t="s">
        <v>37</v>
      </c>
      <c r="D460" s="15" t="s">
        <v>137</v>
      </c>
      <c r="E460" s="15" t="s">
        <v>1023</v>
      </c>
      <c r="F460" s="15" t="s">
        <v>1024</v>
      </c>
      <c r="G460" s="16">
        <v>1</v>
      </c>
      <c r="H460" s="30">
        <v>103801000</v>
      </c>
    </row>
    <row r="461" spans="1:8" x14ac:dyDescent="0.15">
      <c r="A461" s="14">
        <v>44537</v>
      </c>
      <c r="B461" s="15" t="s">
        <v>48</v>
      </c>
      <c r="C461" s="15" t="s">
        <v>37</v>
      </c>
      <c r="D461" s="15" t="s">
        <v>1025</v>
      </c>
      <c r="E461" s="15" t="s">
        <v>1026</v>
      </c>
      <c r="F461" s="15" t="s">
        <v>1027</v>
      </c>
      <c r="G461" s="16">
        <v>1</v>
      </c>
      <c r="H461" s="30">
        <v>6951000</v>
      </c>
    </row>
    <row r="462" spans="1:8" x14ac:dyDescent="0.15">
      <c r="A462" s="14">
        <v>44538</v>
      </c>
      <c r="B462" s="15" t="s">
        <v>48</v>
      </c>
      <c r="C462" s="15" t="s">
        <v>37</v>
      </c>
      <c r="D462" s="15" t="s">
        <v>1028</v>
      </c>
      <c r="E462" s="15" t="s">
        <v>1029</v>
      </c>
      <c r="F462" s="15" t="s">
        <v>1030</v>
      </c>
      <c r="G462" s="16">
        <v>1</v>
      </c>
      <c r="H462" s="30">
        <v>55060000</v>
      </c>
    </row>
    <row r="463" spans="1:8" x14ac:dyDescent="0.15">
      <c r="A463" s="14">
        <v>44538</v>
      </c>
      <c r="B463" s="15" t="s">
        <v>15</v>
      </c>
      <c r="C463" s="15" t="s">
        <v>37</v>
      </c>
      <c r="D463" s="15" t="s">
        <v>897</v>
      </c>
      <c r="E463" s="15" t="s">
        <v>1031</v>
      </c>
      <c r="F463" s="15" t="s">
        <v>1032</v>
      </c>
      <c r="G463" s="16">
        <v>1</v>
      </c>
      <c r="H463" s="30">
        <v>68599000</v>
      </c>
    </row>
    <row r="464" spans="1:8" x14ac:dyDescent="0.15">
      <c r="A464" s="14">
        <v>44539</v>
      </c>
      <c r="B464" s="15" t="s">
        <v>15</v>
      </c>
      <c r="C464" s="15" t="s">
        <v>37</v>
      </c>
      <c r="D464" s="15" t="s">
        <v>638</v>
      </c>
      <c r="E464" s="15" t="s">
        <v>1033</v>
      </c>
      <c r="F464" s="15" t="s">
        <v>1034</v>
      </c>
      <c r="G464" s="16">
        <v>1</v>
      </c>
      <c r="H464" s="30">
        <v>92067000</v>
      </c>
    </row>
    <row r="465" spans="1:8" x14ac:dyDescent="0.15">
      <c r="A465" s="14">
        <v>44539</v>
      </c>
      <c r="B465" s="15" t="s">
        <v>48</v>
      </c>
      <c r="C465" s="15" t="s">
        <v>37</v>
      </c>
      <c r="D465" s="15" t="s">
        <v>1035</v>
      </c>
      <c r="E465" s="15" t="s">
        <v>114</v>
      </c>
      <c r="F465" s="15" t="s">
        <v>1036</v>
      </c>
      <c r="G465" s="16">
        <v>1</v>
      </c>
      <c r="H465" s="30">
        <v>8124000</v>
      </c>
    </row>
    <row r="466" spans="1:8" x14ac:dyDescent="0.15">
      <c r="A466" s="14">
        <v>44539</v>
      </c>
      <c r="B466" s="15" t="s">
        <v>48</v>
      </c>
      <c r="C466" s="15" t="s">
        <v>37</v>
      </c>
      <c r="D466" s="15" t="s">
        <v>1037</v>
      </c>
      <c r="E466" s="15" t="s">
        <v>1038</v>
      </c>
      <c r="F466" s="15" t="s">
        <v>1039</v>
      </c>
      <c r="G466" s="16">
        <v>1</v>
      </c>
      <c r="H466" s="30">
        <v>28884000</v>
      </c>
    </row>
    <row r="467" spans="1:8" x14ac:dyDescent="0.15">
      <c r="A467" s="14">
        <v>44539</v>
      </c>
      <c r="B467" s="15" t="s">
        <v>15</v>
      </c>
      <c r="C467" s="15" t="s">
        <v>37</v>
      </c>
      <c r="D467" s="15" t="s">
        <v>1040</v>
      </c>
      <c r="E467" s="15" t="s">
        <v>1041</v>
      </c>
      <c r="F467" s="15" t="s">
        <v>1042</v>
      </c>
      <c r="G467" s="16">
        <v>1</v>
      </c>
      <c r="H467" s="30">
        <v>125464000</v>
      </c>
    </row>
    <row r="468" spans="1:8" x14ac:dyDescent="0.15">
      <c r="A468" s="14">
        <v>44539</v>
      </c>
      <c r="B468" s="15" t="s">
        <v>15</v>
      </c>
      <c r="C468" s="15" t="s">
        <v>37</v>
      </c>
      <c r="D468" s="15" t="s">
        <v>1043</v>
      </c>
      <c r="E468" s="15" t="s">
        <v>1031</v>
      </c>
      <c r="F468" s="15" t="s">
        <v>1044</v>
      </c>
      <c r="G468" s="16">
        <v>1</v>
      </c>
      <c r="H468" s="30">
        <v>56865000</v>
      </c>
    </row>
    <row r="469" spans="1:8" x14ac:dyDescent="0.15">
      <c r="A469" s="14">
        <v>44539</v>
      </c>
      <c r="B469" s="15" t="s">
        <v>48</v>
      </c>
      <c r="C469" s="15" t="s">
        <v>37</v>
      </c>
      <c r="D469" s="15" t="s">
        <v>1045</v>
      </c>
      <c r="E469" s="15" t="s">
        <v>1046</v>
      </c>
      <c r="F469" s="15" t="s">
        <v>1047</v>
      </c>
      <c r="G469" s="16">
        <v>1</v>
      </c>
      <c r="H469" s="30">
        <v>71307000</v>
      </c>
    </row>
    <row r="470" spans="1:8" x14ac:dyDescent="0.15">
      <c r="A470" s="14">
        <v>44540</v>
      </c>
      <c r="B470" s="15" t="s">
        <v>13</v>
      </c>
      <c r="C470" s="15" t="s">
        <v>37</v>
      </c>
      <c r="D470" s="15" t="s">
        <v>1048</v>
      </c>
      <c r="E470" s="15" t="s">
        <v>1049</v>
      </c>
      <c r="F470" s="15" t="s">
        <v>1050</v>
      </c>
      <c r="G470" s="16">
        <v>1</v>
      </c>
      <c r="H470" s="30">
        <v>7402000</v>
      </c>
    </row>
    <row r="471" spans="1:8" x14ac:dyDescent="0.15">
      <c r="A471" s="14">
        <v>44540</v>
      </c>
      <c r="B471" s="15" t="s">
        <v>48</v>
      </c>
      <c r="C471" s="15" t="s">
        <v>37</v>
      </c>
      <c r="D471" s="15" t="s">
        <v>1051</v>
      </c>
      <c r="E471" s="15" t="s">
        <v>1052</v>
      </c>
      <c r="F471" s="15" t="s">
        <v>1053</v>
      </c>
      <c r="G471" s="16">
        <v>1</v>
      </c>
      <c r="H471" s="30">
        <v>22566000</v>
      </c>
    </row>
    <row r="472" spans="1:8" x14ac:dyDescent="0.15">
      <c r="A472" s="14">
        <v>44540</v>
      </c>
      <c r="B472" s="15" t="s">
        <v>48</v>
      </c>
      <c r="C472" s="15" t="s">
        <v>37</v>
      </c>
      <c r="D472" s="15" t="s">
        <v>1051</v>
      </c>
      <c r="E472" s="15" t="s">
        <v>1052</v>
      </c>
      <c r="F472" s="15" t="s">
        <v>1054</v>
      </c>
      <c r="G472" s="16">
        <v>-1</v>
      </c>
      <c r="H472" s="30">
        <v>-22566000</v>
      </c>
    </row>
    <row r="473" spans="1:8" x14ac:dyDescent="0.15">
      <c r="A473" s="14">
        <v>44540</v>
      </c>
      <c r="B473" s="15" t="s">
        <v>48</v>
      </c>
      <c r="C473" s="15" t="s">
        <v>37</v>
      </c>
      <c r="D473" s="15" t="s">
        <v>1051</v>
      </c>
      <c r="E473" s="15" t="s">
        <v>1052</v>
      </c>
      <c r="F473" s="15" t="s">
        <v>1055</v>
      </c>
      <c r="G473" s="16">
        <v>1</v>
      </c>
      <c r="H473" s="30">
        <v>22566000</v>
      </c>
    </row>
    <row r="474" spans="1:8" x14ac:dyDescent="0.15">
      <c r="A474" s="14">
        <v>44541</v>
      </c>
      <c r="B474" s="15" t="s">
        <v>48</v>
      </c>
      <c r="C474" s="15" t="s">
        <v>37</v>
      </c>
      <c r="D474" s="15" t="s">
        <v>1056</v>
      </c>
      <c r="E474" s="15" t="s">
        <v>1057</v>
      </c>
      <c r="F474" s="15" t="s">
        <v>1058</v>
      </c>
      <c r="G474" s="16">
        <v>1</v>
      </c>
      <c r="H474" s="30">
        <v>13630000</v>
      </c>
    </row>
    <row r="475" spans="1:8" x14ac:dyDescent="0.15">
      <c r="A475" s="14">
        <v>44541</v>
      </c>
      <c r="B475" s="15" t="s">
        <v>48</v>
      </c>
      <c r="C475" s="15" t="s">
        <v>37</v>
      </c>
      <c r="D475" s="15" t="s">
        <v>534</v>
      </c>
      <c r="E475" s="15" t="s">
        <v>1059</v>
      </c>
      <c r="F475" s="15" t="s">
        <v>1060</v>
      </c>
      <c r="G475" s="16">
        <v>1</v>
      </c>
      <c r="H475" s="30">
        <v>6951000</v>
      </c>
    </row>
    <row r="476" spans="1:8" x14ac:dyDescent="0.15">
      <c r="A476" s="14">
        <v>44541</v>
      </c>
      <c r="B476" s="15" t="s">
        <v>48</v>
      </c>
      <c r="C476" s="15" t="s">
        <v>37</v>
      </c>
      <c r="D476" s="15" t="s">
        <v>1061</v>
      </c>
      <c r="E476" s="15" t="s">
        <v>1062</v>
      </c>
      <c r="F476" s="15" t="s">
        <v>1063</v>
      </c>
      <c r="G476" s="16">
        <v>1</v>
      </c>
      <c r="H476" s="30">
        <v>29787000</v>
      </c>
    </row>
    <row r="477" spans="1:8" x14ac:dyDescent="0.15">
      <c r="A477" s="14">
        <v>44541</v>
      </c>
      <c r="B477" s="15" t="s">
        <v>48</v>
      </c>
      <c r="C477" s="15" t="s">
        <v>37</v>
      </c>
      <c r="D477" s="15" t="s">
        <v>1064</v>
      </c>
      <c r="E477" s="15" t="s">
        <v>1065</v>
      </c>
      <c r="F477" s="15" t="s">
        <v>1066</v>
      </c>
      <c r="G477" s="16">
        <v>1</v>
      </c>
      <c r="H477" s="30">
        <v>31592000</v>
      </c>
    </row>
    <row r="478" spans="1:8" x14ac:dyDescent="0.15">
      <c r="A478" s="14">
        <v>44541</v>
      </c>
      <c r="B478" s="15" t="s">
        <v>48</v>
      </c>
      <c r="C478" s="15" t="s">
        <v>37</v>
      </c>
      <c r="D478" s="15" t="s">
        <v>671</v>
      </c>
      <c r="E478" s="15" t="s">
        <v>1067</v>
      </c>
      <c r="F478" s="15" t="s">
        <v>1068</v>
      </c>
      <c r="G478" s="16">
        <v>1</v>
      </c>
      <c r="H478" s="30">
        <v>60476000</v>
      </c>
    </row>
    <row r="479" spans="1:8" x14ac:dyDescent="0.15">
      <c r="A479" s="14">
        <v>44541</v>
      </c>
      <c r="B479" s="15" t="s">
        <v>48</v>
      </c>
      <c r="C479" s="15" t="s">
        <v>37</v>
      </c>
      <c r="D479" s="15" t="s">
        <v>1069</v>
      </c>
      <c r="E479" s="15" t="s">
        <v>1070</v>
      </c>
      <c r="F479" s="15" t="s">
        <v>1071</v>
      </c>
      <c r="G479" s="16">
        <v>1</v>
      </c>
      <c r="H479" s="30">
        <v>56865000</v>
      </c>
    </row>
    <row r="480" spans="1:8" x14ac:dyDescent="0.15">
      <c r="A480" s="14">
        <v>44541</v>
      </c>
      <c r="B480" s="15" t="s">
        <v>48</v>
      </c>
      <c r="C480" s="15" t="s">
        <v>37</v>
      </c>
      <c r="D480" s="15" t="s">
        <v>396</v>
      </c>
      <c r="E480" s="15" t="s">
        <v>1072</v>
      </c>
      <c r="F480" s="15" t="s">
        <v>1073</v>
      </c>
      <c r="G480" s="16">
        <v>1</v>
      </c>
      <c r="H480" s="30">
        <v>7763000</v>
      </c>
    </row>
    <row r="481" spans="1:8" x14ac:dyDescent="0.15">
      <c r="A481" s="14">
        <v>44541</v>
      </c>
      <c r="B481" s="15" t="s">
        <v>48</v>
      </c>
      <c r="C481" s="15" t="s">
        <v>37</v>
      </c>
      <c r="D481" s="15" t="s">
        <v>239</v>
      </c>
      <c r="E481" s="15" t="s">
        <v>1074</v>
      </c>
      <c r="F481" s="15" t="s">
        <v>1075</v>
      </c>
      <c r="G481" s="16">
        <v>1</v>
      </c>
      <c r="H481" s="30">
        <v>55060000</v>
      </c>
    </row>
    <row r="482" spans="1:8" x14ac:dyDescent="0.15">
      <c r="A482" s="14">
        <v>44541</v>
      </c>
      <c r="B482" s="15" t="s">
        <v>48</v>
      </c>
      <c r="C482" s="15" t="s">
        <v>37</v>
      </c>
      <c r="D482" s="15" t="s">
        <v>671</v>
      </c>
      <c r="E482" s="15" t="s">
        <v>1067</v>
      </c>
      <c r="F482" s="15" t="s">
        <v>1076</v>
      </c>
      <c r="G482" s="16">
        <v>-1</v>
      </c>
      <c r="H482" s="30">
        <v>-60476000</v>
      </c>
    </row>
    <row r="483" spans="1:8" x14ac:dyDescent="0.15">
      <c r="A483" s="14">
        <v>44541</v>
      </c>
      <c r="B483" s="15" t="s">
        <v>48</v>
      </c>
      <c r="C483" s="15" t="s">
        <v>37</v>
      </c>
      <c r="D483" s="15" t="s">
        <v>396</v>
      </c>
      <c r="E483" s="15" t="s">
        <v>1077</v>
      </c>
      <c r="F483" s="15" t="s">
        <v>1078</v>
      </c>
      <c r="G483" s="16">
        <v>1</v>
      </c>
      <c r="H483" s="30">
        <v>7763000</v>
      </c>
    </row>
    <row r="484" spans="1:8" x14ac:dyDescent="0.15">
      <c r="A484" s="14">
        <v>44541</v>
      </c>
      <c r="B484" s="15" t="s">
        <v>48</v>
      </c>
      <c r="C484" s="15" t="s">
        <v>37</v>
      </c>
      <c r="D484" s="15" t="s">
        <v>671</v>
      </c>
      <c r="E484" s="15" t="s">
        <v>1067</v>
      </c>
      <c r="F484" s="15" t="s">
        <v>1079</v>
      </c>
      <c r="G484" s="16">
        <v>1</v>
      </c>
      <c r="H484" s="30">
        <v>60476000</v>
      </c>
    </row>
    <row r="485" spans="1:8" x14ac:dyDescent="0.15">
      <c r="A485" s="14">
        <v>44542</v>
      </c>
      <c r="B485" s="15" t="s">
        <v>13</v>
      </c>
      <c r="C485" s="15" t="s">
        <v>37</v>
      </c>
      <c r="D485" s="15" t="s">
        <v>134</v>
      </c>
      <c r="E485" s="15" t="s">
        <v>1080</v>
      </c>
      <c r="F485" s="15" t="s">
        <v>1081</v>
      </c>
      <c r="G485" s="16">
        <v>1</v>
      </c>
      <c r="H485" s="30">
        <v>55060000</v>
      </c>
    </row>
    <row r="486" spans="1:8" x14ac:dyDescent="0.15">
      <c r="A486" s="14">
        <v>44542</v>
      </c>
      <c r="B486" s="15" t="s">
        <v>48</v>
      </c>
      <c r="C486" s="15" t="s">
        <v>37</v>
      </c>
      <c r="D486" s="15" t="s">
        <v>382</v>
      </c>
      <c r="E486" s="15" t="s">
        <v>1082</v>
      </c>
      <c r="F486" s="15" t="s">
        <v>1083</v>
      </c>
      <c r="G486" s="16">
        <v>1</v>
      </c>
      <c r="H486" s="30">
        <v>26176000</v>
      </c>
    </row>
    <row r="487" spans="1:8" x14ac:dyDescent="0.15">
      <c r="A487" s="14">
        <v>44542</v>
      </c>
      <c r="B487" s="15" t="s">
        <v>48</v>
      </c>
      <c r="C487" s="15" t="s">
        <v>37</v>
      </c>
      <c r="D487" s="15" t="s">
        <v>1084</v>
      </c>
      <c r="E487" s="15" t="s">
        <v>1085</v>
      </c>
      <c r="F487" s="15" t="s">
        <v>1086</v>
      </c>
      <c r="G487" s="16">
        <v>1</v>
      </c>
      <c r="H487" s="30">
        <v>56865000</v>
      </c>
    </row>
    <row r="488" spans="1:8" x14ac:dyDescent="0.15">
      <c r="A488" s="14">
        <v>44542</v>
      </c>
      <c r="B488" s="15" t="s">
        <v>48</v>
      </c>
      <c r="C488" s="15" t="s">
        <v>37</v>
      </c>
      <c r="D488" s="15" t="s">
        <v>1087</v>
      </c>
      <c r="E488" s="15" t="s">
        <v>1088</v>
      </c>
      <c r="F488" s="15" t="s">
        <v>1089</v>
      </c>
      <c r="G488" s="16">
        <v>1</v>
      </c>
      <c r="H488" s="30">
        <v>60476000</v>
      </c>
    </row>
    <row r="489" spans="1:8" x14ac:dyDescent="0.15">
      <c r="A489" s="14">
        <v>44542</v>
      </c>
      <c r="B489" s="15" t="s">
        <v>48</v>
      </c>
      <c r="C489" s="15" t="s">
        <v>37</v>
      </c>
      <c r="D489" s="15" t="s">
        <v>610</v>
      </c>
      <c r="E489" s="15" t="s">
        <v>1090</v>
      </c>
      <c r="F489" s="15" t="s">
        <v>1091</v>
      </c>
      <c r="G489" s="16">
        <v>1</v>
      </c>
      <c r="H489" s="30">
        <v>13179000</v>
      </c>
    </row>
    <row r="490" spans="1:8" x14ac:dyDescent="0.15">
      <c r="A490" s="14">
        <v>44543</v>
      </c>
      <c r="B490" s="15" t="s">
        <v>48</v>
      </c>
      <c r="C490" s="15" t="s">
        <v>37</v>
      </c>
      <c r="D490" s="15" t="s">
        <v>1025</v>
      </c>
      <c r="E490" s="15" t="s">
        <v>1092</v>
      </c>
      <c r="F490" s="15" t="s">
        <v>1093</v>
      </c>
      <c r="G490" s="16">
        <v>1</v>
      </c>
      <c r="H490" s="30">
        <v>6951000</v>
      </c>
    </row>
    <row r="491" spans="1:8" x14ac:dyDescent="0.15">
      <c r="A491" s="14">
        <v>44543</v>
      </c>
      <c r="B491" s="15" t="s">
        <v>48</v>
      </c>
      <c r="C491" s="15" t="s">
        <v>37</v>
      </c>
      <c r="D491" s="15" t="s">
        <v>1094</v>
      </c>
      <c r="E491" s="15" t="s">
        <v>1095</v>
      </c>
      <c r="F491" s="15" t="s">
        <v>1096</v>
      </c>
      <c r="G491" s="16">
        <v>1</v>
      </c>
      <c r="H491" s="30">
        <v>7763000</v>
      </c>
    </row>
    <row r="492" spans="1:8" x14ac:dyDescent="0.15">
      <c r="A492" s="14">
        <v>44543</v>
      </c>
      <c r="B492" s="15" t="s">
        <v>48</v>
      </c>
      <c r="C492" s="15" t="s">
        <v>37</v>
      </c>
      <c r="D492" s="15" t="s">
        <v>706</v>
      </c>
      <c r="E492" s="15" t="s">
        <v>1095</v>
      </c>
      <c r="F492" s="15" t="s">
        <v>1096</v>
      </c>
      <c r="G492" s="16">
        <v>1</v>
      </c>
      <c r="H492" s="30">
        <v>13179000</v>
      </c>
    </row>
    <row r="493" spans="1:8" x14ac:dyDescent="0.15">
      <c r="A493" s="14">
        <v>44544</v>
      </c>
      <c r="B493" s="15" t="s">
        <v>242</v>
      </c>
      <c r="C493" s="15" t="s">
        <v>37</v>
      </c>
      <c r="D493" s="15" t="s">
        <v>1097</v>
      </c>
      <c r="E493" s="15" t="s">
        <v>1098</v>
      </c>
      <c r="F493" s="15" t="s">
        <v>1099</v>
      </c>
      <c r="G493" s="16">
        <v>1</v>
      </c>
      <c r="H493" s="30">
        <v>17963000</v>
      </c>
    </row>
    <row r="494" spans="1:8" x14ac:dyDescent="0.15">
      <c r="A494" s="14">
        <v>44545</v>
      </c>
      <c r="B494" s="15" t="s">
        <v>242</v>
      </c>
      <c r="C494" s="15" t="s">
        <v>37</v>
      </c>
      <c r="D494" s="15" t="s">
        <v>222</v>
      </c>
      <c r="E494" s="15" t="s">
        <v>1100</v>
      </c>
      <c r="F494" s="15" t="s">
        <v>1101</v>
      </c>
      <c r="G494" s="16">
        <v>1</v>
      </c>
      <c r="H494" s="30">
        <v>26176000</v>
      </c>
    </row>
    <row r="495" spans="1:8" x14ac:dyDescent="0.15">
      <c r="A495" s="14">
        <v>44545</v>
      </c>
      <c r="B495" s="15" t="s">
        <v>13</v>
      </c>
      <c r="C495" s="15" t="s">
        <v>37</v>
      </c>
      <c r="D495" s="15" t="s">
        <v>1102</v>
      </c>
      <c r="E495" s="15" t="s">
        <v>1103</v>
      </c>
      <c r="F495" s="15" t="s">
        <v>1104</v>
      </c>
      <c r="G495" s="16">
        <v>1</v>
      </c>
      <c r="H495" s="30">
        <v>4097881000</v>
      </c>
    </row>
    <row r="496" spans="1:8" x14ac:dyDescent="0.15">
      <c r="A496" s="14">
        <v>44545</v>
      </c>
      <c r="B496" s="15" t="s">
        <v>242</v>
      </c>
      <c r="C496" s="15" t="s">
        <v>37</v>
      </c>
      <c r="D496" s="15" t="s">
        <v>1008</v>
      </c>
      <c r="E496" s="15" t="s">
        <v>1105</v>
      </c>
      <c r="F496" s="15" t="s">
        <v>1106</v>
      </c>
      <c r="G496" s="16">
        <v>1</v>
      </c>
      <c r="H496" s="30">
        <v>6951000</v>
      </c>
    </row>
    <row r="497" spans="1:8" x14ac:dyDescent="0.15">
      <c r="A497" s="14"/>
      <c r="G497" s="16"/>
      <c r="H497" s="31" t="s">
        <v>1107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CEE3-79D7-C646-8D1E-9447289C5AF5}">
  <dimension ref="A1:AE496"/>
  <sheetViews>
    <sheetView topLeftCell="AD10" workbookViewId="0">
      <selection activeCell="AD10" sqref="AD10"/>
    </sheetView>
  </sheetViews>
  <sheetFormatPr baseColWidth="10" defaultColWidth="11.5" defaultRowHeight="15" x14ac:dyDescent="0.2"/>
  <cols>
    <col min="4" max="4" width="38.83203125" bestFit="1" customWidth="1"/>
    <col min="8" max="8" width="13.5" bestFit="1" customWidth="1"/>
    <col min="9" max="9" width="13" bestFit="1" customWidth="1"/>
    <col min="11" max="11" width="13.33203125" bestFit="1" customWidth="1"/>
    <col min="15" max="15" width="38.83203125" bestFit="1" customWidth="1"/>
    <col min="19" max="19" width="13.5" bestFit="1" customWidth="1"/>
    <col min="26" max="26" width="38.83203125" bestFit="1" customWidth="1"/>
    <col min="28" max="28" width="20.33203125" bestFit="1" customWidth="1"/>
    <col min="30" max="30" width="13.5" bestFit="1" customWidth="1"/>
    <col min="31" max="31" width="13" bestFit="1" customWidth="1"/>
  </cols>
  <sheetData>
    <row r="1" spans="1:31" x14ac:dyDescent="0.2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5" t="s">
        <v>34</v>
      </c>
      <c r="G1" s="35" t="s">
        <v>35</v>
      </c>
      <c r="H1" s="36" t="s">
        <v>36</v>
      </c>
      <c r="I1" s="50" t="s">
        <v>1108</v>
      </c>
      <c r="K1" s="50" t="s">
        <v>1109</v>
      </c>
      <c r="L1" s="34" t="s">
        <v>29</v>
      </c>
      <c r="M1" s="35" t="s">
        <v>30</v>
      </c>
      <c r="N1" s="35" t="s">
        <v>31</v>
      </c>
      <c r="O1" s="35" t="s">
        <v>32</v>
      </c>
      <c r="P1" s="35" t="s">
        <v>33</v>
      </c>
      <c r="Q1" s="35" t="s">
        <v>34</v>
      </c>
      <c r="R1" s="35" t="s">
        <v>35</v>
      </c>
      <c r="S1" s="36" t="s">
        <v>36</v>
      </c>
      <c r="T1" s="50" t="s">
        <v>1108</v>
      </c>
      <c r="V1" s="50" t="s">
        <v>1110</v>
      </c>
      <c r="W1" s="34" t="s">
        <v>29</v>
      </c>
      <c r="X1" s="35" t="s">
        <v>30</v>
      </c>
      <c r="Y1" s="35" t="s">
        <v>31</v>
      </c>
      <c r="Z1" s="35" t="s">
        <v>32</v>
      </c>
      <c r="AA1" s="35" t="s">
        <v>33</v>
      </c>
      <c r="AB1" s="35" t="s">
        <v>34</v>
      </c>
      <c r="AC1" s="35" t="s">
        <v>35</v>
      </c>
      <c r="AD1" s="36" t="s">
        <v>36</v>
      </c>
      <c r="AE1" s="50"/>
    </row>
    <row r="2" spans="1:31" x14ac:dyDescent="0.2">
      <c r="A2" s="37">
        <v>44328</v>
      </c>
      <c r="B2" s="38" t="s">
        <v>13</v>
      </c>
      <c r="C2" s="38" t="s">
        <v>37</v>
      </c>
      <c r="D2" s="38" t="s">
        <v>38</v>
      </c>
      <c r="E2" s="38" t="s">
        <v>39</v>
      </c>
      <c r="F2" s="38" t="s">
        <v>40</v>
      </c>
      <c r="G2" s="39">
        <v>1</v>
      </c>
      <c r="H2" s="40">
        <v>5416000</v>
      </c>
      <c r="I2">
        <f>1*(COUNTIF($E$2:E2,E2)=1)</f>
        <v>1</v>
      </c>
      <c r="L2" s="37">
        <v>44328</v>
      </c>
      <c r="M2" s="38" t="s">
        <v>13</v>
      </c>
      <c r="N2" s="38" t="s">
        <v>37</v>
      </c>
      <c r="O2" s="38" t="s">
        <v>38</v>
      </c>
      <c r="P2" s="38" t="s">
        <v>39</v>
      </c>
      <c r="Q2" s="38" t="s">
        <v>40</v>
      </c>
      <c r="R2" s="39">
        <v>1</v>
      </c>
      <c r="S2" s="40">
        <v>5416000</v>
      </c>
      <c r="T2">
        <f>1*(COUNTIF($Q$2:Q2,Q2)=1)</f>
        <v>1</v>
      </c>
      <c r="W2" s="37">
        <v>44328</v>
      </c>
      <c r="X2" s="38" t="s">
        <v>13</v>
      </c>
      <c r="Y2" s="38" t="s">
        <v>37</v>
      </c>
      <c r="Z2" s="38" t="s">
        <v>38</v>
      </c>
      <c r="AA2" s="38" t="s">
        <v>39</v>
      </c>
      <c r="AB2" s="38" t="s">
        <v>40</v>
      </c>
      <c r="AC2" s="39">
        <v>1</v>
      </c>
      <c r="AD2" s="40">
        <v>5416000</v>
      </c>
    </row>
    <row r="3" spans="1:31" x14ac:dyDescent="0.2">
      <c r="A3" s="41">
        <v>44328</v>
      </c>
      <c r="B3" s="42" t="s">
        <v>13</v>
      </c>
      <c r="C3" s="42" t="s">
        <v>37</v>
      </c>
      <c r="D3" s="42" t="s">
        <v>41</v>
      </c>
      <c r="E3" s="42" t="s">
        <v>42</v>
      </c>
      <c r="F3" s="42" t="s">
        <v>43</v>
      </c>
      <c r="G3" s="43">
        <v>1</v>
      </c>
      <c r="H3" s="44">
        <v>38813000</v>
      </c>
      <c r="I3">
        <f>1*(COUNTIF($E$2:E3,E3)=1)</f>
        <v>1</v>
      </c>
      <c r="L3" s="41">
        <v>44328</v>
      </c>
      <c r="M3" s="42" t="s">
        <v>13</v>
      </c>
      <c r="N3" s="42" t="s">
        <v>37</v>
      </c>
      <c r="O3" s="42" t="s">
        <v>41</v>
      </c>
      <c r="P3" s="42" t="s">
        <v>42</v>
      </c>
      <c r="Q3" s="42" t="s">
        <v>43</v>
      </c>
      <c r="R3" s="43">
        <v>1</v>
      </c>
      <c r="S3" s="44">
        <v>38813000</v>
      </c>
      <c r="T3">
        <f>1*(COUNTIF($Q$2:Q3,Q3)=1)</f>
        <v>1</v>
      </c>
      <c r="W3" s="41">
        <v>44328</v>
      </c>
      <c r="X3" s="42" t="s">
        <v>13</v>
      </c>
      <c r="Y3" s="42" t="s">
        <v>37</v>
      </c>
      <c r="Z3" s="42" t="s">
        <v>41</v>
      </c>
      <c r="AA3" s="42" t="s">
        <v>42</v>
      </c>
      <c r="AB3" s="42" t="s">
        <v>43</v>
      </c>
      <c r="AC3" s="43">
        <v>1</v>
      </c>
      <c r="AD3" s="44">
        <v>38813000</v>
      </c>
    </row>
    <row r="4" spans="1:31" x14ac:dyDescent="0.2">
      <c r="A4" s="37">
        <v>44328</v>
      </c>
      <c r="B4" s="38" t="s">
        <v>13</v>
      </c>
      <c r="C4" s="38" t="s">
        <v>37</v>
      </c>
      <c r="D4" s="38" t="s">
        <v>44</v>
      </c>
      <c r="E4" s="38" t="s">
        <v>42</v>
      </c>
      <c r="F4" s="38" t="s">
        <v>43</v>
      </c>
      <c r="G4" s="39">
        <v>1</v>
      </c>
      <c r="H4" s="40">
        <v>6229000</v>
      </c>
      <c r="I4">
        <f>1*(COUNTIF($E$2:E4,E4)=1)</f>
        <v>0</v>
      </c>
      <c r="L4" s="37">
        <v>44328</v>
      </c>
      <c r="M4" s="38" t="s">
        <v>13</v>
      </c>
      <c r="N4" s="38" t="s">
        <v>37</v>
      </c>
      <c r="O4" s="38" t="s">
        <v>44</v>
      </c>
      <c r="P4" s="38" t="s">
        <v>42</v>
      </c>
      <c r="Q4" s="38" t="s">
        <v>43</v>
      </c>
      <c r="R4" s="39">
        <v>1</v>
      </c>
      <c r="S4" s="40">
        <v>6229000</v>
      </c>
      <c r="T4">
        <f>1*(COUNTIF($Q$2:Q4,Q4)=1)</f>
        <v>0</v>
      </c>
      <c r="W4" s="37">
        <v>44328</v>
      </c>
      <c r="X4" s="38" t="s">
        <v>13</v>
      </c>
      <c r="Y4" s="38" t="s">
        <v>37</v>
      </c>
      <c r="Z4" s="38" t="s">
        <v>44</v>
      </c>
      <c r="AA4" s="38" t="s">
        <v>42</v>
      </c>
      <c r="AB4" s="38" t="s">
        <v>43</v>
      </c>
      <c r="AC4" s="39">
        <v>1</v>
      </c>
      <c r="AD4" s="40">
        <v>6229000</v>
      </c>
    </row>
    <row r="5" spans="1:31" x14ac:dyDescent="0.2">
      <c r="A5" s="41">
        <v>44328</v>
      </c>
      <c r="B5" s="42" t="s">
        <v>13</v>
      </c>
      <c r="C5" s="42" t="s">
        <v>37</v>
      </c>
      <c r="D5" s="42" t="s">
        <v>45</v>
      </c>
      <c r="E5" s="42" t="s">
        <v>46</v>
      </c>
      <c r="F5" s="42" t="s">
        <v>47</v>
      </c>
      <c r="G5" s="43">
        <v>1</v>
      </c>
      <c r="H5" s="44">
        <v>46937000</v>
      </c>
      <c r="I5">
        <f>1*(COUNTIF($E$2:E5,E5)=1)</f>
        <v>1</v>
      </c>
      <c r="L5" s="41">
        <v>44328</v>
      </c>
      <c r="M5" s="42" t="s">
        <v>13</v>
      </c>
      <c r="N5" s="42" t="s">
        <v>37</v>
      </c>
      <c r="O5" s="42" t="s">
        <v>45</v>
      </c>
      <c r="P5" s="42" t="s">
        <v>46</v>
      </c>
      <c r="Q5" s="42" t="s">
        <v>47</v>
      </c>
      <c r="R5" s="43">
        <v>1</v>
      </c>
      <c r="S5" s="44">
        <v>46937000</v>
      </c>
      <c r="T5">
        <f>1*(COUNTIF($Q$2:Q5,Q5)=1)</f>
        <v>1</v>
      </c>
      <c r="W5" s="41">
        <v>44328</v>
      </c>
      <c r="X5" s="42" t="s">
        <v>13</v>
      </c>
      <c r="Y5" s="42" t="s">
        <v>37</v>
      </c>
      <c r="Z5" s="42" t="s">
        <v>45</v>
      </c>
      <c r="AA5" s="42" t="s">
        <v>46</v>
      </c>
      <c r="AB5" s="42" t="s">
        <v>47</v>
      </c>
      <c r="AC5" s="43">
        <v>1</v>
      </c>
      <c r="AD5" s="44">
        <v>46937000</v>
      </c>
    </row>
    <row r="6" spans="1:31" x14ac:dyDescent="0.2">
      <c r="A6" s="37">
        <v>44328</v>
      </c>
      <c r="B6" s="38" t="s">
        <v>48</v>
      </c>
      <c r="C6" s="38" t="s">
        <v>37</v>
      </c>
      <c r="D6" s="38" t="s">
        <v>49</v>
      </c>
      <c r="E6" s="38" t="s">
        <v>50</v>
      </c>
      <c r="F6" s="38" t="s">
        <v>51</v>
      </c>
      <c r="G6" s="39">
        <v>1</v>
      </c>
      <c r="H6" s="40">
        <v>28884000</v>
      </c>
      <c r="I6">
        <f>1*(COUNTIF($E$2:E6,E6)=1)</f>
        <v>1</v>
      </c>
      <c r="L6" s="37">
        <v>44328</v>
      </c>
      <c r="M6" s="38" t="s">
        <v>48</v>
      </c>
      <c r="N6" s="38" t="s">
        <v>37</v>
      </c>
      <c r="O6" s="38" t="s">
        <v>49</v>
      </c>
      <c r="P6" s="38" t="s">
        <v>50</v>
      </c>
      <c r="Q6" s="38" t="s">
        <v>51</v>
      </c>
      <c r="R6" s="39">
        <v>1</v>
      </c>
      <c r="S6" s="40">
        <v>28884000</v>
      </c>
      <c r="T6">
        <f>1*(COUNTIF($Q$2:Q6,Q6)=1)</f>
        <v>1</v>
      </c>
      <c r="W6" s="37">
        <v>44328</v>
      </c>
      <c r="X6" s="38" t="s">
        <v>48</v>
      </c>
      <c r="Y6" s="38" t="s">
        <v>37</v>
      </c>
      <c r="Z6" s="38" t="s">
        <v>49</v>
      </c>
      <c r="AA6" s="38" t="s">
        <v>50</v>
      </c>
      <c r="AB6" s="38" t="s">
        <v>51</v>
      </c>
      <c r="AC6" s="39">
        <v>1</v>
      </c>
      <c r="AD6" s="40">
        <v>28884000</v>
      </c>
    </row>
    <row r="7" spans="1:31" x14ac:dyDescent="0.2">
      <c r="A7" s="41">
        <v>44328</v>
      </c>
      <c r="B7" s="42" t="s">
        <v>48</v>
      </c>
      <c r="C7" s="42" t="s">
        <v>37</v>
      </c>
      <c r="D7" s="42" t="s">
        <v>52</v>
      </c>
      <c r="E7" s="42" t="s">
        <v>50</v>
      </c>
      <c r="F7" s="42" t="s">
        <v>51</v>
      </c>
      <c r="G7" s="43">
        <v>1</v>
      </c>
      <c r="H7" s="44">
        <v>28884000</v>
      </c>
      <c r="I7">
        <f>1*(COUNTIF($E$2:E7,E7)=1)</f>
        <v>0</v>
      </c>
      <c r="L7" s="41">
        <v>44328</v>
      </c>
      <c r="M7" s="42" t="s">
        <v>48</v>
      </c>
      <c r="N7" s="42" t="s">
        <v>37</v>
      </c>
      <c r="O7" s="42" t="s">
        <v>52</v>
      </c>
      <c r="P7" s="42" t="s">
        <v>50</v>
      </c>
      <c r="Q7" s="42" t="s">
        <v>51</v>
      </c>
      <c r="R7" s="43">
        <v>1</v>
      </c>
      <c r="S7" s="44">
        <v>28884000</v>
      </c>
      <c r="T7">
        <f>1*(COUNTIF($Q$2:Q7,Q7)=1)</f>
        <v>0</v>
      </c>
      <c r="W7" s="41">
        <v>44328</v>
      </c>
      <c r="X7" s="42" t="s">
        <v>48</v>
      </c>
      <c r="Y7" s="42" t="s">
        <v>37</v>
      </c>
      <c r="Z7" s="42" t="s">
        <v>52</v>
      </c>
      <c r="AA7" s="42" t="s">
        <v>50</v>
      </c>
      <c r="AB7" s="42" t="s">
        <v>51</v>
      </c>
      <c r="AC7" s="43">
        <v>1</v>
      </c>
      <c r="AD7" s="44">
        <v>28884000</v>
      </c>
    </row>
    <row r="8" spans="1:31" x14ac:dyDescent="0.2">
      <c r="A8" s="37">
        <v>44328</v>
      </c>
      <c r="B8" s="38" t="s">
        <v>13</v>
      </c>
      <c r="C8" s="38" t="s">
        <v>37</v>
      </c>
      <c r="D8" s="38" t="s">
        <v>53</v>
      </c>
      <c r="E8" s="38" t="s">
        <v>54</v>
      </c>
      <c r="F8" s="38" t="s">
        <v>55</v>
      </c>
      <c r="G8" s="39">
        <v>1</v>
      </c>
      <c r="H8" s="40">
        <v>114633000</v>
      </c>
      <c r="I8">
        <f>1*(COUNTIF($E$2:E8,E8)=1)</f>
        <v>1</v>
      </c>
      <c r="L8" s="37">
        <v>44328</v>
      </c>
      <c r="M8" s="38" t="s">
        <v>13</v>
      </c>
      <c r="N8" s="38" t="s">
        <v>37</v>
      </c>
      <c r="O8" s="38" t="s">
        <v>53</v>
      </c>
      <c r="P8" s="38" t="s">
        <v>54</v>
      </c>
      <c r="Q8" s="38" t="s">
        <v>55</v>
      </c>
      <c r="R8" s="39">
        <v>1</v>
      </c>
      <c r="S8" s="40">
        <v>114633000</v>
      </c>
      <c r="T8">
        <f>1*(COUNTIF($Q$2:Q8,Q8)=1)</f>
        <v>1</v>
      </c>
      <c r="W8" s="37">
        <v>44328</v>
      </c>
      <c r="X8" s="38" t="s">
        <v>13</v>
      </c>
      <c r="Y8" s="38" t="s">
        <v>37</v>
      </c>
      <c r="Z8" s="38" t="s">
        <v>53</v>
      </c>
      <c r="AA8" s="38" t="s">
        <v>54</v>
      </c>
      <c r="AB8" s="38" t="s">
        <v>55</v>
      </c>
      <c r="AC8" s="39">
        <v>1</v>
      </c>
      <c r="AD8" s="40">
        <v>114633000</v>
      </c>
    </row>
    <row r="9" spans="1:31" x14ac:dyDescent="0.2">
      <c r="A9" s="41">
        <v>44329</v>
      </c>
      <c r="B9" s="42" t="s">
        <v>48</v>
      </c>
      <c r="C9" s="42" t="s">
        <v>37</v>
      </c>
      <c r="D9" s="42" t="s">
        <v>56</v>
      </c>
      <c r="E9" s="42" t="s">
        <v>57</v>
      </c>
      <c r="F9" s="42" t="s">
        <v>58</v>
      </c>
      <c r="G9" s="43">
        <v>1</v>
      </c>
      <c r="H9" s="44">
        <v>6229000</v>
      </c>
      <c r="I9">
        <f>1*(COUNTIF($E$2:E9,E9)=1)</f>
        <v>1</v>
      </c>
      <c r="L9" s="41">
        <v>44329</v>
      </c>
      <c r="M9" s="42" t="s">
        <v>48</v>
      </c>
      <c r="N9" s="42" t="s">
        <v>37</v>
      </c>
      <c r="O9" s="42" t="s">
        <v>56</v>
      </c>
      <c r="P9" s="42" t="s">
        <v>57</v>
      </c>
      <c r="Q9" s="42" t="s">
        <v>58</v>
      </c>
      <c r="R9" s="43">
        <v>1</v>
      </c>
      <c r="S9" s="44">
        <v>6229000</v>
      </c>
      <c r="T9">
        <f>1*(COUNTIF($Q$2:Q9,Q9)=1)</f>
        <v>1</v>
      </c>
      <c r="W9" s="41">
        <v>44329</v>
      </c>
      <c r="X9" s="42" t="s">
        <v>48</v>
      </c>
      <c r="Y9" s="42" t="s">
        <v>37</v>
      </c>
      <c r="Z9" s="42" t="s">
        <v>56</v>
      </c>
      <c r="AA9" s="42" t="s">
        <v>57</v>
      </c>
      <c r="AB9" s="42" t="s">
        <v>58</v>
      </c>
      <c r="AC9" s="43">
        <v>1</v>
      </c>
      <c r="AD9" s="44">
        <v>6229000</v>
      </c>
    </row>
    <row r="10" spans="1:31" x14ac:dyDescent="0.2">
      <c r="A10" s="37">
        <v>44329</v>
      </c>
      <c r="B10" s="38" t="s">
        <v>48</v>
      </c>
      <c r="C10" s="38" t="s">
        <v>37</v>
      </c>
      <c r="D10" s="38" t="s">
        <v>59</v>
      </c>
      <c r="E10" s="38" t="s">
        <v>57</v>
      </c>
      <c r="F10" s="38" t="s">
        <v>58</v>
      </c>
      <c r="G10" s="39">
        <v>1</v>
      </c>
      <c r="H10" s="40">
        <v>6229000</v>
      </c>
      <c r="I10">
        <f>1*(COUNTIF($E$2:E10,E10)=1)</f>
        <v>0</v>
      </c>
      <c r="L10" s="37">
        <v>44329</v>
      </c>
      <c r="M10" s="38" t="s">
        <v>48</v>
      </c>
      <c r="N10" s="38" t="s">
        <v>37</v>
      </c>
      <c r="O10" s="38" t="s">
        <v>59</v>
      </c>
      <c r="P10" s="38" t="s">
        <v>57</v>
      </c>
      <c r="Q10" s="38" t="s">
        <v>58</v>
      </c>
      <c r="R10" s="39">
        <v>1</v>
      </c>
      <c r="S10" s="40">
        <v>6229000</v>
      </c>
      <c r="T10">
        <f>1*(COUNTIF($Q$2:Q10,Q10)=1)</f>
        <v>0</v>
      </c>
      <c r="W10" s="37">
        <v>44329</v>
      </c>
      <c r="X10" s="38" t="s">
        <v>48</v>
      </c>
      <c r="Y10" s="38" t="s">
        <v>37</v>
      </c>
      <c r="Z10" s="38" t="s">
        <v>59</v>
      </c>
      <c r="AA10" s="38" t="s">
        <v>57</v>
      </c>
      <c r="AB10" s="38" t="s">
        <v>58</v>
      </c>
      <c r="AC10" s="39">
        <v>1</v>
      </c>
      <c r="AD10" s="40">
        <v>6229000</v>
      </c>
    </row>
    <row r="11" spans="1:31" x14ac:dyDescent="0.2">
      <c r="A11" s="41">
        <v>44332</v>
      </c>
      <c r="B11" s="42" t="s">
        <v>15</v>
      </c>
      <c r="C11" s="42" t="s">
        <v>37</v>
      </c>
      <c r="D11" s="42" t="s">
        <v>60</v>
      </c>
      <c r="E11" s="42" t="s">
        <v>61</v>
      </c>
      <c r="F11" s="42" t="s">
        <v>62</v>
      </c>
      <c r="G11" s="43">
        <v>1</v>
      </c>
      <c r="H11" s="44">
        <v>6229000</v>
      </c>
      <c r="I11">
        <f>1*(COUNTIF($E$2:E11,E11)=1)</f>
        <v>1</v>
      </c>
      <c r="L11" s="41">
        <v>44332</v>
      </c>
      <c r="M11" s="42" t="s">
        <v>15</v>
      </c>
      <c r="N11" s="42" t="s">
        <v>37</v>
      </c>
      <c r="O11" s="42" t="s">
        <v>60</v>
      </c>
      <c r="P11" s="42" t="s">
        <v>61</v>
      </c>
      <c r="Q11" s="42" t="s">
        <v>62</v>
      </c>
      <c r="R11" s="43">
        <v>1</v>
      </c>
      <c r="S11" s="44">
        <v>6229000</v>
      </c>
      <c r="T11">
        <f>1*(COUNTIF($Q$2:Q11,Q11)=1)</f>
        <v>1</v>
      </c>
      <c r="W11" s="41">
        <v>44332</v>
      </c>
      <c r="X11" s="42" t="s">
        <v>15</v>
      </c>
      <c r="Y11" s="42" t="s">
        <v>37</v>
      </c>
      <c r="Z11" s="42" t="s">
        <v>60</v>
      </c>
      <c r="AA11" s="42" t="s">
        <v>61</v>
      </c>
      <c r="AB11" s="42" t="s">
        <v>62</v>
      </c>
      <c r="AC11" s="43">
        <v>1</v>
      </c>
      <c r="AD11" s="44">
        <v>6229000</v>
      </c>
    </row>
    <row r="12" spans="1:31" x14ac:dyDescent="0.2">
      <c r="A12" s="37">
        <v>44332</v>
      </c>
      <c r="B12" s="38" t="s">
        <v>48</v>
      </c>
      <c r="C12" s="38" t="s">
        <v>37</v>
      </c>
      <c r="D12" s="38" t="s">
        <v>63</v>
      </c>
      <c r="E12" s="38" t="s">
        <v>64</v>
      </c>
      <c r="F12" s="38" t="s">
        <v>65</v>
      </c>
      <c r="G12" s="39">
        <v>1</v>
      </c>
      <c r="H12" s="40">
        <v>6229000</v>
      </c>
      <c r="I12">
        <f>1*(COUNTIF($E$2:E12,E12)=1)</f>
        <v>1</v>
      </c>
      <c r="L12" s="37">
        <v>44332</v>
      </c>
      <c r="M12" s="38" t="s">
        <v>48</v>
      </c>
      <c r="N12" s="38" t="s">
        <v>37</v>
      </c>
      <c r="O12" s="38" t="s">
        <v>63</v>
      </c>
      <c r="P12" s="38" t="s">
        <v>64</v>
      </c>
      <c r="Q12" s="38" t="s">
        <v>65</v>
      </c>
      <c r="R12" s="39">
        <v>1</v>
      </c>
      <c r="S12" s="40">
        <v>6229000</v>
      </c>
      <c r="T12">
        <f>1*(COUNTIF($Q$2:Q12,Q12)=1)</f>
        <v>1</v>
      </c>
      <c r="W12" s="37">
        <v>44332</v>
      </c>
      <c r="X12" s="38" t="s">
        <v>48</v>
      </c>
      <c r="Y12" s="38" t="s">
        <v>37</v>
      </c>
      <c r="Z12" s="38" t="s">
        <v>63</v>
      </c>
      <c r="AA12" s="38" t="s">
        <v>64</v>
      </c>
      <c r="AB12" s="38" t="s">
        <v>65</v>
      </c>
      <c r="AC12" s="39">
        <v>1</v>
      </c>
      <c r="AD12" s="40">
        <v>6229000</v>
      </c>
    </row>
    <row r="13" spans="1:31" x14ac:dyDescent="0.2">
      <c r="A13" s="41">
        <v>44332</v>
      </c>
      <c r="B13" s="42" t="s">
        <v>15</v>
      </c>
      <c r="C13" s="42" t="s">
        <v>37</v>
      </c>
      <c r="D13" s="42" t="s">
        <v>60</v>
      </c>
      <c r="E13" s="42" t="s">
        <v>61</v>
      </c>
      <c r="F13" s="42" t="s">
        <v>66</v>
      </c>
      <c r="G13" s="43">
        <v>-1</v>
      </c>
      <c r="H13" s="44">
        <v>-6229000</v>
      </c>
      <c r="I13">
        <f>1*(COUNTIF($E$2:E13,E13)=1)</f>
        <v>0</v>
      </c>
      <c r="L13" s="41">
        <v>44332</v>
      </c>
      <c r="M13" s="42" t="s">
        <v>15</v>
      </c>
      <c r="N13" s="42" t="s">
        <v>37</v>
      </c>
      <c r="O13" s="42" t="s">
        <v>60</v>
      </c>
      <c r="P13" s="42" t="s">
        <v>61</v>
      </c>
      <c r="Q13" s="42" t="s">
        <v>66</v>
      </c>
      <c r="R13" s="43">
        <v>-1</v>
      </c>
      <c r="S13" s="44">
        <v>-6229000</v>
      </c>
      <c r="T13">
        <f>1*(COUNTIF($Q$2:Q13,Q13)=1)</f>
        <v>1</v>
      </c>
      <c r="W13" s="41">
        <v>44332</v>
      </c>
      <c r="X13" s="42" t="s">
        <v>15</v>
      </c>
      <c r="Y13" s="42" t="s">
        <v>37</v>
      </c>
      <c r="Z13" s="42" t="s">
        <v>60</v>
      </c>
      <c r="AA13" s="42" t="s">
        <v>61</v>
      </c>
      <c r="AB13" s="42" t="s">
        <v>66</v>
      </c>
      <c r="AC13" s="43">
        <v>-1</v>
      </c>
      <c r="AD13" s="44">
        <v>-6229000</v>
      </c>
    </row>
    <row r="14" spans="1:31" x14ac:dyDescent="0.2">
      <c r="A14" s="37">
        <v>44332</v>
      </c>
      <c r="B14" s="38" t="s">
        <v>48</v>
      </c>
      <c r="C14" s="38" t="s">
        <v>37</v>
      </c>
      <c r="D14" s="38" t="s">
        <v>63</v>
      </c>
      <c r="E14" s="38" t="s">
        <v>64</v>
      </c>
      <c r="F14" s="38" t="s">
        <v>67</v>
      </c>
      <c r="G14" s="39">
        <v>-1</v>
      </c>
      <c r="H14" s="40">
        <v>-6229000</v>
      </c>
      <c r="I14">
        <f>1*(COUNTIF($E$2:E14,E14)=1)</f>
        <v>0</v>
      </c>
      <c r="L14" s="37">
        <v>44332</v>
      </c>
      <c r="M14" s="38" t="s">
        <v>48</v>
      </c>
      <c r="N14" s="38" t="s">
        <v>37</v>
      </c>
      <c r="O14" s="38" t="s">
        <v>63</v>
      </c>
      <c r="P14" s="38" t="s">
        <v>64</v>
      </c>
      <c r="Q14" s="38" t="s">
        <v>67</v>
      </c>
      <c r="R14" s="39">
        <v>-1</v>
      </c>
      <c r="S14" s="40">
        <v>-6229000</v>
      </c>
      <c r="T14">
        <f>1*(COUNTIF($Q$2:Q14,Q14)=1)</f>
        <v>1</v>
      </c>
      <c r="W14" s="37">
        <v>44332</v>
      </c>
      <c r="X14" s="38" t="s">
        <v>48</v>
      </c>
      <c r="Y14" s="38" t="s">
        <v>37</v>
      </c>
      <c r="Z14" s="38" t="s">
        <v>63</v>
      </c>
      <c r="AA14" s="38" t="s">
        <v>64</v>
      </c>
      <c r="AB14" s="38" t="s">
        <v>67</v>
      </c>
      <c r="AC14" s="39">
        <v>-1</v>
      </c>
      <c r="AD14" s="40">
        <v>-6229000</v>
      </c>
    </row>
    <row r="15" spans="1:31" x14ac:dyDescent="0.2">
      <c r="A15" s="41">
        <v>44330</v>
      </c>
      <c r="B15" s="42" t="s">
        <v>48</v>
      </c>
      <c r="C15" s="42" t="s">
        <v>37</v>
      </c>
      <c r="D15" s="42" t="s">
        <v>56</v>
      </c>
      <c r="E15" s="42" t="s">
        <v>68</v>
      </c>
      <c r="F15" s="42" t="s">
        <v>69</v>
      </c>
      <c r="G15" s="43">
        <v>1</v>
      </c>
      <c r="H15" s="44">
        <v>6229000</v>
      </c>
      <c r="I15">
        <f>1*(COUNTIF($E$2:E15,E15)=1)</f>
        <v>1</v>
      </c>
      <c r="L15" s="41">
        <v>44330</v>
      </c>
      <c r="M15" s="42" t="s">
        <v>48</v>
      </c>
      <c r="N15" s="42" t="s">
        <v>37</v>
      </c>
      <c r="O15" s="42" t="s">
        <v>56</v>
      </c>
      <c r="P15" s="42" t="s">
        <v>68</v>
      </c>
      <c r="Q15" s="42" t="s">
        <v>69</v>
      </c>
      <c r="R15" s="43">
        <v>1</v>
      </c>
      <c r="S15" s="44">
        <v>6229000</v>
      </c>
      <c r="T15">
        <f>1*(COUNTIF($Q$2:Q15,Q15)=1)</f>
        <v>1</v>
      </c>
      <c r="W15" s="41">
        <v>44330</v>
      </c>
      <c r="X15" s="42" t="s">
        <v>48</v>
      </c>
      <c r="Y15" s="42" t="s">
        <v>37</v>
      </c>
      <c r="Z15" s="42" t="s">
        <v>56</v>
      </c>
      <c r="AA15" s="42" t="s">
        <v>68</v>
      </c>
      <c r="AB15" s="42" t="s">
        <v>69</v>
      </c>
      <c r="AC15" s="43">
        <v>1</v>
      </c>
      <c r="AD15" s="44">
        <v>6229000</v>
      </c>
    </row>
    <row r="16" spans="1:31" x14ac:dyDescent="0.2">
      <c r="A16" s="37">
        <v>44330</v>
      </c>
      <c r="B16" s="38" t="s">
        <v>13</v>
      </c>
      <c r="C16" s="38" t="s">
        <v>37</v>
      </c>
      <c r="D16" s="38" t="s">
        <v>70</v>
      </c>
      <c r="E16" s="38" t="s">
        <v>71</v>
      </c>
      <c r="F16" s="38" t="s">
        <v>72</v>
      </c>
      <c r="G16" s="39">
        <v>1</v>
      </c>
      <c r="H16" s="40">
        <v>56865000</v>
      </c>
      <c r="I16">
        <f>1*(COUNTIF($E$2:E16,E16)=1)</f>
        <v>1</v>
      </c>
      <c r="L16" s="37">
        <v>44330</v>
      </c>
      <c r="M16" s="38" t="s">
        <v>13</v>
      </c>
      <c r="N16" s="38" t="s">
        <v>37</v>
      </c>
      <c r="O16" s="38" t="s">
        <v>70</v>
      </c>
      <c r="P16" s="38" t="s">
        <v>71</v>
      </c>
      <c r="Q16" s="38" t="s">
        <v>72</v>
      </c>
      <c r="R16" s="39">
        <v>1</v>
      </c>
      <c r="S16" s="40">
        <v>56865000</v>
      </c>
      <c r="T16">
        <f>1*(COUNTIF($Q$2:Q16,Q16)=1)</f>
        <v>1</v>
      </c>
      <c r="W16" s="37">
        <v>44330</v>
      </c>
      <c r="X16" s="38" t="s">
        <v>13</v>
      </c>
      <c r="Y16" s="38" t="s">
        <v>37</v>
      </c>
      <c r="Z16" s="38" t="s">
        <v>70</v>
      </c>
      <c r="AA16" s="38" t="s">
        <v>71</v>
      </c>
      <c r="AB16" s="38" t="s">
        <v>72</v>
      </c>
      <c r="AC16" s="39">
        <v>1</v>
      </c>
      <c r="AD16" s="40">
        <v>56865000</v>
      </c>
    </row>
    <row r="17" spans="1:30" x14ac:dyDescent="0.2">
      <c r="A17" s="41">
        <v>44330</v>
      </c>
      <c r="B17" s="42" t="s">
        <v>13</v>
      </c>
      <c r="C17" s="42" t="s">
        <v>37</v>
      </c>
      <c r="D17" s="42" t="s">
        <v>73</v>
      </c>
      <c r="E17" s="42" t="s">
        <v>71</v>
      </c>
      <c r="F17" s="42" t="s">
        <v>72</v>
      </c>
      <c r="G17" s="43">
        <v>1</v>
      </c>
      <c r="H17" s="44">
        <v>27982000</v>
      </c>
      <c r="I17">
        <f>1*(COUNTIF($E$2:E17,E17)=1)</f>
        <v>0</v>
      </c>
      <c r="L17" s="41">
        <v>44330</v>
      </c>
      <c r="M17" s="42" t="s">
        <v>13</v>
      </c>
      <c r="N17" s="42" t="s">
        <v>37</v>
      </c>
      <c r="O17" s="42" t="s">
        <v>73</v>
      </c>
      <c r="P17" s="42" t="s">
        <v>71</v>
      </c>
      <c r="Q17" s="42" t="s">
        <v>72</v>
      </c>
      <c r="R17" s="43">
        <v>1</v>
      </c>
      <c r="S17" s="44">
        <v>27982000</v>
      </c>
      <c r="T17">
        <f>1*(COUNTIF($Q$2:Q17,Q17)=1)</f>
        <v>0</v>
      </c>
      <c r="W17" s="41">
        <v>44330</v>
      </c>
      <c r="X17" s="42" t="s">
        <v>13</v>
      </c>
      <c r="Y17" s="42" t="s">
        <v>37</v>
      </c>
      <c r="Z17" s="42" t="s">
        <v>73</v>
      </c>
      <c r="AA17" s="42" t="s">
        <v>71</v>
      </c>
      <c r="AB17" s="42" t="s">
        <v>72</v>
      </c>
      <c r="AC17" s="43">
        <v>1</v>
      </c>
      <c r="AD17" s="44">
        <v>27982000</v>
      </c>
    </row>
    <row r="18" spans="1:30" x14ac:dyDescent="0.2">
      <c r="A18" s="37">
        <v>44330</v>
      </c>
      <c r="B18" s="38" t="s">
        <v>48</v>
      </c>
      <c r="C18" s="38" t="s">
        <v>37</v>
      </c>
      <c r="D18" s="38" t="s">
        <v>74</v>
      </c>
      <c r="E18" s="38" t="s">
        <v>64</v>
      </c>
      <c r="F18" s="38" t="s">
        <v>75</v>
      </c>
      <c r="G18" s="39">
        <v>1</v>
      </c>
      <c r="H18" s="40">
        <v>63184000</v>
      </c>
      <c r="I18">
        <f>1*(COUNTIF($E$2:E18,E18)=1)</f>
        <v>0</v>
      </c>
      <c r="L18" s="37">
        <v>44330</v>
      </c>
      <c r="M18" s="38" t="s">
        <v>48</v>
      </c>
      <c r="N18" s="38" t="s">
        <v>37</v>
      </c>
      <c r="O18" s="38" t="s">
        <v>74</v>
      </c>
      <c r="P18" s="38" t="s">
        <v>64</v>
      </c>
      <c r="Q18" s="38" t="s">
        <v>75</v>
      </c>
      <c r="R18" s="39">
        <v>1</v>
      </c>
      <c r="S18" s="40">
        <v>63184000</v>
      </c>
      <c r="T18">
        <f>1*(COUNTIF($Q$2:Q18,Q18)=1)</f>
        <v>1</v>
      </c>
      <c r="W18" s="37">
        <v>44330</v>
      </c>
      <c r="X18" s="38" t="s">
        <v>48</v>
      </c>
      <c r="Y18" s="38" t="s">
        <v>37</v>
      </c>
      <c r="Z18" s="38" t="s">
        <v>74</v>
      </c>
      <c r="AA18" s="38" t="s">
        <v>64</v>
      </c>
      <c r="AB18" s="38" t="s">
        <v>75</v>
      </c>
      <c r="AC18" s="39">
        <v>1</v>
      </c>
      <c r="AD18" s="40">
        <v>63184000</v>
      </c>
    </row>
    <row r="19" spans="1:30" x14ac:dyDescent="0.2">
      <c r="A19" s="41">
        <v>44331</v>
      </c>
      <c r="B19" s="42" t="s">
        <v>15</v>
      </c>
      <c r="C19" s="42" t="s">
        <v>37</v>
      </c>
      <c r="D19" s="42" t="s">
        <v>60</v>
      </c>
      <c r="E19" s="42" t="s">
        <v>61</v>
      </c>
      <c r="F19" s="42" t="s">
        <v>76</v>
      </c>
      <c r="G19" s="43">
        <v>1</v>
      </c>
      <c r="H19" s="44">
        <v>6229000</v>
      </c>
      <c r="I19">
        <f>1*(COUNTIF($E$2:E19,E19)=1)</f>
        <v>0</v>
      </c>
      <c r="L19" s="41">
        <v>44331</v>
      </c>
      <c r="M19" s="42" t="s">
        <v>15</v>
      </c>
      <c r="N19" s="42" t="s">
        <v>37</v>
      </c>
      <c r="O19" s="42" t="s">
        <v>60</v>
      </c>
      <c r="P19" s="42" t="s">
        <v>61</v>
      </c>
      <c r="Q19" s="42" t="s">
        <v>76</v>
      </c>
      <c r="R19" s="43">
        <v>1</v>
      </c>
      <c r="S19" s="44">
        <v>6229000</v>
      </c>
      <c r="T19">
        <f>1*(COUNTIF($Q$2:Q19,Q19)=1)</f>
        <v>1</v>
      </c>
      <c r="W19" s="41">
        <v>44331</v>
      </c>
      <c r="X19" s="42" t="s">
        <v>15</v>
      </c>
      <c r="Y19" s="42" t="s">
        <v>37</v>
      </c>
      <c r="Z19" s="42" t="s">
        <v>60</v>
      </c>
      <c r="AA19" s="42" t="s">
        <v>61</v>
      </c>
      <c r="AB19" s="42" t="s">
        <v>76</v>
      </c>
      <c r="AC19" s="43">
        <v>1</v>
      </c>
      <c r="AD19" s="44">
        <v>6229000</v>
      </c>
    </row>
    <row r="20" spans="1:30" x14ac:dyDescent="0.2">
      <c r="A20" s="37">
        <v>44331</v>
      </c>
      <c r="B20" s="38" t="s">
        <v>48</v>
      </c>
      <c r="C20" s="38" t="s">
        <v>37</v>
      </c>
      <c r="D20" s="38" t="s">
        <v>63</v>
      </c>
      <c r="E20" s="38" t="s">
        <v>64</v>
      </c>
      <c r="F20" s="38" t="s">
        <v>77</v>
      </c>
      <c r="G20" s="39">
        <v>1</v>
      </c>
      <c r="H20" s="40">
        <v>6229000</v>
      </c>
      <c r="I20">
        <f>1*(COUNTIF($E$2:E20,E20)=1)</f>
        <v>0</v>
      </c>
      <c r="L20" s="37">
        <v>44331</v>
      </c>
      <c r="M20" s="38" t="s">
        <v>48</v>
      </c>
      <c r="N20" s="38" t="s">
        <v>37</v>
      </c>
      <c r="O20" s="38" t="s">
        <v>63</v>
      </c>
      <c r="P20" s="38" t="s">
        <v>64</v>
      </c>
      <c r="Q20" s="38" t="s">
        <v>77</v>
      </c>
      <c r="R20" s="39">
        <v>1</v>
      </c>
      <c r="S20" s="40">
        <v>6229000</v>
      </c>
      <c r="T20">
        <f>1*(COUNTIF($Q$2:Q20,Q20)=1)</f>
        <v>1</v>
      </c>
      <c r="W20" s="37">
        <v>44331</v>
      </c>
      <c r="X20" s="38" t="s">
        <v>48</v>
      </c>
      <c r="Y20" s="38" t="s">
        <v>37</v>
      </c>
      <c r="Z20" s="38" t="s">
        <v>63</v>
      </c>
      <c r="AA20" s="38" t="s">
        <v>64</v>
      </c>
      <c r="AB20" s="38" t="s">
        <v>77</v>
      </c>
      <c r="AC20" s="39">
        <v>1</v>
      </c>
      <c r="AD20" s="40">
        <v>6229000</v>
      </c>
    </row>
    <row r="21" spans="1:30" x14ac:dyDescent="0.2">
      <c r="A21" s="41">
        <v>44332</v>
      </c>
      <c r="B21" s="42" t="s">
        <v>13</v>
      </c>
      <c r="C21" s="42" t="s">
        <v>37</v>
      </c>
      <c r="D21" s="42" t="s">
        <v>78</v>
      </c>
      <c r="E21" s="42" t="s">
        <v>79</v>
      </c>
      <c r="F21" s="42" t="s">
        <v>80</v>
      </c>
      <c r="G21" s="43">
        <v>1</v>
      </c>
      <c r="H21" s="44">
        <v>26176000</v>
      </c>
      <c r="I21">
        <f>1*(COUNTIF($E$2:E21,E21)=1)</f>
        <v>1</v>
      </c>
      <c r="L21" s="41">
        <v>44332</v>
      </c>
      <c r="M21" s="42" t="s">
        <v>13</v>
      </c>
      <c r="N21" s="42" t="s">
        <v>37</v>
      </c>
      <c r="O21" s="42" t="s">
        <v>78</v>
      </c>
      <c r="P21" s="42" t="s">
        <v>79</v>
      </c>
      <c r="Q21" s="42" t="s">
        <v>80</v>
      </c>
      <c r="R21" s="43">
        <v>1</v>
      </c>
      <c r="S21" s="44">
        <v>26176000</v>
      </c>
      <c r="T21">
        <f>1*(COUNTIF($Q$2:Q21,Q21)=1)</f>
        <v>1</v>
      </c>
      <c r="W21" s="41">
        <v>44332</v>
      </c>
      <c r="X21" s="42" t="s">
        <v>13</v>
      </c>
      <c r="Y21" s="42" t="s">
        <v>37</v>
      </c>
      <c r="Z21" s="42" t="s">
        <v>78</v>
      </c>
      <c r="AA21" s="42" t="s">
        <v>79</v>
      </c>
      <c r="AB21" s="42" t="s">
        <v>80</v>
      </c>
      <c r="AC21" s="43">
        <v>1</v>
      </c>
      <c r="AD21" s="44">
        <v>26176000</v>
      </c>
    </row>
    <row r="22" spans="1:30" x14ac:dyDescent="0.2">
      <c r="A22" s="37">
        <v>44332</v>
      </c>
      <c r="B22" s="38" t="s">
        <v>13</v>
      </c>
      <c r="C22" s="38" t="s">
        <v>37</v>
      </c>
      <c r="D22" s="38" t="s">
        <v>81</v>
      </c>
      <c r="E22" s="38" t="s">
        <v>82</v>
      </c>
      <c r="F22" s="38" t="s">
        <v>83</v>
      </c>
      <c r="G22" s="39">
        <v>1</v>
      </c>
      <c r="H22" s="40">
        <v>86652000</v>
      </c>
      <c r="I22">
        <f>1*(COUNTIF($E$2:E22,E22)=1)</f>
        <v>1</v>
      </c>
      <c r="L22" s="37">
        <v>44332</v>
      </c>
      <c r="M22" s="38" t="s">
        <v>13</v>
      </c>
      <c r="N22" s="38" t="s">
        <v>37</v>
      </c>
      <c r="O22" s="38" t="s">
        <v>81</v>
      </c>
      <c r="P22" s="38" t="s">
        <v>82</v>
      </c>
      <c r="Q22" s="38" t="s">
        <v>83</v>
      </c>
      <c r="R22" s="39">
        <v>1</v>
      </c>
      <c r="S22" s="40">
        <v>86652000</v>
      </c>
      <c r="T22">
        <f>1*(COUNTIF($Q$2:Q22,Q22)=1)</f>
        <v>1</v>
      </c>
      <c r="W22" s="37">
        <v>44332</v>
      </c>
      <c r="X22" s="38" t="s">
        <v>13</v>
      </c>
      <c r="Y22" s="38" t="s">
        <v>37</v>
      </c>
      <c r="Z22" s="38" t="s">
        <v>81</v>
      </c>
      <c r="AA22" s="38" t="s">
        <v>82</v>
      </c>
      <c r="AB22" s="38" t="s">
        <v>83</v>
      </c>
      <c r="AC22" s="39">
        <v>1</v>
      </c>
      <c r="AD22" s="40">
        <v>86652000</v>
      </c>
    </row>
    <row r="23" spans="1:30" x14ac:dyDescent="0.2">
      <c r="A23" s="41">
        <v>44332</v>
      </c>
      <c r="B23" s="42" t="s">
        <v>13</v>
      </c>
      <c r="C23" s="42" t="s">
        <v>37</v>
      </c>
      <c r="D23" s="42" t="s">
        <v>84</v>
      </c>
      <c r="E23" s="42" t="s">
        <v>82</v>
      </c>
      <c r="F23" s="42" t="s">
        <v>83</v>
      </c>
      <c r="G23" s="43">
        <v>1</v>
      </c>
      <c r="H23" s="44">
        <v>8666000</v>
      </c>
      <c r="I23">
        <f>1*(COUNTIF($E$2:E23,E23)=1)</f>
        <v>0</v>
      </c>
      <c r="L23" s="41">
        <v>44332</v>
      </c>
      <c r="M23" s="42" t="s">
        <v>13</v>
      </c>
      <c r="N23" s="42" t="s">
        <v>37</v>
      </c>
      <c r="O23" s="42" t="s">
        <v>84</v>
      </c>
      <c r="P23" s="42" t="s">
        <v>82</v>
      </c>
      <c r="Q23" s="42" t="s">
        <v>83</v>
      </c>
      <c r="R23" s="43">
        <v>1</v>
      </c>
      <c r="S23" s="44">
        <v>8666000</v>
      </c>
      <c r="T23">
        <f>1*(COUNTIF($Q$2:Q23,Q23)=1)</f>
        <v>0</v>
      </c>
      <c r="W23" s="41">
        <v>44332</v>
      </c>
      <c r="X23" s="42" t="s">
        <v>13</v>
      </c>
      <c r="Y23" s="42" t="s">
        <v>37</v>
      </c>
      <c r="Z23" s="42" t="s">
        <v>84</v>
      </c>
      <c r="AA23" s="42" t="s">
        <v>82</v>
      </c>
      <c r="AB23" s="42" t="s">
        <v>83</v>
      </c>
      <c r="AC23" s="43">
        <v>1</v>
      </c>
      <c r="AD23" s="44">
        <v>8666000</v>
      </c>
    </row>
    <row r="24" spans="1:30" x14ac:dyDescent="0.2">
      <c r="A24" s="37">
        <v>44332</v>
      </c>
      <c r="B24" s="38" t="s">
        <v>13</v>
      </c>
      <c r="C24" s="38" t="s">
        <v>37</v>
      </c>
      <c r="D24" s="38" t="s">
        <v>85</v>
      </c>
      <c r="E24" s="38" t="s">
        <v>82</v>
      </c>
      <c r="F24" s="38" t="s">
        <v>83</v>
      </c>
      <c r="G24" s="39">
        <v>1</v>
      </c>
      <c r="H24" s="40">
        <v>5958000</v>
      </c>
      <c r="I24">
        <f>1*(COUNTIF($E$2:E24,E24)=1)</f>
        <v>0</v>
      </c>
      <c r="L24" s="37">
        <v>44332</v>
      </c>
      <c r="M24" s="38" t="s">
        <v>13</v>
      </c>
      <c r="N24" s="38" t="s">
        <v>37</v>
      </c>
      <c r="O24" s="38" t="s">
        <v>85</v>
      </c>
      <c r="P24" s="38" t="s">
        <v>82</v>
      </c>
      <c r="Q24" s="38" t="s">
        <v>83</v>
      </c>
      <c r="R24" s="39">
        <v>1</v>
      </c>
      <c r="S24" s="40">
        <v>5958000</v>
      </c>
      <c r="T24">
        <f>1*(COUNTIF($Q$2:Q24,Q24)=1)</f>
        <v>0</v>
      </c>
      <c r="W24" s="37">
        <v>44332</v>
      </c>
      <c r="X24" s="38" t="s">
        <v>13</v>
      </c>
      <c r="Y24" s="38" t="s">
        <v>37</v>
      </c>
      <c r="Z24" s="38" t="s">
        <v>85</v>
      </c>
      <c r="AA24" s="38" t="s">
        <v>82</v>
      </c>
      <c r="AB24" s="38" t="s">
        <v>83</v>
      </c>
      <c r="AC24" s="39">
        <v>1</v>
      </c>
      <c r="AD24" s="40">
        <v>5958000</v>
      </c>
    </row>
    <row r="25" spans="1:30" x14ac:dyDescent="0.2">
      <c r="A25" s="41">
        <v>44332</v>
      </c>
      <c r="B25" s="42" t="s">
        <v>48</v>
      </c>
      <c r="C25" s="42" t="s">
        <v>37</v>
      </c>
      <c r="D25" s="42" t="s">
        <v>44</v>
      </c>
      <c r="E25" s="42" t="s">
        <v>86</v>
      </c>
      <c r="F25" s="42" t="s">
        <v>87</v>
      </c>
      <c r="G25" s="43">
        <v>1</v>
      </c>
      <c r="H25" s="44">
        <v>6229000</v>
      </c>
      <c r="I25">
        <f>1*(COUNTIF($E$2:E25,E25)=1)</f>
        <v>1</v>
      </c>
      <c r="L25" s="41">
        <v>44332</v>
      </c>
      <c r="M25" s="42" t="s">
        <v>48</v>
      </c>
      <c r="N25" s="42" t="s">
        <v>37</v>
      </c>
      <c r="O25" s="42" t="s">
        <v>44</v>
      </c>
      <c r="P25" s="42" t="s">
        <v>86</v>
      </c>
      <c r="Q25" s="42" t="s">
        <v>87</v>
      </c>
      <c r="R25" s="43">
        <v>1</v>
      </c>
      <c r="S25" s="44">
        <v>6229000</v>
      </c>
      <c r="T25">
        <f>1*(COUNTIF($Q$2:Q25,Q25)=1)</f>
        <v>1</v>
      </c>
      <c r="W25" s="41">
        <v>44332</v>
      </c>
      <c r="X25" s="42" t="s">
        <v>48</v>
      </c>
      <c r="Y25" s="42" t="s">
        <v>37</v>
      </c>
      <c r="Z25" s="42" t="s">
        <v>44</v>
      </c>
      <c r="AA25" s="42" t="s">
        <v>86</v>
      </c>
      <c r="AB25" s="42" t="s">
        <v>87</v>
      </c>
      <c r="AC25" s="43">
        <v>1</v>
      </c>
      <c r="AD25" s="44">
        <v>6229000</v>
      </c>
    </row>
    <row r="26" spans="1:30" x14ac:dyDescent="0.2">
      <c r="A26" s="37">
        <v>44332</v>
      </c>
      <c r="B26" s="38" t="s">
        <v>48</v>
      </c>
      <c r="C26" s="38" t="s">
        <v>37</v>
      </c>
      <c r="D26" s="38" t="s">
        <v>88</v>
      </c>
      <c r="E26" s="38" t="s">
        <v>89</v>
      </c>
      <c r="F26" s="38" t="s">
        <v>90</v>
      </c>
      <c r="G26" s="39">
        <v>1</v>
      </c>
      <c r="H26" s="40">
        <v>2618000</v>
      </c>
      <c r="I26">
        <f>1*(COUNTIF($E$2:E26,E26)=1)</f>
        <v>1</v>
      </c>
      <c r="L26" s="37">
        <v>44332</v>
      </c>
      <c r="M26" s="38" t="s">
        <v>48</v>
      </c>
      <c r="N26" s="38" t="s">
        <v>37</v>
      </c>
      <c r="O26" s="38" t="s">
        <v>88</v>
      </c>
      <c r="P26" s="38" t="s">
        <v>89</v>
      </c>
      <c r="Q26" s="38" t="s">
        <v>90</v>
      </c>
      <c r="R26" s="39">
        <v>1</v>
      </c>
      <c r="S26" s="40">
        <v>2618000</v>
      </c>
      <c r="T26">
        <f>1*(COUNTIF($Q$2:Q26,Q26)=1)</f>
        <v>1</v>
      </c>
      <c r="W26" s="37">
        <v>44332</v>
      </c>
      <c r="X26" s="38" t="s">
        <v>48</v>
      </c>
      <c r="Y26" s="38" t="s">
        <v>37</v>
      </c>
      <c r="Z26" s="38" t="s">
        <v>88</v>
      </c>
      <c r="AA26" s="38" t="s">
        <v>89</v>
      </c>
      <c r="AB26" s="38" t="s">
        <v>90</v>
      </c>
      <c r="AC26" s="39">
        <v>1</v>
      </c>
      <c r="AD26" s="40">
        <v>2618000</v>
      </c>
    </row>
    <row r="27" spans="1:30" x14ac:dyDescent="0.2">
      <c r="A27" s="41">
        <v>44333</v>
      </c>
      <c r="B27" s="42" t="s">
        <v>13</v>
      </c>
      <c r="C27" s="42" t="s">
        <v>37</v>
      </c>
      <c r="D27" s="42" t="s">
        <v>91</v>
      </c>
      <c r="E27" s="42" t="s">
        <v>92</v>
      </c>
      <c r="F27" s="42" t="s">
        <v>93</v>
      </c>
      <c r="G27" s="43">
        <v>1</v>
      </c>
      <c r="H27" s="44">
        <v>40618000</v>
      </c>
      <c r="I27">
        <f>1*(COUNTIF($E$2:E27,E27)=1)</f>
        <v>1</v>
      </c>
      <c r="L27" s="41">
        <v>44333</v>
      </c>
      <c r="M27" s="42" t="s">
        <v>13</v>
      </c>
      <c r="N27" s="42" t="s">
        <v>37</v>
      </c>
      <c r="O27" s="42" t="s">
        <v>91</v>
      </c>
      <c r="P27" s="42" t="s">
        <v>92</v>
      </c>
      <c r="Q27" s="42" t="s">
        <v>93</v>
      </c>
      <c r="R27" s="43">
        <v>1</v>
      </c>
      <c r="S27" s="44">
        <v>40618000</v>
      </c>
      <c r="T27">
        <f>1*(COUNTIF($Q$2:Q27,Q27)=1)</f>
        <v>1</v>
      </c>
      <c r="W27" s="41">
        <v>44333</v>
      </c>
      <c r="X27" s="42" t="s">
        <v>13</v>
      </c>
      <c r="Y27" s="42" t="s">
        <v>37</v>
      </c>
      <c r="Z27" s="42" t="s">
        <v>91</v>
      </c>
      <c r="AA27" s="42" t="s">
        <v>92</v>
      </c>
      <c r="AB27" s="42" t="s">
        <v>93</v>
      </c>
      <c r="AC27" s="43">
        <v>1</v>
      </c>
      <c r="AD27" s="44">
        <v>40618000</v>
      </c>
    </row>
    <row r="28" spans="1:30" x14ac:dyDescent="0.2">
      <c r="A28" s="37">
        <v>44333</v>
      </c>
      <c r="B28" s="38" t="s">
        <v>13</v>
      </c>
      <c r="C28" s="38" t="s">
        <v>37</v>
      </c>
      <c r="D28" s="38" t="s">
        <v>94</v>
      </c>
      <c r="E28" s="38" t="s">
        <v>95</v>
      </c>
      <c r="F28" s="38" t="s">
        <v>96</v>
      </c>
      <c r="G28" s="39">
        <v>1</v>
      </c>
      <c r="H28" s="40">
        <v>48742000</v>
      </c>
      <c r="I28">
        <f>1*(COUNTIF($E$2:E28,E28)=1)</f>
        <v>1</v>
      </c>
      <c r="L28" s="37">
        <v>44333</v>
      </c>
      <c r="M28" s="38" t="s">
        <v>13</v>
      </c>
      <c r="N28" s="38" t="s">
        <v>37</v>
      </c>
      <c r="O28" s="38" t="s">
        <v>94</v>
      </c>
      <c r="P28" s="38" t="s">
        <v>95</v>
      </c>
      <c r="Q28" s="38" t="s">
        <v>96</v>
      </c>
      <c r="R28" s="39">
        <v>1</v>
      </c>
      <c r="S28" s="40">
        <v>48742000</v>
      </c>
      <c r="T28">
        <f>1*(COUNTIF($Q$2:Q28,Q28)=1)</f>
        <v>1</v>
      </c>
      <c r="W28" s="37">
        <v>44333</v>
      </c>
      <c r="X28" s="38" t="s">
        <v>13</v>
      </c>
      <c r="Y28" s="38" t="s">
        <v>37</v>
      </c>
      <c r="Z28" s="38" t="s">
        <v>94</v>
      </c>
      <c r="AA28" s="38" t="s">
        <v>95</v>
      </c>
      <c r="AB28" s="38" t="s">
        <v>96</v>
      </c>
      <c r="AC28" s="39">
        <v>1</v>
      </c>
      <c r="AD28" s="40">
        <v>48742000</v>
      </c>
    </row>
    <row r="29" spans="1:30" x14ac:dyDescent="0.2">
      <c r="A29" s="41">
        <v>44333</v>
      </c>
      <c r="B29" s="42" t="s">
        <v>48</v>
      </c>
      <c r="C29" s="42" t="s">
        <v>37</v>
      </c>
      <c r="D29" s="42" t="s">
        <v>97</v>
      </c>
      <c r="E29" s="42" t="s">
        <v>98</v>
      </c>
      <c r="F29" s="42" t="s">
        <v>99</v>
      </c>
      <c r="G29" s="43">
        <v>1</v>
      </c>
      <c r="H29" s="44">
        <v>35203000</v>
      </c>
      <c r="I29">
        <f>1*(COUNTIF($E$2:E29,E29)=1)</f>
        <v>1</v>
      </c>
      <c r="L29" s="41">
        <v>44333</v>
      </c>
      <c r="M29" s="42" t="s">
        <v>48</v>
      </c>
      <c r="N29" s="42" t="s">
        <v>37</v>
      </c>
      <c r="O29" s="42" t="s">
        <v>97</v>
      </c>
      <c r="P29" s="42" t="s">
        <v>98</v>
      </c>
      <c r="Q29" s="42" t="s">
        <v>99</v>
      </c>
      <c r="R29" s="43">
        <v>1</v>
      </c>
      <c r="S29" s="44">
        <v>35203000</v>
      </c>
      <c r="T29">
        <f>1*(COUNTIF($Q$2:Q29,Q29)=1)</f>
        <v>1</v>
      </c>
      <c r="W29" s="41">
        <v>44333</v>
      </c>
      <c r="X29" s="42" t="s">
        <v>48</v>
      </c>
      <c r="Y29" s="42" t="s">
        <v>37</v>
      </c>
      <c r="Z29" s="42" t="s">
        <v>97</v>
      </c>
      <c r="AA29" s="42" t="s">
        <v>98</v>
      </c>
      <c r="AB29" s="42" t="s">
        <v>99</v>
      </c>
      <c r="AC29" s="43">
        <v>1</v>
      </c>
      <c r="AD29" s="44">
        <v>35203000</v>
      </c>
    </row>
    <row r="30" spans="1:30" x14ac:dyDescent="0.2">
      <c r="A30" s="37">
        <v>44333</v>
      </c>
      <c r="B30" s="38" t="s">
        <v>48</v>
      </c>
      <c r="C30" s="38" t="s">
        <v>37</v>
      </c>
      <c r="D30" s="38" t="s">
        <v>100</v>
      </c>
      <c r="E30" s="38" t="s">
        <v>98</v>
      </c>
      <c r="F30" s="38" t="s">
        <v>99</v>
      </c>
      <c r="G30" s="39">
        <v>1</v>
      </c>
      <c r="H30" s="40">
        <v>27982000</v>
      </c>
      <c r="I30">
        <f>1*(COUNTIF($E$2:E30,E30)=1)</f>
        <v>0</v>
      </c>
      <c r="L30" s="37">
        <v>44333</v>
      </c>
      <c r="M30" s="38" t="s">
        <v>48</v>
      </c>
      <c r="N30" s="38" t="s">
        <v>37</v>
      </c>
      <c r="O30" s="38" t="s">
        <v>100</v>
      </c>
      <c r="P30" s="38" t="s">
        <v>98</v>
      </c>
      <c r="Q30" s="38" t="s">
        <v>99</v>
      </c>
      <c r="R30" s="39">
        <v>1</v>
      </c>
      <c r="S30" s="40">
        <v>27982000</v>
      </c>
      <c r="T30">
        <f>1*(COUNTIF($Q$2:Q30,Q30)=1)</f>
        <v>0</v>
      </c>
      <c r="W30" s="37">
        <v>44333</v>
      </c>
      <c r="X30" s="38" t="s">
        <v>48</v>
      </c>
      <c r="Y30" s="38" t="s">
        <v>37</v>
      </c>
      <c r="Z30" s="38" t="s">
        <v>100</v>
      </c>
      <c r="AA30" s="38" t="s">
        <v>98</v>
      </c>
      <c r="AB30" s="38" t="s">
        <v>99</v>
      </c>
      <c r="AC30" s="39">
        <v>1</v>
      </c>
      <c r="AD30" s="40">
        <v>27982000</v>
      </c>
    </row>
    <row r="31" spans="1:30" x14ac:dyDescent="0.2">
      <c r="A31" s="41">
        <v>44334</v>
      </c>
      <c r="B31" s="42" t="s">
        <v>48</v>
      </c>
      <c r="C31" s="42" t="s">
        <v>37</v>
      </c>
      <c r="D31" s="42" t="s">
        <v>101</v>
      </c>
      <c r="E31" s="42" t="s">
        <v>102</v>
      </c>
      <c r="F31" s="42" t="s">
        <v>103</v>
      </c>
      <c r="G31" s="43">
        <v>1</v>
      </c>
      <c r="H31" s="44">
        <v>5416000</v>
      </c>
      <c r="I31">
        <f>1*(COUNTIF($E$2:E31,E31)=1)</f>
        <v>1</v>
      </c>
      <c r="L31" s="41">
        <v>44334</v>
      </c>
      <c r="M31" s="42" t="s">
        <v>48</v>
      </c>
      <c r="N31" s="42" t="s">
        <v>37</v>
      </c>
      <c r="O31" s="42" t="s">
        <v>101</v>
      </c>
      <c r="P31" s="42" t="s">
        <v>102</v>
      </c>
      <c r="Q31" s="42" t="s">
        <v>103</v>
      </c>
      <c r="R31" s="43">
        <v>1</v>
      </c>
      <c r="S31" s="44">
        <v>5416000</v>
      </c>
      <c r="T31">
        <f>1*(COUNTIF($Q$2:Q31,Q31)=1)</f>
        <v>1</v>
      </c>
      <c r="W31" s="41">
        <v>44334</v>
      </c>
      <c r="X31" s="42" t="s">
        <v>48</v>
      </c>
      <c r="Y31" s="42" t="s">
        <v>37</v>
      </c>
      <c r="Z31" s="42" t="s">
        <v>101</v>
      </c>
      <c r="AA31" s="42" t="s">
        <v>102</v>
      </c>
      <c r="AB31" s="42" t="s">
        <v>103</v>
      </c>
      <c r="AC31" s="43">
        <v>1</v>
      </c>
      <c r="AD31" s="44">
        <v>5416000</v>
      </c>
    </row>
    <row r="32" spans="1:30" x14ac:dyDescent="0.2">
      <c r="A32" s="37">
        <v>44334</v>
      </c>
      <c r="B32" s="38" t="s">
        <v>13</v>
      </c>
      <c r="C32" s="38" t="s">
        <v>37</v>
      </c>
      <c r="D32" s="38" t="s">
        <v>104</v>
      </c>
      <c r="E32" s="38" t="s">
        <v>105</v>
      </c>
      <c r="F32" s="38" t="s">
        <v>106</v>
      </c>
      <c r="G32" s="39">
        <v>1</v>
      </c>
      <c r="H32" s="40">
        <v>76723000</v>
      </c>
      <c r="I32">
        <f>1*(COUNTIF($E$2:E32,E32)=1)</f>
        <v>1</v>
      </c>
      <c r="L32" s="37">
        <v>44334</v>
      </c>
      <c r="M32" s="38" t="s">
        <v>13</v>
      </c>
      <c r="N32" s="38" t="s">
        <v>37</v>
      </c>
      <c r="O32" s="38" t="s">
        <v>104</v>
      </c>
      <c r="P32" s="38" t="s">
        <v>105</v>
      </c>
      <c r="Q32" s="38" t="s">
        <v>106</v>
      </c>
      <c r="R32" s="39">
        <v>1</v>
      </c>
      <c r="S32" s="40">
        <v>76723000</v>
      </c>
      <c r="T32">
        <f>1*(COUNTIF($Q$2:Q32,Q32)=1)</f>
        <v>1</v>
      </c>
      <c r="W32" s="37">
        <v>44334</v>
      </c>
      <c r="X32" s="38" t="s">
        <v>13</v>
      </c>
      <c r="Y32" s="38" t="s">
        <v>37</v>
      </c>
      <c r="Z32" s="38" t="s">
        <v>104</v>
      </c>
      <c r="AA32" s="38" t="s">
        <v>105</v>
      </c>
      <c r="AB32" s="38" t="s">
        <v>106</v>
      </c>
      <c r="AC32" s="39">
        <v>1</v>
      </c>
      <c r="AD32" s="40">
        <v>76723000</v>
      </c>
    </row>
    <row r="33" spans="1:30" x14ac:dyDescent="0.2">
      <c r="A33" s="41">
        <v>44334</v>
      </c>
      <c r="B33" s="42" t="s">
        <v>13</v>
      </c>
      <c r="C33" s="42" t="s">
        <v>37</v>
      </c>
      <c r="D33" s="42" t="s">
        <v>84</v>
      </c>
      <c r="E33" s="42" t="s">
        <v>105</v>
      </c>
      <c r="F33" s="42" t="s">
        <v>106</v>
      </c>
      <c r="G33" s="43">
        <v>1</v>
      </c>
      <c r="H33" s="44">
        <v>8666000</v>
      </c>
      <c r="I33">
        <f>1*(COUNTIF($E$2:E33,E33)=1)</f>
        <v>0</v>
      </c>
      <c r="L33" s="41">
        <v>44334</v>
      </c>
      <c r="M33" s="42" t="s">
        <v>13</v>
      </c>
      <c r="N33" s="42" t="s">
        <v>37</v>
      </c>
      <c r="O33" s="42" t="s">
        <v>84</v>
      </c>
      <c r="P33" s="42" t="s">
        <v>105</v>
      </c>
      <c r="Q33" s="42" t="s">
        <v>106</v>
      </c>
      <c r="R33" s="43">
        <v>1</v>
      </c>
      <c r="S33" s="44">
        <v>8666000</v>
      </c>
      <c r="T33">
        <f>1*(COUNTIF($Q$2:Q33,Q33)=1)</f>
        <v>0</v>
      </c>
      <c r="W33" s="41">
        <v>44334</v>
      </c>
      <c r="X33" s="42" t="s">
        <v>13</v>
      </c>
      <c r="Y33" s="42" t="s">
        <v>37</v>
      </c>
      <c r="Z33" s="42" t="s">
        <v>84</v>
      </c>
      <c r="AA33" s="42" t="s">
        <v>105</v>
      </c>
      <c r="AB33" s="42" t="s">
        <v>106</v>
      </c>
      <c r="AC33" s="43">
        <v>1</v>
      </c>
      <c r="AD33" s="44">
        <v>8666000</v>
      </c>
    </row>
    <row r="34" spans="1:30" x14ac:dyDescent="0.2">
      <c r="A34" s="37">
        <v>44334</v>
      </c>
      <c r="B34" s="38" t="s">
        <v>13</v>
      </c>
      <c r="C34" s="38" t="s">
        <v>37</v>
      </c>
      <c r="D34" s="38" t="s">
        <v>107</v>
      </c>
      <c r="E34" s="38" t="s">
        <v>105</v>
      </c>
      <c r="F34" s="38" t="s">
        <v>106</v>
      </c>
      <c r="G34" s="39">
        <v>1</v>
      </c>
      <c r="H34" s="40">
        <v>80333000</v>
      </c>
      <c r="I34">
        <f>1*(COUNTIF($E$2:E34,E34)=1)</f>
        <v>0</v>
      </c>
      <c r="L34" s="37">
        <v>44334</v>
      </c>
      <c r="M34" s="38" t="s">
        <v>13</v>
      </c>
      <c r="N34" s="38" t="s">
        <v>37</v>
      </c>
      <c r="O34" s="38" t="s">
        <v>107</v>
      </c>
      <c r="P34" s="38" t="s">
        <v>105</v>
      </c>
      <c r="Q34" s="38" t="s">
        <v>106</v>
      </c>
      <c r="R34" s="39">
        <v>1</v>
      </c>
      <c r="S34" s="40">
        <v>80333000</v>
      </c>
      <c r="T34">
        <f>1*(COUNTIF($Q$2:Q34,Q34)=1)</f>
        <v>0</v>
      </c>
      <c r="W34" s="37">
        <v>44334</v>
      </c>
      <c r="X34" s="38" t="s">
        <v>13</v>
      </c>
      <c r="Y34" s="38" t="s">
        <v>37</v>
      </c>
      <c r="Z34" s="38" t="s">
        <v>107</v>
      </c>
      <c r="AA34" s="38" t="s">
        <v>105</v>
      </c>
      <c r="AB34" s="38" t="s">
        <v>106</v>
      </c>
      <c r="AC34" s="39">
        <v>1</v>
      </c>
      <c r="AD34" s="40">
        <v>80333000</v>
      </c>
    </row>
    <row r="35" spans="1:30" x14ac:dyDescent="0.2">
      <c r="A35" s="41">
        <v>44334</v>
      </c>
      <c r="B35" s="42" t="s">
        <v>13</v>
      </c>
      <c r="C35" s="42" t="s">
        <v>37</v>
      </c>
      <c r="D35" s="42" t="s">
        <v>108</v>
      </c>
      <c r="E35" s="42" t="s">
        <v>105</v>
      </c>
      <c r="F35" s="42" t="s">
        <v>106</v>
      </c>
      <c r="G35" s="43">
        <v>1</v>
      </c>
      <c r="H35" s="44">
        <v>7402000</v>
      </c>
      <c r="I35">
        <f>1*(COUNTIF($E$2:E35,E35)=1)</f>
        <v>0</v>
      </c>
      <c r="L35" s="41">
        <v>44334</v>
      </c>
      <c r="M35" s="42" t="s">
        <v>13</v>
      </c>
      <c r="N35" s="42" t="s">
        <v>37</v>
      </c>
      <c r="O35" s="42" t="s">
        <v>108</v>
      </c>
      <c r="P35" s="42" t="s">
        <v>105</v>
      </c>
      <c r="Q35" s="42" t="s">
        <v>106</v>
      </c>
      <c r="R35" s="43">
        <v>1</v>
      </c>
      <c r="S35" s="44">
        <v>7402000</v>
      </c>
      <c r="T35">
        <f>1*(COUNTIF($Q$2:Q35,Q35)=1)</f>
        <v>0</v>
      </c>
      <c r="W35" s="41">
        <v>44334</v>
      </c>
      <c r="X35" s="42" t="s">
        <v>13</v>
      </c>
      <c r="Y35" s="42" t="s">
        <v>37</v>
      </c>
      <c r="Z35" s="42" t="s">
        <v>108</v>
      </c>
      <c r="AA35" s="42" t="s">
        <v>105</v>
      </c>
      <c r="AB35" s="42" t="s">
        <v>106</v>
      </c>
      <c r="AC35" s="43">
        <v>1</v>
      </c>
      <c r="AD35" s="44">
        <v>7402000</v>
      </c>
    </row>
    <row r="36" spans="1:30" x14ac:dyDescent="0.2">
      <c r="A36" s="37">
        <v>44334</v>
      </c>
      <c r="B36" s="38" t="s">
        <v>13</v>
      </c>
      <c r="C36" s="38" t="s">
        <v>37</v>
      </c>
      <c r="D36" s="38" t="s">
        <v>109</v>
      </c>
      <c r="E36" s="38" t="s">
        <v>105</v>
      </c>
      <c r="F36" s="38" t="s">
        <v>106</v>
      </c>
      <c r="G36" s="39">
        <v>1</v>
      </c>
      <c r="H36" s="40">
        <v>7402000</v>
      </c>
      <c r="I36">
        <f>1*(COUNTIF($E$2:E36,E36)=1)</f>
        <v>0</v>
      </c>
      <c r="L36" s="37">
        <v>44334</v>
      </c>
      <c r="M36" s="38" t="s">
        <v>13</v>
      </c>
      <c r="N36" s="38" t="s">
        <v>37</v>
      </c>
      <c r="O36" s="38" t="s">
        <v>109</v>
      </c>
      <c r="P36" s="38" t="s">
        <v>105</v>
      </c>
      <c r="Q36" s="38" t="s">
        <v>106</v>
      </c>
      <c r="R36" s="39">
        <v>1</v>
      </c>
      <c r="S36" s="40">
        <v>7402000</v>
      </c>
      <c r="T36">
        <f>1*(COUNTIF($Q$2:Q36,Q36)=1)</f>
        <v>0</v>
      </c>
      <c r="W36" s="37">
        <v>44334</v>
      </c>
      <c r="X36" s="38" t="s">
        <v>13</v>
      </c>
      <c r="Y36" s="38" t="s">
        <v>37</v>
      </c>
      <c r="Z36" s="38" t="s">
        <v>109</v>
      </c>
      <c r="AA36" s="38" t="s">
        <v>105</v>
      </c>
      <c r="AB36" s="38" t="s">
        <v>106</v>
      </c>
      <c r="AC36" s="39">
        <v>1</v>
      </c>
      <c r="AD36" s="40">
        <v>7402000</v>
      </c>
    </row>
    <row r="37" spans="1:30" x14ac:dyDescent="0.2">
      <c r="A37" s="41">
        <v>44334</v>
      </c>
      <c r="B37" s="42" t="s">
        <v>13</v>
      </c>
      <c r="C37" s="42" t="s">
        <v>37</v>
      </c>
      <c r="D37" s="42" t="s">
        <v>110</v>
      </c>
      <c r="E37" s="42" t="s">
        <v>111</v>
      </c>
      <c r="F37" s="42" t="s">
        <v>112</v>
      </c>
      <c r="G37" s="43">
        <v>1</v>
      </c>
      <c r="H37" s="44">
        <v>6229000</v>
      </c>
      <c r="I37">
        <f>1*(COUNTIF($E$2:E37,E37)=1)</f>
        <v>1</v>
      </c>
      <c r="L37" s="41">
        <v>44334</v>
      </c>
      <c r="M37" s="42" t="s">
        <v>13</v>
      </c>
      <c r="N37" s="42" t="s">
        <v>37</v>
      </c>
      <c r="O37" s="42" t="s">
        <v>110</v>
      </c>
      <c r="P37" s="42" t="s">
        <v>111</v>
      </c>
      <c r="Q37" s="42" t="s">
        <v>112</v>
      </c>
      <c r="R37" s="43">
        <v>1</v>
      </c>
      <c r="S37" s="44">
        <v>6229000</v>
      </c>
      <c r="T37">
        <f>1*(COUNTIF($Q$2:Q37,Q37)=1)</f>
        <v>1</v>
      </c>
      <c r="W37" s="41">
        <v>44334</v>
      </c>
      <c r="X37" s="42" t="s">
        <v>13</v>
      </c>
      <c r="Y37" s="42" t="s">
        <v>37</v>
      </c>
      <c r="Z37" s="42" t="s">
        <v>110</v>
      </c>
      <c r="AA37" s="42" t="s">
        <v>111</v>
      </c>
      <c r="AB37" s="42" t="s">
        <v>112</v>
      </c>
      <c r="AC37" s="43">
        <v>1</v>
      </c>
      <c r="AD37" s="44">
        <v>6229000</v>
      </c>
    </row>
    <row r="38" spans="1:30" x14ac:dyDescent="0.2">
      <c r="A38" s="37">
        <v>44335</v>
      </c>
      <c r="B38" s="38" t="s">
        <v>48</v>
      </c>
      <c r="C38" s="38" t="s">
        <v>37</v>
      </c>
      <c r="D38" s="38" t="s">
        <v>113</v>
      </c>
      <c r="E38" s="38" t="s">
        <v>114</v>
      </c>
      <c r="F38" s="38" t="s">
        <v>115</v>
      </c>
      <c r="G38" s="39">
        <v>1</v>
      </c>
      <c r="H38" s="40">
        <v>11554000</v>
      </c>
      <c r="I38">
        <f>1*(COUNTIF($E$2:E38,E38)=1)</f>
        <v>1</v>
      </c>
      <c r="L38" s="37">
        <v>44335</v>
      </c>
      <c r="M38" s="38" t="s">
        <v>48</v>
      </c>
      <c r="N38" s="38" t="s">
        <v>37</v>
      </c>
      <c r="O38" s="38" t="s">
        <v>113</v>
      </c>
      <c r="P38" s="38" t="s">
        <v>114</v>
      </c>
      <c r="Q38" s="38" t="s">
        <v>115</v>
      </c>
      <c r="R38" s="39">
        <v>1</v>
      </c>
      <c r="S38" s="40">
        <v>11554000</v>
      </c>
      <c r="T38">
        <f>1*(COUNTIF($Q$2:Q38,Q38)=1)</f>
        <v>1</v>
      </c>
      <c r="W38" s="37">
        <v>44335</v>
      </c>
      <c r="X38" s="38" t="s">
        <v>48</v>
      </c>
      <c r="Y38" s="38" t="s">
        <v>37</v>
      </c>
      <c r="Z38" s="38" t="s">
        <v>113</v>
      </c>
      <c r="AA38" s="38" t="s">
        <v>114</v>
      </c>
      <c r="AB38" s="38" t="s">
        <v>115</v>
      </c>
      <c r="AC38" s="39">
        <v>1</v>
      </c>
      <c r="AD38" s="40">
        <v>11554000</v>
      </c>
    </row>
    <row r="39" spans="1:30" x14ac:dyDescent="0.2">
      <c r="A39" s="41">
        <v>44335</v>
      </c>
      <c r="B39" s="42" t="s">
        <v>48</v>
      </c>
      <c r="C39" s="42" t="s">
        <v>37</v>
      </c>
      <c r="D39" s="42" t="s">
        <v>116</v>
      </c>
      <c r="E39" s="42" t="s">
        <v>117</v>
      </c>
      <c r="F39" s="42" t="s">
        <v>118</v>
      </c>
      <c r="G39" s="43">
        <v>1</v>
      </c>
      <c r="H39" s="44">
        <v>11464000</v>
      </c>
      <c r="I39">
        <f>1*(COUNTIF($E$2:E39,E39)=1)</f>
        <v>1</v>
      </c>
      <c r="L39" s="41">
        <v>44335</v>
      </c>
      <c r="M39" s="42" t="s">
        <v>48</v>
      </c>
      <c r="N39" s="42" t="s">
        <v>37</v>
      </c>
      <c r="O39" s="42" t="s">
        <v>116</v>
      </c>
      <c r="P39" s="42" t="s">
        <v>117</v>
      </c>
      <c r="Q39" s="42" t="s">
        <v>118</v>
      </c>
      <c r="R39" s="43">
        <v>1</v>
      </c>
      <c r="S39" s="44">
        <v>11464000</v>
      </c>
      <c r="T39">
        <f>1*(COUNTIF($Q$2:Q39,Q39)=1)</f>
        <v>1</v>
      </c>
      <c r="W39" s="41">
        <v>44335</v>
      </c>
      <c r="X39" s="42" t="s">
        <v>48</v>
      </c>
      <c r="Y39" s="42" t="s">
        <v>37</v>
      </c>
      <c r="Z39" s="42" t="s">
        <v>116</v>
      </c>
      <c r="AA39" s="42" t="s">
        <v>117</v>
      </c>
      <c r="AB39" s="42" t="s">
        <v>118</v>
      </c>
      <c r="AC39" s="43">
        <v>1</v>
      </c>
      <c r="AD39" s="44">
        <v>11464000</v>
      </c>
    </row>
    <row r="40" spans="1:30" x14ac:dyDescent="0.2">
      <c r="A40" s="37">
        <v>44335</v>
      </c>
      <c r="B40" s="38" t="s">
        <v>48</v>
      </c>
      <c r="C40" s="38" t="s">
        <v>37</v>
      </c>
      <c r="D40" s="38" t="s">
        <v>119</v>
      </c>
      <c r="E40" s="38" t="s">
        <v>117</v>
      </c>
      <c r="F40" s="38" t="s">
        <v>118</v>
      </c>
      <c r="G40" s="39">
        <v>1</v>
      </c>
      <c r="H40" s="40">
        <v>6229000</v>
      </c>
      <c r="I40">
        <f>1*(COUNTIF($E$2:E40,E40)=1)</f>
        <v>0</v>
      </c>
      <c r="L40" s="37">
        <v>44335</v>
      </c>
      <c r="M40" s="38" t="s">
        <v>48</v>
      </c>
      <c r="N40" s="38" t="s">
        <v>37</v>
      </c>
      <c r="O40" s="38" t="s">
        <v>119</v>
      </c>
      <c r="P40" s="38" t="s">
        <v>117</v>
      </c>
      <c r="Q40" s="38" t="s">
        <v>118</v>
      </c>
      <c r="R40" s="39">
        <v>1</v>
      </c>
      <c r="S40" s="40">
        <v>6229000</v>
      </c>
      <c r="T40">
        <f>1*(COUNTIF($Q$2:Q40,Q40)=1)</f>
        <v>0</v>
      </c>
      <c r="W40" s="37">
        <v>44335</v>
      </c>
      <c r="X40" s="38" t="s">
        <v>48</v>
      </c>
      <c r="Y40" s="38" t="s">
        <v>37</v>
      </c>
      <c r="Z40" s="38" t="s">
        <v>119</v>
      </c>
      <c r="AA40" s="38" t="s">
        <v>117</v>
      </c>
      <c r="AB40" s="38" t="s">
        <v>118</v>
      </c>
      <c r="AC40" s="39">
        <v>1</v>
      </c>
      <c r="AD40" s="40">
        <v>6229000</v>
      </c>
    </row>
    <row r="41" spans="1:30" x14ac:dyDescent="0.2">
      <c r="A41" s="41">
        <v>44336</v>
      </c>
      <c r="B41" s="42" t="s">
        <v>48</v>
      </c>
      <c r="C41" s="42" t="s">
        <v>37</v>
      </c>
      <c r="D41" s="42" t="s">
        <v>38</v>
      </c>
      <c r="E41" s="42" t="s">
        <v>120</v>
      </c>
      <c r="F41" s="42" t="s">
        <v>121</v>
      </c>
      <c r="G41" s="43">
        <v>1</v>
      </c>
      <c r="H41" s="44">
        <v>5416000</v>
      </c>
      <c r="I41">
        <f>1*(COUNTIF($E$2:E41,E41)=1)</f>
        <v>1</v>
      </c>
      <c r="L41" s="41">
        <v>44336</v>
      </c>
      <c r="M41" s="42" t="s">
        <v>48</v>
      </c>
      <c r="N41" s="42" t="s">
        <v>37</v>
      </c>
      <c r="O41" s="42" t="s">
        <v>38</v>
      </c>
      <c r="P41" s="42" t="s">
        <v>120</v>
      </c>
      <c r="Q41" s="42" t="s">
        <v>121</v>
      </c>
      <c r="R41" s="43">
        <v>1</v>
      </c>
      <c r="S41" s="44">
        <v>5416000</v>
      </c>
      <c r="T41">
        <f>1*(COUNTIF($Q$2:Q41,Q41)=1)</f>
        <v>1</v>
      </c>
      <c r="W41" s="41">
        <v>44336</v>
      </c>
      <c r="X41" s="42" t="s">
        <v>48</v>
      </c>
      <c r="Y41" s="42" t="s">
        <v>37</v>
      </c>
      <c r="Z41" s="42" t="s">
        <v>38</v>
      </c>
      <c r="AA41" s="42" t="s">
        <v>120</v>
      </c>
      <c r="AB41" s="42" t="s">
        <v>121</v>
      </c>
      <c r="AC41" s="43">
        <v>1</v>
      </c>
      <c r="AD41" s="44">
        <v>5416000</v>
      </c>
    </row>
    <row r="42" spans="1:30" x14ac:dyDescent="0.2">
      <c r="A42" s="37">
        <v>44336</v>
      </c>
      <c r="B42" s="38" t="s">
        <v>48</v>
      </c>
      <c r="C42" s="38" t="s">
        <v>37</v>
      </c>
      <c r="D42" s="38" t="s">
        <v>122</v>
      </c>
      <c r="E42" s="38" t="s">
        <v>123</v>
      </c>
      <c r="F42" s="38" t="s">
        <v>124</v>
      </c>
      <c r="G42" s="39">
        <v>1</v>
      </c>
      <c r="H42" s="40">
        <v>37008000</v>
      </c>
      <c r="I42">
        <f>1*(COUNTIF($E$2:E42,E42)=1)</f>
        <v>1</v>
      </c>
      <c r="L42" s="37">
        <v>44336</v>
      </c>
      <c r="M42" s="38" t="s">
        <v>48</v>
      </c>
      <c r="N42" s="38" t="s">
        <v>37</v>
      </c>
      <c r="O42" s="38" t="s">
        <v>122</v>
      </c>
      <c r="P42" s="38" t="s">
        <v>123</v>
      </c>
      <c r="Q42" s="38" t="s">
        <v>124</v>
      </c>
      <c r="R42" s="39">
        <v>1</v>
      </c>
      <c r="S42" s="40">
        <v>37008000</v>
      </c>
      <c r="T42">
        <f>1*(COUNTIF($Q$2:Q42,Q42)=1)</f>
        <v>1</v>
      </c>
      <c r="W42" s="37">
        <v>44336</v>
      </c>
      <c r="X42" s="38" t="s">
        <v>48</v>
      </c>
      <c r="Y42" s="38" t="s">
        <v>37</v>
      </c>
      <c r="Z42" s="38" t="s">
        <v>122</v>
      </c>
      <c r="AA42" s="38" t="s">
        <v>123</v>
      </c>
      <c r="AB42" s="38" t="s">
        <v>124</v>
      </c>
      <c r="AC42" s="39">
        <v>1</v>
      </c>
      <c r="AD42" s="40">
        <v>37008000</v>
      </c>
    </row>
    <row r="43" spans="1:30" x14ac:dyDescent="0.2">
      <c r="A43" s="41">
        <v>44338</v>
      </c>
      <c r="B43" s="42" t="s">
        <v>48</v>
      </c>
      <c r="C43" s="42" t="s">
        <v>37</v>
      </c>
      <c r="D43" s="42" t="s">
        <v>125</v>
      </c>
      <c r="E43" s="42" t="s">
        <v>126</v>
      </c>
      <c r="F43" s="42" t="s">
        <v>127</v>
      </c>
      <c r="G43" s="43">
        <v>1</v>
      </c>
      <c r="H43" s="44">
        <v>36105000</v>
      </c>
      <c r="I43">
        <f>1*(COUNTIF($E$2:E43,E43)=1)</f>
        <v>1</v>
      </c>
      <c r="L43" s="41">
        <v>44338</v>
      </c>
      <c r="M43" s="42" t="s">
        <v>48</v>
      </c>
      <c r="N43" s="42" t="s">
        <v>37</v>
      </c>
      <c r="O43" s="42" t="s">
        <v>125</v>
      </c>
      <c r="P43" s="42" t="s">
        <v>126</v>
      </c>
      <c r="Q43" s="42" t="s">
        <v>127</v>
      </c>
      <c r="R43" s="43">
        <v>1</v>
      </c>
      <c r="S43" s="44">
        <v>36105000</v>
      </c>
      <c r="T43">
        <f>1*(COUNTIF($Q$2:Q43,Q43)=1)</f>
        <v>1</v>
      </c>
      <c r="W43" s="41">
        <v>44338</v>
      </c>
      <c r="X43" s="42" t="s">
        <v>48</v>
      </c>
      <c r="Y43" s="42" t="s">
        <v>37</v>
      </c>
      <c r="Z43" s="42" t="s">
        <v>125</v>
      </c>
      <c r="AA43" s="42" t="s">
        <v>126</v>
      </c>
      <c r="AB43" s="42" t="s">
        <v>127</v>
      </c>
      <c r="AC43" s="43">
        <v>1</v>
      </c>
      <c r="AD43" s="44">
        <v>36105000</v>
      </c>
    </row>
    <row r="44" spans="1:30" x14ac:dyDescent="0.2">
      <c r="A44" s="37">
        <v>44338</v>
      </c>
      <c r="B44" s="38" t="s">
        <v>48</v>
      </c>
      <c r="C44" s="38" t="s">
        <v>37</v>
      </c>
      <c r="D44" s="38" t="s">
        <v>128</v>
      </c>
      <c r="E44" s="38" t="s">
        <v>129</v>
      </c>
      <c r="F44" s="38" t="s">
        <v>130</v>
      </c>
      <c r="G44" s="39">
        <v>1</v>
      </c>
      <c r="H44" s="40">
        <v>56865000</v>
      </c>
      <c r="I44">
        <f>1*(COUNTIF($E$2:E44,E44)=1)</f>
        <v>1</v>
      </c>
      <c r="L44" s="37">
        <v>44338</v>
      </c>
      <c r="M44" s="38" t="s">
        <v>48</v>
      </c>
      <c r="N44" s="38" t="s">
        <v>37</v>
      </c>
      <c r="O44" s="38" t="s">
        <v>128</v>
      </c>
      <c r="P44" s="38" t="s">
        <v>129</v>
      </c>
      <c r="Q44" s="38" t="s">
        <v>130</v>
      </c>
      <c r="R44" s="39">
        <v>1</v>
      </c>
      <c r="S44" s="40">
        <v>56865000</v>
      </c>
      <c r="T44">
        <f>1*(COUNTIF($Q$2:Q44,Q44)=1)</f>
        <v>1</v>
      </c>
      <c r="W44" s="37">
        <v>44338</v>
      </c>
      <c r="X44" s="38" t="s">
        <v>48</v>
      </c>
      <c r="Y44" s="38" t="s">
        <v>37</v>
      </c>
      <c r="Z44" s="38" t="s">
        <v>128</v>
      </c>
      <c r="AA44" s="38" t="s">
        <v>129</v>
      </c>
      <c r="AB44" s="38" t="s">
        <v>130</v>
      </c>
      <c r="AC44" s="39">
        <v>1</v>
      </c>
      <c r="AD44" s="40">
        <v>56865000</v>
      </c>
    </row>
    <row r="45" spans="1:30" x14ac:dyDescent="0.2">
      <c r="A45" s="41">
        <v>44338</v>
      </c>
      <c r="B45" s="42" t="s">
        <v>48</v>
      </c>
      <c r="C45" s="42" t="s">
        <v>37</v>
      </c>
      <c r="D45" s="42" t="s">
        <v>131</v>
      </c>
      <c r="E45" s="42" t="s">
        <v>132</v>
      </c>
      <c r="F45" s="42" t="s">
        <v>133</v>
      </c>
      <c r="G45" s="43">
        <v>1</v>
      </c>
      <c r="H45" s="44">
        <v>26176000</v>
      </c>
      <c r="I45">
        <f>1*(COUNTIF($E$2:E45,E45)=1)</f>
        <v>1</v>
      </c>
      <c r="L45" s="41">
        <v>44338</v>
      </c>
      <c r="M45" s="42" t="s">
        <v>48</v>
      </c>
      <c r="N45" s="42" t="s">
        <v>37</v>
      </c>
      <c r="O45" s="42" t="s">
        <v>131</v>
      </c>
      <c r="P45" s="42" t="s">
        <v>132</v>
      </c>
      <c r="Q45" s="42" t="s">
        <v>133</v>
      </c>
      <c r="R45" s="43">
        <v>1</v>
      </c>
      <c r="S45" s="44">
        <v>26176000</v>
      </c>
      <c r="T45">
        <f>1*(COUNTIF($Q$2:Q45,Q45)=1)</f>
        <v>1</v>
      </c>
      <c r="W45" s="41">
        <v>44338</v>
      </c>
      <c r="X45" s="42" t="s">
        <v>48</v>
      </c>
      <c r="Y45" s="42" t="s">
        <v>37</v>
      </c>
      <c r="Z45" s="42" t="s">
        <v>131</v>
      </c>
      <c r="AA45" s="42" t="s">
        <v>132</v>
      </c>
      <c r="AB45" s="42" t="s">
        <v>133</v>
      </c>
      <c r="AC45" s="43">
        <v>1</v>
      </c>
      <c r="AD45" s="44">
        <v>26176000</v>
      </c>
    </row>
    <row r="46" spans="1:30" x14ac:dyDescent="0.2">
      <c r="A46" s="37">
        <v>44338</v>
      </c>
      <c r="B46" s="38" t="s">
        <v>13</v>
      </c>
      <c r="C46" s="38" t="s">
        <v>37</v>
      </c>
      <c r="D46" s="38" t="s">
        <v>134</v>
      </c>
      <c r="E46" s="38" t="s">
        <v>135</v>
      </c>
      <c r="F46" s="38" t="s">
        <v>136</v>
      </c>
      <c r="G46" s="39">
        <v>1</v>
      </c>
      <c r="H46" s="40">
        <v>55060000</v>
      </c>
      <c r="I46">
        <f>1*(COUNTIF($E$2:E46,E46)=1)</f>
        <v>1</v>
      </c>
      <c r="L46" s="37">
        <v>44338</v>
      </c>
      <c r="M46" s="38" t="s">
        <v>13</v>
      </c>
      <c r="N46" s="38" t="s">
        <v>37</v>
      </c>
      <c r="O46" s="38" t="s">
        <v>134</v>
      </c>
      <c r="P46" s="38" t="s">
        <v>135</v>
      </c>
      <c r="Q46" s="38" t="s">
        <v>136</v>
      </c>
      <c r="R46" s="39">
        <v>1</v>
      </c>
      <c r="S46" s="40">
        <v>55060000</v>
      </c>
      <c r="T46">
        <f>1*(COUNTIF($Q$2:Q46,Q46)=1)</f>
        <v>1</v>
      </c>
      <c r="W46" s="37">
        <v>44338</v>
      </c>
      <c r="X46" s="38" t="s">
        <v>13</v>
      </c>
      <c r="Y46" s="38" t="s">
        <v>37</v>
      </c>
      <c r="Z46" s="38" t="s">
        <v>134</v>
      </c>
      <c r="AA46" s="38" t="s">
        <v>135</v>
      </c>
      <c r="AB46" s="38" t="s">
        <v>136</v>
      </c>
      <c r="AC46" s="39">
        <v>1</v>
      </c>
      <c r="AD46" s="40">
        <v>55060000</v>
      </c>
    </row>
    <row r="47" spans="1:30" x14ac:dyDescent="0.2">
      <c r="A47" s="41">
        <v>44338</v>
      </c>
      <c r="B47" s="42" t="s">
        <v>13</v>
      </c>
      <c r="C47" s="42" t="s">
        <v>37</v>
      </c>
      <c r="D47" s="42" t="s">
        <v>137</v>
      </c>
      <c r="E47" s="42" t="s">
        <v>135</v>
      </c>
      <c r="F47" s="42" t="s">
        <v>136</v>
      </c>
      <c r="G47" s="43">
        <v>1</v>
      </c>
      <c r="H47" s="44">
        <v>103801000</v>
      </c>
      <c r="I47">
        <f>1*(COUNTIF($E$2:E47,E47)=1)</f>
        <v>0</v>
      </c>
      <c r="L47" s="41">
        <v>44338</v>
      </c>
      <c r="M47" s="42" t="s">
        <v>13</v>
      </c>
      <c r="N47" s="42" t="s">
        <v>37</v>
      </c>
      <c r="O47" s="42" t="s">
        <v>137</v>
      </c>
      <c r="P47" s="42" t="s">
        <v>135</v>
      </c>
      <c r="Q47" s="42" t="s">
        <v>136</v>
      </c>
      <c r="R47" s="43">
        <v>1</v>
      </c>
      <c r="S47" s="44">
        <v>103801000</v>
      </c>
      <c r="T47">
        <f>1*(COUNTIF($Q$2:Q47,Q47)=1)</f>
        <v>0</v>
      </c>
      <c r="W47" s="41">
        <v>44338</v>
      </c>
      <c r="X47" s="42" t="s">
        <v>13</v>
      </c>
      <c r="Y47" s="42" t="s">
        <v>37</v>
      </c>
      <c r="Z47" s="42" t="s">
        <v>137</v>
      </c>
      <c r="AA47" s="42" t="s">
        <v>135</v>
      </c>
      <c r="AB47" s="42" t="s">
        <v>136</v>
      </c>
      <c r="AC47" s="43">
        <v>1</v>
      </c>
      <c r="AD47" s="44">
        <v>103801000</v>
      </c>
    </row>
    <row r="48" spans="1:30" x14ac:dyDescent="0.2">
      <c r="A48" s="37">
        <v>44338</v>
      </c>
      <c r="B48" s="38" t="s">
        <v>48</v>
      </c>
      <c r="C48" s="38" t="s">
        <v>37</v>
      </c>
      <c r="D48" s="38" t="s">
        <v>138</v>
      </c>
      <c r="E48" s="38" t="s">
        <v>139</v>
      </c>
      <c r="F48" s="38" t="s">
        <v>140</v>
      </c>
      <c r="G48" s="39">
        <v>1</v>
      </c>
      <c r="H48" s="40">
        <v>5416000</v>
      </c>
      <c r="I48">
        <f>1*(COUNTIF($E$2:E48,E48)=1)</f>
        <v>1</v>
      </c>
      <c r="L48" s="37">
        <v>44338</v>
      </c>
      <c r="M48" s="38" t="s">
        <v>48</v>
      </c>
      <c r="N48" s="38" t="s">
        <v>37</v>
      </c>
      <c r="O48" s="38" t="s">
        <v>138</v>
      </c>
      <c r="P48" s="38" t="s">
        <v>139</v>
      </c>
      <c r="Q48" s="38" t="s">
        <v>140</v>
      </c>
      <c r="R48" s="39">
        <v>1</v>
      </c>
      <c r="S48" s="40">
        <v>5416000</v>
      </c>
      <c r="T48">
        <f>1*(COUNTIF($Q$2:Q48,Q48)=1)</f>
        <v>1</v>
      </c>
      <c r="W48" s="37">
        <v>44338</v>
      </c>
      <c r="X48" s="38" t="s">
        <v>48</v>
      </c>
      <c r="Y48" s="38" t="s">
        <v>37</v>
      </c>
      <c r="Z48" s="38" t="s">
        <v>138</v>
      </c>
      <c r="AA48" s="38" t="s">
        <v>139</v>
      </c>
      <c r="AB48" s="38" t="s">
        <v>140</v>
      </c>
      <c r="AC48" s="39">
        <v>1</v>
      </c>
      <c r="AD48" s="40">
        <v>5416000</v>
      </c>
    </row>
    <row r="49" spans="1:30" x14ac:dyDescent="0.2">
      <c r="A49" s="41">
        <v>44338</v>
      </c>
      <c r="B49" s="42" t="s">
        <v>13</v>
      </c>
      <c r="C49" s="42" t="s">
        <v>37</v>
      </c>
      <c r="D49" s="42" t="s">
        <v>141</v>
      </c>
      <c r="E49" s="42" t="s">
        <v>142</v>
      </c>
      <c r="F49" s="42" t="s">
        <v>143</v>
      </c>
      <c r="G49" s="43">
        <v>1</v>
      </c>
      <c r="H49" s="44">
        <v>83041000</v>
      </c>
      <c r="I49">
        <f>1*(COUNTIF($E$2:E49,E49)=1)</f>
        <v>1</v>
      </c>
      <c r="L49" s="41">
        <v>44338</v>
      </c>
      <c r="M49" s="42" t="s">
        <v>13</v>
      </c>
      <c r="N49" s="42" t="s">
        <v>37</v>
      </c>
      <c r="O49" s="42" t="s">
        <v>141</v>
      </c>
      <c r="P49" s="42" t="s">
        <v>142</v>
      </c>
      <c r="Q49" s="42" t="s">
        <v>143</v>
      </c>
      <c r="R49" s="43">
        <v>1</v>
      </c>
      <c r="S49" s="44">
        <v>83041000</v>
      </c>
      <c r="T49">
        <f>1*(COUNTIF($Q$2:Q49,Q49)=1)</f>
        <v>1</v>
      </c>
      <c r="W49" s="41">
        <v>44338</v>
      </c>
      <c r="X49" s="42" t="s">
        <v>13</v>
      </c>
      <c r="Y49" s="42" t="s">
        <v>37</v>
      </c>
      <c r="Z49" s="42" t="s">
        <v>141</v>
      </c>
      <c r="AA49" s="42" t="s">
        <v>142</v>
      </c>
      <c r="AB49" s="42" t="s">
        <v>143</v>
      </c>
      <c r="AC49" s="43">
        <v>1</v>
      </c>
      <c r="AD49" s="44">
        <v>83041000</v>
      </c>
    </row>
    <row r="50" spans="1:30" x14ac:dyDescent="0.2">
      <c r="A50" s="37">
        <v>44338</v>
      </c>
      <c r="B50" s="38" t="s">
        <v>13</v>
      </c>
      <c r="C50" s="38" t="s">
        <v>37</v>
      </c>
      <c r="D50" s="38" t="s">
        <v>144</v>
      </c>
      <c r="E50" s="38" t="s">
        <v>142</v>
      </c>
      <c r="F50" s="38" t="s">
        <v>143</v>
      </c>
      <c r="G50" s="39">
        <v>1</v>
      </c>
      <c r="H50" s="40">
        <v>8666000</v>
      </c>
      <c r="I50">
        <f>1*(COUNTIF($E$2:E50,E50)=1)</f>
        <v>0</v>
      </c>
      <c r="L50" s="37">
        <v>44338</v>
      </c>
      <c r="M50" s="38" t="s">
        <v>13</v>
      </c>
      <c r="N50" s="38" t="s">
        <v>37</v>
      </c>
      <c r="O50" s="38" t="s">
        <v>144</v>
      </c>
      <c r="P50" s="38" t="s">
        <v>142</v>
      </c>
      <c r="Q50" s="38" t="s">
        <v>143</v>
      </c>
      <c r="R50" s="39">
        <v>1</v>
      </c>
      <c r="S50" s="40">
        <v>8666000</v>
      </c>
      <c r="T50">
        <f>1*(COUNTIF($Q$2:Q50,Q50)=1)</f>
        <v>0</v>
      </c>
      <c r="W50" s="37">
        <v>44338</v>
      </c>
      <c r="X50" s="38" t="s">
        <v>13</v>
      </c>
      <c r="Y50" s="38" t="s">
        <v>37</v>
      </c>
      <c r="Z50" s="38" t="s">
        <v>144</v>
      </c>
      <c r="AA50" s="38" t="s">
        <v>142</v>
      </c>
      <c r="AB50" s="38" t="s">
        <v>143</v>
      </c>
      <c r="AC50" s="39">
        <v>1</v>
      </c>
      <c r="AD50" s="40">
        <v>8666000</v>
      </c>
    </row>
    <row r="51" spans="1:30" x14ac:dyDescent="0.2">
      <c r="A51" s="41">
        <v>44338</v>
      </c>
      <c r="B51" s="42" t="s">
        <v>13</v>
      </c>
      <c r="C51" s="42" t="s">
        <v>37</v>
      </c>
      <c r="D51" s="42" t="s">
        <v>145</v>
      </c>
      <c r="E51" s="42" t="s">
        <v>142</v>
      </c>
      <c r="F51" s="42" t="s">
        <v>143</v>
      </c>
      <c r="G51" s="43">
        <v>1</v>
      </c>
      <c r="H51" s="44">
        <v>67697000</v>
      </c>
      <c r="I51">
        <f>1*(COUNTIF($E$2:E51,E51)=1)</f>
        <v>0</v>
      </c>
      <c r="L51" s="41">
        <v>44338</v>
      </c>
      <c r="M51" s="42" t="s">
        <v>13</v>
      </c>
      <c r="N51" s="42" t="s">
        <v>37</v>
      </c>
      <c r="O51" s="42" t="s">
        <v>145</v>
      </c>
      <c r="P51" s="42" t="s">
        <v>142</v>
      </c>
      <c r="Q51" s="42" t="s">
        <v>143</v>
      </c>
      <c r="R51" s="43">
        <v>1</v>
      </c>
      <c r="S51" s="44">
        <v>67697000</v>
      </c>
      <c r="T51">
        <f>1*(COUNTIF($Q$2:Q51,Q51)=1)</f>
        <v>0</v>
      </c>
      <c r="W51" s="41">
        <v>44338</v>
      </c>
      <c r="X51" s="42" t="s">
        <v>13</v>
      </c>
      <c r="Y51" s="42" t="s">
        <v>37</v>
      </c>
      <c r="Z51" s="42" t="s">
        <v>145</v>
      </c>
      <c r="AA51" s="42" t="s">
        <v>142</v>
      </c>
      <c r="AB51" s="42" t="s">
        <v>143</v>
      </c>
      <c r="AC51" s="43">
        <v>1</v>
      </c>
      <c r="AD51" s="44">
        <v>67697000</v>
      </c>
    </row>
    <row r="52" spans="1:30" x14ac:dyDescent="0.2">
      <c r="A52" s="37">
        <v>44338</v>
      </c>
      <c r="B52" s="38" t="s">
        <v>48</v>
      </c>
      <c r="C52" s="38" t="s">
        <v>37</v>
      </c>
      <c r="D52" s="38" t="s">
        <v>97</v>
      </c>
      <c r="E52" s="38" t="s">
        <v>146</v>
      </c>
      <c r="F52" s="38" t="s">
        <v>147</v>
      </c>
      <c r="G52" s="39">
        <v>1</v>
      </c>
      <c r="H52" s="40">
        <v>35203000</v>
      </c>
      <c r="I52">
        <f>1*(COUNTIF($E$2:E52,E52)=1)</f>
        <v>1</v>
      </c>
      <c r="L52" s="37">
        <v>44338</v>
      </c>
      <c r="M52" s="38" t="s">
        <v>48</v>
      </c>
      <c r="N52" s="38" t="s">
        <v>37</v>
      </c>
      <c r="O52" s="38" t="s">
        <v>97</v>
      </c>
      <c r="P52" s="38" t="s">
        <v>146</v>
      </c>
      <c r="Q52" s="38" t="s">
        <v>147</v>
      </c>
      <c r="R52" s="39">
        <v>1</v>
      </c>
      <c r="S52" s="40">
        <v>35203000</v>
      </c>
      <c r="T52">
        <f>1*(COUNTIF($Q$2:Q52,Q52)=1)</f>
        <v>1</v>
      </c>
      <c r="W52" s="37">
        <v>44338</v>
      </c>
      <c r="X52" s="38" t="s">
        <v>48</v>
      </c>
      <c r="Y52" s="38" t="s">
        <v>37</v>
      </c>
      <c r="Z52" s="38" t="s">
        <v>97</v>
      </c>
      <c r="AA52" s="38" t="s">
        <v>146</v>
      </c>
      <c r="AB52" s="38" t="s">
        <v>147</v>
      </c>
      <c r="AC52" s="39">
        <v>1</v>
      </c>
      <c r="AD52" s="40">
        <v>35203000</v>
      </c>
    </row>
    <row r="53" spans="1:30" x14ac:dyDescent="0.2">
      <c r="A53" s="41">
        <v>44338</v>
      </c>
      <c r="B53" s="42" t="s">
        <v>48</v>
      </c>
      <c r="C53" s="42" t="s">
        <v>37</v>
      </c>
      <c r="D53" s="42" t="s">
        <v>148</v>
      </c>
      <c r="E53" s="42" t="s">
        <v>146</v>
      </c>
      <c r="F53" s="42" t="s">
        <v>147</v>
      </c>
      <c r="G53" s="43">
        <v>1</v>
      </c>
      <c r="H53" s="44">
        <v>34300000</v>
      </c>
      <c r="I53">
        <f>1*(COUNTIF($E$2:E53,E53)=1)</f>
        <v>0</v>
      </c>
      <c r="L53" s="41">
        <v>44338</v>
      </c>
      <c r="M53" s="42" t="s">
        <v>48</v>
      </c>
      <c r="N53" s="42" t="s">
        <v>37</v>
      </c>
      <c r="O53" s="42" t="s">
        <v>148</v>
      </c>
      <c r="P53" s="42" t="s">
        <v>146</v>
      </c>
      <c r="Q53" s="42" t="s">
        <v>147</v>
      </c>
      <c r="R53" s="43">
        <v>1</v>
      </c>
      <c r="S53" s="44">
        <v>34300000</v>
      </c>
      <c r="T53">
        <f>1*(COUNTIF($Q$2:Q53,Q53)=1)</f>
        <v>0</v>
      </c>
      <c r="W53" s="41">
        <v>44338</v>
      </c>
      <c r="X53" s="42" t="s">
        <v>48</v>
      </c>
      <c r="Y53" s="42" t="s">
        <v>37</v>
      </c>
      <c r="Z53" s="42" t="s">
        <v>148</v>
      </c>
      <c r="AA53" s="42" t="s">
        <v>146</v>
      </c>
      <c r="AB53" s="42" t="s">
        <v>147</v>
      </c>
      <c r="AC53" s="43">
        <v>1</v>
      </c>
      <c r="AD53" s="44">
        <v>34300000</v>
      </c>
    </row>
    <row r="54" spans="1:30" x14ac:dyDescent="0.2">
      <c r="A54" s="37">
        <v>44338</v>
      </c>
      <c r="B54" s="38" t="s">
        <v>13</v>
      </c>
      <c r="C54" s="38" t="s">
        <v>37</v>
      </c>
      <c r="D54" s="38" t="s">
        <v>149</v>
      </c>
      <c r="E54" s="38" t="s">
        <v>150</v>
      </c>
      <c r="F54" s="38" t="s">
        <v>151</v>
      </c>
      <c r="G54" s="39">
        <v>1</v>
      </c>
      <c r="H54" s="40">
        <v>43326000</v>
      </c>
      <c r="I54">
        <f>1*(COUNTIF($E$2:E54,E54)=1)</f>
        <v>1</v>
      </c>
      <c r="L54" s="37">
        <v>44338</v>
      </c>
      <c r="M54" s="38" t="s">
        <v>13</v>
      </c>
      <c r="N54" s="38" t="s">
        <v>37</v>
      </c>
      <c r="O54" s="38" t="s">
        <v>149</v>
      </c>
      <c r="P54" s="38" t="s">
        <v>150</v>
      </c>
      <c r="Q54" s="38" t="s">
        <v>151</v>
      </c>
      <c r="R54" s="39">
        <v>1</v>
      </c>
      <c r="S54" s="40">
        <v>43326000</v>
      </c>
      <c r="T54">
        <f>1*(COUNTIF($Q$2:Q54,Q54)=1)</f>
        <v>1</v>
      </c>
      <c r="W54" s="37">
        <v>44338</v>
      </c>
      <c r="X54" s="38" t="s">
        <v>13</v>
      </c>
      <c r="Y54" s="38" t="s">
        <v>37</v>
      </c>
      <c r="Z54" s="38" t="s">
        <v>149</v>
      </c>
      <c r="AA54" s="38" t="s">
        <v>150</v>
      </c>
      <c r="AB54" s="38" t="s">
        <v>151</v>
      </c>
      <c r="AC54" s="39">
        <v>1</v>
      </c>
      <c r="AD54" s="40">
        <v>43326000</v>
      </c>
    </row>
    <row r="55" spans="1:30" x14ac:dyDescent="0.2">
      <c r="A55" s="41">
        <v>44338</v>
      </c>
      <c r="B55" s="42" t="s">
        <v>13</v>
      </c>
      <c r="C55" s="42" t="s">
        <v>37</v>
      </c>
      <c r="D55" s="42" t="s">
        <v>152</v>
      </c>
      <c r="E55" s="42" t="s">
        <v>150</v>
      </c>
      <c r="F55" s="42" t="s">
        <v>151</v>
      </c>
      <c r="G55" s="43">
        <v>1</v>
      </c>
      <c r="H55" s="44">
        <v>43326000</v>
      </c>
      <c r="I55">
        <f>1*(COUNTIF($E$2:E55,E55)=1)</f>
        <v>0</v>
      </c>
      <c r="L55" s="41">
        <v>44338</v>
      </c>
      <c r="M55" s="42" t="s">
        <v>13</v>
      </c>
      <c r="N55" s="42" t="s">
        <v>37</v>
      </c>
      <c r="O55" s="42" t="s">
        <v>152</v>
      </c>
      <c r="P55" s="42" t="s">
        <v>150</v>
      </c>
      <c r="Q55" s="42" t="s">
        <v>151</v>
      </c>
      <c r="R55" s="43">
        <v>1</v>
      </c>
      <c r="S55" s="44">
        <v>43326000</v>
      </c>
      <c r="T55">
        <f>1*(COUNTIF($Q$2:Q55,Q55)=1)</f>
        <v>0</v>
      </c>
      <c r="W55" s="41">
        <v>44338</v>
      </c>
      <c r="X55" s="42" t="s">
        <v>13</v>
      </c>
      <c r="Y55" s="42" t="s">
        <v>37</v>
      </c>
      <c r="Z55" s="42" t="s">
        <v>152</v>
      </c>
      <c r="AA55" s="42" t="s">
        <v>150</v>
      </c>
      <c r="AB55" s="42" t="s">
        <v>151</v>
      </c>
      <c r="AC55" s="43">
        <v>1</v>
      </c>
      <c r="AD55" s="44">
        <v>43326000</v>
      </c>
    </row>
    <row r="56" spans="1:30" x14ac:dyDescent="0.2">
      <c r="A56" s="37">
        <v>44338</v>
      </c>
      <c r="B56" s="38" t="s">
        <v>48</v>
      </c>
      <c r="C56" s="38" t="s">
        <v>37</v>
      </c>
      <c r="D56" s="38" t="s">
        <v>153</v>
      </c>
      <c r="E56" s="38" t="s">
        <v>154</v>
      </c>
      <c r="F56" s="38" t="s">
        <v>155</v>
      </c>
      <c r="G56" s="39">
        <v>1</v>
      </c>
      <c r="H56" s="40">
        <v>12366000</v>
      </c>
      <c r="I56">
        <f>1*(COUNTIF($E$2:E56,E56)=1)</f>
        <v>1</v>
      </c>
      <c r="L56" s="37">
        <v>44338</v>
      </c>
      <c r="M56" s="38" t="s">
        <v>48</v>
      </c>
      <c r="N56" s="38" t="s">
        <v>37</v>
      </c>
      <c r="O56" s="38" t="s">
        <v>153</v>
      </c>
      <c r="P56" s="38" t="s">
        <v>154</v>
      </c>
      <c r="Q56" s="38" t="s">
        <v>155</v>
      </c>
      <c r="R56" s="39">
        <v>1</v>
      </c>
      <c r="S56" s="40">
        <v>12366000</v>
      </c>
      <c r="T56">
        <f>1*(COUNTIF($Q$2:Q56,Q56)=1)</f>
        <v>1</v>
      </c>
      <c r="W56" s="37">
        <v>44338</v>
      </c>
      <c r="X56" s="38" t="s">
        <v>48</v>
      </c>
      <c r="Y56" s="38" t="s">
        <v>37</v>
      </c>
      <c r="Z56" s="38" t="s">
        <v>153</v>
      </c>
      <c r="AA56" s="38" t="s">
        <v>154</v>
      </c>
      <c r="AB56" s="38" t="s">
        <v>155</v>
      </c>
      <c r="AC56" s="39">
        <v>1</v>
      </c>
      <c r="AD56" s="40">
        <v>12366000</v>
      </c>
    </row>
    <row r="57" spans="1:30" x14ac:dyDescent="0.2">
      <c r="A57" s="41">
        <v>44339</v>
      </c>
      <c r="B57" s="42" t="s">
        <v>13</v>
      </c>
      <c r="C57" s="42" t="s">
        <v>37</v>
      </c>
      <c r="D57" s="42" t="s">
        <v>156</v>
      </c>
      <c r="E57" s="42" t="s">
        <v>157</v>
      </c>
      <c r="F57" s="42" t="s">
        <v>158</v>
      </c>
      <c r="G57" s="43">
        <v>1</v>
      </c>
      <c r="H57" s="44">
        <v>13630000</v>
      </c>
      <c r="I57">
        <f>1*(COUNTIF($E$2:E57,E57)=1)</f>
        <v>1</v>
      </c>
      <c r="L57" s="41">
        <v>44339</v>
      </c>
      <c r="M57" s="42" t="s">
        <v>13</v>
      </c>
      <c r="N57" s="42" t="s">
        <v>37</v>
      </c>
      <c r="O57" s="42" t="s">
        <v>156</v>
      </c>
      <c r="P57" s="42" t="s">
        <v>157</v>
      </c>
      <c r="Q57" s="42" t="s">
        <v>158</v>
      </c>
      <c r="R57" s="43">
        <v>1</v>
      </c>
      <c r="S57" s="44">
        <v>13630000</v>
      </c>
      <c r="T57">
        <f>1*(COUNTIF($Q$2:Q57,Q57)=1)</f>
        <v>1</v>
      </c>
      <c r="W57" s="41">
        <v>44339</v>
      </c>
      <c r="X57" s="42" t="s">
        <v>13</v>
      </c>
      <c r="Y57" s="42" t="s">
        <v>37</v>
      </c>
      <c r="Z57" s="42" t="s">
        <v>156</v>
      </c>
      <c r="AA57" s="42" t="s">
        <v>157</v>
      </c>
      <c r="AB57" s="42" t="s">
        <v>158</v>
      </c>
      <c r="AC57" s="43">
        <v>1</v>
      </c>
      <c r="AD57" s="44">
        <v>13630000</v>
      </c>
    </row>
    <row r="58" spans="1:30" x14ac:dyDescent="0.2">
      <c r="A58" s="37">
        <v>44339</v>
      </c>
      <c r="B58" s="38" t="s">
        <v>13</v>
      </c>
      <c r="C58" s="38" t="s">
        <v>37</v>
      </c>
      <c r="D58" s="38" t="s">
        <v>159</v>
      </c>
      <c r="E58" s="38" t="s">
        <v>160</v>
      </c>
      <c r="F58" s="38" t="s">
        <v>161</v>
      </c>
      <c r="G58" s="39">
        <v>1</v>
      </c>
      <c r="H58" s="40">
        <v>22566000</v>
      </c>
      <c r="I58">
        <f>1*(COUNTIF($E$2:E58,E58)=1)</f>
        <v>1</v>
      </c>
      <c r="L58" s="37">
        <v>44339</v>
      </c>
      <c r="M58" s="38" t="s">
        <v>13</v>
      </c>
      <c r="N58" s="38" t="s">
        <v>37</v>
      </c>
      <c r="O58" s="38" t="s">
        <v>159</v>
      </c>
      <c r="P58" s="38" t="s">
        <v>160</v>
      </c>
      <c r="Q58" s="38" t="s">
        <v>161</v>
      </c>
      <c r="R58" s="39">
        <v>1</v>
      </c>
      <c r="S58" s="40">
        <v>22566000</v>
      </c>
      <c r="T58">
        <f>1*(COUNTIF($Q$2:Q58,Q58)=1)</f>
        <v>1</v>
      </c>
      <c r="W58" s="37">
        <v>44339</v>
      </c>
      <c r="X58" s="38" t="s">
        <v>13</v>
      </c>
      <c r="Y58" s="38" t="s">
        <v>37</v>
      </c>
      <c r="Z58" s="38" t="s">
        <v>159</v>
      </c>
      <c r="AA58" s="38" t="s">
        <v>160</v>
      </c>
      <c r="AB58" s="38" t="s">
        <v>161</v>
      </c>
      <c r="AC58" s="39">
        <v>1</v>
      </c>
      <c r="AD58" s="40">
        <v>22566000</v>
      </c>
    </row>
    <row r="59" spans="1:30" x14ac:dyDescent="0.2">
      <c r="A59" s="41">
        <v>44339</v>
      </c>
      <c r="B59" s="42" t="s">
        <v>13</v>
      </c>
      <c r="C59" s="42" t="s">
        <v>37</v>
      </c>
      <c r="D59" s="42" t="s">
        <v>125</v>
      </c>
      <c r="E59" s="42" t="s">
        <v>160</v>
      </c>
      <c r="F59" s="42" t="s">
        <v>161</v>
      </c>
      <c r="G59" s="43">
        <v>1</v>
      </c>
      <c r="H59" s="44">
        <v>36105000</v>
      </c>
      <c r="I59">
        <f>1*(COUNTIF($E$2:E59,E59)=1)</f>
        <v>0</v>
      </c>
      <c r="L59" s="41">
        <v>44339</v>
      </c>
      <c r="M59" s="42" t="s">
        <v>13</v>
      </c>
      <c r="N59" s="42" t="s">
        <v>37</v>
      </c>
      <c r="O59" s="42" t="s">
        <v>125</v>
      </c>
      <c r="P59" s="42" t="s">
        <v>160</v>
      </c>
      <c r="Q59" s="42" t="s">
        <v>161</v>
      </c>
      <c r="R59" s="43">
        <v>1</v>
      </c>
      <c r="S59" s="44">
        <v>36105000</v>
      </c>
      <c r="T59">
        <f>1*(COUNTIF($Q$2:Q59,Q59)=1)</f>
        <v>0</v>
      </c>
      <c r="W59" s="41">
        <v>44339</v>
      </c>
      <c r="X59" s="42" t="s">
        <v>13</v>
      </c>
      <c r="Y59" s="42" t="s">
        <v>37</v>
      </c>
      <c r="Z59" s="42" t="s">
        <v>125</v>
      </c>
      <c r="AA59" s="42" t="s">
        <v>160</v>
      </c>
      <c r="AB59" s="42" t="s">
        <v>161</v>
      </c>
      <c r="AC59" s="43">
        <v>1</v>
      </c>
      <c r="AD59" s="44">
        <v>36105000</v>
      </c>
    </row>
    <row r="60" spans="1:30" x14ac:dyDescent="0.2">
      <c r="A60" s="37">
        <v>44339</v>
      </c>
      <c r="B60" s="38" t="s">
        <v>13</v>
      </c>
      <c r="C60" s="38" t="s">
        <v>37</v>
      </c>
      <c r="D60" s="38" t="s">
        <v>162</v>
      </c>
      <c r="E60" s="38" t="s">
        <v>135</v>
      </c>
      <c r="F60" s="38" t="s">
        <v>163</v>
      </c>
      <c r="G60" s="39">
        <v>1</v>
      </c>
      <c r="H60" s="40">
        <v>48742000</v>
      </c>
      <c r="I60">
        <f>1*(COUNTIF($E$2:E60,E60)=1)</f>
        <v>0</v>
      </c>
      <c r="L60" s="37">
        <v>44339</v>
      </c>
      <c r="M60" s="38" t="s">
        <v>13</v>
      </c>
      <c r="N60" s="38" t="s">
        <v>37</v>
      </c>
      <c r="O60" s="38" t="s">
        <v>162</v>
      </c>
      <c r="P60" s="38" t="s">
        <v>135</v>
      </c>
      <c r="Q60" s="38" t="s">
        <v>163</v>
      </c>
      <c r="R60" s="39">
        <v>1</v>
      </c>
      <c r="S60" s="40">
        <v>48742000</v>
      </c>
      <c r="T60">
        <f>1*(COUNTIF($Q$2:Q60,Q60)=1)</f>
        <v>1</v>
      </c>
      <c r="W60" s="37">
        <v>44339</v>
      </c>
      <c r="X60" s="38" t="s">
        <v>13</v>
      </c>
      <c r="Y60" s="38" t="s">
        <v>37</v>
      </c>
      <c r="Z60" s="38" t="s">
        <v>162</v>
      </c>
      <c r="AA60" s="38" t="s">
        <v>135</v>
      </c>
      <c r="AB60" s="38" t="s">
        <v>163</v>
      </c>
      <c r="AC60" s="39">
        <v>1</v>
      </c>
      <c r="AD60" s="40">
        <v>48742000</v>
      </c>
    </row>
    <row r="61" spans="1:30" x14ac:dyDescent="0.2">
      <c r="A61" s="41">
        <v>44339</v>
      </c>
      <c r="B61" s="42" t="s">
        <v>48</v>
      </c>
      <c r="C61" s="42" t="s">
        <v>37</v>
      </c>
      <c r="D61" s="42" t="s">
        <v>164</v>
      </c>
      <c r="E61" s="42" t="s">
        <v>165</v>
      </c>
      <c r="F61" s="42" t="s">
        <v>166</v>
      </c>
      <c r="G61" s="43">
        <v>1</v>
      </c>
      <c r="H61" s="44">
        <v>8124000</v>
      </c>
      <c r="I61">
        <f>1*(COUNTIF($E$2:E61,E61)=1)</f>
        <v>1</v>
      </c>
      <c r="L61" s="41">
        <v>44339</v>
      </c>
      <c r="M61" s="42" t="s">
        <v>48</v>
      </c>
      <c r="N61" s="42" t="s">
        <v>37</v>
      </c>
      <c r="O61" s="42" t="s">
        <v>164</v>
      </c>
      <c r="P61" s="42" t="s">
        <v>165</v>
      </c>
      <c r="Q61" s="42" t="s">
        <v>166</v>
      </c>
      <c r="R61" s="43">
        <v>1</v>
      </c>
      <c r="S61" s="44">
        <v>8124000</v>
      </c>
      <c r="T61">
        <f>1*(COUNTIF($Q$2:Q61,Q61)=1)</f>
        <v>1</v>
      </c>
      <c r="W61" s="41">
        <v>44339</v>
      </c>
      <c r="X61" s="42" t="s">
        <v>48</v>
      </c>
      <c r="Y61" s="42" t="s">
        <v>37</v>
      </c>
      <c r="Z61" s="42" t="s">
        <v>164</v>
      </c>
      <c r="AA61" s="42" t="s">
        <v>165</v>
      </c>
      <c r="AB61" s="42" t="s">
        <v>166</v>
      </c>
      <c r="AC61" s="43">
        <v>1</v>
      </c>
      <c r="AD61" s="44">
        <v>8124000</v>
      </c>
    </row>
    <row r="62" spans="1:30" x14ac:dyDescent="0.2">
      <c r="A62" s="37">
        <v>44339</v>
      </c>
      <c r="B62" s="38" t="s">
        <v>48</v>
      </c>
      <c r="C62" s="38" t="s">
        <v>37</v>
      </c>
      <c r="D62" s="38" t="s">
        <v>167</v>
      </c>
      <c r="E62" s="38" t="s">
        <v>168</v>
      </c>
      <c r="F62" s="38" t="s">
        <v>169</v>
      </c>
      <c r="G62" s="39">
        <v>1</v>
      </c>
      <c r="H62" s="40">
        <v>24371000</v>
      </c>
      <c r="I62">
        <f>1*(COUNTIF($E$2:E62,E62)=1)</f>
        <v>1</v>
      </c>
      <c r="L62" s="37">
        <v>44339</v>
      </c>
      <c r="M62" s="38" t="s">
        <v>48</v>
      </c>
      <c r="N62" s="38" t="s">
        <v>37</v>
      </c>
      <c r="O62" s="38" t="s">
        <v>167</v>
      </c>
      <c r="P62" s="38" t="s">
        <v>168</v>
      </c>
      <c r="Q62" s="38" t="s">
        <v>169</v>
      </c>
      <c r="R62" s="39">
        <v>1</v>
      </c>
      <c r="S62" s="40">
        <v>24371000</v>
      </c>
      <c r="T62">
        <f>1*(COUNTIF($Q$2:Q62,Q62)=1)</f>
        <v>1</v>
      </c>
      <c r="W62" s="37">
        <v>44339</v>
      </c>
      <c r="X62" s="38" t="s">
        <v>48</v>
      </c>
      <c r="Y62" s="38" t="s">
        <v>37</v>
      </c>
      <c r="Z62" s="38" t="s">
        <v>167</v>
      </c>
      <c r="AA62" s="38" t="s">
        <v>168</v>
      </c>
      <c r="AB62" s="38" t="s">
        <v>169</v>
      </c>
      <c r="AC62" s="39">
        <v>1</v>
      </c>
      <c r="AD62" s="40">
        <v>24371000</v>
      </c>
    </row>
    <row r="63" spans="1:30" x14ac:dyDescent="0.2">
      <c r="A63" s="41">
        <v>44339</v>
      </c>
      <c r="B63" s="42" t="s">
        <v>48</v>
      </c>
      <c r="C63" s="42" t="s">
        <v>37</v>
      </c>
      <c r="D63" s="42" t="s">
        <v>170</v>
      </c>
      <c r="E63" s="42" t="s">
        <v>168</v>
      </c>
      <c r="F63" s="42" t="s">
        <v>171</v>
      </c>
      <c r="G63" s="43">
        <v>1</v>
      </c>
      <c r="H63" s="44">
        <v>24371000</v>
      </c>
      <c r="I63">
        <f>1*(COUNTIF($E$2:E63,E63)=1)</f>
        <v>0</v>
      </c>
      <c r="L63" s="41">
        <v>44339</v>
      </c>
      <c r="M63" s="42" t="s">
        <v>48</v>
      </c>
      <c r="N63" s="42" t="s">
        <v>37</v>
      </c>
      <c r="O63" s="42" t="s">
        <v>170</v>
      </c>
      <c r="P63" s="42" t="s">
        <v>168</v>
      </c>
      <c r="Q63" s="42" t="s">
        <v>171</v>
      </c>
      <c r="R63" s="43">
        <v>1</v>
      </c>
      <c r="S63" s="44">
        <v>24371000</v>
      </c>
      <c r="T63">
        <f>1*(COUNTIF($Q$2:Q63,Q63)=1)</f>
        <v>1</v>
      </c>
      <c r="W63" s="41">
        <v>44339</v>
      </c>
      <c r="X63" s="42" t="s">
        <v>48</v>
      </c>
      <c r="Y63" s="42" t="s">
        <v>37</v>
      </c>
      <c r="Z63" s="42" t="s">
        <v>170</v>
      </c>
      <c r="AA63" s="42" t="s">
        <v>168</v>
      </c>
      <c r="AB63" s="42" t="s">
        <v>171</v>
      </c>
      <c r="AC63" s="43">
        <v>1</v>
      </c>
      <c r="AD63" s="44">
        <v>24371000</v>
      </c>
    </row>
    <row r="64" spans="1:30" x14ac:dyDescent="0.2">
      <c r="A64" s="37">
        <v>44339</v>
      </c>
      <c r="B64" s="38" t="s">
        <v>48</v>
      </c>
      <c r="C64" s="38" t="s">
        <v>37</v>
      </c>
      <c r="D64" s="38" t="s">
        <v>116</v>
      </c>
      <c r="E64" s="38" t="s">
        <v>172</v>
      </c>
      <c r="F64" s="38" t="s">
        <v>173</v>
      </c>
      <c r="G64" s="39">
        <v>1</v>
      </c>
      <c r="H64" s="40">
        <v>11464000</v>
      </c>
      <c r="I64">
        <f>1*(COUNTIF($E$2:E64,E64)=1)</f>
        <v>1</v>
      </c>
      <c r="L64" s="37">
        <v>44339</v>
      </c>
      <c r="M64" s="38" t="s">
        <v>48</v>
      </c>
      <c r="N64" s="38" t="s">
        <v>37</v>
      </c>
      <c r="O64" s="38" t="s">
        <v>116</v>
      </c>
      <c r="P64" s="38" t="s">
        <v>172</v>
      </c>
      <c r="Q64" s="38" t="s">
        <v>173</v>
      </c>
      <c r="R64" s="39">
        <v>1</v>
      </c>
      <c r="S64" s="40">
        <v>11464000</v>
      </c>
      <c r="T64">
        <f>1*(COUNTIF($Q$2:Q64,Q64)=1)</f>
        <v>1</v>
      </c>
      <c r="W64" s="37">
        <v>44339</v>
      </c>
      <c r="X64" s="38" t="s">
        <v>48</v>
      </c>
      <c r="Y64" s="38" t="s">
        <v>37</v>
      </c>
      <c r="Z64" s="38" t="s">
        <v>116</v>
      </c>
      <c r="AA64" s="38" t="s">
        <v>172</v>
      </c>
      <c r="AB64" s="38" t="s">
        <v>173</v>
      </c>
      <c r="AC64" s="39">
        <v>1</v>
      </c>
      <c r="AD64" s="40">
        <v>11464000</v>
      </c>
    </row>
    <row r="65" spans="1:30" x14ac:dyDescent="0.2">
      <c r="A65" s="41">
        <v>44339</v>
      </c>
      <c r="B65" s="42" t="s">
        <v>13</v>
      </c>
      <c r="C65" s="42" t="s">
        <v>37</v>
      </c>
      <c r="D65" s="42" t="s">
        <v>174</v>
      </c>
      <c r="E65" s="42" t="s">
        <v>175</v>
      </c>
      <c r="F65" s="42" t="s">
        <v>176</v>
      </c>
      <c r="G65" s="43">
        <v>1</v>
      </c>
      <c r="H65" s="44">
        <v>34300000</v>
      </c>
      <c r="I65">
        <f>1*(COUNTIF($E$2:E65,E65)=1)</f>
        <v>1</v>
      </c>
      <c r="L65" s="41">
        <v>44339</v>
      </c>
      <c r="M65" s="42" t="s">
        <v>13</v>
      </c>
      <c r="N65" s="42" t="s">
        <v>37</v>
      </c>
      <c r="O65" s="42" t="s">
        <v>174</v>
      </c>
      <c r="P65" s="42" t="s">
        <v>175</v>
      </c>
      <c r="Q65" s="42" t="s">
        <v>176</v>
      </c>
      <c r="R65" s="43">
        <v>1</v>
      </c>
      <c r="S65" s="44">
        <v>34300000</v>
      </c>
      <c r="T65">
        <f>1*(COUNTIF($Q$2:Q65,Q65)=1)</f>
        <v>1</v>
      </c>
      <c r="W65" s="41">
        <v>44339</v>
      </c>
      <c r="X65" s="42" t="s">
        <v>13</v>
      </c>
      <c r="Y65" s="42" t="s">
        <v>37</v>
      </c>
      <c r="Z65" s="42" t="s">
        <v>174</v>
      </c>
      <c r="AA65" s="42" t="s">
        <v>175</v>
      </c>
      <c r="AB65" s="42" t="s">
        <v>176</v>
      </c>
      <c r="AC65" s="43">
        <v>1</v>
      </c>
      <c r="AD65" s="44">
        <v>34300000</v>
      </c>
    </row>
    <row r="66" spans="1:30" x14ac:dyDescent="0.2">
      <c r="A66" s="37">
        <v>44339</v>
      </c>
      <c r="B66" s="38" t="s">
        <v>13</v>
      </c>
      <c r="C66" s="38" t="s">
        <v>37</v>
      </c>
      <c r="D66" s="38" t="s">
        <v>177</v>
      </c>
      <c r="E66" s="38" t="s">
        <v>175</v>
      </c>
      <c r="F66" s="38" t="s">
        <v>176</v>
      </c>
      <c r="G66" s="39">
        <v>1</v>
      </c>
      <c r="H66" s="40">
        <v>55060000</v>
      </c>
      <c r="I66">
        <f>1*(COUNTIF($E$2:E66,E66)=1)</f>
        <v>0</v>
      </c>
      <c r="L66" s="37">
        <v>44339</v>
      </c>
      <c r="M66" s="38" t="s">
        <v>13</v>
      </c>
      <c r="N66" s="38" t="s">
        <v>37</v>
      </c>
      <c r="O66" s="38" t="s">
        <v>177</v>
      </c>
      <c r="P66" s="38" t="s">
        <v>175</v>
      </c>
      <c r="Q66" s="38" t="s">
        <v>176</v>
      </c>
      <c r="R66" s="39">
        <v>1</v>
      </c>
      <c r="S66" s="40">
        <v>55060000</v>
      </c>
      <c r="T66">
        <f>1*(COUNTIF($Q$2:Q66,Q66)=1)</f>
        <v>0</v>
      </c>
      <c r="W66" s="37">
        <v>44339</v>
      </c>
      <c r="X66" s="38" t="s">
        <v>13</v>
      </c>
      <c r="Y66" s="38" t="s">
        <v>37</v>
      </c>
      <c r="Z66" s="38" t="s">
        <v>177</v>
      </c>
      <c r="AA66" s="38" t="s">
        <v>175</v>
      </c>
      <c r="AB66" s="38" t="s">
        <v>176</v>
      </c>
      <c r="AC66" s="39">
        <v>1</v>
      </c>
      <c r="AD66" s="40">
        <v>55060000</v>
      </c>
    </row>
    <row r="67" spans="1:30" x14ac:dyDescent="0.2">
      <c r="A67" s="41">
        <v>44339</v>
      </c>
      <c r="B67" s="42" t="s">
        <v>13</v>
      </c>
      <c r="C67" s="42" t="s">
        <v>37</v>
      </c>
      <c r="D67" s="42" t="s">
        <v>178</v>
      </c>
      <c r="E67" s="42" t="s">
        <v>175</v>
      </c>
      <c r="F67" s="42" t="s">
        <v>176</v>
      </c>
      <c r="G67" s="43">
        <v>1</v>
      </c>
      <c r="H67" s="44">
        <v>48742000</v>
      </c>
      <c r="I67">
        <f>1*(COUNTIF($E$2:E67,E67)=1)</f>
        <v>0</v>
      </c>
      <c r="L67" s="41">
        <v>44339</v>
      </c>
      <c r="M67" s="42" t="s">
        <v>13</v>
      </c>
      <c r="N67" s="42" t="s">
        <v>37</v>
      </c>
      <c r="O67" s="42" t="s">
        <v>178</v>
      </c>
      <c r="P67" s="42" t="s">
        <v>175</v>
      </c>
      <c r="Q67" s="42" t="s">
        <v>176</v>
      </c>
      <c r="R67" s="43">
        <v>1</v>
      </c>
      <c r="S67" s="44">
        <v>48742000</v>
      </c>
      <c r="T67">
        <f>1*(COUNTIF($Q$2:Q67,Q67)=1)</f>
        <v>0</v>
      </c>
      <c r="W67" s="41">
        <v>44339</v>
      </c>
      <c r="X67" s="42" t="s">
        <v>13</v>
      </c>
      <c r="Y67" s="42" t="s">
        <v>37</v>
      </c>
      <c r="Z67" s="42" t="s">
        <v>178</v>
      </c>
      <c r="AA67" s="42" t="s">
        <v>175</v>
      </c>
      <c r="AB67" s="42" t="s">
        <v>176</v>
      </c>
      <c r="AC67" s="43">
        <v>1</v>
      </c>
      <c r="AD67" s="44">
        <v>48742000</v>
      </c>
    </row>
    <row r="68" spans="1:30" x14ac:dyDescent="0.2">
      <c r="A68" s="37">
        <v>44339</v>
      </c>
      <c r="B68" s="38" t="s">
        <v>179</v>
      </c>
      <c r="C68" s="38" t="s">
        <v>37</v>
      </c>
      <c r="D68" s="38" t="s">
        <v>180</v>
      </c>
      <c r="E68" s="38" t="s">
        <v>181</v>
      </c>
      <c r="F68" s="38" t="s">
        <v>182</v>
      </c>
      <c r="G68" s="39">
        <v>1</v>
      </c>
      <c r="H68" s="40">
        <v>11464000</v>
      </c>
      <c r="I68">
        <f>1*(COUNTIF($E$2:E68,E68)=1)</f>
        <v>1</v>
      </c>
      <c r="L68" s="37">
        <v>44339</v>
      </c>
      <c r="M68" s="38" t="s">
        <v>179</v>
      </c>
      <c r="N68" s="38" t="s">
        <v>37</v>
      </c>
      <c r="O68" s="38" t="s">
        <v>180</v>
      </c>
      <c r="P68" s="38" t="s">
        <v>181</v>
      </c>
      <c r="Q68" s="38" t="s">
        <v>182</v>
      </c>
      <c r="R68" s="39">
        <v>1</v>
      </c>
      <c r="S68" s="40">
        <v>11464000</v>
      </c>
      <c r="T68">
        <f>1*(COUNTIF($Q$2:Q68,Q68)=1)</f>
        <v>1</v>
      </c>
      <c r="W68" s="37">
        <v>44339</v>
      </c>
      <c r="X68" s="38" t="s">
        <v>179</v>
      </c>
      <c r="Y68" s="38" t="s">
        <v>37</v>
      </c>
      <c r="Z68" s="38" t="s">
        <v>180</v>
      </c>
      <c r="AA68" s="38" t="s">
        <v>181</v>
      </c>
      <c r="AB68" s="38" t="s">
        <v>182</v>
      </c>
      <c r="AC68" s="39">
        <v>1</v>
      </c>
      <c r="AD68" s="40">
        <v>11464000</v>
      </c>
    </row>
    <row r="69" spans="1:30" x14ac:dyDescent="0.2">
      <c r="A69" s="41">
        <v>44340</v>
      </c>
      <c r="B69" s="42" t="s">
        <v>13</v>
      </c>
      <c r="C69" s="42" t="s">
        <v>37</v>
      </c>
      <c r="D69" s="42" t="s">
        <v>183</v>
      </c>
      <c r="E69" s="42" t="s">
        <v>184</v>
      </c>
      <c r="F69" s="42" t="s">
        <v>185</v>
      </c>
      <c r="G69" s="43">
        <v>1</v>
      </c>
      <c r="H69" s="44">
        <v>126367000</v>
      </c>
      <c r="I69">
        <f>1*(COUNTIF($E$2:E69,E69)=1)</f>
        <v>1</v>
      </c>
      <c r="L69" s="41">
        <v>44340</v>
      </c>
      <c r="M69" s="42" t="s">
        <v>13</v>
      </c>
      <c r="N69" s="42" t="s">
        <v>37</v>
      </c>
      <c r="O69" s="42" t="s">
        <v>183</v>
      </c>
      <c r="P69" s="42" t="s">
        <v>184</v>
      </c>
      <c r="Q69" s="42" t="s">
        <v>185</v>
      </c>
      <c r="R69" s="43">
        <v>1</v>
      </c>
      <c r="S69" s="44">
        <v>126367000</v>
      </c>
      <c r="T69">
        <f>1*(COUNTIF($Q$2:Q69,Q69)=1)</f>
        <v>1</v>
      </c>
      <c r="W69" s="41">
        <v>44340</v>
      </c>
      <c r="X69" s="42" t="s">
        <v>13</v>
      </c>
      <c r="Y69" s="42" t="s">
        <v>37</v>
      </c>
      <c r="Z69" s="42" t="s">
        <v>183</v>
      </c>
      <c r="AA69" s="42" t="s">
        <v>184</v>
      </c>
      <c r="AB69" s="42" t="s">
        <v>185</v>
      </c>
      <c r="AC69" s="43">
        <v>1</v>
      </c>
      <c r="AD69" s="44">
        <v>126367000</v>
      </c>
    </row>
    <row r="70" spans="1:30" x14ac:dyDescent="0.2">
      <c r="A70" s="37">
        <v>44340</v>
      </c>
      <c r="B70" s="38" t="s">
        <v>13</v>
      </c>
      <c r="C70" s="38" t="s">
        <v>37</v>
      </c>
      <c r="D70" s="38" t="s">
        <v>186</v>
      </c>
      <c r="E70" s="38" t="s">
        <v>184</v>
      </c>
      <c r="F70" s="38" t="s">
        <v>185</v>
      </c>
      <c r="G70" s="39">
        <v>1</v>
      </c>
      <c r="H70" s="40">
        <v>31592000</v>
      </c>
      <c r="I70">
        <f>1*(COUNTIF($E$2:E70,E70)=1)</f>
        <v>0</v>
      </c>
      <c r="L70" s="37">
        <v>44340</v>
      </c>
      <c r="M70" s="38" t="s">
        <v>13</v>
      </c>
      <c r="N70" s="38" t="s">
        <v>37</v>
      </c>
      <c r="O70" s="38" t="s">
        <v>186</v>
      </c>
      <c r="P70" s="38" t="s">
        <v>184</v>
      </c>
      <c r="Q70" s="38" t="s">
        <v>185</v>
      </c>
      <c r="R70" s="39">
        <v>1</v>
      </c>
      <c r="S70" s="40">
        <v>31592000</v>
      </c>
      <c r="T70">
        <f>1*(COUNTIF($Q$2:Q70,Q70)=1)</f>
        <v>0</v>
      </c>
      <c r="W70" s="37">
        <v>44340</v>
      </c>
      <c r="X70" s="38" t="s">
        <v>13</v>
      </c>
      <c r="Y70" s="38" t="s">
        <v>37</v>
      </c>
      <c r="Z70" s="38" t="s">
        <v>186</v>
      </c>
      <c r="AA70" s="38" t="s">
        <v>184</v>
      </c>
      <c r="AB70" s="38" t="s">
        <v>185</v>
      </c>
      <c r="AC70" s="39">
        <v>1</v>
      </c>
      <c r="AD70" s="40">
        <v>31592000</v>
      </c>
    </row>
    <row r="71" spans="1:30" x14ac:dyDescent="0.2">
      <c r="A71" s="41">
        <v>44340</v>
      </c>
      <c r="B71" s="42" t="s">
        <v>13</v>
      </c>
      <c r="C71" s="42" t="s">
        <v>37</v>
      </c>
      <c r="D71" s="42" t="s">
        <v>187</v>
      </c>
      <c r="E71" s="42" t="s">
        <v>188</v>
      </c>
      <c r="F71" s="42" t="s">
        <v>189</v>
      </c>
      <c r="G71" s="43">
        <v>1</v>
      </c>
      <c r="H71" s="44">
        <v>19858000</v>
      </c>
      <c r="I71">
        <f>1*(COUNTIF($E$2:E71,E71)=1)</f>
        <v>1</v>
      </c>
      <c r="L71" s="41">
        <v>44340</v>
      </c>
      <c r="M71" s="42" t="s">
        <v>13</v>
      </c>
      <c r="N71" s="42" t="s">
        <v>37</v>
      </c>
      <c r="O71" s="42" t="s">
        <v>187</v>
      </c>
      <c r="P71" s="42" t="s">
        <v>188</v>
      </c>
      <c r="Q71" s="42" t="s">
        <v>189</v>
      </c>
      <c r="R71" s="43">
        <v>1</v>
      </c>
      <c r="S71" s="44">
        <v>19858000</v>
      </c>
      <c r="T71">
        <f>1*(COUNTIF($Q$2:Q71,Q71)=1)</f>
        <v>1</v>
      </c>
      <c r="W71" s="41">
        <v>44340</v>
      </c>
      <c r="X71" s="42" t="s">
        <v>13</v>
      </c>
      <c r="Y71" s="42" t="s">
        <v>37</v>
      </c>
      <c r="Z71" s="42" t="s">
        <v>187</v>
      </c>
      <c r="AA71" s="42" t="s">
        <v>188</v>
      </c>
      <c r="AB71" s="42" t="s">
        <v>189</v>
      </c>
      <c r="AC71" s="43">
        <v>1</v>
      </c>
      <c r="AD71" s="44">
        <v>19858000</v>
      </c>
    </row>
    <row r="72" spans="1:30" x14ac:dyDescent="0.2">
      <c r="A72" s="37">
        <v>44341</v>
      </c>
      <c r="B72" s="38" t="s">
        <v>13</v>
      </c>
      <c r="C72" s="38" t="s">
        <v>37</v>
      </c>
      <c r="D72" s="38" t="s">
        <v>190</v>
      </c>
      <c r="E72" s="38" t="s">
        <v>191</v>
      </c>
      <c r="F72" s="38" t="s">
        <v>192</v>
      </c>
      <c r="G72" s="39">
        <v>1</v>
      </c>
      <c r="H72" s="40">
        <v>109217000</v>
      </c>
      <c r="I72">
        <f>1*(COUNTIF($E$2:E72,E72)=1)</f>
        <v>1</v>
      </c>
      <c r="L72" s="37">
        <v>44341</v>
      </c>
      <c r="M72" s="38" t="s">
        <v>13</v>
      </c>
      <c r="N72" s="38" t="s">
        <v>37</v>
      </c>
      <c r="O72" s="38" t="s">
        <v>190</v>
      </c>
      <c r="P72" s="38" t="s">
        <v>191</v>
      </c>
      <c r="Q72" s="38" t="s">
        <v>192</v>
      </c>
      <c r="R72" s="39">
        <v>1</v>
      </c>
      <c r="S72" s="40">
        <v>109217000</v>
      </c>
      <c r="T72">
        <f>1*(COUNTIF($Q$2:Q72,Q72)=1)</f>
        <v>1</v>
      </c>
      <c r="W72" s="37">
        <v>44341</v>
      </c>
      <c r="X72" s="38" t="s">
        <v>13</v>
      </c>
      <c r="Y72" s="38" t="s">
        <v>37</v>
      </c>
      <c r="Z72" s="38" t="s">
        <v>190</v>
      </c>
      <c r="AA72" s="38" t="s">
        <v>191</v>
      </c>
      <c r="AB72" s="38" t="s">
        <v>192</v>
      </c>
      <c r="AC72" s="39">
        <v>1</v>
      </c>
      <c r="AD72" s="40">
        <v>109217000</v>
      </c>
    </row>
    <row r="73" spans="1:30" x14ac:dyDescent="0.2">
      <c r="A73" s="41">
        <v>44341</v>
      </c>
      <c r="B73" s="42" t="s">
        <v>13</v>
      </c>
      <c r="C73" s="42" t="s">
        <v>37</v>
      </c>
      <c r="D73" s="42" t="s">
        <v>193</v>
      </c>
      <c r="E73" s="42" t="s">
        <v>191</v>
      </c>
      <c r="F73" s="42" t="s">
        <v>192</v>
      </c>
      <c r="G73" s="43">
        <v>1</v>
      </c>
      <c r="H73" s="44">
        <v>43326000</v>
      </c>
      <c r="I73">
        <f>1*(COUNTIF($E$2:E73,E73)=1)</f>
        <v>0</v>
      </c>
      <c r="L73" s="41">
        <v>44341</v>
      </c>
      <c r="M73" s="42" t="s">
        <v>13</v>
      </c>
      <c r="N73" s="42" t="s">
        <v>37</v>
      </c>
      <c r="O73" s="42" t="s">
        <v>193</v>
      </c>
      <c r="P73" s="42" t="s">
        <v>191</v>
      </c>
      <c r="Q73" s="42" t="s">
        <v>192</v>
      </c>
      <c r="R73" s="43">
        <v>1</v>
      </c>
      <c r="S73" s="44">
        <v>43326000</v>
      </c>
      <c r="T73">
        <f>1*(COUNTIF($Q$2:Q73,Q73)=1)</f>
        <v>0</v>
      </c>
      <c r="W73" s="41">
        <v>44341</v>
      </c>
      <c r="X73" s="42" t="s">
        <v>13</v>
      </c>
      <c r="Y73" s="42" t="s">
        <v>37</v>
      </c>
      <c r="Z73" s="42" t="s">
        <v>193</v>
      </c>
      <c r="AA73" s="42" t="s">
        <v>191</v>
      </c>
      <c r="AB73" s="42" t="s">
        <v>192</v>
      </c>
      <c r="AC73" s="43">
        <v>1</v>
      </c>
      <c r="AD73" s="44">
        <v>43326000</v>
      </c>
    </row>
    <row r="74" spans="1:30" x14ac:dyDescent="0.2">
      <c r="A74" s="37">
        <v>44342</v>
      </c>
      <c r="B74" s="38" t="s">
        <v>194</v>
      </c>
      <c r="C74" s="38" t="s">
        <v>37</v>
      </c>
      <c r="D74" s="38" t="s">
        <v>195</v>
      </c>
      <c r="E74" s="38" t="s">
        <v>196</v>
      </c>
      <c r="F74" s="38" t="s">
        <v>197</v>
      </c>
      <c r="G74" s="39">
        <v>1</v>
      </c>
      <c r="H74" s="40">
        <v>26176000</v>
      </c>
      <c r="I74">
        <f>1*(COUNTIF($E$2:E74,E74)=1)</f>
        <v>1</v>
      </c>
      <c r="L74" s="37">
        <v>44342</v>
      </c>
      <c r="M74" s="38" t="s">
        <v>194</v>
      </c>
      <c r="N74" s="38" t="s">
        <v>37</v>
      </c>
      <c r="O74" s="38" t="s">
        <v>195</v>
      </c>
      <c r="P74" s="38" t="s">
        <v>196</v>
      </c>
      <c r="Q74" s="38" t="s">
        <v>197</v>
      </c>
      <c r="R74" s="39">
        <v>1</v>
      </c>
      <c r="S74" s="40">
        <v>26176000</v>
      </c>
      <c r="T74">
        <f>1*(COUNTIF($Q$2:Q74,Q74)=1)</f>
        <v>1</v>
      </c>
      <c r="W74" s="37">
        <v>44342</v>
      </c>
      <c r="X74" s="38" t="s">
        <v>194</v>
      </c>
      <c r="Y74" s="38" t="s">
        <v>37</v>
      </c>
      <c r="Z74" s="38" t="s">
        <v>195</v>
      </c>
      <c r="AA74" s="38" t="s">
        <v>196</v>
      </c>
      <c r="AB74" s="38" t="s">
        <v>197</v>
      </c>
      <c r="AC74" s="39">
        <v>1</v>
      </c>
      <c r="AD74" s="40">
        <v>26176000</v>
      </c>
    </row>
    <row r="75" spans="1:30" x14ac:dyDescent="0.2">
      <c r="A75" s="41">
        <v>44342</v>
      </c>
      <c r="B75" s="42" t="s">
        <v>194</v>
      </c>
      <c r="C75" s="42" t="s">
        <v>37</v>
      </c>
      <c r="D75" s="42" t="s">
        <v>198</v>
      </c>
      <c r="E75" s="42" t="s">
        <v>196</v>
      </c>
      <c r="F75" s="42" t="s">
        <v>197</v>
      </c>
      <c r="G75" s="43">
        <v>1</v>
      </c>
      <c r="H75" s="44">
        <v>68599000</v>
      </c>
      <c r="I75">
        <f>1*(COUNTIF($E$2:E75,E75)=1)</f>
        <v>0</v>
      </c>
      <c r="L75" s="41">
        <v>44342</v>
      </c>
      <c r="M75" s="42" t="s">
        <v>194</v>
      </c>
      <c r="N75" s="42" t="s">
        <v>37</v>
      </c>
      <c r="O75" s="42" t="s">
        <v>198</v>
      </c>
      <c r="P75" s="42" t="s">
        <v>196</v>
      </c>
      <c r="Q75" s="42" t="s">
        <v>197</v>
      </c>
      <c r="R75" s="43">
        <v>1</v>
      </c>
      <c r="S75" s="44">
        <v>68599000</v>
      </c>
      <c r="T75">
        <f>1*(COUNTIF($Q$2:Q75,Q75)=1)</f>
        <v>0</v>
      </c>
      <c r="W75" s="41">
        <v>44342</v>
      </c>
      <c r="X75" s="42" t="s">
        <v>194</v>
      </c>
      <c r="Y75" s="42" t="s">
        <v>37</v>
      </c>
      <c r="Z75" s="42" t="s">
        <v>198</v>
      </c>
      <c r="AA75" s="42" t="s">
        <v>196</v>
      </c>
      <c r="AB75" s="42" t="s">
        <v>197</v>
      </c>
      <c r="AC75" s="43">
        <v>1</v>
      </c>
      <c r="AD75" s="44">
        <v>68599000</v>
      </c>
    </row>
    <row r="76" spans="1:30" x14ac:dyDescent="0.2">
      <c r="A76" s="37">
        <v>44343</v>
      </c>
      <c r="B76" s="38" t="s">
        <v>13</v>
      </c>
      <c r="C76" s="38" t="s">
        <v>37</v>
      </c>
      <c r="D76" s="38" t="s">
        <v>199</v>
      </c>
      <c r="E76" s="38" t="s">
        <v>200</v>
      </c>
      <c r="F76" s="38" t="s">
        <v>201</v>
      </c>
      <c r="G76" s="39">
        <v>1</v>
      </c>
      <c r="H76" s="40">
        <v>617390000</v>
      </c>
      <c r="I76">
        <f>1*(COUNTIF($E$2:E76,E76)=1)</f>
        <v>1</v>
      </c>
      <c r="L76" s="37">
        <v>44343</v>
      </c>
      <c r="M76" s="38" t="s">
        <v>13</v>
      </c>
      <c r="N76" s="38" t="s">
        <v>37</v>
      </c>
      <c r="O76" s="38" t="s">
        <v>199</v>
      </c>
      <c r="P76" s="38" t="s">
        <v>200</v>
      </c>
      <c r="Q76" s="38" t="s">
        <v>201</v>
      </c>
      <c r="R76" s="39">
        <v>1</v>
      </c>
      <c r="S76" s="40">
        <v>617390000</v>
      </c>
      <c r="T76">
        <f>1*(COUNTIF($Q$2:Q76,Q76)=1)</f>
        <v>1</v>
      </c>
      <c r="W76" s="37">
        <v>44343</v>
      </c>
      <c r="X76" s="38" t="s">
        <v>13</v>
      </c>
      <c r="Y76" s="38" t="s">
        <v>37</v>
      </c>
      <c r="Z76" s="38" t="s">
        <v>199</v>
      </c>
      <c r="AA76" s="38" t="s">
        <v>200</v>
      </c>
      <c r="AB76" s="38" t="s">
        <v>201</v>
      </c>
      <c r="AC76" s="39">
        <v>1</v>
      </c>
      <c r="AD76" s="40">
        <v>617390000</v>
      </c>
    </row>
    <row r="77" spans="1:30" x14ac:dyDescent="0.2">
      <c r="A77" s="41">
        <v>44343</v>
      </c>
      <c r="B77" s="42" t="s">
        <v>13</v>
      </c>
      <c r="C77" s="42" t="s">
        <v>37</v>
      </c>
      <c r="D77" s="42" t="s">
        <v>144</v>
      </c>
      <c r="E77" s="42" t="s">
        <v>202</v>
      </c>
      <c r="F77" s="42" t="s">
        <v>203</v>
      </c>
      <c r="G77" s="43">
        <v>1</v>
      </c>
      <c r="H77" s="44">
        <v>8666000</v>
      </c>
      <c r="I77">
        <f>1*(COUNTIF($E$2:E77,E77)=1)</f>
        <v>1</v>
      </c>
      <c r="L77" s="41">
        <v>44343</v>
      </c>
      <c r="M77" s="42" t="s">
        <v>13</v>
      </c>
      <c r="N77" s="42" t="s">
        <v>37</v>
      </c>
      <c r="O77" s="42" t="s">
        <v>144</v>
      </c>
      <c r="P77" s="42" t="s">
        <v>202</v>
      </c>
      <c r="Q77" s="42" t="s">
        <v>203</v>
      </c>
      <c r="R77" s="43">
        <v>1</v>
      </c>
      <c r="S77" s="44">
        <v>8666000</v>
      </c>
      <c r="T77">
        <f>1*(COUNTIF($Q$2:Q77,Q77)=1)</f>
        <v>1</v>
      </c>
      <c r="W77" s="41">
        <v>44343</v>
      </c>
      <c r="X77" s="42" t="s">
        <v>13</v>
      </c>
      <c r="Y77" s="42" t="s">
        <v>37</v>
      </c>
      <c r="Z77" s="42" t="s">
        <v>144</v>
      </c>
      <c r="AA77" s="42" t="s">
        <v>202</v>
      </c>
      <c r="AB77" s="42" t="s">
        <v>203</v>
      </c>
      <c r="AC77" s="43">
        <v>1</v>
      </c>
      <c r="AD77" s="44">
        <v>8666000</v>
      </c>
    </row>
    <row r="78" spans="1:30" x14ac:dyDescent="0.2">
      <c r="A78" s="37">
        <v>44343</v>
      </c>
      <c r="B78" s="38" t="s">
        <v>13</v>
      </c>
      <c r="C78" s="38" t="s">
        <v>37</v>
      </c>
      <c r="D78" s="38" t="s">
        <v>204</v>
      </c>
      <c r="E78" s="38" t="s">
        <v>202</v>
      </c>
      <c r="F78" s="38" t="s">
        <v>203</v>
      </c>
      <c r="G78" s="39">
        <v>1</v>
      </c>
      <c r="H78" s="40">
        <v>145322000</v>
      </c>
      <c r="I78">
        <f>1*(COUNTIF($E$2:E78,E78)=1)</f>
        <v>0</v>
      </c>
      <c r="L78" s="37">
        <v>44343</v>
      </c>
      <c r="M78" s="38" t="s">
        <v>13</v>
      </c>
      <c r="N78" s="38" t="s">
        <v>37</v>
      </c>
      <c r="O78" s="38" t="s">
        <v>204</v>
      </c>
      <c r="P78" s="38" t="s">
        <v>202</v>
      </c>
      <c r="Q78" s="38" t="s">
        <v>203</v>
      </c>
      <c r="R78" s="39">
        <v>1</v>
      </c>
      <c r="S78" s="40">
        <v>145322000</v>
      </c>
      <c r="T78">
        <f>1*(COUNTIF($Q$2:Q78,Q78)=1)</f>
        <v>0</v>
      </c>
      <c r="W78" s="37">
        <v>44343</v>
      </c>
      <c r="X78" s="38" t="s">
        <v>13</v>
      </c>
      <c r="Y78" s="38" t="s">
        <v>37</v>
      </c>
      <c r="Z78" s="38" t="s">
        <v>204</v>
      </c>
      <c r="AA78" s="38" t="s">
        <v>202</v>
      </c>
      <c r="AB78" s="38" t="s">
        <v>203</v>
      </c>
      <c r="AC78" s="39">
        <v>1</v>
      </c>
      <c r="AD78" s="40">
        <v>145322000</v>
      </c>
    </row>
    <row r="79" spans="1:30" x14ac:dyDescent="0.2">
      <c r="A79" s="41">
        <v>44343</v>
      </c>
      <c r="B79" s="42" t="s">
        <v>13</v>
      </c>
      <c r="C79" s="42" t="s">
        <v>37</v>
      </c>
      <c r="D79" s="42" t="s">
        <v>205</v>
      </c>
      <c r="E79" s="42" t="s">
        <v>206</v>
      </c>
      <c r="F79" s="42" t="s">
        <v>207</v>
      </c>
      <c r="G79" s="43">
        <v>1</v>
      </c>
      <c r="H79" s="44">
        <v>48742000</v>
      </c>
      <c r="I79">
        <f>1*(COUNTIF($E$2:E79,E79)=1)</f>
        <v>1</v>
      </c>
      <c r="L79" s="41">
        <v>44343</v>
      </c>
      <c r="M79" s="42" t="s">
        <v>13</v>
      </c>
      <c r="N79" s="42" t="s">
        <v>37</v>
      </c>
      <c r="O79" s="42" t="s">
        <v>205</v>
      </c>
      <c r="P79" s="42" t="s">
        <v>206</v>
      </c>
      <c r="Q79" s="42" t="s">
        <v>207</v>
      </c>
      <c r="R79" s="43">
        <v>1</v>
      </c>
      <c r="S79" s="44">
        <v>48742000</v>
      </c>
      <c r="T79">
        <f>1*(COUNTIF($Q$2:Q79,Q79)=1)</f>
        <v>1</v>
      </c>
      <c r="W79" s="41">
        <v>44343</v>
      </c>
      <c r="X79" s="42" t="s">
        <v>13</v>
      </c>
      <c r="Y79" s="42" t="s">
        <v>37</v>
      </c>
      <c r="Z79" s="42" t="s">
        <v>205</v>
      </c>
      <c r="AA79" s="42" t="s">
        <v>206</v>
      </c>
      <c r="AB79" s="42" t="s">
        <v>207</v>
      </c>
      <c r="AC79" s="43">
        <v>1</v>
      </c>
      <c r="AD79" s="44">
        <v>48742000</v>
      </c>
    </row>
    <row r="80" spans="1:30" x14ac:dyDescent="0.2">
      <c r="A80" s="37">
        <v>44343</v>
      </c>
      <c r="B80" s="38" t="s">
        <v>13</v>
      </c>
      <c r="C80" s="38" t="s">
        <v>37</v>
      </c>
      <c r="D80" s="38" t="s">
        <v>208</v>
      </c>
      <c r="E80" s="38" t="s">
        <v>206</v>
      </c>
      <c r="F80" s="38" t="s">
        <v>209</v>
      </c>
      <c r="G80" s="39">
        <v>1</v>
      </c>
      <c r="H80" s="40">
        <v>285227000</v>
      </c>
      <c r="I80">
        <f>1*(COUNTIF($E$2:E80,E80)=1)</f>
        <v>0</v>
      </c>
      <c r="L80" s="37">
        <v>44343</v>
      </c>
      <c r="M80" s="38" t="s">
        <v>13</v>
      </c>
      <c r="N80" s="38" t="s">
        <v>37</v>
      </c>
      <c r="O80" s="38" t="s">
        <v>208</v>
      </c>
      <c r="P80" s="38" t="s">
        <v>206</v>
      </c>
      <c r="Q80" s="38" t="s">
        <v>209</v>
      </c>
      <c r="R80" s="39">
        <v>1</v>
      </c>
      <c r="S80" s="40">
        <v>285227000</v>
      </c>
      <c r="T80">
        <f>1*(COUNTIF($Q$2:Q80,Q80)=1)</f>
        <v>1</v>
      </c>
      <c r="W80" s="37">
        <v>44343</v>
      </c>
      <c r="X80" s="38" t="s">
        <v>13</v>
      </c>
      <c r="Y80" s="38" t="s">
        <v>37</v>
      </c>
      <c r="Z80" s="38" t="s">
        <v>208</v>
      </c>
      <c r="AA80" s="38" t="s">
        <v>206</v>
      </c>
      <c r="AB80" s="38" t="s">
        <v>209</v>
      </c>
      <c r="AC80" s="39">
        <v>1</v>
      </c>
      <c r="AD80" s="40">
        <v>285227000</v>
      </c>
    </row>
    <row r="81" spans="1:30" x14ac:dyDescent="0.2">
      <c r="A81" s="41">
        <v>44343</v>
      </c>
      <c r="B81" s="42" t="s">
        <v>13</v>
      </c>
      <c r="C81" s="42" t="s">
        <v>37</v>
      </c>
      <c r="D81" s="42" t="s">
        <v>210</v>
      </c>
      <c r="E81" s="42" t="s">
        <v>206</v>
      </c>
      <c r="F81" s="42" t="s">
        <v>211</v>
      </c>
      <c r="G81" s="43">
        <v>1</v>
      </c>
      <c r="H81" s="44">
        <v>64989000</v>
      </c>
      <c r="I81">
        <f>1*(COUNTIF($E$2:E81,E81)=1)</f>
        <v>0</v>
      </c>
      <c r="L81" s="41">
        <v>44343</v>
      </c>
      <c r="M81" s="42" t="s">
        <v>13</v>
      </c>
      <c r="N81" s="42" t="s">
        <v>37</v>
      </c>
      <c r="O81" s="42" t="s">
        <v>210</v>
      </c>
      <c r="P81" s="42" t="s">
        <v>206</v>
      </c>
      <c r="Q81" s="42" t="s">
        <v>211</v>
      </c>
      <c r="R81" s="43">
        <v>1</v>
      </c>
      <c r="S81" s="44">
        <v>64989000</v>
      </c>
      <c r="T81">
        <f>1*(COUNTIF($Q$2:Q81,Q81)=1)</f>
        <v>1</v>
      </c>
      <c r="W81" s="41">
        <v>44343</v>
      </c>
      <c r="X81" s="42" t="s">
        <v>13</v>
      </c>
      <c r="Y81" s="42" t="s">
        <v>37</v>
      </c>
      <c r="Z81" s="42" t="s">
        <v>210</v>
      </c>
      <c r="AA81" s="42" t="s">
        <v>206</v>
      </c>
      <c r="AB81" s="42" t="s">
        <v>211</v>
      </c>
      <c r="AC81" s="43">
        <v>1</v>
      </c>
      <c r="AD81" s="44">
        <v>64989000</v>
      </c>
    </row>
    <row r="82" spans="1:30" x14ac:dyDescent="0.2">
      <c r="A82" s="37">
        <v>44344</v>
      </c>
      <c r="B82" s="38" t="s">
        <v>13</v>
      </c>
      <c r="C82" s="38" t="s">
        <v>37</v>
      </c>
      <c r="D82" s="38" t="s">
        <v>212</v>
      </c>
      <c r="E82" s="38" t="s">
        <v>213</v>
      </c>
      <c r="F82" s="38" t="s">
        <v>214</v>
      </c>
      <c r="G82" s="39">
        <v>1</v>
      </c>
      <c r="H82" s="40">
        <v>64989000</v>
      </c>
      <c r="I82">
        <f>1*(COUNTIF($E$2:E82,E82)=1)</f>
        <v>1</v>
      </c>
      <c r="L82" s="37">
        <v>44344</v>
      </c>
      <c r="M82" s="38" t="s">
        <v>13</v>
      </c>
      <c r="N82" s="38" t="s">
        <v>37</v>
      </c>
      <c r="O82" s="38" t="s">
        <v>212</v>
      </c>
      <c r="P82" s="38" t="s">
        <v>213</v>
      </c>
      <c r="Q82" s="38" t="s">
        <v>214</v>
      </c>
      <c r="R82" s="39">
        <v>1</v>
      </c>
      <c r="S82" s="40">
        <v>64989000</v>
      </c>
      <c r="T82">
        <f>1*(COUNTIF($Q$2:Q82,Q82)=1)</f>
        <v>1</v>
      </c>
      <c r="W82" s="37">
        <v>44344</v>
      </c>
      <c r="X82" s="38" t="s">
        <v>13</v>
      </c>
      <c r="Y82" s="38" t="s">
        <v>37</v>
      </c>
      <c r="Z82" s="38" t="s">
        <v>212</v>
      </c>
      <c r="AA82" s="38" t="s">
        <v>213</v>
      </c>
      <c r="AB82" s="38" t="s">
        <v>214</v>
      </c>
      <c r="AC82" s="39">
        <v>1</v>
      </c>
      <c r="AD82" s="40">
        <v>64989000</v>
      </c>
    </row>
    <row r="83" spans="1:30" x14ac:dyDescent="0.2">
      <c r="A83" s="41">
        <v>44344</v>
      </c>
      <c r="B83" s="42" t="s">
        <v>13</v>
      </c>
      <c r="C83" s="42" t="s">
        <v>37</v>
      </c>
      <c r="D83" s="42" t="s">
        <v>215</v>
      </c>
      <c r="E83" s="42" t="s">
        <v>216</v>
      </c>
      <c r="F83" s="42" t="s">
        <v>217</v>
      </c>
      <c r="G83" s="43">
        <v>1</v>
      </c>
      <c r="H83" s="44">
        <v>328553000</v>
      </c>
      <c r="I83">
        <f>1*(COUNTIF($E$2:E83,E83)=1)</f>
        <v>1</v>
      </c>
      <c r="L83" s="41">
        <v>44344</v>
      </c>
      <c r="M83" s="42" t="s">
        <v>13</v>
      </c>
      <c r="N83" s="42" t="s">
        <v>37</v>
      </c>
      <c r="O83" s="42" t="s">
        <v>215</v>
      </c>
      <c r="P83" s="42" t="s">
        <v>216</v>
      </c>
      <c r="Q83" s="42" t="s">
        <v>217</v>
      </c>
      <c r="R83" s="43">
        <v>1</v>
      </c>
      <c r="S83" s="44">
        <v>328553000</v>
      </c>
      <c r="T83">
        <f>1*(COUNTIF($Q$2:Q83,Q83)=1)</f>
        <v>1</v>
      </c>
      <c r="W83" s="41">
        <v>44344</v>
      </c>
      <c r="X83" s="42" t="s">
        <v>13</v>
      </c>
      <c r="Y83" s="42" t="s">
        <v>37</v>
      </c>
      <c r="Z83" s="42" t="s">
        <v>215</v>
      </c>
      <c r="AA83" s="42" t="s">
        <v>216</v>
      </c>
      <c r="AB83" s="42" t="s">
        <v>217</v>
      </c>
      <c r="AC83" s="43">
        <v>1</v>
      </c>
      <c r="AD83" s="44">
        <v>328553000</v>
      </c>
    </row>
    <row r="84" spans="1:30" x14ac:dyDescent="0.2">
      <c r="A84" s="37">
        <v>44344</v>
      </c>
      <c r="B84" s="38" t="s">
        <v>13</v>
      </c>
      <c r="C84" s="38" t="s">
        <v>37</v>
      </c>
      <c r="D84" s="38" t="s">
        <v>218</v>
      </c>
      <c r="E84" s="38" t="s">
        <v>219</v>
      </c>
      <c r="F84" s="38" t="s">
        <v>220</v>
      </c>
      <c r="G84" s="39">
        <v>1</v>
      </c>
      <c r="H84" s="40">
        <v>19858000</v>
      </c>
      <c r="I84">
        <f>1*(COUNTIF($E$2:E84,E84)=1)</f>
        <v>1</v>
      </c>
      <c r="L84" s="37">
        <v>44344</v>
      </c>
      <c r="M84" s="38" t="s">
        <v>13</v>
      </c>
      <c r="N84" s="38" t="s">
        <v>37</v>
      </c>
      <c r="O84" s="38" t="s">
        <v>218</v>
      </c>
      <c r="P84" s="38" t="s">
        <v>219</v>
      </c>
      <c r="Q84" s="38" t="s">
        <v>220</v>
      </c>
      <c r="R84" s="39">
        <v>1</v>
      </c>
      <c r="S84" s="40">
        <v>19858000</v>
      </c>
      <c r="T84">
        <f>1*(COUNTIF($Q$2:Q84,Q84)=1)</f>
        <v>1</v>
      </c>
      <c r="W84" s="37">
        <v>44344</v>
      </c>
      <c r="X84" s="38" t="s">
        <v>13</v>
      </c>
      <c r="Y84" s="38" t="s">
        <v>37</v>
      </c>
      <c r="Z84" s="38" t="s">
        <v>218</v>
      </c>
      <c r="AA84" s="38" t="s">
        <v>219</v>
      </c>
      <c r="AB84" s="38" t="s">
        <v>220</v>
      </c>
      <c r="AC84" s="39">
        <v>1</v>
      </c>
      <c r="AD84" s="40">
        <v>19858000</v>
      </c>
    </row>
    <row r="85" spans="1:30" x14ac:dyDescent="0.2">
      <c r="A85" s="41">
        <v>44344</v>
      </c>
      <c r="B85" s="42" t="s">
        <v>13</v>
      </c>
      <c r="C85" s="42" t="s">
        <v>37</v>
      </c>
      <c r="D85" s="42" t="s">
        <v>144</v>
      </c>
      <c r="E85" s="42" t="s">
        <v>219</v>
      </c>
      <c r="F85" s="42" t="s">
        <v>220</v>
      </c>
      <c r="G85" s="43">
        <v>1</v>
      </c>
      <c r="H85" s="44">
        <v>8666000</v>
      </c>
      <c r="I85">
        <f>1*(COUNTIF($E$2:E85,E85)=1)</f>
        <v>0</v>
      </c>
      <c r="L85" s="41">
        <v>44344</v>
      </c>
      <c r="M85" s="42" t="s">
        <v>13</v>
      </c>
      <c r="N85" s="42" t="s">
        <v>37</v>
      </c>
      <c r="O85" s="42" t="s">
        <v>144</v>
      </c>
      <c r="P85" s="42" t="s">
        <v>219</v>
      </c>
      <c r="Q85" s="42" t="s">
        <v>220</v>
      </c>
      <c r="R85" s="43">
        <v>1</v>
      </c>
      <c r="S85" s="44">
        <v>8666000</v>
      </c>
      <c r="T85">
        <f>1*(COUNTIF($Q$2:Q85,Q85)=1)</f>
        <v>0</v>
      </c>
      <c r="W85" s="41">
        <v>44344</v>
      </c>
      <c r="X85" s="42" t="s">
        <v>13</v>
      </c>
      <c r="Y85" s="42" t="s">
        <v>37</v>
      </c>
      <c r="Z85" s="42" t="s">
        <v>144</v>
      </c>
      <c r="AA85" s="42" t="s">
        <v>219</v>
      </c>
      <c r="AB85" s="42" t="s">
        <v>220</v>
      </c>
      <c r="AC85" s="43">
        <v>1</v>
      </c>
      <c r="AD85" s="44">
        <v>8666000</v>
      </c>
    </row>
    <row r="86" spans="1:30" x14ac:dyDescent="0.2">
      <c r="A86" s="37">
        <v>44344</v>
      </c>
      <c r="B86" s="38" t="s">
        <v>13</v>
      </c>
      <c r="C86" s="38" t="s">
        <v>37</v>
      </c>
      <c r="D86" s="38" t="s">
        <v>221</v>
      </c>
      <c r="E86" s="38" t="s">
        <v>219</v>
      </c>
      <c r="F86" s="38" t="s">
        <v>220</v>
      </c>
      <c r="G86" s="39">
        <v>1</v>
      </c>
      <c r="H86" s="40">
        <v>24371000</v>
      </c>
      <c r="I86">
        <f>1*(COUNTIF($E$2:E86,E86)=1)</f>
        <v>0</v>
      </c>
      <c r="L86" s="37">
        <v>44344</v>
      </c>
      <c r="M86" s="38" t="s">
        <v>13</v>
      </c>
      <c r="N86" s="38" t="s">
        <v>37</v>
      </c>
      <c r="O86" s="38" t="s">
        <v>221</v>
      </c>
      <c r="P86" s="38" t="s">
        <v>219</v>
      </c>
      <c r="Q86" s="38" t="s">
        <v>220</v>
      </c>
      <c r="R86" s="39">
        <v>1</v>
      </c>
      <c r="S86" s="40">
        <v>24371000</v>
      </c>
      <c r="T86">
        <f>1*(COUNTIF($Q$2:Q86,Q86)=1)</f>
        <v>0</v>
      </c>
      <c r="W86" s="37">
        <v>44344</v>
      </c>
      <c r="X86" s="38" t="s">
        <v>13</v>
      </c>
      <c r="Y86" s="38" t="s">
        <v>37</v>
      </c>
      <c r="Z86" s="38" t="s">
        <v>221</v>
      </c>
      <c r="AA86" s="38" t="s">
        <v>219</v>
      </c>
      <c r="AB86" s="38" t="s">
        <v>220</v>
      </c>
      <c r="AC86" s="39">
        <v>1</v>
      </c>
      <c r="AD86" s="40">
        <v>24371000</v>
      </c>
    </row>
    <row r="87" spans="1:30" x14ac:dyDescent="0.2">
      <c r="A87" s="41">
        <v>44345</v>
      </c>
      <c r="B87" s="42" t="s">
        <v>48</v>
      </c>
      <c r="C87" s="42" t="s">
        <v>37</v>
      </c>
      <c r="D87" s="42" t="s">
        <v>222</v>
      </c>
      <c r="E87" s="42" t="s">
        <v>223</v>
      </c>
      <c r="F87" s="42" t="s">
        <v>224</v>
      </c>
      <c r="G87" s="43">
        <v>1</v>
      </c>
      <c r="H87" s="44">
        <v>26176000</v>
      </c>
      <c r="I87">
        <f>1*(COUNTIF($E$2:E87,E87)=1)</f>
        <v>1</v>
      </c>
      <c r="L87" s="41">
        <v>44345</v>
      </c>
      <c r="M87" s="42" t="s">
        <v>48</v>
      </c>
      <c r="N87" s="42" t="s">
        <v>37</v>
      </c>
      <c r="O87" s="42" t="s">
        <v>222</v>
      </c>
      <c r="P87" s="42" t="s">
        <v>223</v>
      </c>
      <c r="Q87" s="42" t="s">
        <v>224</v>
      </c>
      <c r="R87" s="43">
        <v>1</v>
      </c>
      <c r="S87" s="44">
        <v>26176000</v>
      </c>
      <c r="T87">
        <f>1*(COUNTIF($Q$2:Q87,Q87)=1)</f>
        <v>1</v>
      </c>
      <c r="W87" s="41">
        <v>44345</v>
      </c>
      <c r="X87" s="42" t="s">
        <v>48</v>
      </c>
      <c r="Y87" s="42" t="s">
        <v>37</v>
      </c>
      <c r="Z87" s="42" t="s">
        <v>222</v>
      </c>
      <c r="AA87" s="42" t="s">
        <v>223</v>
      </c>
      <c r="AB87" s="42" t="s">
        <v>224</v>
      </c>
      <c r="AC87" s="43">
        <v>1</v>
      </c>
      <c r="AD87" s="44">
        <v>26176000</v>
      </c>
    </row>
    <row r="88" spans="1:30" x14ac:dyDescent="0.2">
      <c r="A88" s="37">
        <v>44345</v>
      </c>
      <c r="B88" s="38" t="s">
        <v>13</v>
      </c>
      <c r="C88" s="38" t="s">
        <v>37</v>
      </c>
      <c r="D88" s="38" t="s">
        <v>225</v>
      </c>
      <c r="E88" s="38" t="s">
        <v>226</v>
      </c>
      <c r="F88" s="38" t="s">
        <v>227</v>
      </c>
      <c r="G88" s="39">
        <v>1</v>
      </c>
      <c r="H88" s="40">
        <v>60476000</v>
      </c>
      <c r="I88">
        <f>1*(COUNTIF($E$2:E88,E88)=1)</f>
        <v>1</v>
      </c>
      <c r="L88" s="37">
        <v>44345</v>
      </c>
      <c r="M88" s="38" t="s">
        <v>13</v>
      </c>
      <c r="N88" s="38" t="s">
        <v>37</v>
      </c>
      <c r="O88" s="38" t="s">
        <v>225</v>
      </c>
      <c r="P88" s="38" t="s">
        <v>226</v>
      </c>
      <c r="Q88" s="38" t="s">
        <v>227</v>
      </c>
      <c r="R88" s="39">
        <v>1</v>
      </c>
      <c r="S88" s="40">
        <v>60476000</v>
      </c>
      <c r="T88">
        <f>1*(COUNTIF($Q$2:Q88,Q88)=1)</f>
        <v>1</v>
      </c>
      <c r="W88" s="37">
        <v>44345</v>
      </c>
      <c r="X88" s="38" t="s">
        <v>13</v>
      </c>
      <c r="Y88" s="38" t="s">
        <v>37</v>
      </c>
      <c r="Z88" s="38" t="s">
        <v>225</v>
      </c>
      <c r="AA88" s="38" t="s">
        <v>226</v>
      </c>
      <c r="AB88" s="38" t="s">
        <v>227</v>
      </c>
      <c r="AC88" s="39">
        <v>1</v>
      </c>
      <c r="AD88" s="40">
        <v>60476000</v>
      </c>
    </row>
    <row r="89" spans="1:30" x14ac:dyDescent="0.2">
      <c r="A89" s="41">
        <v>44345</v>
      </c>
      <c r="B89" s="42" t="s">
        <v>13</v>
      </c>
      <c r="C89" s="42" t="s">
        <v>37</v>
      </c>
      <c r="D89" s="42" t="s">
        <v>228</v>
      </c>
      <c r="E89" s="42" t="s">
        <v>226</v>
      </c>
      <c r="F89" s="42" t="s">
        <v>227</v>
      </c>
      <c r="G89" s="43">
        <v>1</v>
      </c>
      <c r="H89" s="44">
        <v>46034000</v>
      </c>
      <c r="I89">
        <f>1*(COUNTIF($E$2:E89,E89)=1)</f>
        <v>0</v>
      </c>
      <c r="L89" s="41">
        <v>44345</v>
      </c>
      <c r="M89" s="42" t="s">
        <v>13</v>
      </c>
      <c r="N89" s="42" t="s">
        <v>37</v>
      </c>
      <c r="O89" s="42" t="s">
        <v>228</v>
      </c>
      <c r="P89" s="42" t="s">
        <v>226</v>
      </c>
      <c r="Q89" s="42" t="s">
        <v>227</v>
      </c>
      <c r="R89" s="43">
        <v>1</v>
      </c>
      <c r="S89" s="44">
        <v>46034000</v>
      </c>
      <c r="T89">
        <f>1*(COUNTIF($Q$2:Q89,Q89)=1)</f>
        <v>0</v>
      </c>
      <c r="W89" s="41">
        <v>44345</v>
      </c>
      <c r="X89" s="42" t="s">
        <v>13</v>
      </c>
      <c r="Y89" s="42" t="s">
        <v>37</v>
      </c>
      <c r="Z89" s="42" t="s">
        <v>228</v>
      </c>
      <c r="AA89" s="42" t="s">
        <v>226</v>
      </c>
      <c r="AB89" s="42" t="s">
        <v>227</v>
      </c>
      <c r="AC89" s="43">
        <v>1</v>
      </c>
      <c r="AD89" s="44">
        <v>46034000</v>
      </c>
    </row>
    <row r="90" spans="1:30" x14ac:dyDescent="0.2">
      <c r="A90" s="37">
        <v>44345</v>
      </c>
      <c r="B90" s="38" t="s">
        <v>13</v>
      </c>
      <c r="C90" s="38" t="s">
        <v>37</v>
      </c>
      <c r="D90" s="38" t="s">
        <v>229</v>
      </c>
      <c r="E90" s="38" t="s">
        <v>226</v>
      </c>
      <c r="F90" s="38" t="s">
        <v>227</v>
      </c>
      <c r="G90" s="39">
        <v>1</v>
      </c>
      <c r="H90" s="40">
        <v>79431000</v>
      </c>
      <c r="I90">
        <f>1*(COUNTIF($E$2:E90,E90)=1)</f>
        <v>0</v>
      </c>
      <c r="L90" s="37">
        <v>44345</v>
      </c>
      <c r="M90" s="38" t="s">
        <v>13</v>
      </c>
      <c r="N90" s="38" t="s">
        <v>37</v>
      </c>
      <c r="O90" s="38" t="s">
        <v>229</v>
      </c>
      <c r="P90" s="38" t="s">
        <v>226</v>
      </c>
      <c r="Q90" s="38" t="s">
        <v>227</v>
      </c>
      <c r="R90" s="39">
        <v>1</v>
      </c>
      <c r="S90" s="40">
        <v>79431000</v>
      </c>
      <c r="T90">
        <f>1*(COUNTIF($Q$2:Q90,Q90)=1)</f>
        <v>0</v>
      </c>
      <c r="W90" s="37">
        <v>44345</v>
      </c>
      <c r="X90" s="38" t="s">
        <v>13</v>
      </c>
      <c r="Y90" s="38" t="s">
        <v>37</v>
      </c>
      <c r="Z90" s="38" t="s">
        <v>229</v>
      </c>
      <c r="AA90" s="38" t="s">
        <v>226</v>
      </c>
      <c r="AB90" s="38" t="s">
        <v>227</v>
      </c>
      <c r="AC90" s="39">
        <v>1</v>
      </c>
      <c r="AD90" s="40">
        <v>79431000</v>
      </c>
    </row>
    <row r="91" spans="1:30" x14ac:dyDescent="0.2">
      <c r="A91" s="41">
        <v>44346</v>
      </c>
      <c r="B91" s="42" t="s">
        <v>48</v>
      </c>
      <c r="C91" s="42" t="s">
        <v>37</v>
      </c>
      <c r="D91" s="42" t="s">
        <v>230</v>
      </c>
      <c r="E91" s="42" t="s">
        <v>231</v>
      </c>
      <c r="F91" s="42" t="s">
        <v>232</v>
      </c>
      <c r="G91" s="43">
        <v>1</v>
      </c>
      <c r="H91" s="44">
        <v>6680000</v>
      </c>
      <c r="I91">
        <f>1*(COUNTIF($E$2:E91,E91)=1)</f>
        <v>1</v>
      </c>
      <c r="L91" s="41">
        <v>44346</v>
      </c>
      <c r="M91" s="42" t="s">
        <v>48</v>
      </c>
      <c r="N91" s="42" t="s">
        <v>37</v>
      </c>
      <c r="O91" s="42" t="s">
        <v>230</v>
      </c>
      <c r="P91" s="42" t="s">
        <v>231</v>
      </c>
      <c r="Q91" s="42" t="s">
        <v>232</v>
      </c>
      <c r="R91" s="43">
        <v>1</v>
      </c>
      <c r="S91" s="44">
        <v>6680000</v>
      </c>
      <c r="T91">
        <f>1*(COUNTIF($Q$2:Q91,Q91)=1)</f>
        <v>1</v>
      </c>
      <c r="W91" s="41">
        <v>44346</v>
      </c>
      <c r="X91" s="42" t="s">
        <v>48</v>
      </c>
      <c r="Y91" s="42" t="s">
        <v>37</v>
      </c>
      <c r="Z91" s="42" t="s">
        <v>230</v>
      </c>
      <c r="AA91" s="42" t="s">
        <v>231</v>
      </c>
      <c r="AB91" s="42" t="s">
        <v>232</v>
      </c>
      <c r="AC91" s="43">
        <v>1</v>
      </c>
      <c r="AD91" s="44">
        <v>6680000</v>
      </c>
    </row>
    <row r="92" spans="1:30" x14ac:dyDescent="0.2">
      <c r="A92" s="37">
        <v>44346</v>
      </c>
      <c r="B92" s="38" t="s">
        <v>48</v>
      </c>
      <c r="C92" s="38" t="s">
        <v>37</v>
      </c>
      <c r="D92" s="38" t="s">
        <v>233</v>
      </c>
      <c r="E92" s="38" t="s">
        <v>234</v>
      </c>
      <c r="F92" s="38" t="s">
        <v>235</v>
      </c>
      <c r="G92" s="39">
        <v>1</v>
      </c>
      <c r="H92" s="40">
        <v>7402000</v>
      </c>
      <c r="I92">
        <f>1*(COUNTIF($E$2:E92,E92)=1)</f>
        <v>1</v>
      </c>
      <c r="L92" s="37">
        <v>44346</v>
      </c>
      <c r="M92" s="38" t="s">
        <v>48</v>
      </c>
      <c r="N92" s="38" t="s">
        <v>37</v>
      </c>
      <c r="O92" s="38" t="s">
        <v>233</v>
      </c>
      <c r="P92" s="38" t="s">
        <v>234</v>
      </c>
      <c r="Q92" s="38" t="s">
        <v>235</v>
      </c>
      <c r="R92" s="39">
        <v>1</v>
      </c>
      <c r="S92" s="40">
        <v>7402000</v>
      </c>
      <c r="T92">
        <f>1*(COUNTIF($Q$2:Q92,Q92)=1)</f>
        <v>1</v>
      </c>
      <c r="W92" s="37">
        <v>44346</v>
      </c>
      <c r="X92" s="38" t="s">
        <v>48</v>
      </c>
      <c r="Y92" s="38" t="s">
        <v>37</v>
      </c>
      <c r="Z92" s="38" t="s">
        <v>233</v>
      </c>
      <c r="AA92" s="38" t="s">
        <v>234</v>
      </c>
      <c r="AB92" s="38" t="s">
        <v>235</v>
      </c>
      <c r="AC92" s="39">
        <v>1</v>
      </c>
      <c r="AD92" s="40">
        <v>7402000</v>
      </c>
    </row>
    <row r="93" spans="1:30" x14ac:dyDescent="0.2">
      <c r="A93" s="41">
        <v>44346</v>
      </c>
      <c r="B93" s="42" t="s">
        <v>48</v>
      </c>
      <c r="C93" s="42" t="s">
        <v>37</v>
      </c>
      <c r="D93" s="42" t="s">
        <v>236</v>
      </c>
      <c r="E93" s="42" t="s">
        <v>234</v>
      </c>
      <c r="F93" s="42" t="s">
        <v>235</v>
      </c>
      <c r="G93" s="43">
        <v>1</v>
      </c>
      <c r="H93" s="44">
        <v>7402000</v>
      </c>
      <c r="I93">
        <f>1*(COUNTIF($E$2:E93,E93)=1)</f>
        <v>0</v>
      </c>
      <c r="L93" s="41">
        <v>44346</v>
      </c>
      <c r="M93" s="42" t="s">
        <v>48</v>
      </c>
      <c r="N93" s="42" t="s">
        <v>37</v>
      </c>
      <c r="O93" s="42" t="s">
        <v>236</v>
      </c>
      <c r="P93" s="42" t="s">
        <v>234</v>
      </c>
      <c r="Q93" s="42" t="s">
        <v>235</v>
      </c>
      <c r="R93" s="43">
        <v>1</v>
      </c>
      <c r="S93" s="44">
        <v>7402000</v>
      </c>
      <c r="T93">
        <f>1*(COUNTIF($Q$2:Q93,Q93)=1)</f>
        <v>0</v>
      </c>
      <c r="W93" s="41">
        <v>44346</v>
      </c>
      <c r="X93" s="42" t="s">
        <v>48</v>
      </c>
      <c r="Y93" s="42" t="s">
        <v>37</v>
      </c>
      <c r="Z93" s="42" t="s">
        <v>236</v>
      </c>
      <c r="AA93" s="42" t="s">
        <v>234</v>
      </c>
      <c r="AB93" s="42" t="s">
        <v>235</v>
      </c>
      <c r="AC93" s="43">
        <v>1</v>
      </c>
      <c r="AD93" s="44">
        <v>7402000</v>
      </c>
    </row>
    <row r="94" spans="1:30" x14ac:dyDescent="0.2">
      <c r="A94" s="37">
        <v>44346</v>
      </c>
      <c r="B94" s="38" t="s">
        <v>48</v>
      </c>
      <c r="C94" s="38" t="s">
        <v>37</v>
      </c>
      <c r="D94" s="38" t="s">
        <v>60</v>
      </c>
      <c r="E94" s="38" t="s">
        <v>237</v>
      </c>
      <c r="F94" s="38" t="s">
        <v>238</v>
      </c>
      <c r="G94" s="39">
        <v>1</v>
      </c>
      <c r="H94" s="40">
        <v>6229000</v>
      </c>
      <c r="I94">
        <f>1*(COUNTIF($E$2:E94,E94)=1)</f>
        <v>1</v>
      </c>
      <c r="L94" s="37">
        <v>44346</v>
      </c>
      <c r="M94" s="38" t="s">
        <v>48</v>
      </c>
      <c r="N94" s="38" t="s">
        <v>37</v>
      </c>
      <c r="O94" s="38" t="s">
        <v>60</v>
      </c>
      <c r="P94" s="38" t="s">
        <v>237</v>
      </c>
      <c r="Q94" s="38" t="s">
        <v>238</v>
      </c>
      <c r="R94" s="39">
        <v>1</v>
      </c>
      <c r="S94" s="40">
        <v>6229000</v>
      </c>
      <c r="T94">
        <f>1*(COUNTIF($Q$2:Q94,Q94)=1)</f>
        <v>1</v>
      </c>
      <c r="W94" s="37">
        <v>44346</v>
      </c>
      <c r="X94" s="38" t="s">
        <v>48</v>
      </c>
      <c r="Y94" s="38" t="s">
        <v>37</v>
      </c>
      <c r="Z94" s="38" t="s">
        <v>60</v>
      </c>
      <c r="AA94" s="38" t="s">
        <v>237</v>
      </c>
      <c r="AB94" s="38" t="s">
        <v>238</v>
      </c>
      <c r="AC94" s="39">
        <v>1</v>
      </c>
      <c r="AD94" s="40">
        <v>6229000</v>
      </c>
    </row>
    <row r="95" spans="1:30" x14ac:dyDescent="0.2">
      <c r="A95" s="41">
        <v>44346</v>
      </c>
      <c r="B95" s="42" t="s">
        <v>48</v>
      </c>
      <c r="C95" s="42" t="s">
        <v>37</v>
      </c>
      <c r="D95" s="42" t="s">
        <v>239</v>
      </c>
      <c r="E95" s="42" t="s">
        <v>240</v>
      </c>
      <c r="F95" s="42" t="s">
        <v>241</v>
      </c>
      <c r="G95" s="43">
        <v>1</v>
      </c>
      <c r="H95" s="44">
        <v>55060000</v>
      </c>
      <c r="I95">
        <f>1*(COUNTIF($E$2:E95,E95)=1)</f>
        <v>1</v>
      </c>
      <c r="L95" s="41">
        <v>44346</v>
      </c>
      <c r="M95" s="42" t="s">
        <v>48</v>
      </c>
      <c r="N95" s="42" t="s">
        <v>37</v>
      </c>
      <c r="O95" s="42" t="s">
        <v>239</v>
      </c>
      <c r="P95" s="42" t="s">
        <v>240</v>
      </c>
      <c r="Q95" s="42" t="s">
        <v>241</v>
      </c>
      <c r="R95" s="43">
        <v>1</v>
      </c>
      <c r="S95" s="44">
        <v>55060000</v>
      </c>
      <c r="T95">
        <f>1*(COUNTIF($Q$2:Q95,Q95)=1)</f>
        <v>1</v>
      </c>
      <c r="W95" s="41">
        <v>44346</v>
      </c>
      <c r="X95" s="42" t="s">
        <v>48</v>
      </c>
      <c r="Y95" s="42" t="s">
        <v>37</v>
      </c>
      <c r="Z95" s="42" t="s">
        <v>239</v>
      </c>
      <c r="AA95" s="42" t="s">
        <v>240</v>
      </c>
      <c r="AB95" s="42" t="s">
        <v>241</v>
      </c>
      <c r="AC95" s="43">
        <v>1</v>
      </c>
      <c r="AD95" s="44">
        <v>55060000</v>
      </c>
    </row>
    <row r="96" spans="1:30" x14ac:dyDescent="0.2">
      <c r="A96" s="37">
        <v>44348</v>
      </c>
      <c r="B96" s="38" t="s">
        <v>242</v>
      </c>
      <c r="C96" s="38" t="s">
        <v>37</v>
      </c>
      <c r="D96" s="38" t="s">
        <v>243</v>
      </c>
      <c r="E96" s="38" t="s">
        <v>244</v>
      </c>
      <c r="F96" s="38" t="s">
        <v>245</v>
      </c>
      <c r="G96" s="39">
        <v>1</v>
      </c>
      <c r="H96" s="40">
        <v>37008000</v>
      </c>
      <c r="I96">
        <f>1*(COUNTIF($E$2:E96,E96)=1)</f>
        <v>1</v>
      </c>
      <c r="L96" s="37">
        <v>44348</v>
      </c>
      <c r="M96" s="38" t="s">
        <v>242</v>
      </c>
      <c r="N96" s="38" t="s">
        <v>37</v>
      </c>
      <c r="O96" s="38" t="s">
        <v>243</v>
      </c>
      <c r="P96" s="38" t="s">
        <v>244</v>
      </c>
      <c r="Q96" s="38" t="s">
        <v>245</v>
      </c>
      <c r="R96" s="39">
        <v>1</v>
      </c>
      <c r="S96" s="40">
        <v>37008000</v>
      </c>
      <c r="T96">
        <f>1*(COUNTIF($Q$2:Q96,Q96)=1)</f>
        <v>1</v>
      </c>
      <c r="W96" s="37">
        <v>44348</v>
      </c>
      <c r="X96" s="38" t="s">
        <v>242</v>
      </c>
      <c r="Y96" s="38" t="s">
        <v>37</v>
      </c>
      <c r="Z96" s="38" t="s">
        <v>243</v>
      </c>
      <c r="AA96" s="38" t="s">
        <v>244</v>
      </c>
      <c r="AB96" s="38" t="s">
        <v>245</v>
      </c>
      <c r="AC96" s="39">
        <v>1</v>
      </c>
      <c r="AD96" s="40">
        <v>37008000</v>
      </c>
    </row>
    <row r="97" spans="1:30" x14ac:dyDescent="0.2">
      <c r="A97" s="41">
        <v>44348</v>
      </c>
      <c r="B97" s="42" t="s">
        <v>242</v>
      </c>
      <c r="C97" s="42" t="s">
        <v>37</v>
      </c>
      <c r="D97" s="42" t="s">
        <v>246</v>
      </c>
      <c r="E97" s="42" t="s">
        <v>244</v>
      </c>
      <c r="F97" s="42" t="s">
        <v>245</v>
      </c>
      <c r="G97" s="43">
        <v>1</v>
      </c>
      <c r="H97" s="44">
        <v>8666000</v>
      </c>
      <c r="I97">
        <f>1*(COUNTIF($E$2:E97,E97)=1)</f>
        <v>0</v>
      </c>
      <c r="L97" s="41">
        <v>44348</v>
      </c>
      <c r="M97" s="42" t="s">
        <v>242</v>
      </c>
      <c r="N97" s="42" t="s">
        <v>37</v>
      </c>
      <c r="O97" s="42" t="s">
        <v>246</v>
      </c>
      <c r="P97" s="42" t="s">
        <v>244</v>
      </c>
      <c r="Q97" s="42" t="s">
        <v>245</v>
      </c>
      <c r="R97" s="43">
        <v>1</v>
      </c>
      <c r="S97" s="44">
        <v>8666000</v>
      </c>
      <c r="T97">
        <f>1*(COUNTIF($Q$2:Q97,Q97)=1)</f>
        <v>0</v>
      </c>
      <c r="W97" s="41">
        <v>44348</v>
      </c>
      <c r="X97" s="42" t="s">
        <v>242</v>
      </c>
      <c r="Y97" s="42" t="s">
        <v>37</v>
      </c>
      <c r="Z97" s="42" t="s">
        <v>246</v>
      </c>
      <c r="AA97" s="42" t="s">
        <v>244</v>
      </c>
      <c r="AB97" s="42" t="s">
        <v>245</v>
      </c>
      <c r="AC97" s="43">
        <v>1</v>
      </c>
      <c r="AD97" s="44">
        <v>8666000</v>
      </c>
    </row>
    <row r="98" spans="1:30" x14ac:dyDescent="0.2">
      <c r="A98" s="37">
        <v>44349</v>
      </c>
      <c r="B98" s="38" t="s">
        <v>13</v>
      </c>
      <c r="C98" s="38" t="s">
        <v>37</v>
      </c>
      <c r="D98" s="38" t="s">
        <v>247</v>
      </c>
      <c r="E98" s="38" t="s">
        <v>248</v>
      </c>
      <c r="F98" s="38" t="s">
        <v>249</v>
      </c>
      <c r="G98" s="39">
        <v>1</v>
      </c>
      <c r="H98" s="40">
        <v>92067000</v>
      </c>
      <c r="I98">
        <f>1*(COUNTIF($E$2:E98,E98)=1)</f>
        <v>1</v>
      </c>
      <c r="L98" s="37">
        <v>44349</v>
      </c>
      <c r="M98" s="38" t="s">
        <v>13</v>
      </c>
      <c r="N98" s="38" t="s">
        <v>37</v>
      </c>
      <c r="O98" s="38" t="s">
        <v>247</v>
      </c>
      <c r="P98" s="38" t="s">
        <v>248</v>
      </c>
      <c r="Q98" s="38" t="s">
        <v>249</v>
      </c>
      <c r="R98" s="39">
        <v>1</v>
      </c>
      <c r="S98" s="40">
        <v>92067000</v>
      </c>
      <c r="T98">
        <f>1*(COUNTIF($Q$2:Q98,Q98)=1)</f>
        <v>1</v>
      </c>
      <c r="W98" s="37">
        <v>44349</v>
      </c>
      <c r="X98" s="38" t="s">
        <v>13</v>
      </c>
      <c r="Y98" s="38" t="s">
        <v>37</v>
      </c>
      <c r="Z98" s="38" t="s">
        <v>247</v>
      </c>
      <c r="AA98" s="38" t="s">
        <v>248</v>
      </c>
      <c r="AB98" s="38" t="s">
        <v>249</v>
      </c>
      <c r="AC98" s="39">
        <v>1</v>
      </c>
      <c r="AD98" s="40">
        <v>92067000</v>
      </c>
    </row>
    <row r="99" spans="1:30" x14ac:dyDescent="0.2">
      <c r="A99" s="41">
        <v>44352</v>
      </c>
      <c r="B99" s="42" t="s">
        <v>48</v>
      </c>
      <c r="C99" s="42" t="s">
        <v>37</v>
      </c>
      <c r="D99" s="42" t="s">
        <v>250</v>
      </c>
      <c r="E99" s="42" t="s">
        <v>251</v>
      </c>
      <c r="F99" s="42" t="s">
        <v>252</v>
      </c>
      <c r="G99" s="43">
        <v>1</v>
      </c>
      <c r="H99" s="44">
        <v>33397000</v>
      </c>
      <c r="I99">
        <f>1*(COUNTIF($E$2:E99,E99)=1)</f>
        <v>1</v>
      </c>
      <c r="L99" s="41">
        <v>44352</v>
      </c>
      <c r="M99" s="42" t="s">
        <v>48</v>
      </c>
      <c r="N99" s="42" t="s">
        <v>37</v>
      </c>
      <c r="O99" s="42" t="s">
        <v>250</v>
      </c>
      <c r="P99" s="42" t="s">
        <v>251</v>
      </c>
      <c r="Q99" s="42" t="s">
        <v>252</v>
      </c>
      <c r="R99" s="43">
        <v>1</v>
      </c>
      <c r="S99" s="44">
        <v>33397000</v>
      </c>
      <c r="T99">
        <f>1*(COUNTIF($Q$2:Q99,Q99)=1)</f>
        <v>1</v>
      </c>
      <c r="W99" s="41">
        <v>44352</v>
      </c>
      <c r="X99" s="42" t="s">
        <v>48</v>
      </c>
      <c r="Y99" s="42" t="s">
        <v>37</v>
      </c>
      <c r="Z99" s="42" t="s">
        <v>250</v>
      </c>
      <c r="AA99" s="42" t="s">
        <v>251</v>
      </c>
      <c r="AB99" s="42" t="s">
        <v>252</v>
      </c>
      <c r="AC99" s="43">
        <v>1</v>
      </c>
      <c r="AD99" s="44">
        <v>33397000</v>
      </c>
    </row>
    <row r="100" spans="1:30" x14ac:dyDescent="0.2">
      <c r="A100" s="37">
        <v>44352</v>
      </c>
      <c r="B100" s="38" t="s">
        <v>48</v>
      </c>
      <c r="C100" s="38" t="s">
        <v>37</v>
      </c>
      <c r="D100" s="38" t="s">
        <v>253</v>
      </c>
      <c r="E100" s="38" t="s">
        <v>251</v>
      </c>
      <c r="F100" s="38" t="s">
        <v>252</v>
      </c>
      <c r="G100" s="39">
        <v>1</v>
      </c>
      <c r="H100" s="40">
        <v>14081000</v>
      </c>
      <c r="I100">
        <f>1*(COUNTIF($E$2:E100,E100)=1)</f>
        <v>0</v>
      </c>
      <c r="L100" s="37">
        <v>44352</v>
      </c>
      <c r="M100" s="38" t="s">
        <v>48</v>
      </c>
      <c r="N100" s="38" t="s">
        <v>37</v>
      </c>
      <c r="O100" s="38" t="s">
        <v>253</v>
      </c>
      <c r="P100" s="38" t="s">
        <v>251</v>
      </c>
      <c r="Q100" s="38" t="s">
        <v>252</v>
      </c>
      <c r="R100" s="39">
        <v>1</v>
      </c>
      <c r="S100" s="40">
        <v>14081000</v>
      </c>
      <c r="T100">
        <f>1*(COUNTIF($Q$2:Q100,Q100)=1)</f>
        <v>0</v>
      </c>
      <c r="W100" s="37">
        <v>44352</v>
      </c>
      <c r="X100" s="38" t="s">
        <v>48</v>
      </c>
      <c r="Y100" s="38" t="s">
        <v>37</v>
      </c>
      <c r="Z100" s="38" t="s">
        <v>253</v>
      </c>
      <c r="AA100" s="38" t="s">
        <v>251</v>
      </c>
      <c r="AB100" s="38" t="s">
        <v>252</v>
      </c>
      <c r="AC100" s="39">
        <v>1</v>
      </c>
      <c r="AD100" s="40">
        <v>14081000</v>
      </c>
    </row>
    <row r="101" spans="1:30" x14ac:dyDescent="0.2">
      <c r="A101" s="41">
        <v>44353</v>
      </c>
      <c r="B101" s="42" t="s">
        <v>13</v>
      </c>
      <c r="C101" s="42" t="s">
        <v>37</v>
      </c>
      <c r="D101" s="42" t="s">
        <v>254</v>
      </c>
      <c r="E101" s="42" t="s">
        <v>255</v>
      </c>
      <c r="F101" s="42" t="s">
        <v>256</v>
      </c>
      <c r="G101" s="43">
        <v>1</v>
      </c>
      <c r="H101" s="44">
        <v>14713000</v>
      </c>
      <c r="I101">
        <f>1*(COUNTIF($E$2:E101,E101)=1)</f>
        <v>1</v>
      </c>
      <c r="L101" s="41">
        <v>44353</v>
      </c>
      <c r="M101" s="42" t="s">
        <v>13</v>
      </c>
      <c r="N101" s="42" t="s">
        <v>37</v>
      </c>
      <c r="O101" s="42" t="s">
        <v>254</v>
      </c>
      <c r="P101" s="42" t="s">
        <v>255</v>
      </c>
      <c r="Q101" s="42" t="s">
        <v>256</v>
      </c>
      <c r="R101" s="43">
        <v>1</v>
      </c>
      <c r="S101" s="44">
        <v>14713000</v>
      </c>
      <c r="T101">
        <f>1*(COUNTIF($Q$2:Q101,Q101)=1)</f>
        <v>1</v>
      </c>
      <c r="W101" s="41">
        <v>44353</v>
      </c>
      <c r="X101" s="42" t="s">
        <v>13</v>
      </c>
      <c r="Y101" s="42" t="s">
        <v>37</v>
      </c>
      <c r="Z101" s="42" t="s">
        <v>254</v>
      </c>
      <c r="AA101" s="42" t="s">
        <v>255</v>
      </c>
      <c r="AB101" s="42" t="s">
        <v>256</v>
      </c>
      <c r="AC101" s="43">
        <v>1</v>
      </c>
      <c r="AD101" s="44">
        <v>14713000</v>
      </c>
    </row>
    <row r="102" spans="1:30" x14ac:dyDescent="0.2">
      <c r="A102" s="37">
        <v>44353</v>
      </c>
      <c r="B102" s="38" t="s">
        <v>48</v>
      </c>
      <c r="C102" s="38" t="s">
        <v>37</v>
      </c>
      <c r="D102" s="38" t="s">
        <v>257</v>
      </c>
      <c r="E102" s="38" t="s">
        <v>258</v>
      </c>
      <c r="F102" s="38" t="s">
        <v>259</v>
      </c>
      <c r="G102" s="39">
        <v>1</v>
      </c>
      <c r="H102" s="40">
        <v>5416000</v>
      </c>
      <c r="I102">
        <f>1*(COUNTIF($E$2:E102,E102)=1)</f>
        <v>1</v>
      </c>
      <c r="L102" s="37">
        <v>44353</v>
      </c>
      <c r="M102" s="38" t="s">
        <v>48</v>
      </c>
      <c r="N102" s="38" t="s">
        <v>37</v>
      </c>
      <c r="O102" s="38" t="s">
        <v>257</v>
      </c>
      <c r="P102" s="38" t="s">
        <v>258</v>
      </c>
      <c r="Q102" s="38" t="s">
        <v>259</v>
      </c>
      <c r="R102" s="39">
        <v>1</v>
      </c>
      <c r="S102" s="40">
        <v>5416000</v>
      </c>
      <c r="T102">
        <f>1*(COUNTIF($Q$2:Q102,Q102)=1)</f>
        <v>1</v>
      </c>
      <c r="W102" s="37">
        <v>44353</v>
      </c>
      <c r="X102" s="38" t="s">
        <v>48</v>
      </c>
      <c r="Y102" s="38" t="s">
        <v>37</v>
      </c>
      <c r="Z102" s="38" t="s">
        <v>257</v>
      </c>
      <c r="AA102" s="38" t="s">
        <v>258</v>
      </c>
      <c r="AB102" s="38" t="s">
        <v>259</v>
      </c>
      <c r="AC102" s="39">
        <v>1</v>
      </c>
      <c r="AD102" s="40">
        <v>5416000</v>
      </c>
    </row>
    <row r="103" spans="1:30" x14ac:dyDescent="0.2">
      <c r="A103" s="41">
        <v>44353</v>
      </c>
      <c r="B103" s="42" t="s">
        <v>48</v>
      </c>
      <c r="C103" s="42" t="s">
        <v>37</v>
      </c>
      <c r="D103" s="42" t="s">
        <v>260</v>
      </c>
      <c r="E103" s="42" t="s">
        <v>261</v>
      </c>
      <c r="F103" s="42" t="s">
        <v>262</v>
      </c>
      <c r="G103" s="43">
        <v>1</v>
      </c>
      <c r="H103" s="44">
        <v>33397000</v>
      </c>
      <c r="I103">
        <f>1*(COUNTIF($E$2:E103,E103)=1)</f>
        <v>1</v>
      </c>
      <c r="L103" s="41">
        <v>44353</v>
      </c>
      <c r="M103" s="42" t="s">
        <v>48</v>
      </c>
      <c r="N103" s="42" t="s">
        <v>37</v>
      </c>
      <c r="O103" s="42" t="s">
        <v>260</v>
      </c>
      <c r="P103" s="42" t="s">
        <v>261</v>
      </c>
      <c r="Q103" s="42" t="s">
        <v>262</v>
      </c>
      <c r="R103" s="43">
        <v>1</v>
      </c>
      <c r="S103" s="44">
        <v>33397000</v>
      </c>
      <c r="T103">
        <f>1*(COUNTIF($Q$2:Q103,Q103)=1)</f>
        <v>1</v>
      </c>
      <c r="W103" s="41">
        <v>44353</v>
      </c>
      <c r="X103" s="42" t="s">
        <v>48</v>
      </c>
      <c r="Y103" s="42" t="s">
        <v>37</v>
      </c>
      <c r="Z103" s="42" t="s">
        <v>260</v>
      </c>
      <c r="AA103" s="42" t="s">
        <v>261</v>
      </c>
      <c r="AB103" s="42" t="s">
        <v>262</v>
      </c>
      <c r="AC103" s="43">
        <v>1</v>
      </c>
      <c r="AD103" s="44">
        <v>33397000</v>
      </c>
    </row>
    <row r="104" spans="1:30" x14ac:dyDescent="0.2">
      <c r="A104" s="37">
        <v>44353</v>
      </c>
      <c r="B104" s="38" t="s">
        <v>48</v>
      </c>
      <c r="C104" s="38" t="s">
        <v>37</v>
      </c>
      <c r="D104" s="38" t="s">
        <v>246</v>
      </c>
      <c r="E104" s="38" t="s">
        <v>261</v>
      </c>
      <c r="F104" s="38" t="s">
        <v>262</v>
      </c>
      <c r="G104" s="39">
        <v>1</v>
      </c>
      <c r="H104" s="40">
        <v>8666000</v>
      </c>
      <c r="I104">
        <f>1*(COUNTIF($E$2:E104,E104)=1)</f>
        <v>0</v>
      </c>
      <c r="L104" s="37">
        <v>44353</v>
      </c>
      <c r="M104" s="38" t="s">
        <v>48</v>
      </c>
      <c r="N104" s="38" t="s">
        <v>37</v>
      </c>
      <c r="O104" s="38" t="s">
        <v>246</v>
      </c>
      <c r="P104" s="38" t="s">
        <v>261</v>
      </c>
      <c r="Q104" s="38" t="s">
        <v>262</v>
      </c>
      <c r="R104" s="39">
        <v>1</v>
      </c>
      <c r="S104" s="40">
        <v>8666000</v>
      </c>
      <c r="T104">
        <f>1*(COUNTIF($Q$2:Q104,Q104)=1)</f>
        <v>0</v>
      </c>
      <c r="W104" s="37">
        <v>44353</v>
      </c>
      <c r="X104" s="38" t="s">
        <v>48</v>
      </c>
      <c r="Y104" s="38" t="s">
        <v>37</v>
      </c>
      <c r="Z104" s="38" t="s">
        <v>246</v>
      </c>
      <c r="AA104" s="38" t="s">
        <v>261</v>
      </c>
      <c r="AB104" s="38" t="s">
        <v>262</v>
      </c>
      <c r="AC104" s="39">
        <v>1</v>
      </c>
      <c r="AD104" s="40">
        <v>8666000</v>
      </c>
    </row>
    <row r="105" spans="1:30" x14ac:dyDescent="0.2">
      <c r="A105" s="41">
        <v>44356</v>
      </c>
      <c r="B105" s="42" t="s">
        <v>13</v>
      </c>
      <c r="C105" s="42" t="s">
        <v>37</v>
      </c>
      <c r="D105" s="42" t="s">
        <v>263</v>
      </c>
      <c r="E105" s="42" t="s">
        <v>264</v>
      </c>
      <c r="F105" s="42" t="s">
        <v>265</v>
      </c>
      <c r="G105" s="43">
        <v>1</v>
      </c>
      <c r="H105" s="44">
        <v>22566000</v>
      </c>
      <c r="I105">
        <f>1*(COUNTIF($E$2:E105,E105)=1)</f>
        <v>1</v>
      </c>
      <c r="L105" s="41">
        <v>44356</v>
      </c>
      <c r="M105" s="42" t="s">
        <v>13</v>
      </c>
      <c r="N105" s="42" t="s">
        <v>37</v>
      </c>
      <c r="O105" s="42" t="s">
        <v>263</v>
      </c>
      <c r="P105" s="42" t="s">
        <v>264</v>
      </c>
      <c r="Q105" s="42" t="s">
        <v>265</v>
      </c>
      <c r="R105" s="43">
        <v>1</v>
      </c>
      <c r="S105" s="44">
        <v>22566000</v>
      </c>
      <c r="T105">
        <f>1*(COUNTIF($Q$2:Q105,Q105)=1)</f>
        <v>1</v>
      </c>
      <c r="W105" s="41">
        <v>44356</v>
      </c>
      <c r="X105" s="42" t="s">
        <v>13</v>
      </c>
      <c r="Y105" s="42" t="s">
        <v>37</v>
      </c>
      <c r="Z105" s="42" t="s">
        <v>263</v>
      </c>
      <c r="AA105" s="42" t="s">
        <v>264</v>
      </c>
      <c r="AB105" s="42" t="s">
        <v>265</v>
      </c>
      <c r="AC105" s="43">
        <v>1</v>
      </c>
      <c r="AD105" s="44">
        <v>22566000</v>
      </c>
    </row>
    <row r="106" spans="1:30" x14ac:dyDescent="0.2">
      <c r="A106" s="37">
        <v>44356</v>
      </c>
      <c r="B106" s="38" t="s">
        <v>13</v>
      </c>
      <c r="C106" s="38" t="s">
        <v>37</v>
      </c>
      <c r="D106" s="38" t="s">
        <v>266</v>
      </c>
      <c r="E106" s="38" t="s">
        <v>255</v>
      </c>
      <c r="F106" s="38" t="s">
        <v>267</v>
      </c>
      <c r="G106" s="39">
        <v>1</v>
      </c>
      <c r="H106" s="40">
        <v>11554000</v>
      </c>
      <c r="I106">
        <f>1*(COUNTIF($E$2:E106,E106)=1)</f>
        <v>0</v>
      </c>
      <c r="L106" s="37">
        <v>44356</v>
      </c>
      <c r="M106" s="38" t="s">
        <v>13</v>
      </c>
      <c r="N106" s="38" t="s">
        <v>37</v>
      </c>
      <c r="O106" s="38" t="s">
        <v>266</v>
      </c>
      <c r="P106" s="38" t="s">
        <v>255</v>
      </c>
      <c r="Q106" s="38" t="s">
        <v>267</v>
      </c>
      <c r="R106" s="39">
        <v>1</v>
      </c>
      <c r="S106" s="40">
        <v>11554000</v>
      </c>
      <c r="T106">
        <f>1*(COUNTIF($Q$2:Q106,Q106)=1)</f>
        <v>1</v>
      </c>
      <c r="W106" s="37">
        <v>44356</v>
      </c>
      <c r="X106" s="38" t="s">
        <v>13</v>
      </c>
      <c r="Y106" s="38" t="s">
        <v>37</v>
      </c>
      <c r="Z106" s="38" t="s">
        <v>266</v>
      </c>
      <c r="AA106" s="38" t="s">
        <v>255</v>
      </c>
      <c r="AB106" s="38" t="s">
        <v>267</v>
      </c>
      <c r="AC106" s="39">
        <v>1</v>
      </c>
      <c r="AD106" s="40">
        <v>11554000</v>
      </c>
    </row>
    <row r="107" spans="1:30" x14ac:dyDescent="0.2">
      <c r="A107" s="41">
        <v>44356</v>
      </c>
      <c r="B107" s="42" t="s">
        <v>48</v>
      </c>
      <c r="C107" s="42" t="s">
        <v>37</v>
      </c>
      <c r="D107" s="42" t="s">
        <v>268</v>
      </c>
      <c r="E107" s="42" t="s">
        <v>269</v>
      </c>
      <c r="F107" s="42" t="s">
        <v>270</v>
      </c>
      <c r="G107" s="43">
        <v>1</v>
      </c>
      <c r="H107" s="44">
        <v>6229000</v>
      </c>
      <c r="I107">
        <f>1*(COUNTIF($E$2:E107,E107)=1)</f>
        <v>1</v>
      </c>
      <c r="L107" s="41">
        <v>44356</v>
      </c>
      <c r="M107" s="42" t="s">
        <v>48</v>
      </c>
      <c r="N107" s="42" t="s">
        <v>37</v>
      </c>
      <c r="O107" s="42" t="s">
        <v>268</v>
      </c>
      <c r="P107" s="42" t="s">
        <v>269</v>
      </c>
      <c r="Q107" s="42" t="s">
        <v>270</v>
      </c>
      <c r="R107" s="43">
        <v>1</v>
      </c>
      <c r="S107" s="44">
        <v>6229000</v>
      </c>
      <c r="T107">
        <f>1*(COUNTIF($Q$2:Q107,Q107)=1)</f>
        <v>1</v>
      </c>
      <c r="W107" s="41">
        <v>44356</v>
      </c>
      <c r="X107" s="42" t="s">
        <v>48</v>
      </c>
      <c r="Y107" s="42" t="s">
        <v>37</v>
      </c>
      <c r="Z107" s="42" t="s">
        <v>268</v>
      </c>
      <c r="AA107" s="42" t="s">
        <v>269</v>
      </c>
      <c r="AB107" s="42" t="s">
        <v>270</v>
      </c>
      <c r="AC107" s="43">
        <v>1</v>
      </c>
      <c r="AD107" s="44">
        <v>6229000</v>
      </c>
    </row>
    <row r="108" spans="1:30" x14ac:dyDescent="0.2">
      <c r="A108" s="37">
        <v>44356</v>
      </c>
      <c r="B108" s="38" t="s">
        <v>48</v>
      </c>
      <c r="C108" s="38" t="s">
        <v>37</v>
      </c>
      <c r="D108" s="38" t="s">
        <v>268</v>
      </c>
      <c r="E108" s="38" t="s">
        <v>271</v>
      </c>
      <c r="F108" s="38" t="s">
        <v>272</v>
      </c>
      <c r="G108" s="39">
        <v>1</v>
      </c>
      <c r="H108" s="40">
        <v>6229000</v>
      </c>
      <c r="I108">
        <f>1*(COUNTIF($E$2:E108,E108)=1)</f>
        <v>1</v>
      </c>
      <c r="L108" s="37">
        <v>44356</v>
      </c>
      <c r="M108" s="38" t="s">
        <v>48</v>
      </c>
      <c r="N108" s="38" t="s">
        <v>37</v>
      </c>
      <c r="O108" s="38" t="s">
        <v>268</v>
      </c>
      <c r="P108" s="38" t="s">
        <v>271</v>
      </c>
      <c r="Q108" s="38" t="s">
        <v>272</v>
      </c>
      <c r="R108" s="39">
        <v>1</v>
      </c>
      <c r="S108" s="40">
        <v>6229000</v>
      </c>
      <c r="T108">
        <f>1*(COUNTIF($Q$2:Q108,Q108)=1)</f>
        <v>1</v>
      </c>
      <c r="W108" s="37">
        <v>44356</v>
      </c>
      <c r="X108" s="38" t="s">
        <v>48</v>
      </c>
      <c r="Y108" s="38" t="s">
        <v>37</v>
      </c>
      <c r="Z108" s="38" t="s">
        <v>268</v>
      </c>
      <c r="AA108" s="38" t="s">
        <v>271</v>
      </c>
      <c r="AB108" s="38" t="s">
        <v>272</v>
      </c>
      <c r="AC108" s="39">
        <v>1</v>
      </c>
      <c r="AD108" s="40">
        <v>6229000</v>
      </c>
    </row>
    <row r="109" spans="1:30" x14ac:dyDescent="0.2">
      <c r="A109" s="41">
        <v>44358</v>
      </c>
      <c r="B109" s="42" t="s">
        <v>48</v>
      </c>
      <c r="C109" s="42" t="s">
        <v>37</v>
      </c>
      <c r="D109" s="42" t="s">
        <v>273</v>
      </c>
      <c r="E109" s="42" t="s">
        <v>274</v>
      </c>
      <c r="F109" s="42" t="s">
        <v>275</v>
      </c>
      <c r="G109" s="43">
        <v>1</v>
      </c>
      <c r="H109" s="44">
        <v>65892000</v>
      </c>
      <c r="I109">
        <f>1*(COUNTIF($E$2:E109,E109)=1)</f>
        <v>1</v>
      </c>
      <c r="L109" s="41">
        <v>44358</v>
      </c>
      <c r="M109" s="42" t="s">
        <v>48</v>
      </c>
      <c r="N109" s="42" t="s">
        <v>37</v>
      </c>
      <c r="O109" s="42" t="s">
        <v>273</v>
      </c>
      <c r="P109" s="42" t="s">
        <v>274</v>
      </c>
      <c r="Q109" s="42" t="s">
        <v>275</v>
      </c>
      <c r="R109" s="43">
        <v>1</v>
      </c>
      <c r="S109" s="44">
        <v>65892000</v>
      </c>
      <c r="T109">
        <f>1*(COUNTIF($Q$2:Q109,Q109)=1)</f>
        <v>1</v>
      </c>
      <c r="W109" s="41">
        <v>44358</v>
      </c>
      <c r="X109" s="42" t="s">
        <v>48</v>
      </c>
      <c r="Y109" s="42" t="s">
        <v>37</v>
      </c>
      <c r="Z109" s="42" t="s">
        <v>273</v>
      </c>
      <c r="AA109" s="42" t="s">
        <v>274</v>
      </c>
      <c r="AB109" s="42" t="s">
        <v>275</v>
      </c>
      <c r="AC109" s="43">
        <v>1</v>
      </c>
      <c r="AD109" s="44">
        <v>65892000</v>
      </c>
    </row>
    <row r="110" spans="1:30" x14ac:dyDescent="0.2">
      <c r="A110" s="37">
        <v>44358</v>
      </c>
      <c r="B110" s="38" t="s">
        <v>48</v>
      </c>
      <c r="C110" s="38" t="s">
        <v>37</v>
      </c>
      <c r="D110" s="38" t="s">
        <v>268</v>
      </c>
      <c r="E110" s="38" t="s">
        <v>276</v>
      </c>
      <c r="F110" s="38" t="s">
        <v>277</v>
      </c>
      <c r="G110" s="39">
        <v>1</v>
      </c>
      <c r="H110" s="40">
        <v>6229000</v>
      </c>
      <c r="I110">
        <f>1*(COUNTIF($E$2:E110,E110)=1)</f>
        <v>1</v>
      </c>
      <c r="L110" s="37">
        <v>44358</v>
      </c>
      <c r="M110" s="38" t="s">
        <v>48</v>
      </c>
      <c r="N110" s="38" t="s">
        <v>37</v>
      </c>
      <c r="O110" s="38" t="s">
        <v>268</v>
      </c>
      <c r="P110" s="38" t="s">
        <v>276</v>
      </c>
      <c r="Q110" s="38" t="s">
        <v>277</v>
      </c>
      <c r="R110" s="39">
        <v>1</v>
      </c>
      <c r="S110" s="40">
        <v>6229000</v>
      </c>
      <c r="T110">
        <f>1*(COUNTIF($Q$2:Q110,Q110)=1)</f>
        <v>1</v>
      </c>
      <c r="W110" s="37">
        <v>44358</v>
      </c>
      <c r="X110" s="38" t="s">
        <v>48</v>
      </c>
      <c r="Y110" s="38" t="s">
        <v>37</v>
      </c>
      <c r="Z110" s="38" t="s">
        <v>268</v>
      </c>
      <c r="AA110" s="38" t="s">
        <v>276</v>
      </c>
      <c r="AB110" s="38" t="s">
        <v>277</v>
      </c>
      <c r="AC110" s="39">
        <v>1</v>
      </c>
      <c r="AD110" s="40">
        <v>6229000</v>
      </c>
    </row>
    <row r="111" spans="1:30" x14ac:dyDescent="0.2">
      <c r="A111" s="41">
        <v>44359</v>
      </c>
      <c r="B111" s="42" t="s">
        <v>48</v>
      </c>
      <c r="C111" s="42" t="s">
        <v>37</v>
      </c>
      <c r="D111" s="42" t="s">
        <v>56</v>
      </c>
      <c r="E111" s="42" t="s">
        <v>278</v>
      </c>
      <c r="F111" s="42" t="s">
        <v>279</v>
      </c>
      <c r="G111" s="43">
        <v>1</v>
      </c>
      <c r="H111" s="44">
        <v>6229000</v>
      </c>
      <c r="I111">
        <f>1*(COUNTIF($E$2:E111,E111)=1)</f>
        <v>1</v>
      </c>
      <c r="L111" s="41">
        <v>44359</v>
      </c>
      <c r="M111" s="42" t="s">
        <v>48</v>
      </c>
      <c r="N111" s="42" t="s">
        <v>37</v>
      </c>
      <c r="O111" s="42" t="s">
        <v>56</v>
      </c>
      <c r="P111" s="42" t="s">
        <v>278</v>
      </c>
      <c r="Q111" s="42" t="s">
        <v>279</v>
      </c>
      <c r="R111" s="43">
        <v>1</v>
      </c>
      <c r="S111" s="44">
        <v>6229000</v>
      </c>
      <c r="T111">
        <f>1*(COUNTIF($Q$2:Q111,Q111)=1)</f>
        <v>1</v>
      </c>
      <c r="W111" s="41">
        <v>44359</v>
      </c>
      <c r="X111" s="42" t="s">
        <v>48</v>
      </c>
      <c r="Y111" s="42" t="s">
        <v>37</v>
      </c>
      <c r="Z111" s="42" t="s">
        <v>56</v>
      </c>
      <c r="AA111" s="42" t="s">
        <v>278</v>
      </c>
      <c r="AB111" s="42" t="s">
        <v>279</v>
      </c>
      <c r="AC111" s="43">
        <v>1</v>
      </c>
      <c r="AD111" s="44">
        <v>6229000</v>
      </c>
    </row>
    <row r="112" spans="1:30" x14ac:dyDescent="0.2">
      <c r="A112" s="37">
        <v>44359</v>
      </c>
      <c r="B112" s="38" t="s">
        <v>13</v>
      </c>
      <c r="C112" s="38" t="s">
        <v>37</v>
      </c>
      <c r="D112" s="38" t="s">
        <v>280</v>
      </c>
      <c r="E112" s="38" t="s">
        <v>281</v>
      </c>
      <c r="F112" s="38" t="s">
        <v>282</v>
      </c>
      <c r="G112" s="39">
        <v>1</v>
      </c>
      <c r="H112" s="40">
        <v>184134000</v>
      </c>
      <c r="I112">
        <f>1*(COUNTIF($E$2:E112,E112)=1)</f>
        <v>1</v>
      </c>
      <c r="L112" s="37">
        <v>44359</v>
      </c>
      <c r="M112" s="38" t="s">
        <v>13</v>
      </c>
      <c r="N112" s="38" t="s">
        <v>37</v>
      </c>
      <c r="O112" s="38" t="s">
        <v>280</v>
      </c>
      <c r="P112" s="38" t="s">
        <v>281</v>
      </c>
      <c r="Q112" s="38" t="s">
        <v>282</v>
      </c>
      <c r="R112" s="39">
        <v>1</v>
      </c>
      <c r="S112" s="40">
        <v>184134000</v>
      </c>
      <c r="T112">
        <f>1*(COUNTIF($Q$2:Q112,Q112)=1)</f>
        <v>1</v>
      </c>
      <c r="W112" s="37">
        <v>44359</v>
      </c>
      <c r="X112" s="38" t="s">
        <v>13</v>
      </c>
      <c r="Y112" s="38" t="s">
        <v>37</v>
      </c>
      <c r="Z112" s="38" t="s">
        <v>280</v>
      </c>
      <c r="AA112" s="38" t="s">
        <v>281</v>
      </c>
      <c r="AB112" s="38" t="s">
        <v>282</v>
      </c>
      <c r="AC112" s="39">
        <v>1</v>
      </c>
      <c r="AD112" s="40">
        <v>184134000</v>
      </c>
    </row>
    <row r="113" spans="1:30" x14ac:dyDescent="0.2">
      <c r="A113" s="41">
        <v>44359</v>
      </c>
      <c r="B113" s="42" t="s">
        <v>48</v>
      </c>
      <c r="C113" s="42" t="s">
        <v>37</v>
      </c>
      <c r="D113" s="42" t="s">
        <v>257</v>
      </c>
      <c r="E113" s="42" t="s">
        <v>283</v>
      </c>
      <c r="F113" s="42" t="s">
        <v>284</v>
      </c>
      <c r="G113" s="43">
        <v>1</v>
      </c>
      <c r="H113" s="44">
        <v>5416000</v>
      </c>
      <c r="I113">
        <f>1*(COUNTIF($E$2:E113,E113)=1)</f>
        <v>1</v>
      </c>
      <c r="L113" s="41">
        <v>44359</v>
      </c>
      <c r="M113" s="42" t="s">
        <v>48</v>
      </c>
      <c r="N113" s="42" t="s">
        <v>37</v>
      </c>
      <c r="O113" s="42" t="s">
        <v>257</v>
      </c>
      <c r="P113" s="42" t="s">
        <v>283</v>
      </c>
      <c r="Q113" s="42" t="s">
        <v>284</v>
      </c>
      <c r="R113" s="43">
        <v>1</v>
      </c>
      <c r="S113" s="44">
        <v>5416000</v>
      </c>
      <c r="T113">
        <f>1*(COUNTIF($Q$2:Q113,Q113)=1)</f>
        <v>1</v>
      </c>
      <c r="W113" s="41">
        <v>44359</v>
      </c>
      <c r="X113" s="42" t="s">
        <v>48</v>
      </c>
      <c r="Y113" s="42" t="s">
        <v>37</v>
      </c>
      <c r="Z113" s="42" t="s">
        <v>257</v>
      </c>
      <c r="AA113" s="42" t="s">
        <v>283</v>
      </c>
      <c r="AB113" s="42" t="s">
        <v>284</v>
      </c>
      <c r="AC113" s="43">
        <v>1</v>
      </c>
      <c r="AD113" s="44">
        <v>5416000</v>
      </c>
    </row>
    <row r="114" spans="1:30" x14ac:dyDescent="0.2">
      <c r="A114" s="37">
        <v>44360</v>
      </c>
      <c r="B114" s="38" t="s">
        <v>48</v>
      </c>
      <c r="C114" s="38" t="s">
        <v>37</v>
      </c>
      <c r="D114" s="38" t="s">
        <v>119</v>
      </c>
      <c r="E114" s="38" t="s">
        <v>285</v>
      </c>
      <c r="F114" s="38" t="s">
        <v>286</v>
      </c>
      <c r="G114" s="39">
        <v>1</v>
      </c>
      <c r="H114" s="40">
        <v>6229000</v>
      </c>
      <c r="I114">
        <f>1*(COUNTIF($E$2:E114,E114)=1)</f>
        <v>1</v>
      </c>
      <c r="L114" s="37">
        <v>44360</v>
      </c>
      <c r="M114" s="38" t="s">
        <v>48</v>
      </c>
      <c r="N114" s="38" t="s">
        <v>37</v>
      </c>
      <c r="O114" s="38" t="s">
        <v>119</v>
      </c>
      <c r="P114" s="38" t="s">
        <v>285</v>
      </c>
      <c r="Q114" s="38" t="s">
        <v>286</v>
      </c>
      <c r="R114" s="39">
        <v>1</v>
      </c>
      <c r="S114" s="40">
        <v>6229000</v>
      </c>
      <c r="T114">
        <f>1*(COUNTIF($Q$2:Q114,Q114)=1)</f>
        <v>1</v>
      </c>
      <c r="W114" s="37">
        <v>44360</v>
      </c>
      <c r="X114" s="38" t="s">
        <v>48</v>
      </c>
      <c r="Y114" s="38" t="s">
        <v>37</v>
      </c>
      <c r="Z114" s="38" t="s">
        <v>119</v>
      </c>
      <c r="AA114" s="38" t="s">
        <v>285</v>
      </c>
      <c r="AB114" s="38" t="s">
        <v>286</v>
      </c>
      <c r="AC114" s="39">
        <v>1</v>
      </c>
      <c r="AD114" s="40">
        <v>6229000</v>
      </c>
    </row>
    <row r="115" spans="1:30" x14ac:dyDescent="0.2">
      <c r="A115" s="41">
        <v>44360</v>
      </c>
      <c r="B115" s="42" t="s">
        <v>48</v>
      </c>
      <c r="C115" s="42" t="s">
        <v>37</v>
      </c>
      <c r="D115" s="42" t="s">
        <v>222</v>
      </c>
      <c r="E115" s="42" t="s">
        <v>287</v>
      </c>
      <c r="F115" s="42" t="s">
        <v>288</v>
      </c>
      <c r="G115" s="43">
        <v>1</v>
      </c>
      <c r="H115" s="44">
        <v>26176000</v>
      </c>
      <c r="I115">
        <f>1*(COUNTIF($E$2:E115,E115)=1)</f>
        <v>1</v>
      </c>
      <c r="L115" s="41">
        <v>44360</v>
      </c>
      <c r="M115" s="42" t="s">
        <v>48</v>
      </c>
      <c r="N115" s="42" t="s">
        <v>37</v>
      </c>
      <c r="O115" s="42" t="s">
        <v>222</v>
      </c>
      <c r="P115" s="42" t="s">
        <v>287</v>
      </c>
      <c r="Q115" s="42" t="s">
        <v>288</v>
      </c>
      <c r="R115" s="43">
        <v>1</v>
      </c>
      <c r="S115" s="44">
        <v>26176000</v>
      </c>
      <c r="T115">
        <f>1*(COUNTIF($Q$2:Q115,Q115)=1)</f>
        <v>1</v>
      </c>
      <c r="W115" s="41">
        <v>44360</v>
      </c>
      <c r="X115" s="42" t="s">
        <v>48</v>
      </c>
      <c r="Y115" s="42" t="s">
        <v>37</v>
      </c>
      <c r="Z115" s="42" t="s">
        <v>222</v>
      </c>
      <c r="AA115" s="42" t="s">
        <v>287</v>
      </c>
      <c r="AB115" s="42" t="s">
        <v>288</v>
      </c>
      <c r="AC115" s="43">
        <v>1</v>
      </c>
      <c r="AD115" s="44">
        <v>26176000</v>
      </c>
    </row>
    <row r="116" spans="1:30" x14ac:dyDescent="0.2">
      <c r="A116" s="37">
        <v>44362</v>
      </c>
      <c r="B116" s="38" t="s">
        <v>48</v>
      </c>
      <c r="C116" s="38" t="s">
        <v>37</v>
      </c>
      <c r="D116" s="38" t="s">
        <v>289</v>
      </c>
      <c r="E116" s="38" t="s">
        <v>290</v>
      </c>
      <c r="F116" s="38" t="s">
        <v>291</v>
      </c>
      <c r="G116" s="39">
        <v>1</v>
      </c>
      <c r="H116" s="40">
        <v>60476000</v>
      </c>
      <c r="I116">
        <f>1*(COUNTIF($E$2:E116,E116)=1)</f>
        <v>1</v>
      </c>
      <c r="L116" s="37">
        <v>44362</v>
      </c>
      <c r="M116" s="38" t="s">
        <v>48</v>
      </c>
      <c r="N116" s="38" t="s">
        <v>37</v>
      </c>
      <c r="O116" s="38" t="s">
        <v>289</v>
      </c>
      <c r="P116" s="38" t="s">
        <v>290</v>
      </c>
      <c r="Q116" s="38" t="s">
        <v>291</v>
      </c>
      <c r="R116" s="39">
        <v>1</v>
      </c>
      <c r="S116" s="40">
        <v>60476000</v>
      </c>
      <c r="T116">
        <f>1*(COUNTIF($Q$2:Q116,Q116)=1)</f>
        <v>1</v>
      </c>
      <c r="W116" s="37">
        <v>44362</v>
      </c>
      <c r="X116" s="38" t="s">
        <v>48</v>
      </c>
      <c r="Y116" s="38" t="s">
        <v>37</v>
      </c>
      <c r="Z116" s="38" t="s">
        <v>289</v>
      </c>
      <c r="AA116" s="38" t="s">
        <v>290</v>
      </c>
      <c r="AB116" s="38" t="s">
        <v>291</v>
      </c>
      <c r="AC116" s="39">
        <v>1</v>
      </c>
      <c r="AD116" s="40">
        <v>60476000</v>
      </c>
    </row>
    <row r="117" spans="1:30" x14ac:dyDescent="0.2">
      <c r="A117" s="41">
        <v>44364</v>
      </c>
      <c r="B117" s="42" t="s">
        <v>13</v>
      </c>
      <c r="C117" s="42" t="s">
        <v>37</v>
      </c>
      <c r="D117" s="42" t="s">
        <v>63</v>
      </c>
      <c r="E117" s="42" t="s">
        <v>292</v>
      </c>
      <c r="F117" s="42" t="s">
        <v>293</v>
      </c>
      <c r="G117" s="43">
        <v>1</v>
      </c>
      <c r="H117" s="44">
        <v>6229000</v>
      </c>
      <c r="I117">
        <f>1*(COUNTIF($E$2:E117,E117)=1)</f>
        <v>1</v>
      </c>
      <c r="L117" s="41">
        <v>44364</v>
      </c>
      <c r="M117" s="42" t="s">
        <v>13</v>
      </c>
      <c r="N117" s="42" t="s">
        <v>37</v>
      </c>
      <c r="O117" s="42" t="s">
        <v>63</v>
      </c>
      <c r="P117" s="42" t="s">
        <v>292</v>
      </c>
      <c r="Q117" s="42" t="s">
        <v>293</v>
      </c>
      <c r="R117" s="43">
        <v>1</v>
      </c>
      <c r="S117" s="44">
        <v>6229000</v>
      </c>
      <c r="T117">
        <f>1*(COUNTIF($Q$2:Q117,Q117)=1)</f>
        <v>1</v>
      </c>
      <c r="W117" s="41">
        <v>44364</v>
      </c>
      <c r="X117" s="42" t="s">
        <v>13</v>
      </c>
      <c r="Y117" s="42" t="s">
        <v>37</v>
      </c>
      <c r="Z117" s="42" t="s">
        <v>63</v>
      </c>
      <c r="AA117" s="42" t="s">
        <v>292</v>
      </c>
      <c r="AB117" s="42" t="s">
        <v>293</v>
      </c>
      <c r="AC117" s="43">
        <v>1</v>
      </c>
      <c r="AD117" s="44">
        <v>6229000</v>
      </c>
    </row>
    <row r="118" spans="1:30" x14ac:dyDescent="0.2">
      <c r="A118" s="37">
        <v>44364</v>
      </c>
      <c r="B118" s="38" t="s">
        <v>13</v>
      </c>
      <c r="C118" s="38" t="s">
        <v>37</v>
      </c>
      <c r="D118" s="38" t="s">
        <v>253</v>
      </c>
      <c r="E118" s="38" t="s">
        <v>294</v>
      </c>
      <c r="F118" s="38" t="s">
        <v>295</v>
      </c>
      <c r="G118" s="39">
        <v>1</v>
      </c>
      <c r="H118" s="40">
        <v>14803000</v>
      </c>
      <c r="I118">
        <f>1*(COUNTIF($E$2:E118,E118)=1)</f>
        <v>1</v>
      </c>
      <c r="L118" s="37">
        <v>44364</v>
      </c>
      <c r="M118" s="38" t="s">
        <v>13</v>
      </c>
      <c r="N118" s="38" t="s">
        <v>37</v>
      </c>
      <c r="O118" s="38" t="s">
        <v>253</v>
      </c>
      <c r="P118" s="38" t="s">
        <v>294</v>
      </c>
      <c r="Q118" s="38" t="s">
        <v>295</v>
      </c>
      <c r="R118" s="39">
        <v>1</v>
      </c>
      <c r="S118" s="40">
        <v>14803000</v>
      </c>
      <c r="T118">
        <f>1*(COUNTIF($Q$2:Q118,Q118)=1)</f>
        <v>1</v>
      </c>
      <c r="W118" s="37">
        <v>44364</v>
      </c>
      <c r="X118" s="38" t="s">
        <v>13</v>
      </c>
      <c r="Y118" s="38" t="s">
        <v>37</v>
      </c>
      <c r="Z118" s="38" t="s">
        <v>253</v>
      </c>
      <c r="AA118" s="38" t="s">
        <v>294</v>
      </c>
      <c r="AB118" s="38" t="s">
        <v>295</v>
      </c>
      <c r="AC118" s="39">
        <v>1</v>
      </c>
      <c r="AD118" s="40">
        <v>14803000</v>
      </c>
    </row>
    <row r="119" spans="1:30" x14ac:dyDescent="0.2">
      <c r="A119" s="41">
        <v>44364</v>
      </c>
      <c r="B119" s="42" t="s">
        <v>13</v>
      </c>
      <c r="C119" s="42" t="s">
        <v>37</v>
      </c>
      <c r="D119" s="42" t="s">
        <v>296</v>
      </c>
      <c r="E119" s="42" t="s">
        <v>294</v>
      </c>
      <c r="F119" s="42" t="s">
        <v>295</v>
      </c>
      <c r="G119" s="43">
        <v>1</v>
      </c>
      <c r="H119" s="44">
        <v>150738000</v>
      </c>
      <c r="I119">
        <f>1*(COUNTIF($E$2:E119,E119)=1)</f>
        <v>0</v>
      </c>
      <c r="L119" s="41">
        <v>44364</v>
      </c>
      <c r="M119" s="42" t="s">
        <v>13</v>
      </c>
      <c r="N119" s="42" t="s">
        <v>37</v>
      </c>
      <c r="O119" s="42" t="s">
        <v>296</v>
      </c>
      <c r="P119" s="42" t="s">
        <v>294</v>
      </c>
      <c r="Q119" s="42" t="s">
        <v>295</v>
      </c>
      <c r="R119" s="43">
        <v>1</v>
      </c>
      <c r="S119" s="44">
        <v>150738000</v>
      </c>
      <c r="T119">
        <f>1*(COUNTIF($Q$2:Q119,Q119)=1)</f>
        <v>0</v>
      </c>
      <c r="W119" s="41">
        <v>44364</v>
      </c>
      <c r="X119" s="42" t="s">
        <v>13</v>
      </c>
      <c r="Y119" s="42" t="s">
        <v>37</v>
      </c>
      <c r="Z119" s="42" t="s">
        <v>296</v>
      </c>
      <c r="AA119" s="42" t="s">
        <v>294</v>
      </c>
      <c r="AB119" s="42" t="s">
        <v>295</v>
      </c>
      <c r="AC119" s="43">
        <v>1</v>
      </c>
      <c r="AD119" s="44">
        <v>150738000</v>
      </c>
    </row>
    <row r="120" spans="1:30" x14ac:dyDescent="0.2">
      <c r="A120" s="37">
        <v>44365</v>
      </c>
      <c r="B120" s="38" t="s">
        <v>48</v>
      </c>
      <c r="C120" s="38" t="s">
        <v>37</v>
      </c>
      <c r="D120" s="38" t="s">
        <v>297</v>
      </c>
      <c r="E120" s="38" t="s">
        <v>298</v>
      </c>
      <c r="F120" s="38" t="s">
        <v>299</v>
      </c>
      <c r="G120" s="39">
        <v>1</v>
      </c>
      <c r="H120" s="40">
        <v>68599000</v>
      </c>
      <c r="I120">
        <f>1*(COUNTIF($E$2:E120,E120)=1)</f>
        <v>1</v>
      </c>
      <c r="L120" s="37">
        <v>44365</v>
      </c>
      <c r="M120" s="38" t="s">
        <v>48</v>
      </c>
      <c r="N120" s="38" t="s">
        <v>37</v>
      </c>
      <c r="O120" s="38" t="s">
        <v>297</v>
      </c>
      <c r="P120" s="38" t="s">
        <v>298</v>
      </c>
      <c r="Q120" s="38" t="s">
        <v>299</v>
      </c>
      <c r="R120" s="39">
        <v>1</v>
      </c>
      <c r="S120" s="40">
        <v>68599000</v>
      </c>
      <c r="T120">
        <f>1*(COUNTIF($Q$2:Q120,Q120)=1)</f>
        <v>1</v>
      </c>
      <c r="W120" s="37">
        <v>44365</v>
      </c>
      <c r="X120" s="38" t="s">
        <v>48</v>
      </c>
      <c r="Y120" s="38" t="s">
        <v>37</v>
      </c>
      <c r="Z120" s="38" t="s">
        <v>297</v>
      </c>
      <c r="AA120" s="38" t="s">
        <v>298</v>
      </c>
      <c r="AB120" s="38" t="s">
        <v>299</v>
      </c>
      <c r="AC120" s="39">
        <v>1</v>
      </c>
      <c r="AD120" s="40">
        <v>68599000</v>
      </c>
    </row>
    <row r="121" spans="1:30" x14ac:dyDescent="0.2">
      <c r="A121" s="41">
        <v>44365</v>
      </c>
      <c r="B121" s="42" t="s">
        <v>48</v>
      </c>
      <c r="C121" s="42" t="s">
        <v>37</v>
      </c>
      <c r="D121" s="42" t="s">
        <v>84</v>
      </c>
      <c r="E121" s="42" t="s">
        <v>298</v>
      </c>
      <c r="F121" s="42" t="s">
        <v>299</v>
      </c>
      <c r="G121" s="43">
        <v>1</v>
      </c>
      <c r="H121" s="44">
        <v>9388000</v>
      </c>
      <c r="I121">
        <f>1*(COUNTIF($E$2:E121,E121)=1)</f>
        <v>0</v>
      </c>
      <c r="L121" s="41">
        <v>44365</v>
      </c>
      <c r="M121" s="42" t="s">
        <v>48</v>
      </c>
      <c r="N121" s="42" t="s">
        <v>37</v>
      </c>
      <c r="O121" s="42" t="s">
        <v>84</v>
      </c>
      <c r="P121" s="42" t="s">
        <v>298</v>
      </c>
      <c r="Q121" s="42" t="s">
        <v>299</v>
      </c>
      <c r="R121" s="43">
        <v>1</v>
      </c>
      <c r="S121" s="44">
        <v>9388000</v>
      </c>
      <c r="T121">
        <f>1*(COUNTIF($Q$2:Q121,Q121)=1)</f>
        <v>0</v>
      </c>
      <c r="W121" s="41">
        <v>44365</v>
      </c>
      <c r="X121" s="42" t="s">
        <v>48</v>
      </c>
      <c r="Y121" s="42" t="s">
        <v>37</v>
      </c>
      <c r="Z121" s="42" t="s">
        <v>84</v>
      </c>
      <c r="AA121" s="42" t="s">
        <v>298</v>
      </c>
      <c r="AB121" s="42" t="s">
        <v>299</v>
      </c>
      <c r="AC121" s="43">
        <v>1</v>
      </c>
      <c r="AD121" s="44">
        <v>9388000</v>
      </c>
    </row>
    <row r="122" spans="1:30" x14ac:dyDescent="0.2">
      <c r="A122" s="37">
        <v>44365</v>
      </c>
      <c r="B122" s="38" t="s">
        <v>13</v>
      </c>
      <c r="C122" s="38" t="s">
        <v>37</v>
      </c>
      <c r="D122" s="38" t="s">
        <v>300</v>
      </c>
      <c r="E122" s="38" t="s">
        <v>301</v>
      </c>
      <c r="F122" s="38" t="s">
        <v>302</v>
      </c>
      <c r="G122" s="39">
        <v>1</v>
      </c>
      <c r="H122" s="40">
        <v>55963000</v>
      </c>
      <c r="I122">
        <f>1*(COUNTIF($E$2:E122,E122)=1)</f>
        <v>1</v>
      </c>
      <c r="L122" s="37">
        <v>44365</v>
      </c>
      <c r="M122" s="38" t="s">
        <v>13</v>
      </c>
      <c r="N122" s="38" t="s">
        <v>37</v>
      </c>
      <c r="O122" s="38" t="s">
        <v>300</v>
      </c>
      <c r="P122" s="38" t="s">
        <v>301</v>
      </c>
      <c r="Q122" s="38" t="s">
        <v>302</v>
      </c>
      <c r="R122" s="39">
        <v>1</v>
      </c>
      <c r="S122" s="40">
        <v>55963000</v>
      </c>
      <c r="T122">
        <f>1*(COUNTIF($Q$2:Q122,Q122)=1)</f>
        <v>1</v>
      </c>
      <c r="W122" s="37">
        <v>44365</v>
      </c>
      <c r="X122" s="38" t="s">
        <v>13</v>
      </c>
      <c r="Y122" s="38" t="s">
        <v>37</v>
      </c>
      <c r="Z122" s="38" t="s">
        <v>300</v>
      </c>
      <c r="AA122" s="38" t="s">
        <v>301</v>
      </c>
      <c r="AB122" s="38" t="s">
        <v>302</v>
      </c>
      <c r="AC122" s="39">
        <v>1</v>
      </c>
      <c r="AD122" s="40">
        <v>55963000</v>
      </c>
    </row>
    <row r="123" spans="1:30" x14ac:dyDescent="0.2">
      <c r="A123" s="41">
        <v>44365</v>
      </c>
      <c r="B123" s="42" t="s">
        <v>13</v>
      </c>
      <c r="C123" s="42" t="s">
        <v>37</v>
      </c>
      <c r="D123" s="42" t="s">
        <v>303</v>
      </c>
      <c r="E123" s="42" t="s">
        <v>301</v>
      </c>
      <c r="F123" s="42" t="s">
        <v>302</v>
      </c>
      <c r="G123" s="43">
        <v>1</v>
      </c>
      <c r="H123" s="44">
        <v>55963000</v>
      </c>
      <c r="I123">
        <f>1*(COUNTIF($E$2:E123,E123)=1)</f>
        <v>0</v>
      </c>
      <c r="L123" s="41">
        <v>44365</v>
      </c>
      <c r="M123" s="42" t="s">
        <v>13</v>
      </c>
      <c r="N123" s="42" t="s">
        <v>37</v>
      </c>
      <c r="O123" s="42" t="s">
        <v>303</v>
      </c>
      <c r="P123" s="42" t="s">
        <v>301</v>
      </c>
      <c r="Q123" s="42" t="s">
        <v>302</v>
      </c>
      <c r="R123" s="43">
        <v>1</v>
      </c>
      <c r="S123" s="44">
        <v>55963000</v>
      </c>
      <c r="T123">
        <f>1*(COUNTIF($Q$2:Q123,Q123)=1)</f>
        <v>0</v>
      </c>
      <c r="W123" s="41">
        <v>44365</v>
      </c>
      <c r="X123" s="42" t="s">
        <v>13</v>
      </c>
      <c r="Y123" s="42" t="s">
        <v>37</v>
      </c>
      <c r="Z123" s="42" t="s">
        <v>303</v>
      </c>
      <c r="AA123" s="42" t="s">
        <v>301</v>
      </c>
      <c r="AB123" s="42" t="s">
        <v>302</v>
      </c>
      <c r="AC123" s="43">
        <v>1</v>
      </c>
      <c r="AD123" s="44">
        <v>55963000</v>
      </c>
    </row>
    <row r="124" spans="1:30" x14ac:dyDescent="0.2">
      <c r="A124" s="37">
        <v>44366</v>
      </c>
      <c r="B124" s="38" t="s">
        <v>15</v>
      </c>
      <c r="C124" s="38" t="s">
        <v>37</v>
      </c>
      <c r="D124" s="38" t="s">
        <v>304</v>
      </c>
      <c r="E124" s="38" t="s">
        <v>305</v>
      </c>
      <c r="F124" s="38" t="s">
        <v>306</v>
      </c>
      <c r="G124" s="39">
        <v>1</v>
      </c>
      <c r="H124" s="40">
        <v>6229000</v>
      </c>
      <c r="I124">
        <f>1*(COUNTIF($E$2:E124,E124)=1)</f>
        <v>1</v>
      </c>
      <c r="L124" s="37">
        <v>44366</v>
      </c>
      <c r="M124" s="38" t="s">
        <v>15</v>
      </c>
      <c r="N124" s="38" t="s">
        <v>37</v>
      </c>
      <c r="O124" s="38" t="s">
        <v>304</v>
      </c>
      <c r="P124" s="38" t="s">
        <v>305</v>
      </c>
      <c r="Q124" s="38" t="s">
        <v>306</v>
      </c>
      <c r="R124" s="39">
        <v>1</v>
      </c>
      <c r="S124" s="40">
        <v>6229000</v>
      </c>
      <c r="T124">
        <f>1*(COUNTIF($Q$2:Q124,Q124)=1)</f>
        <v>1</v>
      </c>
      <c r="W124" s="37">
        <v>44366</v>
      </c>
      <c r="X124" s="38" t="s">
        <v>15</v>
      </c>
      <c r="Y124" s="38" t="s">
        <v>37</v>
      </c>
      <c r="Z124" s="38" t="s">
        <v>304</v>
      </c>
      <c r="AA124" s="38" t="s">
        <v>305</v>
      </c>
      <c r="AB124" s="38" t="s">
        <v>306</v>
      </c>
      <c r="AC124" s="39">
        <v>1</v>
      </c>
      <c r="AD124" s="40">
        <v>6229000</v>
      </c>
    </row>
    <row r="125" spans="1:30" x14ac:dyDescent="0.2">
      <c r="A125" s="41">
        <v>44366</v>
      </c>
      <c r="B125" s="42" t="s">
        <v>15</v>
      </c>
      <c r="C125" s="42" t="s">
        <v>37</v>
      </c>
      <c r="D125" s="42" t="s">
        <v>307</v>
      </c>
      <c r="E125" s="42" t="s">
        <v>308</v>
      </c>
      <c r="F125" s="42" t="s">
        <v>309</v>
      </c>
      <c r="G125" s="43">
        <v>1</v>
      </c>
      <c r="H125" s="44">
        <v>60476000</v>
      </c>
      <c r="I125">
        <f>1*(COUNTIF($E$2:E125,E125)=1)</f>
        <v>1</v>
      </c>
      <c r="L125" s="41">
        <v>44366</v>
      </c>
      <c r="M125" s="42" t="s">
        <v>15</v>
      </c>
      <c r="N125" s="42" t="s">
        <v>37</v>
      </c>
      <c r="O125" s="42" t="s">
        <v>307</v>
      </c>
      <c r="P125" s="42" t="s">
        <v>308</v>
      </c>
      <c r="Q125" s="42" t="s">
        <v>309</v>
      </c>
      <c r="R125" s="43">
        <v>1</v>
      </c>
      <c r="S125" s="44">
        <v>60476000</v>
      </c>
      <c r="T125">
        <f>1*(COUNTIF($Q$2:Q125,Q125)=1)</f>
        <v>1</v>
      </c>
      <c r="W125" s="41">
        <v>44366</v>
      </c>
      <c r="X125" s="42" t="s">
        <v>15</v>
      </c>
      <c r="Y125" s="42" t="s">
        <v>37</v>
      </c>
      <c r="Z125" s="42" t="s">
        <v>307</v>
      </c>
      <c r="AA125" s="42" t="s">
        <v>308</v>
      </c>
      <c r="AB125" s="42" t="s">
        <v>309</v>
      </c>
      <c r="AC125" s="43">
        <v>1</v>
      </c>
      <c r="AD125" s="44">
        <v>60476000</v>
      </c>
    </row>
    <row r="126" spans="1:30" x14ac:dyDescent="0.2">
      <c r="A126" s="37">
        <v>44367</v>
      </c>
      <c r="B126" s="38" t="s">
        <v>48</v>
      </c>
      <c r="C126" s="38" t="s">
        <v>37</v>
      </c>
      <c r="D126" s="38" t="s">
        <v>310</v>
      </c>
      <c r="E126" s="38" t="s">
        <v>311</v>
      </c>
      <c r="F126" s="38" t="s">
        <v>312</v>
      </c>
      <c r="G126" s="39">
        <v>1</v>
      </c>
      <c r="H126" s="40">
        <v>11464000</v>
      </c>
      <c r="I126">
        <f>1*(COUNTIF($E$2:E126,E126)=1)</f>
        <v>1</v>
      </c>
      <c r="L126" s="37">
        <v>44367</v>
      </c>
      <c r="M126" s="38" t="s">
        <v>48</v>
      </c>
      <c r="N126" s="38" t="s">
        <v>37</v>
      </c>
      <c r="O126" s="38" t="s">
        <v>310</v>
      </c>
      <c r="P126" s="38" t="s">
        <v>311</v>
      </c>
      <c r="Q126" s="38" t="s">
        <v>312</v>
      </c>
      <c r="R126" s="39">
        <v>1</v>
      </c>
      <c r="S126" s="40">
        <v>11464000</v>
      </c>
      <c r="T126">
        <f>1*(COUNTIF($Q$2:Q126,Q126)=1)</f>
        <v>1</v>
      </c>
      <c r="W126" s="37">
        <v>44367</v>
      </c>
      <c r="X126" s="38" t="s">
        <v>48</v>
      </c>
      <c r="Y126" s="38" t="s">
        <v>37</v>
      </c>
      <c r="Z126" s="38" t="s">
        <v>310</v>
      </c>
      <c r="AA126" s="38" t="s">
        <v>311</v>
      </c>
      <c r="AB126" s="38" t="s">
        <v>312</v>
      </c>
      <c r="AC126" s="39">
        <v>1</v>
      </c>
      <c r="AD126" s="40">
        <v>11464000</v>
      </c>
    </row>
    <row r="127" spans="1:30" x14ac:dyDescent="0.2">
      <c r="A127" s="41">
        <v>44367</v>
      </c>
      <c r="B127" s="42" t="s">
        <v>13</v>
      </c>
      <c r="C127" s="42" t="s">
        <v>37</v>
      </c>
      <c r="D127" s="42" t="s">
        <v>44</v>
      </c>
      <c r="E127" s="42" t="s">
        <v>313</v>
      </c>
      <c r="F127" s="42" t="s">
        <v>314</v>
      </c>
      <c r="G127" s="43">
        <v>1</v>
      </c>
      <c r="H127" s="44">
        <v>6229000</v>
      </c>
      <c r="I127">
        <f>1*(COUNTIF($E$2:E127,E127)=1)</f>
        <v>1</v>
      </c>
      <c r="L127" s="41">
        <v>44367</v>
      </c>
      <c r="M127" s="42" t="s">
        <v>13</v>
      </c>
      <c r="N127" s="42" t="s">
        <v>37</v>
      </c>
      <c r="O127" s="42" t="s">
        <v>44</v>
      </c>
      <c r="P127" s="42" t="s">
        <v>313</v>
      </c>
      <c r="Q127" s="42" t="s">
        <v>314</v>
      </c>
      <c r="R127" s="43">
        <v>1</v>
      </c>
      <c r="S127" s="44">
        <v>6229000</v>
      </c>
      <c r="T127">
        <f>1*(COUNTIF($Q$2:Q127,Q127)=1)</f>
        <v>1</v>
      </c>
      <c r="W127" s="41">
        <v>44367</v>
      </c>
      <c r="X127" s="42" t="s">
        <v>13</v>
      </c>
      <c r="Y127" s="42" t="s">
        <v>37</v>
      </c>
      <c r="Z127" s="42" t="s">
        <v>44</v>
      </c>
      <c r="AA127" s="42" t="s">
        <v>313</v>
      </c>
      <c r="AB127" s="42" t="s">
        <v>314</v>
      </c>
      <c r="AC127" s="43">
        <v>1</v>
      </c>
      <c r="AD127" s="44">
        <v>6229000</v>
      </c>
    </row>
    <row r="128" spans="1:30" x14ac:dyDescent="0.2">
      <c r="A128" s="37">
        <v>44367</v>
      </c>
      <c r="B128" s="38" t="s">
        <v>15</v>
      </c>
      <c r="C128" s="38" t="s">
        <v>37</v>
      </c>
      <c r="D128" s="38" t="s">
        <v>315</v>
      </c>
      <c r="E128" s="38" t="s">
        <v>316</v>
      </c>
      <c r="F128" s="38" t="s">
        <v>317</v>
      </c>
      <c r="G128" s="39">
        <v>1</v>
      </c>
      <c r="H128" s="40">
        <v>86652000</v>
      </c>
      <c r="I128">
        <f>1*(COUNTIF($E$2:E128,E128)=1)</f>
        <v>1</v>
      </c>
      <c r="L128" s="37">
        <v>44367</v>
      </c>
      <c r="M128" s="38" t="s">
        <v>15</v>
      </c>
      <c r="N128" s="38" t="s">
        <v>37</v>
      </c>
      <c r="O128" s="38" t="s">
        <v>315</v>
      </c>
      <c r="P128" s="38" t="s">
        <v>316</v>
      </c>
      <c r="Q128" s="38" t="s">
        <v>317</v>
      </c>
      <c r="R128" s="39">
        <v>1</v>
      </c>
      <c r="S128" s="40">
        <v>86652000</v>
      </c>
      <c r="T128">
        <f>1*(COUNTIF($Q$2:Q128,Q128)=1)</f>
        <v>1</v>
      </c>
      <c r="W128" s="37">
        <v>44367</v>
      </c>
      <c r="X128" s="38" t="s">
        <v>15</v>
      </c>
      <c r="Y128" s="38" t="s">
        <v>37</v>
      </c>
      <c r="Z128" s="38" t="s">
        <v>315</v>
      </c>
      <c r="AA128" s="38" t="s">
        <v>316</v>
      </c>
      <c r="AB128" s="38" t="s">
        <v>317</v>
      </c>
      <c r="AC128" s="39">
        <v>1</v>
      </c>
      <c r="AD128" s="40">
        <v>86652000</v>
      </c>
    </row>
    <row r="129" spans="1:30" x14ac:dyDescent="0.2">
      <c r="A129" s="41">
        <v>44367</v>
      </c>
      <c r="B129" s="42" t="s">
        <v>15</v>
      </c>
      <c r="C129" s="42" t="s">
        <v>37</v>
      </c>
      <c r="D129" s="42" t="s">
        <v>318</v>
      </c>
      <c r="E129" s="42" t="s">
        <v>316</v>
      </c>
      <c r="F129" s="42" t="s">
        <v>317</v>
      </c>
      <c r="G129" s="43">
        <v>1</v>
      </c>
      <c r="H129" s="44">
        <v>43326000</v>
      </c>
      <c r="I129">
        <f>1*(COUNTIF($E$2:E129,E129)=1)</f>
        <v>0</v>
      </c>
      <c r="L129" s="41">
        <v>44367</v>
      </c>
      <c r="M129" s="42" t="s">
        <v>15</v>
      </c>
      <c r="N129" s="42" t="s">
        <v>37</v>
      </c>
      <c r="O129" s="42" t="s">
        <v>318</v>
      </c>
      <c r="P129" s="42" t="s">
        <v>316</v>
      </c>
      <c r="Q129" s="42" t="s">
        <v>317</v>
      </c>
      <c r="R129" s="43">
        <v>1</v>
      </c>
      <c r="S129" s="44">
        <v>43326000</v>
      </c>
      <c r="T129">
        <f>1*(COUNTIF($Q$2:Q129,Q129)=1)</f>
        <v>0</v>
      </c>
      <c r="W129" s="41">
        <v>44367</v>
      </c>
      <c r="X129" s="42" t="s">
        <v>15</v>
      </c>
      <c r="Y129" s="42" t="s">
        <v>37</v>
      </c>
      <c r="Z129" s="42" t="s">
        <v>318</v>
      </c>
      <c r="AA129" s="42" t="s">
        <v>316</v>
      </c>
      <c r="AB129" s="42" t="s">
        <v>317</v>
      </c>
      <c r="AC129" s="43">
        <v>1</v>
      </c>
      <c r="AD129" s="44">
        <v>43326000</v>
      </c>
    </row>
    <row r="130" spans="1:30" x14ac:dyDescent="0.2">
      <c r="A130" s="37">
        <v>44368</v>
      </c>
      <c r="B130" s="38" t="s">
        <v>48</v>
      </c>
      <c r="C130" s="38" t="s">
        <v>37</v>
      </c>
      <c r="D130" s="38" t="s">
        <v>319</v>
      </c>
      <c r="E130" s="38" t="s">
        <v>320</v>
      </c>
      <c r="F130" s="38" t="s">
        <v>321</v>
      </c>
      <c r="G130" s="39">
        <v>1</v>
      </c>
      <c r="H130" s="40">
        <v>6229000</v>
      </c>
      <c r="I130">
        <f>1*(COUNTIF($E$2:E130,E130)=1)</f>
        <v>1</v>
      </c>
      <c r="L130" s="37">
        <v>44368</v>
      </c>
      <c r="M130" s="38" t="s">
        <v>48</v>
      </c>
      <c r="N130" s="38" t="s">
        <v>37</v>
      </c>
      <c r="O130" s="38" t="s">
        <v>319</v>
      </c>
      <c r="P130" s="38" t="s">
        <v>320</v>
      </c>
      <c r="Q130" s="38" t="s">
        <v>321</v>
      </c>
      <c r="R130" s="39">
        <v>1</v>
      </c>
      <c r="S130" s="40">
        <v>6229000</v>
      </c>
      <c r="T130">
        <f>1*(COUNTIF($Q$2:Q130,Q130)=1)</f>
        <v>1</v>
      </c>
      <c r="W130" s="37">
        <v>44368</v>
      </c>
      <c r="X130" s="38" t="s">
        <v>48</v>
      </c>
      <c r="Y130" s="38" t="s">
        <v>37</v>
      </c>
      <c r="Z130" s="38" t="s">
        <v>319</v>
      </c>
      <c r="AA130" s="38" t="s">
        <v>320</v>
      </c>
      <c r="AB130" s="38" t="s">
        <v>321</v>
      </c>
      <c r="AC130" s="39">
        <v>1</v>
      </c>
      <c r="AD130" s="40">
        <v>6229000</v>
      </c>
    </row>
    <row r="131" spans="1:30" x14ac:dyDescent="0.2">
      <c r="A131" s="41">
        <v>44369</v>
      </c>
      <c r="B131" s="42" t="s">
        <v>48</v>
      </c>
      <c r="C131" s="42" t="s">
        <v>37</v>
      </c>
      <c r="D131" s="42" t="s">
        <v>268</v>
      </c>
      <c r="E131" s="42" t="s">
        <v>322</v>
      </c>
      <c r="F131" s="42" t="s">
        <v>323</v>
      </c>
      <c r="G131" s="43">
        <v>1</v>
      </c>
      <c r="H131" s="44">
        <v>6229000</v>
      </c>
      <c r="I131">
        <f>1*(COUNTIF($E$2:E131,E131)=1)</f>
        <v>1</v>
      </c>
      <c r="L131" s="41">
        <v>44369</v>
      </c>
      <c r="M131" s="42" t="s">
        <v>48</v>
      </c>
      <c r="N131" s="42" t="s">
        <v>37</v>
      </c>
      <c r="O131" s="42" t="s">
        <v>268</v>
      </c>
      <c r="P131" s="42" t="s">
        <v>322</v>
      </c>
      <c r="Q131" s="42" t="s">
        <v>323</v>
      </c>
      <c r="R131" s="43">
        <v>1</v>
      </c>
      <c r="S131" s="44">
        <v>6229000</v>
      </c>
      <c r="T131">
        <f>1*(COUNTIF($Q$2:Q131,Q131)=1)</f>
        <v>1</v>
      </c>
      <c r="W131" s="41">
        <v>44369</v>
      </c>
      <c r="X131" s="42" t="s">
        <v>48</v>
      </c>
      <c r="Y131" s="42" t="s">
        <v>37</v>
      </c>
      <c r="Z131" s="42" t="s">
        <v>268</v>
      </c>
      <c r="AA131" s="42" t="s">
        <v>322</v>
      </c>
      <c r="AB131" s="42" t="s">
        <v>323</v>
      </c>
      <c r="AC131" s="43">
        <v>1</v>
      </c>
      <c r="AD131" s="44">
        <v>6229000</v>
      </c>
    </row>
    <row r="132" spans="1:30" x14ac:dyDescent="0.2">
      <c r="A132" s="37">
        <v>44369</v>
      </c>
      <c r="B132" s="38" t="s">
        <v>48</v>
      </c>
      <c r="C132" s="38" t="s">
        <v>37</v>
      </c>
      <c r="D132" s="38" t="s">
        <v>138</v>
      </c>
      <c r="E132" s="38" t="s">
        <v>322</v>
      </c>
      <c r="F132" s="38" t="s">
        <v>323</v>
      </c>
      <c r="G132" s="39">
        <v>1</v>
      </c>
      <c r="H132" s="40">
        <v>5416000</v>
      </c>
      <c r="I132">
        <f>1*(COUNTIF($E$2:E132,E132)=1)</f>
        <v>0</v>
      </c>
      <c r="L132" s="37">
        <v>44369</v>
      </c>
      <c r="M132" s="38" t="s">
        <v>48</v>
      </c>
      <c r="N132" s="38" t="s">
        <v>37</v>
      </c>
      <c r="O132" s="38" t="s">
        <v>138</v>
      </c>
      <c r="P132" s="38" t="s">
        <v>322</v>
      </c>
      <c r="Q132" s="38" t="s">
        <v>323</v>
      </c>
      <c r="R132" s="39">
        <v>1</v>
      </c>
      <c r="S132" s="40">
        <v>5416000</v>
      </c>
      <c r="T132">
        <f>1*(COUNTIF($Q$2:Q132,Q132)=1)</f>
        <v>0</v>
      </c>
      <c r="W132" s="37">
        <v>44369</v>
      </c>
      <c r="X132" s="38" t="s">
        <v>48</v>
      </c>
      <c r="Y132" s="38" t="s">
        <v>37</v>
      </c>
      <c r="Z132" s="38" t="s">
        <v>138</v>
      </c>
      <c r="AA132" s="38" t="s">
        <v>322</v>
      </c>
      <c r="AB132" s="38" t="s">
        <v>323</v>
      </c>
      <c r="AC132" s="39">
        <v>1</v>
      </c>
      <c r="AD132" s="40">
        <v>5416000</v>
      </c>
    </row>
    <row r="133" spans="1:30" x14ac:dyDescent="0.2">
      <c r="A133" s="41">
        <v>44369</v>
      </c>
      <c r="B133" s="42" t="s">
        <v>13</v>
      </c>
      <c r="C133" s="42" t="s">
        <v>37</v>
      </c>
      <c r="D133" s="42" t="s">
        <v>324</v>
      </c>
      <c r="E133" s="42" t="s">
        <v>325</v>
      </c>
      <c r="F133" s="42" t="s">
        <v>326</v>
      </c>
      <c r="G133" s="43">
        <v>1</v>
      </c>
      <c r="H133" s="44">
        <v>72210000</v>
      </c>
      <c r="I133">
        <f>1*(COUNTIF($E$2:E133,E133)=1)</f>
        <v>1</v>
      </c>
      <c r="L133" s="41">
        <v>44369</v>
      </c>
      <c r="M133" s="42" t="s">
        <v>13</v>
      </c>
      <c r="N133" s="42" t="s">
        <v>37</v>
      </c>
      <c r="O133" s="42" t="s">
        <v>324</v>
      </c>
      <c r="P133" s="42" t="s">
        <v>325</v>
      </c>
      <c r="Q133" s="42" t="s">
        <v>326</v>
      </c>
      <c r="R133" s="43">
        <v>1</v>
      </c>
      <c r="S133" s="44">
        <v>72210000</v>
      </c>
      <c r="T133">
        <f>1*(COUNTIF($Q$2:Q133,Q133)=1)</f>
        <v>1</v>
      </c>
      <c r="W133" s="41">
        <v>44369</v>
      </c>
      <c r="X133" s="42" t="s">
        <v>13</v>
      </c>
      <c r="Y133" s="42" t="s">
        <v>37</v>
      </c>
      <c r="Z133" s="42" t="s">
        <v>324</v>
      </c>
      <c r="AA133" s="42" t="s">
        <v>325</v>
      </c>
      <c r="AB133" s="42" t="s">
        <v>326</v>
      </c>
      <c r="AC133" s="43">
        <v>1</v>
      </c>
      <c r="AD133" s="44">
        <v>72210000</v>
      </c>
    </row>
    <row r="134" spans="1:30" x14ac:dyDescent="0.2">
      <c r="A134" s="37">
        <v>44369</v>
      </c>
      <c r="B134" s="38" t="s">
        <v>13</v>
      </c>
      <c r="C134" s="38" t="s">
        <v>37</v>
      </c>
      <c r="D134" s="38" t="s">
        <v>53</v>
      </c>
      <c r="E134" s="38" t="s">
        <v>325</v>
      </c>
      <c r="F134" s="38" t="s">
        <v>327</v>
      </c>
      <c r="G134" s="39">
        <v>1</v>
      </c>
      <c r="H134" s="40">
        <v>114633000</v>
      </c>
      <c r="I134">
        <f>1*(COUNTIF($E$2:E134,E134)=1)</f>
        <v>0</v>
      </c>
      <c r="L134" s="37">
        <v>44369</v>
      </c>
      <c r="M134" s="38" t="s">
        <v>13</v>
      </c>
      <c r="N134" s="38" t="s">
        <v>37</v>
      </c>
      <c r="O134" s="38" t="s">
        <v>53</v>
      </c>
      <c r="P134" s="38" t="s">
        <v>325</v>
      </c>
      <c r="Q134" s="38" t="s">
        <v>327</v>
      </c>
      <c r="R134" s="39">
        <v>1</v>
      </c>
      <c r="S134" s="40">
        <v>114633000</v>
      </c>
      <c r="T134">
        <f>1*(COUNTIF($Q$2:Q134,Q134)=1)</f>
        <v>1</v>
      </c>
      <c r="W134" s="37">
        <v>44369</v>
      </c>
      <c r="X134" s="38" t="s">
        <v>13</v>
      </c>
      <c r="Y134" s="38" t="s">
        <v>37</v>
      </c>
      <c r="Z134" s="38" t="s">
        <v>53</v>
      </c>
      <c r="AA134" s="38" t="s">
        <v>325</v>
      </c>
      <c r="AB134" s="38" t="s">
        <v>327</v>
      </c>
      <c r="AC134" s="39">
        <v>1</v>
      </c>
      <c r="AD134" s="40">
        <v>114633000</v>
      </c>
    </row>
    <row r="135" spans="1:30" x14ac:dyDescent="0.2">
      <c r="A135" s="41">
        <v>44369</v>
      </c>
      <c r="B135" s="42" t="s">
        <v>242</v>
      </c>
      <c r="C135" s="42" t="s">
        <v>37</v>
      </c>
      <c r="D135" s="42" t="s">
        <v>328</v>
      </c>
      <c r="E135" s="42" t="s">
        <v>329</v>
      </c>
      <c r="F135" s="42" t="s">
        <v>330</v>
      </c>
      <c r="G135" s="43">
        <v>1</v>
      </c>
      <c r="H135" s="44">
        <v>10832000</v>
      </c>
      <c r="I135">
        <f>1*(COUNTIF($E$2:E135,E135)=1)</f>
        <v>1</v>
      </c>
      <c r="L135" s="41">
        <v>44369</v>
      </c>
      <c r="M135" s="42" t="s">
        <v>242</v>
      </c>
      <c r="N135" s="42" t="s">
        <v>37</v>
      </c>
      <c r="O135" s="42" t="s">
        <v>328</v>
      </c>
      <c r="P135" s="42" t="s">
        <v>329</v>
      </c>
      <c r="Q135" s="42" t="s">
        <v>330</v>
      </c>
      <c r="R135" s="43">
        <v>1</v>
      </c>
      <c r="S135" s="44">
        <v>10832000</v>
      </c>
      <c r="T135">
        <f>1*(COUNTIF($Q$2:Q135,Q135)=1)</f>
        <v>1</v>
      </c>
      <c r="W135" s="41">
        <v>44369</v>
      </c>
      <c r="X135" s="42" t="s">
        <v>242</v>
      </c>
      <c r="Y135" s="42" t="s">
        <v>37</v>
      </c>
      <c r="Z135" s="42" t="s">
        <v>328</v>
      </c>
      <c r="AA135" s="42" t="s">
        <v>329</v>
      </c>
      <c r="AB135" s="42" t="s">
        <v>330</v>
      </c>
      <c r="AC135" s="43">
        <v>1</v>
      </c>
      <c r="AD135" s="44">
        <v>10832000</v>
      </c>
    </row>
    <row r="136" spans="1:30" x14ac:dyDescent="0.2">
      <c r="A136" s="37">
        <v>44370</v>
      </c>
      <c r="B136" s="38" t="s">
        <v>13</v>
      </c>
      <c r="C136" s="38" t="s">
        <v>37</v>
      </c>
      <c r="D136" s="38" t="s">
        <v>331</v>
      </c>
      <c r="E136" s="38" t="s">
        <v>332</v>
      </c>
      <c r="F136" s="38" t="s">
        <v>333</v>
      </c>
      <c r="G136" s="39">
        <v>1</v>
      </c>
      <c r="H136" s="40">
        <v>80333000</v>
      </c>
      <c r="I136">
        <f>1*(COUNTIF($E$2:E136,E136)=1)</f>
        <v>1</v>
      </c>
      <c r="L136" s="37">
        <v>44370</v>
      </c>
      <c r="M136" s="38" t="s">
        <v>13</v>
      </c>
      <c r="N136" s="38" t="s">
        <v>37</v>
      </c>
      <c r="O136" s="38" t="s">
        <v>331</v>
      </c>
      <c r="P136" s="38" t="s">
        <v>332</v>
      </c>
      <c r="Q136" s="38" t="s">
        <v>333</v>
      </c>
      <c r="R136" s="39">
        <v>1</v>
      </c>
      <c r="S136" s="40">
        <v>80333000</v>
      </c>
      <c r="T136">
        <f>1*(COUNTIF($Q$2:Q136,Q136)=1)</f>
        <v>1</v>
      </c>
      <c r="W136" s="37">
        <v>44370</v>
      </c>
      <c r="X136" s="38" t="s">
        <v>13</v>
      </c>
      <c r="Y136" s="38" t="s">
        <v>37</v>
      </c>
      <c r="Z136" s="38" t="s">
        <v>331</v>
      </c>
      <c r="AA136" s="38" t="s">
        <v>332</v>
      </c>
      <c r="AB136" s="38" t="s">
        <v>333</v>
      </c>
      <c r="AC136" s="39">
        <v>1</v>
      </c>
      <c r="AD136" s="40">
        <v>80333000</v>
      </c>
    </row>
    <row r="137" spans="1:30" x14ac:dyDescent="0.2">
      <c r="A137" s="41">
        <v>44370</v>
      </c>
      <c r="B137" s="42" t="s">
        <v>13</v>
      </c>
      <c r="C137" s="42" t="s">
        <v>37</v>
      </c>
      <c r="D137" s="42" t="s">
        <v>334</v>
      </c>
      <c r="E137" s="42" t="s">
        <v>332</v>
      </c>
      <c r="F137" s="42" t="s">
        <v>333</v>
      </c>
      <c r="G137" s="43">
        <v>1</v>
      </c>
      <c r="H137" s="44">
        <v>200381000</v>
      </c>
      <c r="I137">
        <f>1*(COUNTIF($E$2:E137,E137)=1)</f>
        <v>0</v>
      </c>
      <c r="L137" s="41">
        <v>44370</v>
      </c>
      <c r="M137" s="42" t="s">
        <v>13</v>
      </c>
      <c r="N137" s="42" t="s">
        <v>37</v>
      </c>
      <c r="O137" s="42" t="s">
        <v>334</v>
      </c>
      <c r="P137" s="42" t="s">
        <v>332</v>
      </c>
      <c r="Q137" s="42" t="s">
        <v>333</v>
      </c>
      <c r="R137" s="43">
        <v>1</v>
      </c>
      <c r="S137" s="44">
        <v>200381000</v>
      </c>
      <c r="T137">
        <f>1*(COUNTIF($Q$2:Q137,Q137)=1)</f>
        <v>0</v>
      </c>
      <c r="W137" s="41">
        <v>44370</v>
      </c>
      <c r="X137" s="42" t="s">
        <v>13</v>
      </c>
      <c r="Y137" s="42" t="s">
        <v>37</v>
      </c>
      <c r="Z137" s="42" t="s">
        <v>334</v>
      </c>
      <c r="AA137" s="42" t="s">
        <v>332</v>
      </c>
      <c r="AB137" s="42" t="s">
        <v>333</v>
      </c>
      <c r="AC137" s="43">
        <v>1</v>
      </c>
      <c r="AD137" s="44">
        <v>200381000</v>
      </c>
    </row>
    <row r="138" spans="1:30" x14ac:dyDescent="0.2">
      <c r="A138" s="37">
        <v>44372</v>
      </c>
      <c r="B138" s="38" t="s">
        <v>48</v>
      </c>
      <c r="C138" s="38" t="s">
        <v>37</v>
      </c>
      <c r="D138" s="38" t="s">
        <v>335</v>
      </c>
      <c r="E138" s="38" t="s">
        <v>336</v>
      </c>
      <c r="F138" s="38" t="s">
        <v>337</v>
      </c>
      <c r="G138" s="39">
        <v>1</v>
      </c>
      <c r="H138" s="40">
        <v>40618000</v>
      </c>
      <c r="I138">
        <f>1*(COUNTIF($E$2:E138,E138)=1)</f>
        <v>1</v>
      </c>
      <c r="L138" s="37">
        <v>44372</v>
      </c>
      <c r="M138" s="38" t="s">
        <v>48</v>
      </c>
      <c r="N138" s="38" t="s">
        <v>37</v>
      </c>
      <c r="O138" s="38" t="s">
        <v>335</v>
      </c>
      <c r="P138" s="38" t="s">
        <v>336</v>
      </c>
      <c r="Q138" s="38" t="s">
        <v>337</v>
      </c>
      <c r="R138" s="39">
        <v>1</v>
      </c>
      <c r="S138" s="40">
        <v>40618000</v>
      </c>
      <c r="T138">
        <f>1*(COUNTIF($Q$2:Q138,Q138)=1)</f>
        <v>1</v>
      </c>
      <c r="W138" s="37">
        <v>44372</v>
      </c>
      <c r="X138" s="38" t="s">
        <v>48</v>
      </c>
      <c r="Y138" s="38" t="s">
        <v>37</v>
      </c>
      <c r="Z138" s="38" t="s">
        <v>335</v>
      </c>
      <c r="AA138" s="38" t="s">
        <v>336</v>
      </c>
      <c r="AB138" s="38" t="s">
        <v>337</v>
      </c>
      <c r="AC138" s="39">
        <v>1</v>
      </c>
      <c r="AD138" s="40">
        <v>40618000</v>
      </c>
    </row>
    <row r="139" spans="1:30" x14ac:dyDescent="0.2">
      <c r="A139" s="41">
        <v>44372</v>
      </c>
      <c r="B139" s="42" t="s">
        <v>13</v>
      </c>
      <c r="C139" s="42" t="s">
        <v>37</v>
      </c>
      <c r="D139" s="42" t="s">
        <v>338</v>
      </c>
      <c r="E139" s="42" t="s">
        <v>142</v>
      </c>
      <c r="F139" s="42" t="s">
        <v>339</v>
      </c>
      <c r="G139" s="43">
        <v>1</v>
      </c>
      <c r="H139" s="44">
        <v>92067000</v>
      </c>
      <c r="I139">
        <f>1*(COUNTIF($E$2:E139,E139)=1)</f>
        <v>0</v>
      </c>
      <c r="L139" s="41">
        <v>44372</v>
      </c>
      <c r="M139" s="42" t="s">
        <v>13</v>
      </c>
      <c r="N139" s="42" t="s">
        <v>37</v>
      </c>
      <c r="O139" s="42" t="s">
        <v>338</v>
      </c>
      <c r="P139" s="42" t="s">
        <v>142</v>
      </c>
      <c r="Q139" s="42" t="s">
        <v>339</v>
      </c>
      <c r="R139" s="43">
        <v>1</v>
      </c>
      <c r="S139" s="44">
        <v>92067000</v>
      </c>
      <c r="T139">
        <f>1*(COUNTIF($Q$2:Q139,Q139)=1)</f>
        <v>1</v>
      </c>
      <c r="W139" s="41">
        <v>44372</v>
      </c>
      <c r="X139" s="42" t="s">
        <v>13</v>
      </c>
      <c r="Y139" s="42" t="s">
        <v>37</v>
      </c>
      <c r="Z139" s="42" t="s">
        <v>338</v>
      </c>
      <c r="AA139" s="42" t="s">
        <v>142</v>
      </c>
      <c r="AB139" s="42" t="s">
        <v>339</v>
      </c>
      <c r="AC139" s="43">
        <v>1</v>
      </c>
      <c r="AD139" s="44">
        <v>92067000</v>
      </c>
    </row>
    <row r="140" spans="1:30" x14ac:dyDescent="0.2">
      <c r="A140" s="37">
        <v>44372</v>
      </c>
      <c r="B140" s="38" t="s">
        <v>13</v>
      </c>
      <c r="C140" s="38" t="s">
        <v>37</v>
      </c>
      <c r="D140" s="38" t="s">
        <v>246</v>
      </c>
      <c r="E140" s="38" t="s">
        <v>142</v>
      </c>
      <c r="F140" s="38" t="s">
        <v>339</v>
      </c>
      <c r="G140" s="39">
        <v>1</v>
      </c>
      <c r="H140" s="40">
        <v>9388000</v>
      </c>
      <c r="I140">
        <f>1*(COUNTIF($E$2:E140,E140)=1)</f>
        <v>0</v>
      </c>
      <c r="L140" s="37">
        <v>44372</v>
      </c>
      <c r="M140" s="38" t="s">
        <v>13</v>
      </c>
      <c r="N140" s="38" t="s">
        <v>37</v>
      </c>
      <c r="O140" s="38" t="s">
        <v>246</v>
      </c>
      <c r="P140" s="38" t="s">
        <v>142</v>
      </c>
      <c r="Q140" s="38" t="s">
        <v>339</v>
      </c>
      <c r="R140" s="39">
        <v>1</v>
      </c>
      <c r="S140" s="40">
        <v>9388000</v>
      </c>
      <c r="T140">
        <f>1*(COUNTIF($Q$2:Q140,Q140)=1)</f>
        <v>0</v>
      </c>
      <c r="W140" s="37">
        <v>44372</v>
      </c>
      <c r="X140" s="38" t="s">
        <v>13</v>
      </c>
      <c r="Y140" s="38" t="s">
        <v>37</v>
      </c>
      <c r="Z140" s="38" t="s">
        <v>246</v>
      </c>
      <c r="AA140" s="38" t="s">
        <v>142</v>
      </c>
      <c r="AB140" s="38" t="s">
        <v>339</v>
      </c>
      <c r="AC140" s="39">
        <v>1</v>
      </c>
      <c r="AD140" s="40">
        <v>9388000</v>
      </c>
    </row>
    <row r="141" spans="1:30" x14ac:dyDescent="0.2">
      <c r="A141" s="41">
        <v>44372</v>
      </c>
      <c r="B141" s="42" t="s">
        <v>48</v>
      </c>
      <c r="C141" s="42" t="s">
        <v>37</v>
      </c>
      <c r="D141" s="42" t="s">
        <v>268</v>
      </c>
      <c r="E141" s="42" t="s">
        <v>340</v>
      </c>
      <c r="F141" s="42" t="s">
        <v>341</v>
      </c>
      <c r="G141" s="43">
        <v>1</v>
      </c>
      <c r="H141" s="44">
        <v>6229000</v>
      </c>
      <c r="I141">
        <f>1*(COUNTIF($E$2:E141,E141)=1)</f>
        <v>1</v>
      </c>
      <c r="L141" s="41">
        <v>44372</v>
      </c>
      <c r="M141" s="42" t="s">
        <v>48</v>
      </c>
      <c r="N141" s="42" t="s">
        <v>37</v>
      </c>
      <c r="O141" s="42" t="s">
        <v>268</v>
      </c>
      <c r="P141" s="42" t="s">
        <v>340</v>
      </c>
      <c r="Q141" s="42" t="s">
        <v>341</v>
      </c>
      <c r="R141" s="43">
        <v>1</v>
      </c>
      <c r="S141" s="44">
        <v>6229000</v>
      </c>
      <c r="T141">
        <f>1*(COUNTIF($Q$2:Q141,Q141)=1)</f>
        <v>1</v>
      </c>
      <c r="W141" s="41">
        <v>44372</v>
      </c>
      <c r="X141" s="42" t="s">
        <v>48</v>
      </c>
      <c r="Y141" s="42" t="s">
        <v>37</v>
      </c>
      <c r="Z141" s="42" t="s">
        <v>268</v>
      </c>
      <c r="AA141" s="42" t="s">
        <v>340</v>
      </c>
      <c r="AB141" s="42" t="s">
        <v>341</v>
      </c>
      <c r="AC141" s="43">
        <v>1</v>
      </c>
      <c r="AD141" s="44">
        <v>6229000</v>
      </c>
    </row>
    <row r="142" spans="1:30" x14ac:dyDescent="0.2">
      <c r="A142" s="37">
        <v>44373</v>
      </c>
      <c r="B142" s="38" t="s">
        <v>48</v>
      </c>
      <c r="C142" s="38" t="s">
        <v>37</v>
      </c>
      <c r="D142" s="38" t="s">
        <v>342</v>
      </c>
      <c r="E142" s="38" t="s">
        <v>343</v>
      </c>
      <c r="F142" s="38" t="s">
        <v>344</v>
      </c>
      <c r="G142" s="39">
        <v>1</v>
      </c>
      <c r="H142" s="40">
        <v>11554000</v>
      </c>
      <c r="I142">
        <f>1*(COUNTIF($E$2:E142,E142)=1)</f>
        <v>1</v>
      </c>
      <c r="L142" s="37">
        <v>44373</v>
      </c>
      <c r="M142" s="38" t="s">
        <v>48</v>
      </c>
      <c r="N142" s="38" t="s">
        <v>37</v>
      </c>
      <c r="O142" s="38" t="s">
        <v>342</v>
      </c>
      <c r="P142" s="38" t="s">
        <v>343</v>
      </c>
      <c r="Q142" s="38" t="s">
        <v>344</v>
      </c>
      <c r="R142" s="39">
        <v>1</v>
      </c>
      <c r="S142" s="40">
        <v>11554000</v>
      </c>
      <c r="T142">
        <f>1*(COUNTIF($Q$2:Q142,Q142)=1)</f>
        <v>1</v>
      </c>
      <c r="W142" s="37">
        <v>44373</v>
      </c>
      <c r="X142" s="38" t="s">
        <v>48</v>
      </c>
      <c r="Y142" s="38" t="s">
        <v>37</v>
      </c>
      <c r="Z142" s="38" t="s">
        <v>342</v>
      </c>
      <c r="AA142" s="38" t="s">
        <v>343</v>
      </c>
      <c r="AB142" s="38" t="s">
        <v>344</v>
      </c>
      <c r="AC142" s="39">
        <v>1</v>
      </c>
      <c r="AD142" s="40">
        <v>11554000</v>
      </c>
    </row>
    <row r="143" spans="1:30" x14ac:dyDescent="0.2">
      <c r="A143" s="41">
        <v>44373</v>
      </c>
      <c r="B143" s="42" t="s">
        <v>48</v>
      </c>
      <c r="C143" s="42" t="s">
        <v>37</v>
      </c>
      <c r="D143" s="42" t="s">
        <v>345</v>
      </c>
      <c r="E143" s="42" t="s">
        <v>346</v>
      </c>
      <c r="F143" s="42" t="s">
        <v>347</v>
      </c>
      <c r="G143" s="43">
        <v>1</v>
      </c>
      <c r="H143" s="44">
        <v>5416000</v>
      </c>
      <c r="I143">
        <f>1*(COUNTIF($E$2:E143,E143)=1)</f>
        <v>1</v>
      </c>
      <c r="L143" s="41">
        <v>44373</v>
      </c>
      <c r="M143" s="42" t="s">
        <v>48</v>
      </c>
      <c r="N143" s="42" t="s">
        <v>37</v>
      </c>
      <c r="O143" s="42" t="s">
        <v>345</v>
      </c>
      <c r="P143" s="42" t="s">
        <v>346</v>
      </c>
      <c r="Q143" s="42" t="s">
        <v>347</v>
      </c>
      <c r="R143" s="43">
        <v>1</v>
      </c>
      <c r="S143" s="44">
        <v>5416000</v>
      </c>
      <c r="T143">
        <f>1*(COUNTIF($Q$2:Q143,Q143)=1)</f>
        <v>1</v>
      </c>
      <c r="W143" s="41">
        <v>44373</v>
      </c>
      <c r="X143" s="42" t="s">
        <v>48</v>
      </c>
      <c r="Y143" s="42" t="s">
        <v>37</v>
      </c>
      <c r="Z143" s="42" t="s">
        <v>345</v>
      </c>
      <c r="AA143" s="42" t="s">
        <v>346</v>
      </c>
      <c r="AB143" s="42" t="s">
        <v>347</v>
      </c>
      <c r="AC143" s="43">
        <v>1</v>
      </c>
      <c r="AD143" s="44">
        <v>5416000</v>
      </c>
    </row>
    <row r="144" spans="1:30" x14ac:dyDescent="0.2">
      <c r="A144" s="37">
        <v>44373</v>
      </c>
      <c r="B144" s="38" t="s">
        <v>13</v>
      </c>
      <c r="C144" s="38" t="s">
        <v>37</v>
      </c>
      <c r="D144" s="38" t="s">
        <v>348</v>
      </c>
      <c r="E144" s="38" t="s">
        <v>349</v>
      </c>
      <c r="F144" s="38" t="s">
        <v>350</v>
      </c>
      <c r="G144" s="39">
        <v>1</v>
      </c>
      <c r="H144" s="40">
        <v>86652000</v>
      </c>
      <c r="I144">
        <f>1*(COUNTIF($E$2:E144,E144)=1)</f>
        <v>1</v>
      </c>
      <c r="L144" s="37">
        <v>44373</v>
      </c>
      <c r="M144" s="38" t="s">
        <v>13</v>
      </c>
      <c r="N144" s="38" t="s">
        <v>37</v>
      </c>
      <c r="O144" s="38" t="s">
        <v>348</v>
      </c>
      <c r="P144" s="38" t="s">
        <v>349</v>
      </c>
      <c r="Q144" s="38" t="s">
        <v>350</v>
      </c>
      <c r="R144" s="39">
        <v>1</v>
      </c>
      <c r="S144" s="40">
        <v>86652000</v>
      </c>
      <c r="T144">
        <f>1*(COUNTIF($Q$2:Q144,Q144)=1)</f>
        <v>1</v>
      </c>
      <c r="W144" s="37">
        <v>44373</v>
      </c>
      <c r="X144" s="38" t="s">
        <v>13</v>
      </c>
      <c r="Y144" s="38" t="s">
        <v>37</v>
      </c>
      <c r="Z144" s="38" t="s">
        <v>348</v>
      </c>
      <c r="AA144" s="38" t="s">
        <v>349</v>
      </c>
      <c r="AB144" s="38" t="s">
        <v>350</v>
      </c>
      <c r="AC144" s="39">
        <v>1</v>
      </c>
      <c r="AD144" s="40">
        <v>86652000</v>
      </c>
    </row>
    <row r="145" spans="1:30" x14ac:dyDescent="0.2">
      <c r="A145" s="41">
        <v>44373</v>
      </c>
      <c r="B145" s="42" t="s">
        <v>13</v>
      </c>
      <c r="C145" s="42" t="s">
        <v>37</v>
      </c>
      <c r="D145" s="42" t="s">
        <v>351</v>
      </c>
      <c r="E145" s="42" t="s">
        <v>349</v>
      </c>
      <c r="F145" s="42" t="s">
        <v>350</v>
      </c>
      <c r="G145" s="43">
        <v>1</v>
      </c>
      <c r="H145" s="44">
        <v>86652000</v>
      </c>
      <c r="I145">
        <f>1*(COUNTIF($E$2:E145,E145)=1)</f>
        <v>0</v>
      </c>
      <c r="L145" s="41">
        <v>44373</v>
      </c>
      <c r="M145" s="42" t="s">
        <v>13</v>
      </c>
      <c r="N145" s="42" t="s">
        <v>37</v>
      </c>
      <c r="O145" s="42" t="s">
        <v>351</v>
      </c>
      <c r="P145" s="42" t="s">
        <v>349</v>
      </c>
      <c r="Q145" s="42" t="s">
        <v>350</v>
      </c>
      <c r="R145" s="43">
        <v>1</v>
      </c>
      <c r="S145" s="44">
        <v>86652000</v>
      </c>
      <c r="T145">
        <f>1*(COUNTIF($Q$2:Q145,Q145)=1)</f>
        <v>0</v>
      </c>
      <c r="W145" s="41">
        <v>44373</v>
      </c>
      <c r="X145" s="42" t="s">
        <v>13</v>
      </c>
      <c r="Y145" s="42" t="s">
        <v>37</v>
      </c>
      <c r="Z145" s="42" t="s">
        <v>351</v>
      </c>
      <c r="AA145" s="42" t="s">
        <v>349</v>
      </c>
      <c r="AB145" s="42" t="s">
        <v>350</v>
      </c>
      <c r="AC145" s="43">
        <v>1</v>
      </c>
      <c r="AD145" s="44">
        <v>86652000</v>
      </c>
    </row>
    <row r="146" spans="1:30" x14ac:dyDescent="0.2">
      <c r="A146" s="37">
        <v>44373</v>
      </c>
      <c r="B146" s="38" t="s">
        <v>48</v>
      </c>
      <c r="C146" s="38" t="s">
        <v>37</v>
      </c>
      <c r="D146" s="38" t="s">
        <v>352</v>
      </c>
      <c r="E146" s="38" t="s">
        <v>353</v>
      </c>
      <c r="F146" s="38" t="s">
        <v>354</v>
      </c>
      <c r="G146" s="39">
        <v>1</v>
      </c>
      <c r="H146" s="40">
        <v>26176000</v>
      </c>
      <c r="I146">
        <f>1*(COUNTIF($E$2:E146,E146)=1)</f>
        <v>1</v>
      </c>
      <c r="L146" s="37">
        <v>44373</v>
      </c>
      <c r="M146" s="38" t="s">
        <v>48</v>
      </c>
      <c r="N146" s="38" t="s">
        <v>37</v>
      </c>
      <c r="O146" s="38" t="s">
        <v>352</v>
      </c>
      <c r="P146" s="38" t="s">
        <v>353</v>
      </c>
      <c r="Q146" s="38" t="s">
        <v>354</v>
      </c>
      <c r="R146" s="39">
        <v>1</v>
      </c>
      <c r="S146" s="40">
        <v>26176000</v>
      </c>
      <c r="T146">
        <f>1*(COUNTIF($Q$2:Q146,Q146)=1)</f>
        <v>1</v>
      </c>
      <c r="W146" s="37">
        <v>44373</v>
      </c>
      <c r="X146" s="38" t="s">
        <v>48</v>
      </c>
      <c r="Y146" s="38" t="s">
        <v>37</v>
      </c>
      <c r="Z146" s="38" t="s">
        <v>352</v>
      </c>
      <c r="AA146" s="38" t="s">
        <v>353</v>
      </c>
      <c r="AB146" s="38" t="s">
        <v>354</v>
      </c>
      <c r="AC146" s="39">
        <v>1</v>
      </c>
      <c r="AD146" s="40">
        <v>26176000</v>
      </c>
    </row>
    <row r="147" spans="1:30" x14ac:dyDescent="0.2">
      <c r="A147" s="41">
        <v>44374</v>
      </c>
      <c r="B147" s="42" t="s">
        <v>48</v>
      </c>
      <c r="C147" s="42" t="s">
        <v>37</v>
      </c>
      <c r="D147" s="42" t="s">
        <v>355</v>
      </c>
      <c r="E147" s="42" t="s">
        <v>356</v>
      </c>
      <c r="F147" s="42" t="s">
        <v>357</v>
      </c>
      <c r="G147" s="43">
        <v>1</v>
      </c>
      <c r="H147" s="44">
        <v>8485000</v>
      </c>
      <c r="I147">
        <f>1*(COUNTIF($E$2:E147,E147)=1)</f>
        <v>1</v>
      </c>
      <c r="L147" s="41">
        <v>44374</v>
      </c>
      <c r="M147" s="42" t="s">
        <v>48</v>
      </c>
      <c r="N147" s="42" t="s">
        <v>37</v>
      </c>
      <c r="O147" s="42" t="s">
        <v>355</v>
      </c>
      <c r="P147" s="42" t="s">
        <v>356</v>
      </c>
      <c r="Q147" s="42" t="s">
        <v>357</v>
      </c>
      <c r="R147" s="43">
        <v>1</v>
      </c>
      <c r="S147" s="44">
        <v>8485000</v>
      </c>
      <c r="T147">
        <f>1*(COUNTIF($Q$2:Q147,Q147)=1)</f>
        <v>1</v>
      </c>
      <c r="W147" s="41">
        <v>44374</v>
      </c>
      <c r="X147" s="42" t="s">
        <v>48</v>
      </c>
      <c r="Y147" s="42" t="s">
        <v>37</v>
      </c>
      <c r="Z147" s="42" t="s">
        <v>355</v>
      </c>
      <c r="AA147" s="42" t="s">
        <v>356</v>
      </c>
      <c r="AB147" s="42" t="s">
        <v>357</v>
      </c>
      <c r="AC147" s="43">
        <v>1</v>
      </c>
      <c r="AD147" s="44">
        <v>8485000</v>
      </c>
    </row>
    <row r="148" spans="1:30" x14ac:dyDescent="0.2">
      <c r="A148" s="37">
        <v>44374</v>
      </c>
      <c r="B148" s="38" t="s">
        <v>48</v>
      </c>
      <c r="C148" s="38" t="s">
        <v>37</v>
      </c>
      <c r="D148" s="38" t="s">
        <v>257</v>
      </c>
      <c r="E148" s="38" t="s">
        <v>358</v>
      </c>
      <c r="F148" s="38" t="s">
        <v>359</v>
      </c>
      <c r="G148" s="39">
        <v>1</v>
      </c>
      <c r="H148" s="40">
        <v>5416000</v>
      </c>
      <c r="I148">
        <f>1*(COUNTIF($E$2:E148,E148)=1)</f>
        <v>1</v>
      </c>
      <c r="L148" s="37">
        <v>44374</v>
      </c>
      <c r="M148" s="38" t="s">
        <v>48</v>
      </c>
      <c r="N148" s="38" t="s">
        <v>37</v>
      </c>
      <c r="O148" s="38" t="s">
        <v>257</v>
      </c>
      <c r="P148" s="38" t="s">
        <v>358</v>
      </c>
      <c r="Q148" s="38" t="s">
        <v>359</v>
      </c>
      <c r="R148" s="39">
        <v>1</v>
      </c>
      <c r="S148" s="40">
        <v>5416000</v>
      </c>
      <c r="T148">
        <f>1*(COUNTIF($Q$2:Q148,Q148)=1)</f>
        <v>1</v>
      </c>
      <c r="W148" s="37">
        <v>44374</v>
      </c>
      <c r="X148" s="38" t="s">
        <v>48</v>
      </c>
      <c r="Y148" s="38" t="s">
        <v>37</v>
      </c>
      <c r="Z148" s="38" t="s">
        <v>257</v>
      </c>
      <c r="AA148" s="38" t="s">
        <v>358</v>
      </c>
      <c r="AB148" s="38" t="s">
        <v>359</v>
      </c>
      <c r="AC148" s="39">
        <v>1</v>
      </c>
      <c r="AD148" s="40">
        <v>5416000</v>
      </c>
    </row>
    <row r="149" spans="1:30" x14ac:dyDescent="0.2">
      <c r="A149" s="41">
        <v>44374</v>
      </c>
      <c r="B149" s="42" t="s">
        <v>48</v>
      </c>
      <c r="C149" s="42" t="s">
        <v>37</v>
      </c>
      <c r="D149" s="42" t="s">
        <v>44</v>
      </c>
      <c r="E149" s="42" t="s">
        <v>358</v>
      </c>
      <c r="F149" s="42" t="s">
        <v>359</v>
      </c>
      <c r="G149" s="43">
        <v>1</v>
      </c>
      <c r="H149" s="44">
        <v>6229000</v>
      </c>
      <c r="I149">
        <f>1*(COUNTIF($E$2:E149,E149)=1)</f>
        <v>0</v>
      </c>
      <c r="L149" s="41">
        <v>44374</v>
      </c>
      <c r="M149" s="42" t="s">
        <v>48</v>
      </c>
      <c r="N149" s="42" t="s">
        <v>37</v>
      </c>
      <c r="O149" s="42" t="s">
        <v>44</v>
      </c>
      <c r="P149" s="42" t="s">
        <v>358</v>
      </c>
      <c r="Q149" s="42" t="s">
        <v>359</v>
      </c>
      <c r="R149" s="43">
        <v>1</v>
      </c>
      <c r="S149" s="44">
        <v>6229000</v>
      </c>
      <c r="T149">
        <f>1*(COUNTIF($Q$2:Q149,Q149)=1)</f>
        <v>0</v>
      </c>
      <c r="W149" s="41">
        <v>44374</v>
      </c>
      <c r="X149" s="42" t="s">
        <v>48</v>
      </c>
      <c r="Y149" s="42" t="s">
        <v>37</v>
      </c>
      <c r="Z149" s="42" t="s">
        <v>44</v>
      </c>
      <c r="AA149" s="42" t="s">
        <v>358</v>
      </c>
      <c r="AB149" s="42" t="s">
        <v>359</v>
      </c>
      <c r="AC149" s="43">
        <v>1</v>
      </c>
      <c r="AD149" s="44">
        <v>6229000</v>
      </c>
    </row>
    <row r="150" spans="1:30" x14ac:dyDescent="0.2">
      <c r="A150" s="37">
        <v>44374</v>
      </c>
      <c r="B150" s="38" t="s">
        <v>48</v>
      </c>
      <c r="C150" s="38" t="s">
        <v>37</v>
      </c>
      <c r="D150" s="38" t="s">
        <v>138</v>
      </c>
      <c r="E150" s="38" t="s">
        <v>358</v>
      </c>
      <c r="F150" s="38" t="s">
        <v>359</v>
      </c>
      <c r="G150" s="39">
        <v>1</v>
      </c>
      <c r="H150" s="40">
        <v>5416000</v>
      </c>
      <c r="I150">
        <f>1*(COUNTIF($E$2:E150,E150)=1)</f>
        <v>0</v>
      </c>
      <c r="L150" s="37">
        <v>44374</v>
      </c>
      <c r="M150" s="38" t="s">
        <v>48</v>
      </c>
      <c r="N150" s="38" t="s">
        <v>37</v>
      </c>
      <c r="O150" s="38" t="s">
        <v>138</v>
      </c>
      <c r="P150" s="38" t="s">
        <v>358</v>
      </c>
      <c r="Q150" s="38" t="s">
        <v>359</v>
      </c>
      <c r="R150" s="39">
        <v>1</v>
      </c>
      <c r="S150" s="40">
        <v>5416000</v>
      </c>
      <c r="T150">
        <f>1*(COUNTIF($Q$2:Q150,Q150)=1)</f>
        <v>0</v>
      </c>
      <c r="W150" s="37">
        <v>44374</v>
      </c>
      <c r="X150" s="38" t="s">
        <v>48</v>
      </c>
      <c r="Y150" s="38" t="s">
        <v>37</v>
      </c>
      <c r="Z150" s="38" t="s">
        <v>138</v>
      </c>
      <c r="AA150" s="38" t="s">
        <v>358</v>
      </c>
      <c r="AB150" s="38" t="s">
        <v>359</v>
      </c>
      <c r="AC150" s="39">
        <v>1</v>
      </c>
      <c r="AD150" s="40">
        <v>5416000</v>
      </c>
    </row>
    <row r="151" spans="1:30" x14ac:dyDescent="0.2">
      <c r="A151" s="41">
        <v>44374</v>
      </c>
      <c r="B151" s="42" t="s">
        <v>48</v>
      </c>
      <c r="C151" s="42" t="s">
        <v>37</v>
      </c>
      <c r="D151" s="42" t="s">
        <v>304</v>
      </c>
      <c r="E151" s="42" t="s">
        <v>360</v>
      </c>
      <c r="F151" s="42" t="s">
        <v>361</v>
      </c>
      <c r="G151" s="43">
        <v>1</v>
      </c>
      <c r="H151" s="44">
        <v>6229000</v>
      </c>
      <c r="I151">
        <f>1*(COUNTIF($E$2:E151,E151)=1)</f>
        <v>1</v>
      </c>
      <c r="L151" s="41">
        <v>44374</v>
      </c>
      <c r="M151" s="42" t="s">
        <v>48</v>
      </c>
      <c r="N151" s="42" t="s">
        <v>37</v>
      </c>
      <c r="O151" s="42" t="s">
        <v>304</v>
      </c>
      <c r="P151" s="42" t="s">
        <v>360</v>
      </c>
      <c r="Q151" s="42" t="s">
        <v>361</v>
      </c>
      <c r="R151" s="43">
        <v>1</v>
      </c>
      <c r="S151" s="44">
        <v>6229000</v>
      </c>
      <c r="T151">
        <f>1*(COUNTIF($Q$2:Q151,Q151)=1)</f>
        <v>1</v>
      </c>
      <c r="W151" s="41">
        <v>44374</v>
      </c>
      <c r="X151" s="42" t="s">
        <v>48</v>
      </c>
      <c r="Y151" s="42" t="s">
        <v>37</v>
      </c>
      <c r="Z151" s="42" t="s">
        <v>304</v>
      </c>
      <c r="AA151" s="42" t="s">
        <v>360</v>
      </c>
      <c r="AB151" s="42" t="s">
        <v>361</v>
      </c>
      <c r="AC151" s="43">
        <v>1</v>
      </c>
      <c r="AD151" s="44">
        <v>6229000</v>
      </c>
    </row>
    <row r="152" spans="1:30" x14ac:dyDescent="0.2">
      <c r="A152" s="37">
        <v>44375</v>
      </c>
      <c r="B152" s="38" t="s">
        <v>13</v>
      </c>
      <c r="C152" s="38" t="s">
        <v>37</v>
      </c>
      <c r="D152" s="38" t="s">
        <v>362</v>
      </c>
      <c r="E152" s="38" t="s">
        <v>105</v>
      </c>
      <c r="F152" s="38" t="s">
        <v>363</v>
      </c>
      <c r="G152" s="39">
        <v>1</v>
      </c>
      <c r="H152" s="40">
        <v>15074000</v>
      </c>
      <c r="I152">
        <f>1*(COUNTIF($E$2:E152,E152)=1)</f>
        <v>0</v>
      </c>
      <c r="L152" s="37">
        <v>44375</v>
      </c>
      <c r="M152" s="38" t="s">
        <v>13</v>
      </c>
      <c r="N152" s="38" t="s">
        <v>37</v>
      </c>
      <c r="O152" s="38" t="s">
        <v>362</v>
      </c>
      <c r="P152" s="38" t="s">
        <v>105</v>
      </c>
      <c r="Q152" s="38" t="s">
        <v>363</v>
      </c>
      <c r="R152" s="39">
        <v>1</v>
      </c>
      <c r="S152" s="40">
        <v>15074000</v>
      </c>
      <c r="T152">
        <f>1*(COUNTIF($Q$2:Q152,Q152)=1)</f>
        <v>1</v>
      </c>
      <c r="W152" s="37">
        <v>44375</v>
      </c>
      <c r="X152" s="38" t="s">
        <v>13</v>
      </c>
      <c r="Y152" s="38" t="s">
        <v>37</v>
      </c>
      <c r="Z152" s="38" t="s">
        <v>362</v>
      </c>
      <c r="AA152" s="38" t="s">
        <v>105</v>
      </c>
      <c r="AB152" s="38" t="s">
        <v>363</v>
      </c>
      <c r="AC152" s="39">
        <v>1</v>
      </c>
      <c r="AD152" s="40">
        <v>15074000</v>
      </c>
    </row>
    <row r="153" spans="1:30" x14ac:dyDescent="0.2">
      <c r="A153" s="41">
        <v>44375</v>
      </c>
      <c r="B153" s="42" t="s">
        <v>13</v>
      </c>
      <c r="C153" s="42" t="s">
        <v>37</v>
      </c>
      <c r="D153" s="42" t="s">
        <v>364</v>
      </c>
      <c r="E153" s="42" t="s">
        <v>105</v>
      </c>
      <c r="F153" s="42" t="s">
        <v>363</v>
      </c>
      <c r="G153" s="43">
        <v>1</v>
      </c>
      <c r="H153" s="44">
        <v>81236000</v>
      </c>
      <c r="I153">
        <f>1*(COUNTIF($E$2:E153,E153)=1)</f>
        <v>0</v>
      </c>
      <c r="L153" s="41">
        <v>44375</v>
      </c>
      <c r="M153" s="42" t="s">
        <v>13</v>
      </c>
      <c r="N153" s="42" t="s">
        <v>37</v>
      </c>
      <c r="O153" s="42" t="s">
        <v>364</v>
      </c>
      <c r="P153" s="42" t="s">
        <v>105</v>
      </c>
      <c r="Q153" s="42" t="s">
        <v>363</v>
      </c>
      <c r="R153" s="43">
        <v>1</v>
      </c>
      <c r="S153" s="44">
        <v>81236000</v>
      </c>
      <c r="T153">
        <f>1*(COUNTIF($Q$2:Q153,Q153)=1)</f>
        <v>0</v>
      </c>
      <c r="W153" s="41">
        <v>44375</v>
      </c>
      <c r="X153" s="42" t="s">
        <v>13</v>
      </c>
      <c r="Y153" s="42" t="s">
        <v>37</v>
      </c>
      <c r="Z153" s="42" t="s">
        <v>364</v>
      </c>
      <c r="AA153" s="42" t="s">
        <v>105</v>
      </c>
      <c r="AB153" s="42" t="s">
        <v>363</v>
      </c>
      <c r="AC153" s="43">
        <v>1</v>
      </c>
      <c r="AD153" s="44">
        <v>81236000</v>
      </c>
    </row>
    <row r="154" spans="1:30" x14ac:dyDescent="0.2">
      <c r="A154" s="37">
        <v>44375</v>
      </c>
      <c r="B154" s="38" t="s">
        <v>13</v>
      </c>
      <c r="C154" s="38" t="s">
        <v>37</v>
      </c>
      <c r="D154" s="38" t="s">
        <v>365</v>
      </c>
      <c r="E154" s="38" t="s">
        <v>105</v>
      </c>
      <c r="F154" s="38" t="s">
        <v>366</v>
      </c>
      <c r="G154" s="39">
        <v>1</v>
      </c>
      <c r="H154" s="40">
        <v>43326000</v>
      </c>
      <c r="I154">
        <f>1*(COUNTIF($E$2:E154,E154)=1)</f>
        <v>0</v>
      </c>
      <c r="L154" s="37">
        <v>44375</v>
      </c>
      <c r="M154" s="38" t="s">
        <v>13</v>
      </c>
      <c r="N154" s="38" t="s">
        <v>37</v>
      </c>
      <c r="O154" s="38" t="s">
        <v>365</v>
      </c>
      <c r="P154" s="38" t="s">
        <v>105</v>
      </c>
      <c r="Q154" s="38" t="s">
        <v>366</v>
      </c>
      <c r="R154" s="39">
        <v>1</v>
      </c>
      <c r="S154" s="40">
        <v>43326000</v>
      </c>
      <c r="T154">
        <f>1*(COUNTIF($Q$2:Q154,Q154)=1)</f>
        <v>1</v>
      </c>
      <c r="W154" s="37">
        <v>44375</v>
      </c>
      <c r="X154" s="38" t="s">
        <v>13</v>
      </c>
      <c r="Y154" s="38" t="s">
        <v>37</v>
      </c>
      <c r="Z154" s="38" t="s">
        <v>365</v>
      </c>
      <c r="AA154" s="38" t="s">
        <v>105</v>
      </c>
      <c r="AB154" s="38" t="s">
        <v>366</v>
      </c>
      <c r="AC154" s="39">
        <v>1</v>
      </c>
      <c r="AD154" s="40">
        <v>43326000</v>
      </c>
    </row>
    <row r="155" spans="1:30" x14ac:dyDescent="0.2">
      <c r="A155" s="41">
        <v>44375</v>
      </c>
      <c r="B155" s="42" t="s">
        <v>13</v>
      </c>
      <c r="C155" s="42" t="s">
        <v>37</v>
      </c>
      <c r="D155" s="42" t="s">
        <v>85</v>
      </c>
      <c r="E155" s="42" t="s">
        <v>105</v>
      </c>
      <c r="F155" s="42" t="s">
        <v>367</v>
      </c>
      <c r="G155" s="43">
        <v>1</v>
      </c>
      <c r="H155" s="44">
        <v>6680000</v>
      </c>
      <c r="I155">
        <f>1*(COUNTIF($E$2:E155,E155)=1)</f>
        <v>0</v>
      </c>
      <c r="L155" s="41">
        <v>44375</v>
      </c>
      <c r="M155" s="42" t="s">
        <v>13</v>
      </c>
      <c r="N155" s="42" t="s">
        <v>37</v>
      </c>
      <c r="O155" s="42" t="s">
        <v>85</v>
      </c>
      <c r="P155" s="42" t="s">
        <v>105</v>
      </c>
      <c r="Q155" s="42" t="s">
        <v>367</v>
      </c>
      <c r="R155" s="43">
        <v>1</v>
      </c>
      <c r="S155" s="44">
        <v>6680000</v>
      </c>
      <c r="T155">
        <f>1*(COUNTIF($Q$2:Q155,Q155)=1)</f>
        <v>1</v>
      </c>
      <c r="W155" s="41">
        <v>44375</v>
      </c>
      <c r="X155" s="42" t="s">
        <v>13</v>
      </c>
      <c r="Y155" s="42" t="s">
        <v>37</v>
      </c>
      <c r="Z155" s="42" t="s">
        <v>85</v>
      </c>
      <c r="AA155" s="42" t="s">
        <v>105</v>
      </c>
      <c r="AB155" s="42" t="s">
        <v>367</v>
      </c>
      <c r="AC155" s="43">
        <v>1</v>
      </c>
      <c r="AD155" s="44">
        <v>6680000</v>
      </c>
    </row>
    <row r="156" spans="1:30" x14ac:dyDescent="0.2">
      <c r="A156" s="37">
        <v>44375</v>
      </c>
      <c r="B156" s="38" t="s">
        <v>13</v>
      </c>
      <c r="C156" s="38" t="s">
        <v>37</v>
      </c>
      <c r="D156" s="38" t="s">
        <v>164</v>
      </c>
      <c r="E156" s="38" t="s">
        <v>105</v>
      </c>
      <c r="F156" s="38" t="s">
        <v>367</v>
      </c>
      <c r="G156" s="39">
        <v>1</v>
      </c>
      <c r="H156" s="40">
        <v>8124000</v>
      </c>
      <c r="I156">
        <f>1*(COUNTIF($E$2:E156,E156)=1)</f>
        <v>0</v>
      </c>
      <c r="L156" s="37">
        <v>44375</v>
      </c>
      <c r="M156" s="38" t="s">
        <v>13</v>
      </c>
      <c r="N156" s="38" t="s">
        <v>37</v>
      </c>
      <c r="O156" s="38" t="s">
        <v>164</v>
      </c>
      <c r="P156" s="38" t="s">
        <v>105</v>
      </c>
      <c r="Q156" s="38" t="s">
        <v>367</v>
      </c>
      <c r="R156" s="39">
        <v>1</v>
      </c>
      <c r="S156" s="40">
        <v>8124000</v>
      </c>
      <c r="T156">
        <f>1*(COUNTIF($Q$2:Q156,Q156)=1)</f>
        <v>0</v>
      </c>
      <c r="W156" s="37">
        <v>44375</v>
      </c>
      <c r="X156" s="38" t="s">
        <v>13</v>
      </c>
      <c r="Y156" s="38" t="s">
        <v>37</v>
      </c>
      <c r="Z156" s="38" t="s">
        <v>164</v>
      </c>
      <c r="AA156" s="38" t="s">
        <v>105</v>
      </c>
      <c r="AB156" s="38" t="s">
        <v>367</v>
      </c>
      <c r="AC156" s="39">
        <v>1</v>
      </c>
      <c r="AD156" s="40">
        <v>8124000</v>
      </c>
    </row>
    <row r="157" spans="1:30" x14ac:dyDescent="0.2">
      <c r="A157" s="41">
        <v>44375</v>
      </c>
      <c r="B157" s="42" t="s">
        <v>48</v>
      </c>
      <c r="C157" s="42" t="s">
        <v>37</v>
      </c>
      <c r="D157" s="42" t="s">
        <v>368</v>
      </c>
      <c r="E157" s="42" t="s">
        <v>369</v>
      </c>
      <c r="F157" s="42" t="s">
        <v>370</v>
      </c>
      <c r="G157" s="43">
        <v>1</v>
      </c>
      <c r="H157" s="44">
        <v>5958000</v>
      </c>
      <c r="I157">
        <f>1*(COUNTIF($E$2:E157,E157)=1)</f>
        <v>1</v>
      </c>
      <c r="L157" s="41">
        <v>44375</v>
      </c>
      <c r="M157" s="42" t="s">
        <v>48</v>
      </c>
      <c r="N157" s="42" t="s">
        <v>37</v>
      </c>
      <c r="O157" s="42" t="s">
        <v>368</v>
      </c>
      <c r="P157" s="42" t="s">
        <v>369</v>
      </c>
      <c r="Q157" s="42" t="s">
        <v>370</v>
      </c>
      <c r="R157" s="43">
        <v>1</v>
      </c>
      <c r="S157" s="44">
        <v>5958000</v>
      </c>
      <c r="T157">
        <f>1*(COUNTIF($Q$2:Q157,Q157)=1)</f>
        <v>1</v>
      </c>
      <c r="W157" s="41">
        <v>44375</v>
      </c>
      <c r="X157" s="42" t="s">
        <v>48</v>
      </c>
      <c r="Y157" s="42" t="s">
        <v>37</v>
      </c>
      <c r="Z157" s="42" t="s">
        <v>368</v>
      </c>
      <c r="AA157" s="42" t="s">
        <v>369</v>
      </c>
      <c r="AB157" s="42" t="s">
        <v>370</v>
      </c>
      <c r="AC157" s="43">
        <v>1</v>
      </c>
      <c r="AD157" s="44">
        <v>5958000</v>
      </c>
    </row>
    <row r="158" spans="1:30" x14ac:dyDescent="0.2">
      <c r="A158" s="37">
        <v>44376</v>
      </c>
      <c r="B158" s="38" t="s">
        <v>13</v>
      </c>
      <c r="C158" s="38" t="s">
        <v>37</v>
      </c>
      <c r="D158" s="38" t="s">
        <v>371</v>
      </c>
      <c r="E158" s="38" t="s">
        <v>372</v>
      </c>
      <c r="F158" s="38" t="s">
        <v>373</v>
      </c>
      <c r="G158" s="39">
        <v>1</v>
      </c>
      <c r="H158" s="40">
        <v>310501000</v>
      </c>
      <c r="I158">
        <f>1*(COUNTIF($E$2:E158,E158)=1)</f>
        <v>1</v>
      </c>
      <c r="L158" s="37">
        <v>44376</v>
      </c>
      <c r="M158" s="38" t="s">
        <v>13</v>
      </c>
      <c r="N158" s="38" t="s">
        <v>37</v>
      </c>
      <c r="O158" s="38" t="s">
        <v>371</v>
      </c>
      <c r="P158" s="38" t="s">
        <v>372</v>
      </c>
      <c r="Q158" s="38" t="s">
        <v>373</v>
      </c>
      <c r="R158" s="39">
        <v>1</v>
      </c>
      <c r="S158" s="40">
        <v>310501000</v>
      </c>
      <c r="T158">
        <f>1*(COUNTIF($Q$2:Q158,Q158)=1)</f>
        <v>1</v>
      </c>
      <c r="W158" s="37">
        <v>44376</v>
      </c>
      <c r="X158" s="38" t="s">
        <v>13</v>
      </c>
      <c r="Y158" s="38" t="s">
        <v>37</v>
      </c>
      <c r="Z158" s="38" t="s">
        <v>371</v>
      </c>
      <c r="AA158" s="38" t="s">
        <v>372</v>
      </c>
      <c r="AB158" s="38" t="s">
        <v>373</v>
      </c>
      <c r="AC158" s="39">
        <v>1</v>
      </c>
      <c r="AD158" s="40">
        <v>310501000</v>
      </c>
    </row>
    <row r="159" spans="1:30" x14ac:dyDescent="0.2">
      <c r="A159" s="41">
        <v>44376</v>
      </c>
      <c r="B159" s="42" t="s">
        <v>13</v>
      </c>
      <c r="C159" s="42" t="s">
        <v>37</v>
      </c>
      <c r="D159" s="42" t="s">
        <v>374</v>
      </c>
      <c r="E159" s="42" t="s">
        <v>372</v>
      </c>
      <c r="F159" s="42" t="s">
        <v>373</v>
      </c>
      <c r="G159" s="43">
        <v>1</v>
      </c>
      <c r="H159" s="44">
        <v>292448000</v>
      </c>
      <c r="I159">
        <f>1*(COUNTIF($E$2:E159,E159)=1)</f>
        <v>0</v>
      </c>
      <c r="L159" s="41">
        <v>44376</v>
      </c>
      <c r="M159" s="42" t="s">
        <v>13</v>
      </c>
      <c r="N159" s="42" t="s">
        <v>37</v>
      </c>
      <c r="O159" s="42" t="s">
        <v>374</v>
      </c>
      <c r="P159" s="42" t="s">
        <v>372</v>
      </c>
      <c r="Q159" s="42" t="s">
        <v>373</v>
      </c>
      <c r="R159" s="43">
        <v>1</v>
      </c>
      <c r="S159" s="44">
        <v>292448000</v>
      </c>
      <c r="T159">
        <f>1*(COUNTIF($Q$2:Q159,Q159)=1)</f>
        <v>0</v>
      </c>
      <c r="W159" s="41">
        <v>44376</v>
      </c>
      <c r="X159" s="42" t="s">
        <v>13</v>
      </c>
      <c r="Y159" s="42" t="s">
        <v>37</v>
      </c>
      <c r="Z159" s="42" t="s">
        <v>374</v>
      </c>
      <c r="AA159" s="42" t="s">
        <v>372</v>
      </c>
      <c r="AB159" s="42" t="s">
        <v>373</v>
      </c>
      <c r="AC159" s="43">
        <v>1</v>
      </c>
      <c r="AD159" s="44">
        <v>292448000</v>
      </c>
    </row>
    <row r="160" spans="1:30" x14ac:dyDescent="0.2">
      <c r="A160" s="37">
        <v>44376</v>
      </c>
      <c r="B160" s="38" t="s">
        <v>15</v>
      </c>
      <c r="C160" s="38" t="s">
        <v>37</v>
      </c>
      <c r="D160" s="38" t="s">
        <v>375</v>
      </c>
      <c r="E160" s="38" t="s">
        <v>376</v>
      </c>
      <c r="F160" s="38" t="s">
        <v>377</v>
      </c>
      <c r="G160" s="39">
        <v>1</v>
      </c>
      <c r="H160" s="40">
        <v>28884000</v>
      </c>
      <c r="I160">
        <f>1*(COUNTIF($E$2:E160,E160)=1)</f>
        <v>1</v>
      </c>
      <c r="L160" s="37">
        <v>44376</v>
      </c>
      <c r="M160" s="38" t="s">
        <v>15</v>
      </c>
      <c r="N160" s="38" t="s">
        <v>37</v>
      </c>
      <c r="O160" s="38" t="s">
        <v>375</v>
      </c>
      <c r="P160" s="38" t="s">
        <v>376</v>
      </c>
      <c r="Q160" s="38" t="s">
        <v>377</v>
      </c>
      <c r="R160" s="39">
        <v>1</v>
      </c>
      <c r="S160" s="40">
        <v>28884000</v>
      </c>
      <c r="T160">
        <f>1*(COUNTIF($Q$2:Q160,Q160)=1)</f>
        <v>1</v>
      </c>
      <c r="W160" s="37">
        <v>44376</v>
      </c>
      <c r="X160" s="38" t="s">
        <v>15</v>
      </c>
      <c r="Y160" s="38" t="s">
        <v>37</v>
      </c>
      <c r="Z160" s="38" t="s">
        <v>375</v>
      </c>
      <c r="AA160" s="38" t="s">
        <v>376</v>
      </c>
      <c r="AB160" s="38" t="s">
        <v>377</v>
      </c>
      <c r="AC160" s="39">
        <v>1</v>
      </c>
      <c r="AD160" s="40">
        <v>28884000</v>
      </c>
    </row>
    <row r="161" spans="1:30" x14ac:dyDescent="0.2">
      <c r="A161" s="41">
        <v>44376</v>
      </c>
      <c r="B161" s="42" t="s">
        <v>48</v>
      </c>
      <c r="C161" s="42" t="s">
        <v>37</v>
      </c>
      <c r="D161" s="42" t="s">
        <v>319</v>
      </c>
      <c r="E161" s="42" t="s">
        <v>378</v>
      </c>
      <c r="F161" s="42" t="s">
        <v>379</v>
      </c>
      <c r="G161" s="43">
        <v>1</v>
      </c>
      <c r="H161" s="44">
        <v>6229000</v>
      </c>
      <c r="I161">
        <f>1*(COUNTIF($E$2:E161,E161)=1)</f>
        <v>1</v>
      </c>
      <c r="L161" s="41">
        <v>44376</v>
      </c>
      <c r="M161" s="42" t="s">
        <v>48</v>
      </c>
      <c r="N161" s="42" t="s">
        <v>37</v>
      </c>
      <c r="O161" s="42" t="s">
        <v>319</v>
      </c>
      <c r="P161" s="42" t="s">
        <v>378</v>
      </c>
      <c r="Q161" s="42" t="s">
        <v>379</v>
      </c>
      <c r="R161" s="43">
        <v>1</v>
      </c>
      <c r="S161" s="44">
        <v>6229000</v>
      </c>
      <c r="T161">
        <f>1*(COUNTIF($Q$2:Q161,Q161)=1)</f>
        <v>1</v>
      </c>
      <c r="W161" s="41">
        <v>44376</v>
      </c>
      <c r="X161" s="42" t="s">
        <v>48</v>
      </c>
      <c r="Y161" s="42" t="s">
        <v>37</v>
      </c>
      <c r="Z161" s="42" t="s">
        <v>319</v>
      </c>
      <c r="AA161" s="42" t="s">
        <v>378</v>
      </c>
      <c r="AB161" s="42" t="s">
        <v>379</v>
      </c>
      <c r="AC161" s="43">
        <v>1</v>
      </c>
      <c r="AD161" s="44">
        <v>6229000</v>
      </c>
    </row>
    <row r="162" spans="1:30" x14ac:dyDescent="0.2">
      <c r="A162" s="37">
        <v>44376</v>
      </c>
      <c r="B162" s="38" t="s">
        <v>48</v>
      </c>
      <c r="C162" s="38" t="s">
        <v>37</v>
      </c>
      <c r="D162" s="38" t="s">
        <v>304</v>
      </c>
      <c r="E162" s="38" t="s">
        <v>378</v>
      </c>
      <c r="F162" s="38" t="s">
        <v>379</v>
      </c>
      <c r="G162" s="39">
        <v>1</v>
      </c>
      <c r="H162" s="40">
        <v>6229000</v>
      </c>
      <c r="I162">
        <f>1*(COUNTIF($E$2:E162,E162)=1)</f>
        <v>0</v>
      </c>
      <c r="L162" s="37">
        <v>44376</v>
      </c>
      <c r="M162" s="38" t="s">
        <v>48</v>
      </c>
      <c r="N162" s="38" t="s">
        <v>37</v>
      </c>
      <c r="O162" s="38" t="s">
        <v>304</v>
      </c>
      <c r="P162" s="38" t="s">
        <v>378</v>
      </c>
      <c r="Q162" s="38" t="s">
        <v>379</v>
      </c>
      <c r="R162" s="39">
        <v>1</v>
      </c>
      <c r="S162" s="40">
        <v>6229000</v>
      </c>
      <c r="T162">
        <f>1*(COUNTIF($Q$2:Q162,Q162)=1)</f>
        <v>0</v>
      </c>
      <c r="W162" s="37">
        <v>44376</v>
      </c>
      <c r="X162" s="38" t="s">
        <v>48</v>
      </c>
      <c r="Y162" s="38" t="s">
        <v>37</v>
      </c>
      <c r="Z162" s="38" t="s">
        <v>304</v>
      </c>
      <c r="AA162" s="38" t="s">
        <v>378</v>
      </c>
      <c r="AB162" s="38" t="s">
        <v>379</v>
      </c>
      <c r="AC162" s="39">
        <v>1</v>
      </c>
      <c r="AD162" s="40">
        <v>6229000</v>
      </c>
    </row>
    <row r="163" spans="1:30" x14ac:dyDescent="0.2">
      <c r="A163" s="41">
        <v>44376</v>
      </c>
      <c r="B163" s="42" t="s">
        <v>179</v>
      </c>
      <c r="C163" s="42" t="s">
        <v>37</v>
      </c>
      <c r="D163" s="42" t="s">
        <v>101</v>
      </c>
      <c r="E163" s="42" t="s">
        <v>380</v>
      </c>
      <c r="F163" s="42" t="s">
        <v>381</v>
      </c>
      <c r="G163" s="43">
        <v>1</v>
      </c>
      <c r="H163" s="44">
        <v>5416000</v>
      </c>
      <c r="I163">
        <f>1*(COUNTIF($E$2:E163,E163)=1)</f>
        <v>1</v>
      </c>
      <c r="L163" s="41">
        <v>44376</v>
      </c>
      <c r="M163" s="42" t="s">
        <v>179</v>
      </c>
      <c r="N163" s="42" t="s">
        <v>37</v>
      </c>
      <c r="O163" s="42" t="s">
        <v>101</v>
      </c>
      <c r="P163" s="42" t="s">
        <v>380</v>
      </c>
      <c r="Q163" s="42" t="s">
        <v>381</v>
      </c>
      <c r="R163" s="43">
        <v>1</v>
      </c>
      <c r="S163" s="44">
        <v>5416000</v>
      </c>
      <c r="T163">
        <f>1*(COUNTIF($Q$2:Q163,Q163)=1)</f>
        <v>1</v>
      </c>
      <c r="W163" s="41">
        <v>44376</v>
      </c>
      <c r="X163" s="42" t="s">
        <v>179</v>
      </c>
      <c r="Y163" s="42" t="s">
        <v>37</v>
      </c>
      <c r="Z163" s="42" t="s">
        <v>101</v>
      </c>
      <c r="AA163" s="42" t="s">
        <v>380</v>
      </c>
      <c r="AB163" s="42" t="s">
        <v>381</v>
      </c>
      <c r="AC163" s="43">
        <v>1</v>
      </c>
      <c r="AD163" s="44">
        <v>5416000</v>
      </c>
    </row>
    <row r="164" spans="1:30" x14ac:dyDescent="0.2">
      <c r="A164" s="37">
        <v>44377</v>
      </c>
      <c r="B164" s="38" t="s">
        <v>48</v>
      </c>
      <c r="C164" s="38" t="s">
        <v>37</v>
      </c>
      <c r="D164" s="38" t="s">
        <v>382</v>
      </c>
      <c r="E164" s="38" t="s">
        <v>383</v>
      </c>
      <c r="F164" s="38" t="s">
        <v>384</v>
      </c>
      <c r="G164" s="39">
        <v>1</v>
      </c>
      <c r="H164" s="40">
        <v>26176000</v>
      </c>
      <c r="I164">
        <f>1*(COUNTIF($E$2:E164,E164)=1)</f>
        <v>1</v>
      </c>
      <c r="L164" s="37">
        <v>44377</v>
      </c>
      <c r="M164" s="38" t="s">
        <v>48</v>
      </c>
      <c r="N164" s="38" t="s">
        <v>37</v>
      </c>
      <c r="O164" s="38" t="s">
        <v>382</v>
      </c>
      <c r="P164" s="38" t="s">
        <v>383</v>
      </c>
      <c r="Q164" s="38" t="s">
        <v>384</v>
      </c>
      <c r="R164" s="39">
        <v>1</v>
      </c>
      <c r="S164" s="40">
        <v>26176000</v>
      </c>
      <c r="T164">
        <f>1*(COUNTIF($Q$2:Q164,Q164)=1)</f>
        <v>1</v>
      </c>
      <c r="W164" s="37">
        <v>44377</v>
      </c>
      <c r="X164" s="38" t="s">
        <v>48</v>
      </c>
      <c r="Y164" s="38" t="s">
        <v>37</v>
      </c>
      <c r="Z164" s="38" t="s">
        <v>382</v>
      </c>
      <c r="AA164" s="38" t="s">
        <v>383</v>
      </c>
      <c r="AB164" s="38" t="s">
        <v>384</v>
      </c>
      <c r="AC164" s="39">
        <v>1</v>
      </c>
      <c r="AD164" s="40">
        <v>26176000</v>
      </c>
    </row>
    <row r="165" spans="1:30" x14ac:dyDescent="0.2">
      <c r="A165" s="41">
        <v>44378</v>
      </c>
      <c r="B165" s="42" t="s">
        <v>13</v>
      </c>
      <c r="C165" s="42" t="s">
        <v>37</v>
      </c>
      <c r="D165" s="42" t="s">
        <v>385</v>
      </c>
      <c r="E165" s="42" t="s">
        <v>386</v>
      </c>
      <c r="F165" s="42" t="s">
        <v>387</v>
      </c>
      <c r="G165" s="43">
        <v>1</v>
      </c>
      <c r="H165" s="44">
        <v>209408000</v>
      </c>
      <c r="I165">
        <f>1*(COUNTIF($E$2:E165,E165)=1)</f>
        <v>1</v>
      </c>
      <c r="L165" s="41">
        <v>44378</v>
      </c>
      <c r="M165" s="42" t="s">
        <v>13</v>
      </c>
      <c r="N165" s="42" t="s">
        <v>37</v>
      </c>
      <c r="O165" s="42" t="s">
        <v>385</v>
      </c>
      <c r="P165" s="42" t="s">
        <v>386</v>
      </c>
      <c r="Q165" s="42" t="s">
        <v>387</v>
      </c>
      <c r="R165" s="43">
        <v>1</v>
      </c>
      <c r="S165" s="44">
        <v>209408000</v>
      </c>
      <c r="T165">
        <f>1*(COUNTIF($Q$2:Q165,Q165)=1)</f>
        <v>1</v>
      </c>
      <c r="W165" s="41">
        <v>44378</v>
      </c>
      <c r="X165" s="42" t="s">
        <v>13</v>
      </c>
      <c r="Y165" s="42" t="s">
        <v>37</v>
      </c>
      <c r="Z165" s="42" t="s">
        <v>385</v>
      </c>
      <c r="AA165" s="42" t="s">
        <v>386</v>
      </c>
      <c r="AB165" s="42" t="s">
        <v>387</v>
      </c>
      <c r="AC165" s="43">
        <v>1</v>
      </c>
      <c r="AD165" s="44">
        <v>209408000</v>
      </c>
    </row>
    <row r="166" spans="1:30" x14ac:dyDescent="0.2">
      <c r="A166" s="37">
        <v>44378</v>
      </c>
      <c r="B166" s="38" t="s">
        <v>13</v>
      </c>
      <c r="C166" s="38" t="s">
        <v>37</v>
      </c>
      <c r="D166" s="38" t="s">
        <v>388</v>
      </c>
      <c r="E166" s="38" t="s">
        <v>389</v>
      </c>
      <c r="F166" s="38" t="s">
        <v>390</v>
      </c>
      <c r="G166" s="39">
        <v>1</v>
      </c>
      <c r="H166" s="40">
        <v>68599000</v>
      </c>
      <c r="I166">
        <f>1*(COUNTIF($E$2:E166,E166)=1)</f>
        <v>1</v>
      </c>
      <c r="L166" s="37">
        <v>44378</v>
      </c>
      <c r="M166" s="38" t="s">
        <v>13</v>
      </c>
      <c r="N166" s="38" t="s">
        <v>37</v>
      </c>
      <c r="O166" s="38" t="s">
        <v>388</v>
      </c>
      <c r="P166" s="38" t="s">
        <v>389</v>
      </c>
      <c r="Q166" s="38" t="s">
        <v>390</v>
      </c>
      <c r="R166" s="39">
        <v>1</v>
      </c>
      <c r="S166" s="40">
        <v>68599000</v>
      </c>
      <c r="T166">
        <f>1*(COUNTIF($Q$2:Q166,Q166)=1)</f>
        <v>1</v>
      </c>
      <c r="W166" s="37">
        <v>44378</v>
      </c>
      <c r="X166" s="38" t="s">
        <v>13</v>
      </c>
      <c r="Y166" s="38" t="s">
        <v>37</v>
      </c>
      <c r="Z166" s="38" t="s">
        <v>388</v>
      </c>
      <c r="AA166" s="38" t="s">
        <v>389</v>
      </c>
      <c r="AB166" s="38" t="s">
        <v>390</v>
      </c>
      <c r="AC166" s="39">
        <v>1</v>
      </c>
      <c r="AD166" s="40">
        <v>68599000</v>
      </c>
    </row>
    <row r="167" spans="1:30" x14ac:dyDescent="0.2">
      <c r="A167" s="41">
        <v>44378</v>
      </c>
      <c r="B167" s="42" t="s">
        <v>13</v>
      </c>
      <c r="C167" s="42" t="s">
        <v>37</v>
      </c>
      <c r="D167" s="42" t="s">
        <v>391</v>
      </c>
      <c r="E167" s="42" t="s">
        <v>389</v>
      </c>
      <c r="F167" s="42" t="s">
        <v>390</v>
      </c>
      <c r="G167" s="43">
        <v>1</v>
      </c>
      <c r="H167" s="44">
        <v>36105000</v>
      </c>
      <c r="I167">
        <f>1*(COUNTIF($E$2:E167,E167)=1)</f>
        <v>0</v>
      </c>
      <c r="L167" s="41">
        <v>44378</v>
      </c>
      <c r="M167" s="42" t="s">
        <v>13</v>
      </c>
      <c r="N167" s="42" t="s">
        <v>37</v>
      </c>
      <c r="O167" s="42" t="s">
        <v>391</v>
      </c>
      <c r="P167" s="42" t="s">
        <v>389</v>
      </c>
      <c r="Q167" s="42" t="s">
        <v>390</v>
      </c>
      <c r="R167" s="43">
        <v>1</v>
      </c>
      <c r="S167" s="44">
        <v>36105000</v>
      </c>
      <c r="T167">
        <f>1*(COUNTIF($Q$2:Q167,Q167)=1)</f>
        <v>0</v>
      </c>
      <c r="W167" s="41">
        <v>44378</v>
      </c>
      <c r="X167" s="42" t="s">
        <v>13</v>
      </c>
      <c r="Y167" s="42" t="s">
        <v>37</v>
      </c>
      <c r="Z167" s="42" t="s">
        <v>391</v>
      </c>
      <c r="AA167" s="42" t="s">
        <v>389</v>
      </c>
      <c r="AB167" s="42" t="s">
        <v>390</v>
      </c>
      <c r="AC167" s="43">
        <v>1</v>
      </c>
      <c r="AD167" s="44">
        <v>36105000</v>
      </c>
    </row>
    <row r="168" spans="1:30" x14ac:dyDescent="0.2">
      <c r="A168" s="37">
        <v>44378</v>
      </c>
      <c r="B168" s="38" t="s">
        <v>13</v>
      </c>
      <c r="C168" s="38" t="s">
        <v>37</v>
      </c>
      <c r="D168" s="38" t="s">
        <v>392</v>
      </c>
      <c r="E168" s="38" t="s">
        <v>393</v>
      </c>
      <c r="F168" s="38" t="s">
        <v>394</v>
      </c>
      <c r="G168" s="39">
        <v>1</v>
      </c>
      <c r="H168" s="40">
        <v>15526000</v>
      </c>
      <c r="I168">
        <f>1*(COUNTIF($E$2:E168,E168)=1)</f>
        <v>1</v>
      </c>
      <c r="L168" s="37">
        <v>44378</v>
      </c>
      <c r="M168" s="38" t="s">
        <v>13</v>
      </c>
      <c r="N168" s="38" t="s">
        <v>37</v>
      </c>
      <c r="O168" s="38" t="s">
        <v>392</v>
      </c>
      <c r="P168" s="38" t="s">
        <v>393</v>
      </c>
      <c r="Q168" s="38" t="s">
        <v>394</v>
      </c>
      <c r="R168" s="39">
        <v>1</v>
      </c>
      <c r="S168" s="40">
        <v>15526000</v>
      </c>
      <c r="T168">
        <f>1*(COUNTIF($Q$2:Q168,Q168)=1)</f>
        <v>1</v>
      </c>
      <c r="W168" s="37">
        <v>44378</v>
      </c>
      <c r="X168" s="38" t="s">
        <v>13</v>
      </c>
      <c r="Y168" s="38" t="s">
        <v>37</v>
      </c>
      <c r="Z168" s="38" t="s">
        <v>392</v>
      </c>
      <c r="AA168" s="38" t="s">
        <v>393</v>
      </c>
      <c r="AB168" s="38" t="s">
        <v>394</v>
      </c>
      <c r="AC168" s="39">
        <v>1</v>
      </c>
      <c r="AD168" s="40">
        <v>15526000</v>
      </c>
    </row>
    <row r="169" spans="1:30" x14ac:dyDescent="0.2">
      <c r="A169" s="41">
        <v>44378</v>
      </c>
      <c r="B169" s="42" t="s">
        <v>13</v>
      </c>
      <c r="C169" s="42" t="s">
        <v>37</v>
      </c>
      <c r="D169" s="42" t="s">
        <v>395</v>
      </c>
      <c r="E169" s="42" t="s">
        <v>393</v>
      </c>
      <c r="F169" s="42" t="s">
        <v>394</v>
      </c>
      <c r="G169" s="43">
        <v>1</v>
      </c>
      <c r="H169" s="44">
        <v>7402000</v>
      </c>
      <c r="I169">
        <f>1*(COUNTIF($E$2:E169,E169)=1)</f>
        <v>0</v>
      </c>
      <c r="L169" s="41">
        <v>44378</v>
      </c>
      <c r="M169" s="42" t="s">
        <v>13</v>
      </c>
      <c r="N169" s="42" t="s">
        <v>37</v>
      </c>
      <c r="O169" s="42" t="s">
        <v>395</v>
      </c>
      <c r="P169" s="42" t="s">
        <v>393</v>
      </c>
      <c r="Q169" s="42" t="s">
        <v>394</v>
      </c>
      <c r="R169" s="43">
        <v>1</v>
      </c>
      <c r="S169" s="44">
        <v>7402000</v>
      </c>
      <c r="T169">
        <f>1*(COUNTIF($Q$2:Q169,Q169)=1)</f>
        <v>0</v>
      </c>
      <c r="W169" s="41">
        <v>44378</v>
      </c>
      <c r="X169" s="42" t="s">
        <v>13</v>
      </c>
      <c r="Y169" s="42" t="s">
        <v>37</v>
      </c>
      <c r="Z169" s="42" t="s">
        <v>395</v>
      </c>
      <c r="AA169" s="42" t="s">
        <v>393</v>
      </c>
      <c r="AB169" s="42" t="s">
        <v>394</v>
      </c>
      <c r="AC169" s="43">
        <v>1</v>
      </c>
      <c r="AD169" s="44">
        <v>7402000</v>
      </c>
    </row>
    <row r="170" spans="1:30" x14ac:dyDescent="0.2">
      <c r="A170" s="37">
        <v>44378</v>
      </c>
      <c r="B170" s="38" t="s">
        <v>13</v>
      </c>
      <c r="C170" s="38" t="s">
        <v>37</v>
      </c>
      <c r="D170" s="38" t="s">
        <v>230</v>
      </c>
      <c r="E170" s="38" t="s">
        <v>393</v>
      </c>
      <c r="F170" s="38" t="s">
        <v>394</v>
      </c>
      <c r="G170" s="39">
        <v>1</v>
      </c>
      <c r="H170" s="40">
        <v>7402000</v>
      </c>
      <c r="I170">
        <f>1*(COUNTIF($E$2:E170,E170)=1)</f>
        <v>0</v>
      </c>
      <c r="L170" s="37">
        <v>44378</v>
      </c>
      <c r="M170" s="38" t="s">
        <v>13</v>
      </c>
      <c r="N170" s="38" t="s">
        <v>37</v>
      </c>
      <c r="O170" s="38" t="s">
        <v>230</v>
      </c>
      <c r="P170" s="38" t="s">
        <v>393</v>
      </c>
      <c r="Q170" s="38" t="s">
        <v>394</v>
      </c>
      <c r="R170" s="39">
        <v>1</v>
      </c>
      <c r="S170" s="40">
        <v>7402000</v>
      </c>
      <c r="T170">
        <f>1*(COUNTIF($Q$2:Q170,Q170)=1)</f>
        <v>0</v>
      </c>
      <c r="W170" s="37">
        <v>44378</v>
      </c>
      <c r="X170" s="38" t="s">
        <v>13</v>
      </c>
      <c r="Y170" s="38" t="s">
        <v>37</v>
      </c>
      <c r="Z170" s="38" t="s">
        <v>230</v>
      </c>
      <c r="AA170" s="38" t="s">
        <v>393</v>
      </c>
      <c r="AB170" s="38" t="s">
        <v>394</v>
      </c>
      <c r="AC170" s="39">
        <v>1</v>
      </c>
      <c r="AD170" s="40">
        <v>7402000</v>
      </c>
    </row>
    <row r="171" spans="1:30" x14ac:dyDescent="0.2">
      <c r="A171" s="41">
        <v>44380</v>
      </c>
      <c r="B171" s="42" t="s">
        <v>48</v>
      </c>
      <c r="C171" s="42" t="s">
        <v>37</v>
      </c>
      <c r="D171" s="42" t="s">
        <v>396</v>
      </c>
      <c r="E171" s="42" t="s">
        <v>397</v>
      </c>
      <c r="F171" s="42" t="s">
        <v>398</v>
      </c>
      <c r="G171" s="43">
        <v>1</v>
      </c>
      <c r="H171" s="44">
        <v>6951000</v>
      </c>
      <c r="I171">
        <f>1*(COUNTIF($E$2:E171,E171)=1)</f>
        <v>1</v>
      </c>
      <c r="L171" s="41">
        <v>44380</v>
      </c>
      <c r="M171" s="42" t="s">
        <v>48</v>
      </c>
      <c r="N171" s="42" t="s">
        <v>37</v>
      </c>
      <c r="O171" s="42" t="s">
        <v>396</v>
      </c>
      <c r="P171" s="42" t="s">
        <v>397</v>
      </c>
      <c r="Q171" s="42" t="s">
        <v>398</v>
      </c>
      <c r="R171" s="43">
        <v>1</v>
      </c>
      <c r="S171" s="44">
        <v>6951000</v>
      </c>
      <c r="T171">
        <f>1*(COUNTIF($Q$2:Q171,Q171)=1)</f>
        <v>1</v>
      </c>
      <c r="W171" s="41">
        <v>44380</v>
      </c>
      <c r="X171" s="42" t="s">
        <v>48</v>
      </c>
      <c r="Y171" s="42" t="s">
        <v>37</v>
      </c>
      <c r="Z171" s="42" t="s">
        <v>396</v>
      </c>
      <c r="AA171" s="42" t="s">
        <v>397</v>
      </c>
      <c r="AB171" s="42" t="s">
        <v>398</v>
      </c>
      <c r="AC171" s="43">
        <v>1</v>
      </c>
      <c r="AD171" s="44">
        <v>6951000</v>
      </c>
    </row>
    <row r="172" spans="1:30" x14ac:dyDescent="0.2">
      <c r="A172" s="37">
        <v>44380</v>
      </c>
      <c r="B172" s="38" t="s">
        <v>15</v>
      </c>
      <c r="C172" s="38" t="s">
        <v>37</v>
      </c>
      <c r="D172" s="38" t="s">
        <v>186</v>
      </c>
      <c r="E172" s="38" t="s">
        <v>399</v>
      </c>
      <c r="F172" s="38" t="s">
        <v>400</v>
      </c>
      <c r="G172" s="39">
        <v>1</v>
      </c>
      <c r="H172" s="40">
        <v>31592000</v>
      </c>
      <c r="I172">
        <f>1*(COUNTIF($E$2:E172,E172)=1)</f>
        <v>1</v>
      </c>
      <c r="L172" s="37">
        <v>44380</v>
      </c>
      <c r="M172" s="38" t="s">
        <v>15</v>
      </c>
      <c r="N172" s="38" t="s">
        <v>37</v>
      </c>
      <c r="O172" s="38" t="s">
        <v>186</v>
      </c>
      <c r="P172" s="38" t="s">
        <v>399</v>
      </c>
      <c r="Q172" s="38" t="s">
        <v>400</v>
      </c>
      <c r="R172" s="39">
        <v>1</v>
      </c>
      <c r="S172" s="40">
        <v>31592000</v>
      </c>
      <c r="T172">
        <f>1*(COUNTIF($Q$2:Q172,Q172)=1)</f>
        <v>1</v>
      </c>
      <c r="W172" s="37">
        <v>44380</v>
      </c>
      <c r="X172" s="38" t="s">
        <v>15</v>
      </c>
      <c r="Y172" s="38" t="s">
        <v>37</v>
      </c>
      <c r="Z172" s="38" t="s">
        <v>186</v>
      </c>
      <c r="AA172" s="38" t="s">
        <v>399</v>
      </c>
      <c r="AB172" s="38" t="s">
        <v>400</v>
      </c>
      <c r="AC172" s="39">
        <v>1</v>
      </c>
      <c r="AD172" s="40">
        <v>31592000</v>
      </c>
    </row>
    <row r="173" spans="1:30" x14ac:dyDescent="0.2">
      <c r="A173" s="41">
        <v>44380</v>
      </c>
      <c r="B173" s="42" t="s">
        <v>15</v>
      </c>
      <c r="C173" s="42" t="s">
        <v>37</v>
      </c>
      <c r="D173" s="42" t="s">
        <v>401</v>
      </c>
      <c r="E173" s="42" t="s">
        <v>402</v>
      </c>
      <c r="F173" s="42" t="s">
        <v>403</v>
      </c>
      <c r="G173" s="43">
        <v>1</v>
      </c>
      <c r="H173" s="44">
        <v>86652000</v>
      </c>
      <c r="I173">
        <f>1*(COUNTIF($E$2:E173,E173)=1)</f>
        <v>1</v>
      </c>
      <c r="L173" s="41">
        <v>44380</v>
      </c>
      <c r="M173" s="42" t="s">
        <v>15</v>
      </c>
      <c r="N173" s="42" t="s">
        <v>37</v>
      </c>
      <c r="O173" s="42" t="s">
        <v>401</v>
      </c>
      <c r="P173" s="42" t="s">
        <v>402</v>
      </c>
      <c r="Q173" s="42" t="s">
        <v>403</v>
      </c>
      <c r="R173" s="43">
        <v>1</v>
      </c>
      <c r="S173" s="44">
        <v>86652000</v>
      </c>
      <c r="T173">
        <f>1*(COUNTIF($Q$2:Q173,Q173)=1)</f>
        <v>1</v>
      </c>
      <c r="W173" s="41">
        <v>44380</v>
      </c>
      <c r="X173" s="42" t="s">
        <v>15</v>
      </c>
      <c r="Y173" s="42" t="s">
        <v>37</v>
      </c>
      <c r="Z173" s="42" t="s">
        <v>401</v>
      </c>
      <c r="AA173" s="42" t="s">
        <v>402</v>
      </c>
      <c r="AB173" s="42" t="s">
        <v>403</v>
      </c>
      <c r="AC173" s="43">
        <v>1</v>
      </c>
      <c r="AD173" s="44">
        <v>86652000</v>
      </c>
    </row>
    <row r="174" spans="1:30" x14ac:dyDescent="0.2">
      <c r="A174" s="37">
        <v>44380</v>
      </c>
      <c r="B174" s="38" t="s">
        <v>15</v>
      </c>
      <c r="C174" s="38" t="s">
        <v>37</v>
      </c>
      <c r="D174" s="38" t="s">
        <v>404</v>
      </c>
      <c r="E174" s="38" t="s">
        <v>402</v>
      </c>
      <c r="F174" s="38" t="s">
        <v>403</v>
      </c>
      <c r="G174" s="39">
        <v>1</v>
      </c>
      <c r="H174" s="40">
        <v>43326000</v>
      </c>
      <c r="I174">
        <f>1*(COUNTIF($E$2:E174,E174)=1)</f>
        <v>0</v>
      </c>
      <c r="L174" s="37">
        <v>44380</v>
      </c>
      <c r="M174" s="38" t="s">
        <v>15</v>
      </c>
      <c r="N174" s="38" t="s">
        <v>37</v>
      </c>
      <c r="O174" s="38" t="s">
        <v>404</v>
      </c>
      <c r="P174" s="38" t="s">
        <v>402</v>
      </c>
      <c r="Q174" s="38" t="s">
        <v>403</v>
      </c>
      <c r="R174" s="39">
        <v>1</v>
      </c>
      <c r="S174" s="40">
        <v>43326000</v>
      </c>
      <c r="T174">
        <f>1*(COUNTIF($Q$2:Q174,Q174)=1)</f>
        <v>0</v>
      </c>
      <c r="W174" s="37">
        <v>44380</v>
      </c>
      <c r="X174" s="38" t="s">
        <v>15</v>
      </c>
      <c r="Y174" s="38" t="s">
        <v>37</v>
      </c>
      <c r="Z174" s="38" t="s">
        <v>404</v>
      </c>
      <c r="AA174" s="38" t="s">
        <v>402</v>
      </c>
      <c r="AB174" s="38" t="s">
        <v>403</v>
      </c>
      <c r="AC174" s="39">
        <v>1</v>
      </c>
      <c r="AD174" s="40">
        <v>43326000</v>
      </c>
    </row>
    <row r="175" spans="1:30" x14ac:dyDescent="0.2">
      <c r="A175" s="41">
        <v>44380</v>
      </c>
      <c r="B175" s="42" t="s">
        <v>48</v>
      </c>
      <c r="C175" s="42" t="s">
        <v>37</v>
      </c>
      <c r="D175" s="42" t="s">
        <v>405</v>
      </c>
      <c r="E175" s="42" t="s">
        <v>406</v>
      </c>
      <c r="F175" s="42" t="s">
        <v>407</v>
      </c>
      <c r="G175" s="43">
        <v>1</v>
      </c>
      <c r="H175" s="44">
        <v>6229000</v>
      </c>
      <c r="I175">
        <f>1*(COUNTIF($E$2:E175,E175)=1)</f>
        <v>1</v>
      </c>
      <c r="L175" s="41">
        <v>44380</v>
      </c>
      <c r="M175" s="42" t="s">
        <v>48</v>
      </c>
      <c r="N175" s="42" t="s">
        <v>37</v>
      </c>
      <c r="O175" s="42" t="s">
        <v>405</v>
      </c>
      <c r="P175" s="42" t="s">
        <v>406</v>
      </c>
      <c r="Q175" s="42" t="s">
        <v>407</v>
      </c>
      <c r="R175" s="43">
        <v>1</v>
      </c>
      <c r="S175" s="44">
        <v>6229000</v>
      </c>
      <c r="T175">
        <f>1*(COUNTIF($Q$2:Q175,Q175)=1)</f>
        <v>1</v>
      </c>
      <c r="W175" s="41">
        <v>44380</v>
      </c>
      <c r="X175" s="42" t="s">
        <v>48</v>
      </c>
      <c r="Y175" s="42" t="s">
        <v>37</v>
      </c>
      <c r="Z175" s="42" t="s">
        <v>405</v>
      </c>
      <c r="AA175" s="42" t="s">
        <v>406</v>
      </c>
      <c r="AB175" s="42" t="s">
        <v>407</v>
      </c>
      <c r="AC175" s="43">
        <v>1</v>
      </c>
      <c r="AD175" s="44">
        <v>6229000</v>
      </c>
    </row>
    <row r="176" spans="1:30" x14ac:dyDescent="0.2">
      <c r="A176" s="37">
        <v>44380</v>
      </c>
      <c r="B176" s="38" t="s">
        <v>13</v>
      </c>
      <c r="C176" s="38" t="s">
        <v>37</v>
      </c>
      <c r="D176" s="38" t="s">
        <v>408</v>
      </c>
      <c r="E176" s="38" t="s">
        <v>409</v>
      </c>
      <c r="F176" s="38" t="s">
        <v>410</v>
      </c>
      <c r="G176" s="39">
        <v>1</v>
      </c>
      <c r="H176" s="40">
        <v>685989000</v>
      </c>
      <c r="I176">
        <f>1*(COUNTIF($E$2:E176,E176)=1)</f>
        <v>1</v>
      </c>
      <c r="L176" s="37">
        <v>44380</v>
      </c>
      <c r="M176" s="38" t="s">
        <v>13</v>
      </c>
      <c r="N176" s="38" t="s">
        <v>37</v>
      </c>
      <c r="O176" s="38" t="s">
        <v>408</v>
      </c>
      <c r="P176" s="38" t="s">
        <v>409</v>
      </c>
      <c r="Q176" s="38" t="s">
        <v>410</v>
      </c>
      <c r="R176" s="39">
        <v>1</v>
      </c>
      <c r="S176" s="40">
        <v>685989000</v>
      </c>
      <c r="T176">
        <f>1*(COUNTIF($Q$2:Q176,Q176)=1)</f>
        <v>1</v>
      </c>
      <c r="W176" s="37">
        <v>44380</v>
      </c>
      <c r="X176" s="38" t="s">
        <v>13</v>
      </c>
      <c r="Y176" s="38" t="s">
        <v>37</v>
      </c>
      <c r="Z176" s="38" t="s">
        <v>408</v>
      </c>
      <c r="AA176" s="38" t="s">
        <v>409</v>
      </c>
      <c r="AB176" s="38" t="s">
        <v>410</v>
      </c>
      <c r="AC176" s="39">
        <v>1</v>
      </c>
      <c r="AD176" s="40">
        <v>685989000</v>
      </c>
    </row>
    <row r="177" spans="1:30" x14ac:dyDescent="0.2">
      <c r="A177" s="41">
        <v>44380</v>
      </c>
      <c r="B177" s="42" t="s">
        <v>48</v>
      </c>
      <c r="C177" s="42" t="s">
        <v>37</v>
      </c>
      <c r="D177" s="42" t="s">
        <v>411</v>
      </c>
      <c r="E177" s="42" t="s">
        <v>412</v>
      </c>
      <c r="F177" s="42" t="s">
        <v>413</v>
      </c>
      <c r="G177" s="43">
        <v>1</v>
      </c>
      <c r="H177" s="44">
        <v>56865000</v>
      </c>
      <c r="I177">
        <f>1*(COUNTIF($E$2:E177,E177)=1)</f>
        <v>1</v>
      </c>
      <c r="L177" s="41">
        <v>44380</v>
      </c>
      <c r="M177" s="42" t="s">
        <v>48</v>
      </c>
      <c r="N177" s="42" t="s">
        <v>37</v>
      </c>
      <c r="O177" s="42" t="s">
        <v>411</v>
      </c>
      <c r="P177" s="42" t="s">
        <v>412</v>
      </c>
      <c r="Q177" s="42" t="s">
        <v>413</v>
      </c>
      <c r="R177" s="43">
        <v>1</v>
      </c>
      <c r="S177" s="44">
        <v>56865000</v>
      </c>
      <c r="T177">
        <f>1*(COUNTIF($Q$2:Q177,Q177)=1)</f>
        <v>1</v>
      </c>
      <c r="W177" s="41">
        <v>44380</v>
      </c>
      <c r="X177" s="42" t="s">
        <v>48</v>
      </c>
      <c r="Y177" s="42" t="s">
        <v>37</v>
      </c>
      <c r="Z177" s="42" t="s">
        <v>411</v>
      </c>
      <c r="AA177" s="42" t="s">
        <v>412</v>
      </c>
      <c r="AB177" s="42" t="s">
        <v>413</v>
      </c>
      <c r="AC177" s="43">
        <v>1</v>
      </c>
      <c r="AD177" s="44">
        <v>56865000</v>
      </c>
    </row>
    <row r="178" spans="1:30" x14ac:dyDescent="0.2">
      <c r="A178" s="37">
        <v>44381</v>
      </c>
      <c r="B178" s="38" t="s">
        <v>48</v>
      </c>
      <c r="C178" s="38" t="s">
        <v>37</v>
      </c>
      <c r="D178" s="38" t="s">
        <v>319</v>
      </c>
      <c r="E178" s="38" t="s">
        <v>414</v>
      </c>
      <c r="F178" s="38" t="s">
        <v>415</v>
      </c>
      <c r="G178" s="39">
        <v>1</v>
      </c>
      <c r="H178" s="40">
        <v>6229000</v>
      </c>
      <c r="I178">
        <f>1*(COUNTIF($E$2:E178,E178)=1)</f>
        <v>1</v>
      </c>
      <c r="L178" s="37">
        <v>44381</v>
      </c>
      <c r="M178" s="38" t="s">
        <v>48</v>
      </c>
      <c r="N178" s="38" t="s">
        <v>37</v>
      </c>
      <c r="O178" s="38" t="s">
        <v>319</v>
      </c>
      <c r="P178" s="38" t="s">
        <v>414</v>
      </c>
      <c r="Q178" s="38" t="s">
        <v>415</v>
      </c>
      <c r="R178" s="39">
        <v>1</v>
      </c>
      <c r="S178" s="40">
        <v>6229000</v>
      </c>
      <c r="T178">
        <f>1*(COUNTIF($Q$2:Q178,Q178)=1)</f>
        <v>1</v>
      </c>
      <c r="W178" s="37">
        <v>44381</v>
      </c>
      <c r="X178" s="38" t="s">
        <v>48</v>
      </c>
      <c r="Y178" s="38" t="s">
        <v>37</v>
      </c>
      <c r="Z178" s="38" t="s">
        <v>319</v>
      </c>
      <c r="AA178" s="38" t="s">
        <v>414</v>
      </c>
      <c r="AB178" s="38" t="s">
        <v>415</v>
      </c>
      <c r="AC178" s="39">
        <v>1</v>
      </c>
      <c r="AD178" s="40">
        <v>6229000</v>
      </c>
    </row>
    <row r="179" spans="1:30" x14ac:dyDescent="0.2">
      <c r="A179" s="41">
        <v>44381</v>
      </c>
      <c r="B179" s="42" t="s">
        <v>13</v>
      </c>
      <c r="C179" s="42" t="s">
        <v>37</v>
      </c>
      <c r="D179" s="42" t="s">
        <v>416</v>
      </c>
      <c r="E179" s="42" t="s">
        <v>417</v>
      </c>
      <c r="F179" s="42" t="s">
        <v>418</v>
      </c>
      <c r="G179" s="43">
        <v>1</v>
      </c>
      <c r="H179" s="44">
        <v>43326000</v>
      </c>
      <c r="I179">
        <f>1*(COUNTIF($E$2:E179,E179)=1)</f>
        <v>1</v>
      </c>
      <c r="L179" s="41">
        <v>44381</v>
      </c>
      <c r="M179" s="42" t="s">
        <v>13</v>
      </c>
      <c r="N179" s="42" t="s">
        <v>37</v>
      </c>
      <c r="O179" s="42" t="s">
        <v>416</v>
      </c>
      <c r="P179" s="42" t="s">
        <v>417</v>
      </c>
      <c r="Q179" s="42" t="s">
        <v>418</v>
      </c>
      <c r="R179" s="43">
        <v>1</v>
      </c>
      <c r="S179" s="44">
        <v>43326000</v>
      </c>
      <c r="T179">
        <f>1*(COUNTIF($Q$2:Q179,Q179)=1)</f>
        <v>1</v>
      </c>
      <c r="W179" s="41">
        <v>44381</v>
      </c>
      <c r="X179" s="42" t="s">
        <v>13</v>
      </c>
      <c r="Y179" s="42" t="s">
        <v>37</v>
      </c>
      <c r="Z179" s="42" t="s">
        <v>416</v>
      </c>
      <c r="AA179" s="42" t="s">
        <v>417</v>
      </c>
      <c r="AB179" s="42" t="s">
        <v>418</v>
      </c>
      <c r="AC179" s="43">
        <v>1</v>
      </c>
      <c r="AD179" s="44">
        <v>43326000</v>
      </c>
    </row>
    <row r="180" spans="1:30" x14ac:dyDescent="0.2">
      <c r="A180" s="37">
        <v>44381</v>
      </c>
      <c r="B180" s="38" t="s">
        <v>13</v>
      </c>
      <c r="C180" s="38" t="s">
        <v>37</v>
      </c>
      <c r="D180" s="38" t="s">
        <v>419</v>
      </c>
      <c r="E180" s="38" t="s">
        <v>417</v>
      </c>
      <c r="F180" s="38" t="s">
        <v>418</v>
      </c>
      <c r="G180" s="39">
        <v>1</v>
      </c>
      <c r="H180" s="40">
        <v>7402000</v>
      </c>
      <c r="I180">
        <f>1*(COUNTIF($E$2:E180,E180)=1)</f>
        <v>0</v>
      </c>
      <c r="L180" s="37">
        <v>44381</v>
      </c>
      <c r="M180" s="38" t="s">
        <v>13</v>
      </c>
      <c r="N180" s="38" t="s">
        <v>37</v>
      </c>
      <c r="O180" s="38" t="s">
        <v>419</v>
      </c>
      <c r="P180" s="38" t="s">
        <v>417</v>
      </c>
      <c r="Q180" s="38" t="s">
        <v>418</v>
      </c>
      <c r="R180" s="39">
        <v>1</v>
      </c>
      <c r="S180" s="40">
        <v>7402000</v>
      </c>
      <c r="T180">
        <f>1*(COUNTIF($Q$2:Q180,Q180)=1)</f>
        <v>0</v>
      </c>
      <c r="W180" s="37">
        <v>44381</v>
      </c>
      <c r="X180" s="38" t="s">
        <v>13</v>
      </c>
      <c r="Y180" s="38" t="s">
        <v>37</v>
      </c>
      <c r="Z180" s="38" t="s">
        <v>419</v>
      </c>
      <c r="AA180" s="38" t="s">
        <v>417</v>
      </c>
      <c r="AB180" s="38" t="s">
        <v>418</v>
      </c>
      <c r="AC180" s="39">
        <v>1</v>
      </c>
      <c r="AD180" s="40">
        <v>7402000</v>
      </c>
    </row>
    <row r="181" spans="1:30" x14ac:dyDescent="0.2">
      <c r="A181" s="41">
        <v>44381</v>
      </c>
      <c r="B181" s="42" t="s">
        <v>13</v>
      </c>
      <c r="C181" s="42" t="s">
        <v>37</v>
      </c>
      <c r="D181" s="42" t="s">
        <v>420</v>
      </c>
      <c r="E181" s="42" t="s">
        <v>417</v>
      </c>
      <c r="F181" s="42" t="s">
        <v>418</v>
      </c>
      <c r="G181" s="43">
        <v>1</v>
      </c>
      <c r="H181" s="44">
        <v>62281000</v>
      </c>
      <c r="I181">
        <f>1*(COUNTIF($E$2:E181,E181)=1)</f>
        <v>0</v>
      </c>
      <c r="L181" s="41">
        <v>44381</v>
      </c>
      <c r="M181" s="42" t="s">
        <v>13</v>
      </c>
      <c r="N181" s="42" t="s">
        <v>37</v>
      </c>
      <c r="O181" s="42" t="s">
        <v>420</v>
      </c>
      <c r="P181" s="42" t="s">
        <v>417</v>
      </c>
      <c r="Q181" s="42" t="s">
        <v>418</v>
      </c>
      <c r="R181" s="43">
        <v>1</v>
      </c>
      <c r="S181" s="44">
        <v>62281000</v>
      </c>
      <c r="T181">
        <f>1*(COUNTIF($Q$2:Q181,Q181)=1)</f>
        <v>0</v>
      </c>
      <c r="W181" s="41">
        <v>44381</v>
      </c>
      <c r="X181" s="42" t="s">
        <v>13</v>
      </c>
      <c r="Y181" s="42" t="s">
        <v>37</v>
      </c>
      <c r="Z181" s="42" t="s">
        <v>420</v>
      </c>
      <c r="AA181" s="42" t="s">
        <v>417</v>
      </c>
      <c r="AB181" s="42" t="s">
        <v>418</v>
      </c>
      <c r="AC181" s="43">
        <v>1</v>
      </c>
      <c r="AD181" s="44">
        <v>62281000</v>
      </c>
    </row>
    <row r="182" spans="1:30" x14ac:dyDescent="0.2">
      <c r="A182" s="37">
        <v>44382</v>
      </c>
      <c r="B182" s="38" t="s">
        <v>13</v>
      </c>
      <c r="C182" s="38" t="s">
        <v>37</v>
      </c>
      <c r="D182" s="38" t="s">
        <v>421</v>
      </c>
      <c r="E182" s="38" t="s">
        <v>422</v>
      </c>
      <c r="F182" s="38" t="s">
        <v>423</v>
      </c>
      <c r="G182" s="39">
        <v>1</v>
      </c>
      <c r="H182" s="40">
        <v>17240000</v>
      </c>
      <c r="I182">
        <f>1*(COUNTIF($E$2:E182,E182)=1)</f>
        <v>1</v>
      </c>
      <c r="L182" s="37">
        <v>44382</v>
      </c>
      <c r="M182" s="38" t="s">
        <v>13</v>
      </c>
      <c r="N182" s="38" t="s">
        <v>37</v>
      </c>
      <c r="O182" s="38" t="s">
        <v>421</v>
      </c>
      <c r="P182" s="38" t="s">
        <v>422</v>
      </c>
      <c r="Q182" s="38" t="s">
        <v>423</v>
      </c>
      <c r="R182" s="39">
        <v>1</v>
      </c>
      <c r="S182" s="40">
        <v>17240000</v>
      </c>
      <c r="T182">
        <f>1*(COUNTIF($Q$2:Q182,Q182)=1)</f>
        <v>1</v>
      </c>
      <c r="W182" s="37">
        <v>44382</v>
      </c>
      <c r="X182" s="38" t="s">
        <v>13</v>
      </c>
      <c r="Y182" s="38" t="s">
        <v>37</v>
      </c>
      <c r="Z182" s="38" t="s">
        <v>421</v>
      </c>
      <c r="AA182" s="38" t="s">
        <v>422</v>
      </c>
      <c r="AB182" s="38" t="s">
        <v>423</v>
      </c>
      <c r="AC182" s="39">
        <v>1</v>
      </c>
      <c r="AD182" s="40">
        <v>17240000</v>
      </c>
    </row>
    <row r="183" spans="1:30" x14ac:dyDescent="0.2">
      <c r="A183" s="41">
        <v>44382</v>
      </c>
      <c r="B183" s="42" t="s">
        <v>13</v>
      </c>
      <c r="C183" s="42" t="s">
        <v>37</v>
      </c>
      <c r="D183" s="42" t="s">
        <v>424</v>
      </c>
      <c r="E183" s="42" t="s">
        <v>422</v>
      </c>
      <c r="F183" s="42" t="s">
        <v>425</v>
      </c>
      <c r="G183" s="43">
        <v>1</v>
      </c>
      <c r="H183" s="44">
        <v>65892000</v>
      </c>
      <c r="I183">
        <f>1*(COUNTIF($E$2:E183,E183)=1)</f>
        <v>0</v>
      </c>
      <c r="L183" s="41">
        <v>44382</v>
      </c>
      <c r="M183" s="42" t="s">
        <v>13</v>
      </c>
      <c r="N183" s="42" t="s">
        <v>37</v>
      </c>
      <c r="O183" s="42" t="s">
        <v>424</v>
      </c>
      <c r="P183" s="42" t="s">
        <v>422</v>
      </c>
      <c r="Q183" s="42" t="s">
        <v>425</v>
      </c>
      <c r="R183" s="43">
        <v>1</v>
      </c>
      <c r="S183" s="44">
        <v>65892000</v>
      </c>
      <c r="T183">
        <f>1*(COUNTIF($Q$2:Q183,Q183)=1)</f>
        <v>1</v>
      </c>
      <c r="W183" s="41">
        <v>44382</v>
      </c>
      <c r="X183" s="42" t="s">
        <v>13</v>
      </c>
      <c r="Y183" s="42" t="s">
        <v>37</v>
      </c>
      <c r="Z183" s="42" t="s">
        <v>424</v>
      </c>
      <c r="AA183" s="42" t="s">
        <v>422</v>
      </c>
      <c r="AB183" s="42" t="s">
        <v>425</v>
      </c>
      <c r="AC183" s="43">
        <v>1</v>
      </c>
      <c r="AD183" s="44">
        <v>65892000</v>
      </c>
    </row>
    <row r="184" spans="1:30" x14ac:dyDescent="0.2">
      <c r="A184" s="37">
        <v>44382</v>
      </c>
      <c r="B184" s="38" t="s">
        <v>13</v>
      </c>
      <c r="C184" s="38" t="s">
        <v>37</v>
      </c>
      <c r="D184" s="38" t="s">
        <v>426</v>
      </c>
      <c r="E184" s="38" t="s">
        <v>422</v>
      </c>
      <c r="F184" s="38" t="s">
        <v>425</v>
      </c>
      <c r="G184" s="39">
        <v>1</v>
      </c>
      <c r="H184" s="40">
        <v>51450000</v>
      </c>
      <c r="I184">
        <f>1*(COUNTIF($E$2:E184,E184)=1)</f>
        <v>0</v>
      </c>
      <c r="L184" s="37">
        <v>44382</v>
      </c>
      <c r="M184" s="38" t="s">
        <v>13</v>
      </c>
      <c r="N184" s="38" t="s">
        <v>37</v>
      </c>
      <c r="O184" s="38" t="s">
        <v>426</v>
      </c>
      <c r="P184" s="38" t="s">
        <v>422</v>
      </c>
      <c r="Q184" s="38" t="s">
        <v>425</v>
      </c>
      <c r="R184" s="39">
        <v>1</v>
      </c>
      <c r="S184" s="40">
        <v>51450000</v>
      </c>
      <c r="T184">
        <f>1*(COUNTIF($Q$2:Q184,Q184)=1)</f>
        <v>0</v>
      </c>
      <c r="W184" s="37">
        <v>44382</v>
      </c>
      <c r="X184" s="38" t="s">
        <v>13</v>
      </c>
      <c r="Y184" s="38" t="s">
        <v>37</v>
      </c>
      <c r="Z184" s="38" t="s">
        <v>426</v>
      </c>
      <c r="AA184" s="38" t="s">
        <v>422</v>
      </c>
      <c r="AB184" s="38" t="s">
        <v>425</v>
      </c>
      <c r="AC184" s="39">
        <v>1</v>
      </c>
      <c r="AD184" s="40">
        <v>51450000</v>
      </c>
    </row>
    <row r="185" spans="1:30" x14ac:dyDescent="0.2">
      <c r="A185" s="41">
        <v>44384</v>
      </c>
      <c r="B185" s="42" t="s">
        <v>13</v>
      </c>
      <c r="C185" s="42" t="s">
        <v>37</v>
      </c>
      <c r="D185" s="42" t="s">
        <v>427</v>
      </c>
      <c r="E185" s="42" t="s">
        <v>428</v>
      </c>
      <c r="F185" s="42" t="s">
        <v>429</v>
      </c>
      <c r="G185" s="43">
        <v>1</v>
      </c>
      <c r="H185" s="44">
        <v>223849000</v>
      </c>
      <c r="I185">
        <f>1*(COUNTIF($E$2:E185,E185)=1)</f>
        <v>1</v>
      </c>
      <c r="L185" s="41">
        <v>44384</v>
      </c>
      <c r="M185" s="42" t="s">
        <v>13</v>
      </c>
      <c r="N185" s="42" t="s">
        <v>37</v>
      </c>
      <c r="O185" s="42" t="s">
        <v>427</v>
      </c>
      <c r="P185" s="42" t="s">
        <v>428</v>
      </c>
      <c r="Q185" s="42" t="s">
        <v>429</v>
      </c>
      <c r="R185" s="43">
        <v>1</v>
      </c>
      <c r="S185" s="44">
        <v>223849000</v>
      </c>
      <c r="T185">
        <f>1*(COUNTIF($Q$2:Q185,Q185)=1)</f>
        <v>1</v>
      </c>
      <c r="W185" s="41">
        <v>44384</v>
      </c>
      <c r="X185" s="42" t="s">
        <v>13</v>
      </c>
      <c r="Y185" s="42" t="s">
        <v>37</v>
      </c>
      <c r="Z185" s="42" t="s">
        <v>427</v>
      </c>
      <c r="AA185" s="42" t="s">
        <v>428</v>
      </c>
      <c r="AB185" s="42" t="s">
        <v>429</v>
      </c>
      <c r="AC185" s="43">
        <v>1</v>
      </c>
      <c r="AD185" s="44">
        <v>223849000</v>
      </c>
    </row>
    <row r="186" spans="1:30" x14ac:dyDescent="0.2">
      <c r="A186" s="37">
        <v>44385</v>
      </c>
      <c r="B186" s="38" t="s">
        <v>13</v>
      </c>
      <c r="C186" s="38" t="s">
        <v>37</v>
      </c>
      <c r="D186" s="38" t="s">
        <v>430</v>
      </c>
      <c r="E186" s="38" t="s">
        <v>431</v>
      </c>
      <c r="F186" s="38" t="s">
        <v>432</v>
      </c>
      <c r="G186" s="39">
        <v>1</v>
      </c>
      <c r="H186" s="40">
        <v>162472000</v>
      </c>
      <c r="I186">
        <f>1*(COUNTIF($E$2:E186,E186)=1)</f>
        <v>1</v>
      </c>
      <c r="L186" s="37">
        <v>44385</v>
      </c>
      <c r="M186" s="38" t="s">
        <v>13</v>
      </c>
      <c r="N186" s="38" t="s">
        <v>37</v>
      </c>
      <c r="O186" s="38" t="s">
        <v>430</v>
      </c>
      <c r="P186" s="38" t="s">
        <v>431</v>
      </c>
      <c r="Q186" s="38" t="s">
        <v>432</v>
      </c>
      <c r="R186" s="39">
        <v>1</v>
      </c>
      <c r="S186" s="40">
        <v>162472000</v>
      </c>
      <c r="T186">
        <f>1*(COUNTIF($Q$2:Q186,Q186)=1)</f>
        <v>1</v>
      </c>
      <c r="W186" s="37">
        <v>44385</v>
      </c>
      <c r="X186" s="38" t="s">
        <v>13</v>
      </c>
      <c r="Y186" s="38" t="s">
        <v>37</v>
      </c>
      <c r="Z186" s="38" t="s">
        <v>430</v>
      </c>
      <c r="AA186" s="38" t="s">
        <v>431</v>
      </c>
      <c r="AB186" s="38" t="s">
        <v>432</v>
      </c>
      <c r="AC186" s="39">
        <v>1</v>
      </c>
      <c r="AD186" s="40">
        <v>162472000</v>
      </c>
    </row>
    <row r="187" spans="1:30" x14ac:dyDescent="0.2">
      <c r="A187" s="41">
        <v>44385</v>
      </c>
      <c r="B187" s="42" t="s">
        <v>48</v>
      </c>
      <c r="C187" s="42" t="s">
        <v>37</v>
      </c>
      <c r="D187" s="42" t="s">
        <v>38</v>
      </c>
      <c r="E187" s="42" t="s">
        <v>433</v>
      </c>
      <c r="F187" s="42" t="s">
        <v>434</v>
      </c>
      <c r="G187" s="43">
        <v>1</v>
      </c>
      <c r="H187" s="44">
        <v>5416000</v>
      </c>
      <c r="I187">
        <f>1*(COUNTIF($E$2:E187,E187)=1)</f>
        <v>1</v>
      </c>
      <c r="L187" s="41">
        <v>44385</v>
      </c>
      <c r="M187" s="42" t="s">
        <v>48</v>
      </c>
      <c r="N187" s="42" t="s">
        <v>37</v>
      </c>
      <c r="O187" s="42" t="s">
        <v>38</v>
      </c>
      <c r="P187" s="42" t="s">
        <v>433</v>
      </c>
      <c r="Q187" s="42" t="s">
        <v>434</v>
      </c>
      <c r="R187" s="43">
        <v>1</v>
      </c>
      <c r="S187" s="44">
        <v>5416000</v>
      </c>
      <c r="T187">
        <f>1*(COUNTIF($Q$2:Q187,Q187)=1)</f>
        <v>1</v>
      </c>
      <c r="W187" s="41">
        <v>44385</v>
      </c>
      <c r="X187" s="42" t="s">
        <v>48</v>
      </c>
      <c r="Y187" s="42" t="s">
        <v>37</v>
      </c>
      <c r="Z187" s="42" t="s">
        <v>38</v>
      </c>
      <c r="AA187" s="42" t="s">
        <v>433</v>
      </c>
      <c r="AB187" s="42" t="s">
        <v>434</v>
      </c>
      <c r="AC187" s="43">
        <v>1</v>
      </c>
      <c r="AD187" s="44">
        <v>5416000</v>
      </c>
    </row>
    <row r="188" spans="1:30" x14ac:dyDescent="0.2">
      <c r="A188" s="37">
        <v>44386</v>
      </c>
      <c r="B188" s="38" t="s">
        <v>48</v>
      </c>
      <c r="C188" s="38" t="s">
        <v>37</v>
      </c>
      <c r="D188" s="38" t="s">
        <v>435</v>
      </c>
      <c r="E188" s="38" t="s">
        <v>436</v>
      </c>
      <c r="F188" s="38" t="s">
        <v>437</v>
      </c>
      <c r="G188" s="39">
        <v>1</v>
      </c>
      <c r="H188" s="40">
        <v>79431000</v>
      </c>
      <c r="I188">
        <f>1*(COUNTIF($E$2:E188,E188)=1)</f>
        <v>1</v>
      </c>
      <c r="L188" s="37">
        <v>44386</v>
      </c>
      <c r="M188" s="38" t="s">
        <v>48</v>
      </c>
      <c r="N188" s="38" t="s">
        <v>37</v>
      </c>
      <c r="O188" s="38" t="s">
        <v>435</v>
      </c>
      <c r="P188" s="38" t="s">
        <v>436</v>
      </c>
      <c r="Q188" s="38" t="s">
        <v>437</v>
      </c>
      <c r="R188" s="39">
        <v>1</v>
      </c>
      <c r="S188" s="40">
        <v>79431000</v>
      </c>
      <c r="T188">
        <f>1*(COUNTIF($Q$2:Q188,Q188)=1)</f>
        <v>1</v>
      </c>
      <c r="W188" s="37">
        <v>44386</v>
      </c>
      <c r="X188" s="38" t="s">
        <v>48</v>
      </c>
      <c r="Y188" s="38" t="s">
        <v>37</v>
      </c>
      <c r="Z188" s="38" t="s">
        <v>435</v>
      </c>
      <c r="AA188" s="38" t="s">
        <v>436</v>
      </c>
      <c r="AB188" s="38" t="s">
        <v>437</v>
      </c>
      <c r="AC188" s="39">
        <v>1</v>
      </c>
      <c r="AD188" s="40">
        <v>79431000</v>
      </c>
    </row>
    <row r="189" spans="1:30" x14ac:dyDescent="0.2">
      <c r="A189" s="41">
        <v>44386</v>
      </c>
      <c r="B189" s="42" t="s">
        <v>15</v>
      </c>
      <c r="C189" s="42" t="s">
        <v>37</v>
      </c>
      <c r="D189" s="42" t="s">
        <v>438</v>
      </c>
      <c r="E189" s="42" t="s">
        <v>308</v>
      </c>
      <c r="F189" s="42" t="s">
        <v>439</v>
      </c>
      <c r="G189" s="43">
        <v>1</v>
      </c>
      <c r="H189" s="44">
        <v>13179000</v>
      </c>
      <c r="I189">
        <f>1*(COUNTIF($E$2:E189,E189)=1)</f>
        <v>0</v>
      </c>
      <c r="L189" s="41">
        <v>44386</v>
      </c>
      <c r="M189" s="42" t="s">
        <v>15</v>
      </c>
      <c r="N189" s="42" t="s">
        <v>37</v>
      </c>
      <c r="O189" s="42" t="s">
        <v>438</v>
      </c>
      <c r="P189" s="42" t="s">
        <v>308</v>
      </c>
      <c r="Q189" s="42" t="s">
        <v>439</v>
      </c>
      <c r="R189" s="43">
        <v>1</v>
      </c>
      <c r="S189" s="44">
        <v>13179000</v>
      </c>
      <c r="T189">
        <f>1*(COUNTIF($Q$2:Q189,Q189)=1)</f>
        <v>1</v>
      </c>
      <c r="W189" s="41">
        <v>44386</v>
      </c>
      <c r="X189" s="42" t="s">
        <v>15</v>
      </c>
      <c r="Y189" s="42" t="s">
        <v>37</v>
      </c>
      <c r="Z189" s="42" t="s">
        <v>438</v>
      </c>
      <c r="AA189" s="42" t="s">
        <v>308</v>
      </c>
      <c r="AB189" s="42" t="s">
        <v>439</v>
      </c>
      <c r="AC189" s="43">
        <v>1</v>
      </c>
      <c r="AD189" s="44">
        <v>13179000</v>
      </c>
    </row>
    <row r="190" spans="1:30" x14ac:dyDescent="0.2">
      <c r="A190" s="37">
        <v>44387</v>
      </c>
      <c r="B190" s="38" t="s">
        <v>48</v>
      </c>
      <c r="C190" s="38" t="s">
        <v>37</v>
      </c>
      <c r="D190" s="38" t="s">
        <v>319</v>
      </c>
      <c r="E190" s="38" t="s">
        <v>440</v>
      </c>
      <c r="F190" s="38" t="s">
        <v>441</v>
      </c>
      <c r="G190" s="39">
        <v>1</v>
      </c>
      <c r="H190" s="40">
        <v>6229000</v>
      </c>
      <c r="I190">
        <f>1*(COUNTIF($E$2:E190,E190)=1)</f>
        <v>1</v>
      </c>
      <c r="L190" s="37">
        <v>44387</v>
      </c>
      <c r="M190" s="38" t="s">
        <v>48</v>
      </c>
      <c r="N190" s="38" t="s">
        <v>37</v>
      </c>
      <c r="O190" s="38" t="s">
        <v>319</v>
      </c>
      <c r="P190" s="38" t="s">
        <v>440</v>
      </c>
      <c r="Q190" s="38" t="s">
        <v>441</v>
      </c>
      <c r="R190" s="39">
        <v>1</v>
      </c>
      <c r="S190" s="40">
        <v>6229000</v>
      </c>
      <c r="T190">
        <f>1*(COUNTIF($Q$2:Q190,Q190)=1)</f>
        <v>1</v>
      </c>
      <c r="W190" s="37">
        <v>44387</v>
      </c>
      <c r="X190" s="38" t="s">
        <v>48</v>
      </c>
      <c r="Y190" s="38" t="s">
        <v>37</v>
      </c>
      <c r="Z190" s="38" t="s">
        <v>319</v>
      </c>
      <c r="AA190" s="38" t="s">
        <v>440</v>
      </c>
      <c r="AB190" s="38" t="s">
        <v>441</v>
      </c>
      <c r="AC190" s="39">
        <v>1</v>
      </c>
      <c r="AD190" s="40">
        <v>6229000</v>
      </c>
    </row>
    <row r="191" spans="1:30" x14ac:dyDescent="0.2">
      <c r="A191" s="41">
        <v>44387</v>
      </c>
      <c r="B191" s="42" t="s">
        <v>13</v>
      </c>
      <c r="C191" s="42" t="s">
        <v>37</v>
      </c>
      <c r="D191" s="42" t="s">
        <v>442</v>
      </c>
      <c r="E191" s="42" t="s">
        <v>443</v>
      </c>
      <c r="F191" s="42" t="s">
        <v>444</v>
      </c>
      <c r="G191" s="43">
        <v>1</v>
      </c>
      <c r="H191" s="44">
        <v>55060000</v>
      </c>
      <c r="I191">
        <f>1*(COUNTIF($E$2:E191,E191)=1)</f>
        <v>1</v>
      </c>
      <c r="L191" s="41">
        <v>44387</v>
      </c>
      <c r="M191" s="42" t="s">
        <v>13</v>
      </c>
      <c r="N191" s="42" t="s">
        <v>37</v>
      </c>
      <c r="O191" s="42" t="s">
        <v>442</v>
      </c>
      <c r="P191" s="42" t="s">
        <v>443</v>
      </c>
      <c r="Q191" s="42" t="s">
        <v>444</v>
      </c>
      <c r="R191" s="43">
        <v>1</v>
      </c>
      <c r="S191" s="44">
        <v>55060000</v>
      </c>
      <c r="T191">
        <f>1*(COUNTIF($Q$2:Q191,Q191)=1)</f>
        <v>1</v>
      </c>
      <c r="W191" s="41">
        <v>44387</v>
      </c>
      <c r="X191" s="42" t="s">
        <v>13</v>
      </c>
      <c r="Y191" s="42" t="s">
        <v>37</v>
      </c>
      <c r="Z191" s="42" t="s">
        <v>442</v>
      </c>
      <c r="AA191" s="42" t="s">
        <v>443</v>
      </c>
      <c r="AB191" s="42" t="s">
        <v>444</v>
      </c>
      <c r="AC191" s="43">
        <v>1</v>
      </c>
      <c r="AD191" s="44">
        <v>55060000</v>
      </c>
    </row>
    <row r="192" spans="1:30" x14ac:dyDescent="0.2">
      <c r="A192" s="37">
        <v>44387</v>
      </c>
      <c r="B192" s="38" t="s">
        <v>13</v>
      </c>
      <c r="C192" s="38" t="s">
        <v>37</v>
      </c>
      <c r="D192" s="38" t="s">
        <v>355</v>
      </c>
      <c r="E192" s="38" t="s">
        <v>445</v>
      </c>
      <c r="F192" s="38" t="s">
        <v>446</v>
      </c>
      <c r="G192" s="39">
        <v>1</v>
      </c>
      <c r="H192" s="40">
        <v>8485000</v>
      </c>
      <c r="I192">
        <f>1*(COUNTIF($E$2:E192,E192)=1)</f>
        <v>1</v>
      </c>
      <c r="L192" s="37">
        <v>44387</v>
      </c>
      <c r="M192" s="38" t="s">
        <v>13</v>
      </c>
      <c r="N192" s="38" t="s">
        <v>37</v>
      </c>
      <c r="O192" s="38" t="s">
        <v>355</v>
      </c>
      <c r="P192" s="38" t="s">
        <v>445</v>
      </c>
      <c r="Q192" s="38" t="s">
        <v>446</v>
      </c>
      <c r="R192" s="39">
        <v>1</v>
      </c>
      <c r="S192" s="40">
        <v>8485000</v>
      </c>
      <c r="T192">
        <f>1*(COUNTIF($Q$2:Q192,Q192)=1)</f>
        <v>1</v>
      </c>
      <c r="W192" s="37">
        <v>44387</v>
      </c>
      <c r="X192" s="38" t="s">
        <v>13</v>
      </c>
      <c r="Y192" s="38" t="s">
        <v>37</v>
      </c>
      <c r="Z192" s="38" t="s">
        <v>355</v>
      </c>
      <c r="AA192" s="38" t="s">
        <v>445</v>
      </c>
      <c r="AB192" s="38" t="s">
        <v>446</v>
      </c>
      <c r="AC192" s="39">
        <v>1</v>
      </c>
      <c r="AD192" s="40">
        <v>8485000</v>
      </c>
    </row>
    <row r="193" spans="1:30" x14ac:dyDescent="0.2">
      <c r="A193" s="41">
        <v>44387</v>
      </c>
      <c r="B193" s="42" t="s">
        <v>48</v>
      </c>
      <c r="C193" s="42" t="s">
        <v>37</v>
      </c>
      <c r="D193" s="42" t="s">
        <v>447</v>
      </c>
      <c r="E193" s="42" t="s">
        <v>448</v>
      </c>
      <c r="F193" s="42" t="s">
        <v>449</v>
      </c>
      <c r="G193" s="43">
        <v>1</v>
      </c>
      <c r="H193" s="44">
        <v>26176000</v>
      </c>
      <c r="I193">
        <f>1*(COUNTIF($E$2:E193,E193)=1)</f>
        <v>1</v>
      </c>
      <c r="L193" s="41">
        <v>44387</v>
      </c>
      <c r="M193" s="42" t="s">
        <v>48</v>
      </c>
      <c r="N193" s="42" t="s">
        <v>37</v>
      </c>
      <c r="O193" s="42" t="s">
        <v>447</v>
      </c>
      <c r="P193" s="42" t="s">
        <v>448</v>
      </c>
      <c r="Q193" s="42" t="s">
        <v>449</v>
      </c>
      <c r="R193" s="43">
        <v>1</v>
      </c>
      <c r="S193" s="44">
        <v>26176000</v>
      </c>
      <c r="T193">
        <f>1*(COUNTIF($Q$2:Q193,Q193)=1)</f>
        <v>1</v>
      </c>
      <c r="W193" s="41">
        <v>44387</v>
      </c>
      <c r="X193" s="42" t="s">
        <v>48</v>
      </c>
      <c r="Y193" s="42" t="s">
        <v>37</v>
      </c>
      <c r="Z193" s="42" t="s">
        <v>447</v>
      </c>
      <c r="AA193" s="42" t="s">
        <v>448</v>
      </c>
      <c r="AB193" s="42" t="s">
        <v>449</v>
      </c>
      <c r="AC193" s="43">
        <v>1</v>
      </c>
      <c r="AD193" s="44">
        <v>26176000</v>
      </c>
    </row>
    <row r="194" spans="1:30" x14ac:dyDescent="0.2">
      <c r="A194" s="37">
        <v>44388</v>
      </c>
      <c r="B194" s="38" t="s">
        <v>15</v>
      </c>
      <c r="C194" s="38" t="s">
        <v>37</v>
      </c>
      <c r="D194" s="38" t="s">
        <v>450</v>
      </c>
      <c r="E194" s="38" t="s">
        <v>451</v>
      </c>
      <c r="F194" s="38" t="s">
        <v>452</v>
      </c>
      <c r="G194" s="39">
        <v>1</v>
      </c>
      <c r="H194" s="40">
        <v>68599000</v>
      </c>
      <c r="I194">
        <f>1*(COUNTIF($E$2:E194,E194)=1)</f>
        <v>1</v>
      </c>
      <c r="L194" s="37">
        <v>44388</v>
      </c>
      <c r="M194" s="38" t="s">
        <v>15</v>
      </c>
      <c r="N194" s="38" t="s">
        <v>37</v>
      </c>
      <c r="O194" s="38" t="s">
        <v>450</v>
      </c>
      <c r="P194" s="38" t="s">
        <v>451</v>
      </c>
      <c r="Q194" s="38" t="s">
        <v>452</v>
      </c>
      <c r="R194" s="39">
        <v>1</v>
      </c>
      <c r="S194" s="40">
        <v>68599000</v>
      </c>
      <c r="T194">
        <f>1*(COUNTIF($Q$2:Q194,Q194)=1)</f>
        <v>1</v>
      </c>
      <c r="W194" s="37">
        <v>44388</v>
      </c>
      <c r="X194" s="38" t="s">
        <v>15</v>
      </c>
      <c r="Y194" s="38" t="s">
        <v>37</v>
      </c>
      <c r="Z194" s="38" t="s">
        <v>450</v>
      </c>
      <c r="AA194" s="38" t="s">
        <v>451</v>
      </c>
      <c r="AB194" s="38" t="s">
        <v>452</v>
      </c>
      <c r="AC194" s="39">
        <v>1</v>
      </c>
      <c r="AD194" s="40">
        <v>68599000</v>
      </c>
    </row>
    <row r="195" spans="1:30" x14ac:dyDescent="0.2">
      <c r="A195" s="41">
        <v>44388</v>
      </c>
      <c r="B195" s="42" t="s">
        <v>15</v>
      </c>
      <c r="C195" s="42" t="s">
        <v>37</v>
      </c>
      <c r="D195" s="42" t="s">
        <v>453</v>
      </c>
      <c r="E195" s="42" t="s">
        <v>451</v>
      </c>
      <c r="F195" s="42" t="s">
        <v>452</v>
      </c>
      <c r="G195" s="43">
        <v>1</v>
      </c>
      <c r="H195" s="44">
        <v>56865000</v>
      </c>
      <c r="I195">
        <f>1*(COUNTIF($E$2:E195,E195)=1)</f>
        <v>0</v>
      </c>
      <c r="L195" s="41">
        <v>44388</v>
      </c>
      <c r="M195" s="42" t="s">
        <v>15</v>
      </c>
      <c r="N195" s="42" t="s">
        <v>37</v>
      </c>
      <c r="O195" s="42" t="s">
        <v>453</v>
      </c>
      <c r="P195" s="42" t="s">
        <v>451</v>
      </c>
      <c r="Q195" s="42" t="s">
        <v>452</v>
      </c>
      <c r="R195" s="43">
        <v>1</v>
      </c>
      <c r="S195" s="44">
        <v>56865000</v>
      </c>
      <c r="T195">
        <f>1*(COUNTIF($Q$2:Q195,Q195)=1)</f>
        <v>0</v>
      </c>
      <c r="W195" s="41">
        <v>44388</v>
      </c>
      <c r="X195" s="42" t="s">
        <v>15</v>
      </c>
      <c r="Y195" s="42" t="s">
        <v>37</v>
      </c>
      <c r="Z195" s="42" t="s">
        <v>453</v>
      </c>
      <c r="AA195" s="42" t="s">
        <v>451</v>
      </c>
      <c r="AB195" s="42" t="s">
        <v>452</v>
      </c>
      <c r="AC195" s="43">
        <v>1</v>
      </c>
      <c r="AD195" s="44">
        <v>56865000</v>
      </c>
    </row>
    <row r="196" spans="1:30" x14ac:dyDescent="0.2">
      <c r="A196" s="37">
        <v>44388</v>
      </c>
      <c r="B196" s="38" t="s">
        <v>15</v>
      </c>
      <c r="C196" s="38" t="s">
        <v>37</v>
      </c>
      <c r="D196" s="38" t="s">
        <v>454</v>
      </c>
      <c r="E196" s="38" t="s">
        <v>451</v>
      </c>
      <c r="F196" s="38" t="s">
        <v>452</v>
      </c>
      <c r="G196" s="39">
        <v>1</v>
      </c>
      <c r="H196" s="40">
        <v>9388000</v>
      </c>
      <c r="I196">
        <f>1*(COUNTIF($E$2:E196,E196)=1)</f>
        <v>0</v>
      </c>
      <c r="L196" s="37">
        <v>44388</v>
      </c>
      <c r="M196" s="38" t="s">
        <v>15</v>
      </c>
      <c r="N196" s="38" t="s">
        <v>37</v>
      </c>
      <c r="O196" s="38" t="s">
        <v>454</v>
      </c>
      <c r="P196" s="38" t="s">
        <v>451</v>
      </c>
      <c r="Q196" s="38" t="s">
        <v>452</v>
      </c>
      <c r="R196" s="39">
        <v>1</v>
      </c>
      <c r="S196" s="40">
        <v>9388000</v>
      </c>
      <c r="T196">
        <f>1*(COUNTIF($Q$2:Q196,Q196)=1)</f>
        <v>0</v>
      </c>
      <c r="W196" s="37">
        <v>44388</v>
      </c>
      <c r="X196" s="38" t="s">
        <v>15</v>
      </c>
      <c r="Y196" s="38" t="s">
        <v>37</v>
      </c>
      <c r="Z196" s="38" t="s">
        <v>454</v>
      </c>
      <c r="AA196" s="38" t="s">
        <v>451</v>
      </c>
      <c r="AB196" s="38" t="s">
        <v>452</v>
      </c>
      <c r="AC196" s="39">
        <v>1</v>
      </c>
      <c r="AD196" s="40">
        <v>9388000</v>
      </c>
    </row>
    <row r="197" spans="1:30" x14ac:dyDescent="0.2">
      <c r="A197" s="41">
        <v>44388</v>
      </c>
      <c r="B197" s="42" t="s">
        <v>15</v>
      </c>
      <c r="C197" s="42" t="s">
        <v>37</v>
      </c>
      <c r="D197" s="42" t="s">
        <v>257</v>
      </c>
      <c r="E197" s="42" t="s">
        <v>451</v>
      </c>
      <c r="F197" s="42" t="s">
        <v>452</v>
      </c>
      <c r="G197" s="43">
        <v>1</v>
      </c>
      <c r="H197" s="44">
        <v>5416000</v>
      </c>
      <c r="I197">
        <f>1*(COUNTIF($E$2:E197,E197)=1)</f>
        <v>0</v>
      </c>
      <c r="L197" s="41">
        <v>44388</v>
      </c>
      <c r="M197" s="42" t="s">
        <v>15</v>
      </c>
      <c r="N197" s="42" t="s">
        <v>37</v>
      </c>
      <c r="O197" s="42" t="s">
        <v>257</v>
      </c>
      <c r="P197" s="42" t="s">
        <v>451</v>
      </c>
      <c r="Q197" s="42" t="s">
        <v>452</v>
      </c>
      <c r="R197" s="43">
        <v>1</v>
      </c>
      <c r="S197" s="44">
        <v>5416000</v>
      </c>
      <c r="T197">
        <f>1*(COUNTIF($Q$2:Q197,Q197)=1)</f>
        <v>0</v>
      </c>
      <c r="W197" s="41">
        <v>44388</v>
      </c>
      <c r="X197" s="42" t="s">
        <v>15</v>
      </c>
      <c r="Y197" s="42" t="s">
        <v>37</v>
      </c>
      <c r="Z197" s="42" t="s">
        <v>257</v>
      </c>
      <c r="AA197" s="42" t="s">
        <v>451</v>
      </c>
      <c r="AB197" s="42" t="s">
        <v>452</v>
      </c>
      <c r="AC197" s="43">
        <v>1</v>
      </c>
      <c r="AD197" s="44">
        <v>5416000</v>
      </c>
    </row>
    <row r="198" spans="1:30" x14ac:dyDescent="0.2">
      <c r="A198" s="37">
        <v>44388</v>
      </c>
      <c r="B198" s="38" t="s">
        <v>48</v>
      </c>
      <c r="C198" s="38" t="s">
        <v>37</v>
      </c>
      <c r="D198" s="38" t="s">
        <v>319</v>
      </c>
      <c r="E198" s="38" t="s">
        <v>455</v>
      </c>
      <c r="F198" s="38" t="s">
        <v>456</v>
      </c>
      <c r="G198" s="39">
        <v>1</v>
      </c>
      <c r="H198" s="40">
        <v>6229000</v>
      </c>
      <c r="I198">
        <f>1*(COUNTIF($E$2:E198,E198)=1)</f>
        <v>1</v>
      </c>
      <c r="L198" s="37">
        <v>44388</v>
      </c>
      <c r="M198" s="38" t="s">
        <v>48</v>
      </c>
      <c r="N198" s="38" t="s">
        <v>37</v>
      </c>
      <c r="O198" s="38" t="s">
        <v>319</v>
      </c>
      <c r="P198" s="38" t="s">
        <v>455</v>
      </c>
      <c r="Q198" s="38" t="s">
        <v>456</v>
      </c>
      <c r="R198" s="39">
        <v>1</v>
      </c>
      <c r="S198" s="40">
        <v>6229000</v>
      </c>
      <c r="T198">
        <f>1*(COUNTIF($Q$2:Q198,Q198)=1)</f>
        <v>1</v>
      </c>
      <c r="W198" s="37">
        <v>44388</v>
      </c>
      <c r="X198" s="38" t="s">
        <v>48</v>
      </c>
      <c r="Y198" s="38" t="s">
        <v>37</v>
      </c>
      <c r="Z198" s="38" t="s">
        <v>319</v>
      </c>
      <c r="AA198" s="38" t="s">
        <v>455</v>
      </c>
      <c r="AB198" s="38" t="s">
        <v>456</v>
      </c>
      <c r="AC198" s="39">
        <v>1</v>
      </c>
      <c r="AD198" s="40">
        <v>6229000</v>
      </c>
    </row>
    <row r="199" spans="1:30" x14ac:dyDescent="0.2">
      <c r="A199" s="41">
        <v>44388</v>
      </c>
      <c r="B199" s="42" t="s">
        <v>242</v>
      </c>
      <c r="C199" s="42" t="s">
        <v>37</v>
      </c>
      <c r="D199" s="42" t="s">
        <v>457</v>
      </c>
      <c r="E199" s="42" t="s">
        <v>458</v>
      </c>
      <c r="F199" s="42" t="s">
        <v>459</v>
      </c>
      <c r="G199" s="43">
        <v>1</v>
      </c>
      <c r="H199" s="44">
        <v>19858000</v>
      </c>
      <c r="I199">
        <f>1*(COUNTIF($E$2:E199,E199)=1)</f>
        <v>1</v>
      </c>
      <c r="L199" s="41">
        <v>44388</v>
      </c>
      <c r="M199" s="42" t="s">
        <v>242</v>
      </c>
      <c r="N199" s="42" t="s">
        <v>37</v>
      </c>
      <c r="O199" s="42" t="s">
        <v>457</v>
      </c>
      <c r="P199" s="42" t="s">
        <v>458</v>
      </c>
      <c r="Q199" s="42" t="s">
        <v>459</v>
      </c>
      <c r="R199" s="43">
        <v>1</v>
      </c>
      <c r="S199" s="44">
        <v>19858000</v>
      </c>
      <c r="T199">
        <f>1*(COUNTIF($Q$2:Q199,Q199)=1)</f>
        <v>1</v>
      </c>
      <c r="W199" s="41">
        <v>44388</v>
      </c>
      <c r="X199" s="42" t="s">
        <v>242</v>
      </c>
      <c r="Y199" s="42" t="s">
        <v>37</v>
      </c>
      <c r="Z199" s="42" t="s">
        <v>457</v>
      </c>
      <c r="AA199" s="42" t="s">
        <v>458</v>
      </c>
      <c r="AB199" s="42" t="s">
        <v>459</v>
      </c>
      <c r="AC199" s="43">
        <v>1</v>
      </c>
      <c r="AD199" s="44">
        <v>19858000</v>
      </c>
    </row>
    <row r="200" spans="1:30" x14ac:dyDescent="0.2">
      <c r="A200" s="37">
        <v>44388</v>
      </c>
      <c r="B200" s="38" t="s">
        <v>48</v>
      </c>
      <c r="C200" s="38" t="s">
        <v>37</v>
      </c>
      <c r="D200" s="38" t="s">
        <v>460</v>
      </c>
      <c r="E200" s="38" t="s">
        <v>461</v>
      </c>
      <c r="F200" s="38" t="s">
        <v>462</v>
      </c>
      <c r="G200" s="39">
        <v>1</v>
      </c>
      <c r="H200" s="40">
        <v>28884000</v>
      </c>
      <c r="I200">
        <f>1*(COUNTIF($E$2:E200,E200)=1)</f>
        <v>1</v>
      </c>
      <c r="L200" s="37">
        <v>44388</v>
      </c>
      <c r="M200" s="38" t="s">
        <v>48</v>
      </c>
      <c r="N200" s="38" t="s">
        <v>37</v>
      </c>
      <c r="O200" s="38" t="s">
        <v>460</v>
      </c>
      <c r="P200" s="38" t="s">
        <v>461</v>
      </c>
      <c r="Q200" s="38" t="s">
        <v>462</v>
      </c>
      <c r="R200" s="39">
        <v>1</v>
      </c>
      <c r="S200" s="40">
        <v>28884000</v>
      </c>
      <c r="T200">
        <f>1*(COUNTIF($Q$2:Q200,Q200)=1)</f>
        <v>1</v>
      </c>
      <c r="W200" s="37">
        <v>44388</v>
      </c>
      <c r="X200" s="38" t="s">
        <v>48</v>
      </c>
      <c r="Y200" s="38" t="s">
        <v>37</v>
      </c>
      <c r="Z200" s="38" t="s">
        <v>460</v>
      </c>
      <c r="AA200" s="38" t="s">
        <v>461</v>
      </c>
      <c r="AB200" s="38" t="s">
        <v>462</v>
      </c>
      <c r="AC200" s="39">
        <v>1</v>
      </c>
      <c r="AD200" s="40">
        <v>28884000</v>
      </c>
    </row>
    <row r="201" spans="1:30" x14ac:dyDescent="0.2">
      <c r="A201" s="41">
        <v>44388</v>
      </c>
      <c r="B201" s="42" t="s">
        <v>48</v>
      </c>
      <c r="C201" s="42" t="s">
        <v>37</v>
      </c>
      <c r="D201" s="42" t="s">
        <v>463</v>
      </c>
      <c r="E201" s="42" t="s">
        <v>464</v>
      </c>
      <c r="F201" s="42" t="s">
        <v>465</v>
      </c>
      <c r="G201" s="43">
        <v>1</v>
      </c>
      <c r="H201" s="44">
        <v>10832000</v>
      </c>
      <c r="I201">
        <f>1*(COUNTIF($E$2:E201,E201)=1)</f>
        <v>1</v>
      </c>
      <c r="L201" s="41">
        <v>44388</v>
      </c>
      <c r="M201" s="42" t="s">
        <v>48</v>
      </c>
      <c r="N201" s="42" t="s">
        <v>37</v>
      </c>
      <c r="O201" s="42" t="s">
        <v>463</v>
      </c>
      <c r="P201" s="42" t="s">
        <v>464</v>
      </c>
      <c r="Q201" s="42" t="s">
        <v>465</v>
      </c>
      <c r="R201" s="43">
        <v>1</v>
      </c>
      <c r="S201" s="44">
        <v>10832000</v>
      </c>
      <c r="T201">
        <f>1*(COUNTIF($Q$2:Q201,Q201)=1)</f>
        <v>1</v>
      </c>
      <c r="W201" s="41">
        <v>44388</v>
      </c>
      <c r="X201" s="42" t="s">
        <v>48</v>
      </c>
      <c r="Y201" s="42" t="s">
        <v>37</v>
      </c>
      <c r="Z201" s="42" t="s">
        <v>463</v>
      </c>
      <c r="AA201" s="42" t="s">
        <v>464</v>
      </c>
      <c r="AB201" s="42" t="s">
        <v>465</v>
      </c>
      <c r="AC201" s="43">
        <v>1</v>
      </c>
      <c r="AD201" s="44">
        <v>10832000</v>
      </c>
    </row>
    <row r="202" spans="1:30" x14ac:dyDescent="0.2">
      <c r="A202" s="37">
        <v>44388</v>
      </c>
      <c r="B202" s="38" t="s">
        <v>15</v>
      </c>
      <c r="C202" s="38" t="s">
        <v>37</v>
      </c>
      <c r="D202" s="38" t="s">
        <v>466</v>
      </c>
      <c r="E202" s="38" t="s">
        <v>467</v>
      </c>
      <c r="F202" s="38" t="s">
        <v>468</v>
      </c>
      <c r="G202" s="39">
        <v>1</v>
      </c>
      <c r="H202" s="40">
        <v>7402000</v>
      </c>
      <c r="I202">
        <f>1*(COUNTIF($E$2:E202,E202)=1)</f>
        <v>1</v>
      </c>
      <c r="L202" s="37">
        <v>44388</v>
      </c>
      <c r="M202" s="38" t="s">
        <v>15</v>
      </c>
      <c r="N202" s="38" t="s">
        <v>37</v>
      </c>
      <c r="O202" s="38" t="s">
        <v>466</v>
      </c>
      <c r="P202" s="38" t="s">
        <v>467</v>
      </c>
      <c r="Q202" s="38" t="s">
        <v>468</v>
      </c>
      <c r="R202" s="39">
        <v>1</v>
      </c>
      <c r="S202" s="40">
        <v>7402000</v>
      </c>
      <c r="T202">
        <f>1*(COUNTIF($Q$2:Q202,Q202)=1)</f>
        <v>1</v>
      </c>
      <c r="W202" s="37">
        <v>44388</v>
      </c>
      <c r="X202" s="38" t="s">
        <v>15</v>
      </c>
      <c r="Y202" s="38" t="s">
        <v>37</v>
      </c>
      <c r="Z202" s="38" t="s">
        <v>466</v>
      </c>
      <c r="AA202" s="38" t="s">
        <v>467</v>
      </c>
      <c r="AB202" s="38" t="s">
        <v>468</v>
      </c>
      <c r="AC202" s="39">
        <v>1</v>
      </c>
      <c r="AD202" s="40">
        <v>7402000</v>
      </c>
    </row>
    <row r="203" spans="1:30" x14ac:dyDescent="0.2">
      <c r="A203" s="41">
        <v>44388</v>
      </c>
      <c r="B203" s="42" t="s">
        <v>15</v>
      </c>
      <c r="C203" s="42" t="s">
        <v>37</v>
      </c>
      <c r="D203" s="42" t="s">
        <v>268</v>
      </c>
      <c r="E203" s="42" t="s">
        <v>467</v>
      </c>
      <c r="F203" s="42" t="s">
        <v>468</v>
      </c>
      <c r="G203" s="43">
        <v>1</v>
      </c>
      <c r="H203" s="44">
        <v>6229000</v>
      </c>
      <c r="I203">
        <f>1*(COUNTIF($E$2:E203,E203)=1)</f>
        <v>0</v>
      </c>
      <c r="L203" s="41">
        <v>44388</v>
      </c>
      <c r="M203" s="42" t="s">
        <v>15</v>
      </c>
      <c r="N203" s="42" t="s">
        <v>37</v>
      </c>
      <c r="O203" s="42" t="s">
        <v>268</v>
      </c>
      <c r="P203" s="42" t="s">
        <v>467</v>
      </c>
      <c r="Q203" s="42" t="s">
        <v>468</v>
      </c>
      <c r="R203" s="43">
        <v>1</v>
      </c>
      <c r="S203" s="44">
        <v>6229000</v>
      </c>
      <c r="T203">
        <f>1*(COUNTIF($Q$2:Q203,Q203)=1)</f>
        <v>0</v>
      </c>
      <c r="W203" s="41">
        <v>44388</v>
      </c>
      <c r="X203" s="42" t="s">
        <v>15</v>
      </c>
      <c r="Y203" s="42" t="s">
        <v>37</v>
      </c>
      <c r="Z203" s="42" t="s">
        <v>268</v>
      </c>
      <c r="AA203" s="42" t="s">
        <v>467</v>
      </c>
      <c r="AB203" s="42" t="s">
        <v>468</v>
      </c>
      <c r="AC203" s="43">
        <v>1</v>
      </c>
      <c r="AD203" s="44">
        <v>6229000</v>
      </c>
    </row>
    <row r="204" spans="1:30" x14ac:dyDescent="0.2">
      <c r="A204" s="37">
        <v>44389</v>
      </c>
      <c r="B204" s="38" t="s">
        <v>13</v>
      </c>
      <c r="C204" s="38" t="s">
        <v>37</v>
      </c>
      <c r="D204" s="38" t="s">
        <v>469</v>
      </c>
      <c r="E204" s="38" t="s">
        <v>470</v>
      </c>
      <c r="F204" s="38" t="s">
        <v>471</v>
      </c>
      <c r="G204" s="39">
        <v>1</v>
      </c>
      <c r="H204" s="40">
        <v>63184000</v>
      </c>
      <c r="I204">
        <f>1*(COUNTIF($E$2:E204,E204)=1)</f>
        <v>1</v>
      </c>
      <c r="L204" s="37">
        <v>44389</v>
      </c>
      <c r="M204" s="38" t="s">
        <v>13</v>
      </c>
      <c r="N204" s="38" t="s">
        <v>37</v>
      </c>
      <c r="O204" s="38" t="s">
        <v>469</v>
      </c>
      <c r="P204" s="38" t="s">
        <v>470</v>
      </c>
      <c r="Q204" s="38" t="s">
        <v>471</v>
      </c>
      <c r="R204" s="39">
        <v>1</v>
      </c>
      <c r="S204" s="40">
        <v>63184000</v>
      </c>
      <c r="T204">
        <f>1*(COUNTIF($Q$2:Q204,Q204)=1)</f>
        <v>1</v>
      </c>
      <c r="W204" s="37">
        <v>44389</v>
      </c>
      <c r="X204" s="38" t="s">
        <v>13</v>
      </c>
      <c r="Y204" s="38" t="s">
        <v>37</v>
      </c>
      <c r="Z204" s="38" t="s">
        <v>469</v>
      </c>
      <c r="AA204" s="38" t="s">
        <v>470</v>
      </c>
      <c r="AB204" s="38" t="s">
        <v>471</v>
      </c>
      <c r="AC204" s="39">
        <v>1</v>
      </c>
      <c r="AD204" s="40">
        <v>63184000</v>
      </c>
    </row>
    <row r="205" spans="1:30" x14ac:dyDescent="0.2">
      <c r="A205" s="41">
        <v>44394</v>
      </c>
      <c r="B205" s="42" t="s">
        <v>13</v>
      </c>
      <c r="C205" s="42" t="s">
        <v>37</v>
      </c>
      <c r="D205" s="42" t="s">
        <v>257</v>
      </c>
      <c r="E205" s="42" t="s">
        <v>472</v>
      </c>
      <c r="F205" s="42" t="s">
        <v>473</v>
      </c>
      <c r="G205" s="43">
        <v>1</v>
      </c>
      <c r="H205" s="44">
        <v>5416000</v>
      </c>
      <c r="I205">
        <f>1*(COUNTIF($E$2:E205,E205)=1)</f>
        <v>1</v>
      </c>
      <c r="L205" s="41">
        <v>44394</v>
      </c>
      <c r="M205" s="42" t="s">
        <v>13</v>
      </c>
      <c r="N205" s="42" t="s">
        <v>37</v>
      </c>
      <c r="O205" s="42" t="s">
        <v>257</v>
      </c>
      <c r="P205" s="42" t="s">
        <v>472</v>
      </c>
      <c r="Q205" s="42" t="s">
        <v>473</v>
      </c>
      <c r="R205" s="43">
        <v>1</v>
      </c>
      <c r="S205" s="44">
        <v>5416000</v>
      </c>
      <c r="T205">
        <f>1*(COUNTIF($Q$2:Q205,Q205)=1)</f>
        <v>1</v>
      </c>
      <c r="W205" s="41">
        <v>44394</v>
      </c>
      <c r="X205" s="42" t="s">
        <v>13</v>
      </c>
      <c r="Y205" s="42" t="s">
        <v>37</v>
      </c>
      <c r="Z205" s="42" t="s">
        <v>257</v>
      </c>
      <c r="AA205" s="42" t="s">
        <v>472</v>
      </c>
      <c r="AB205" s="42" t="s">
        <v>473</v>
      </c>
      <c r="AC205" s="43">
        <v>1</v>
      </c>
      <c r="AD205" s="44">
        <v>5416000</v>
      </c>
    </row>
    <row r="206" spans="1:30" x14ac:dyDescent="0.2">
      <c r="A206" s="37">
        <v>44394</v>
      </c>
      <c r="B206" s="38" t="s">
        <v>48</v>
      </c>
      <c r="C206" s="38" t="s">
        <v>37</v>
      </c>
      <c r="D206" s="38" t="s">
        <v>319</v>
      </c>
      <c r="E206" s="38" t="s">
        <v>474</v>
      </c>
      <c r="F206" s="38" t="s">
        <v>475</v>
      </c>
      <c r="G206" s="39">
        <v>1</v>
      </c>
      <c r="H206" s="40">
        <v>6229000</v>
      </c>
      <c r="I206">
        <f>1*(COUNTIF($E$2:E206,E206)=1)</f>
        <v>1</v>
      </c>
      <c r="L206" s="37">
        <v>44394</v>
      </c>
      <c r="M206" s="38" t="s">
        <v>48</v>
      </c>
      <c r="N206" s="38" t="s">
        <v>37</v>
      </c>
      <c r="O206" s="38" t="s">
        <v>319</v>
      </c>
      <c r="P206" s="38" t="s">
        <v>474</v>
      </c>
      <c r="Q206" s="38" t="s">
        <v>475</v>
      </c>
      <c r="R206" s="39">
        <v>1</v>
      </c>
      <c r="S206" s="40">
        <v>6229000</v>
      </c>
      <c r="T206">
        <f>1*(COUNTIF($Q$2:Q206,Q206)=1)</f>
        <v>1</v>
      </c>
      <c r="W206" s="37">
        <v>44394</v>
      </c>
      <c r="X206" s="38" t="s">
        <v>48</v>
      </c>
      <c r="Y206" s="38" t="s">
        <v>37</v>
      </c>
      <c r="Z206" s="38" t="s">
        <v>319</v>
      </c>
      <c r="AA206" s="38" t="s">
        <v>474</v>
      </c>
      <c r="AB206" s="38" t="s">
        <v>475</v>
      </c>
      <c r="AC206" s="39">
        <v>1</v>
      </c>
      <c r="AD206" s="40">
        <v>6229000</v>
      </c>
    </row>
    <row r="207" spans="1:30" x14ac:dyDescent="0.2">
      <c r="A207" s="41">
        <v>44395</v>
      </c>
      <c r="B207" s="42" t="s">
        <v>48</v>
      </c>
      <c r="C207" s="42" t="s">
        <v>37</v>
      </c>
      <c r="D207" s="42" t="s">
        <v>476</v>
      </c>
      <c r="E207" s="42" t="s">
        <v>477</v>
      </c>
      <c r="F207" s="42" t="s">
        <v>478</v>
      </c>
      <c r="G207" s="43">
        <v>1</v>
      </c>
      <c r="H207" s="44">
        <v>27982000</v>
      </c>
      <c r="I207">
        <f>1*(COUNTIF($E$2:E207,E207)=1)</f>
        <v>1</v>
      </c>
      <c r="L207" s="41">
        <v>44395</v>
      </c>
      <c r="M207" s="42" t="s">
        <v>48</v>
      </c>
      <c r="N207" s="42" t="s">
        <v>37</v>
      </c>
      <c r="O207" s="42" t="s">
        <v>476</v>
      </c>
      <c r="P207" s="42" t="s">
        <v>477</v>
      </c>
      <c r="Q207" s="42" t="s">
        <v>478</v>
      </c>
      <c r="R207" s="43">
        <v>1</v>
      </c>
      <c r="S207" s="44">
        <v>27982000</v>
      </c>
      <c r="T207">
        <f>1*(COUNTIF($Q$2:Q207,Q207)=1)</f>
        <v>1</v>
      </c>
      <c r="W207" s="41">
        <v>44395</v>
      </c>
      <c r="X207" s="42" t="s">
        <v>48</v>
      </c>
      <c r="Y207" s="42" t="s">
        <v>37</v>
      </c>
      <c r="Z207" s="42" t="s">
        <v>476</v>
      </c>
      <c r="AA207" s="42" t="s">
        <v>477</v>
      </c>
      <c r="AB207" s="42" t="s">
        <v>478</v>
      </c>
      <c r="AC207" s="43">
        <v>1</v>
      </c>
      <c r="AD207" s="44">
        <v>27982000</v>
      </c>
    </row>
    <row r="208" spans="1:30" x14ac:dyDescent="0.2">
      <c r="A208" s="37">
        <v>44395</v>
      </c>
      <c r="B208" s="38" t="s">
        <v>48</v>
      </c>
      <c r="C208" s="38" t="s">
        <v>37</v>
      </c>
      <c r="D208" s="38" t="s">
        <v>479</v>
      </c>
      <c r="E208" s="38" t="s">
        <v>477</v>
      </c>
      <c r="F208" s="38" t="s">
        <v>478</v>
      </c>
      <c r="G208" s="39">
        <v>1</v>
      </c>
      <c r="H208" s="40">
        <v>27982000</v>
      </c>
      <c r="I208">
        <f>1*(COUNTIF($E$2:E208,E208)=1)</f>
        <v>0</v>
      </c>
      <c r="L208" s="37">
        <v>44395</v>
      </c>
      <c r="M208" s="38" t="s">
        <v>48</v>
      </c>
      <c r="N208" s="38" t="s">
        <v>37</v>
      </c>
      <c r="O208" s="38" t="s">
        <v>479</v>
      </c>
      <c r="P208" s="38" t="s">
        <v>477</v>
      </c>
      <c r="Q208" s="38" t="s">
        <v>478</v>
      </c>
      <c r="R208" s="39">
        <v>1</v>
      </c>
      <c r="S208" s="40">
        <v>27982000</v>
      </c>
      <c r="T208">
        <f>1*(COUNTIF($Q$2:Q208,Q208)=1)</f>
        <v>0</v>
      </c>
      <c r="W208" s="37">
        <v>44395</v>
      </c>
      <c r="X208" s="38" t="s">
        <v>48</v>
      </c>
      <c r="Y208" s="38" t="s">
        <v>37</v>
      </c>
      <c r="Z208" s="38" t="s">
        <v>479</v>
      </c>
      <c r="AA208" s="38" t="s">
        <v>477</v>
      </c>
      <c r="AB208" s="38" t="s">
        <v>478</v>
      </c>
      <c r="AC208" s="39">
        <v>1</v>
      </c>
      <c r="AD208" s="40">
        <v>27982000</v>
      </c>
    </row>
    <row r="209" spans="1:30" x14ac:dyDescent="0.2">
      <c r="A209" s="41">
        <v>44395</v>
      </c>
      <c r="B209" s="42" t="s">
        <v>48</v>
      </c>
      <c r="C209" s="42" t="s">
        <v>37</v>
      </c>
      <c r="D209" s="42" t="s">
        <v>328</v>
      </c>
      <c r="E209" s="42" t="s">
        <v>480</v>
      </c>
      <c r="F209" s="42" t="s">
        <v>481</v>
      </c>
      <c r="G209" s="43">
        <v>1</v>
      </c>
      <c r="H209" s="44">
        <v>10832000</v>
      </c>
      <c r="I209">
        <f>1*(COUNTIF($E$2:E209,E209)=1)</f>
        <v>1</v>
      </c>
      <c r="L209" s="41">
        <v>44395</v>
      </c>
      <c r="M209" s="42" t="s">
        <v>48</v>
      </c>
      <c r="N209" s="42" t="s">
        <v>37</v>
      </c>
      <c r="O209" s="42" t="s">
        <v>328</v>
      </c>
      <c r="P209" s="42" t="s">
        <v>480</v>
      </c>
      <c r="Q209" s="42" t="s">
        <v>481</v>
      </c>
      <c r="R209" s="43">
        <v>1</v>
      </c>
      <c r="S209" s="44">
        <v>10832000</v>
      </c>
      <c r="T209">
        <f>1*(COUNTIF($Q$2:Q209,Q209)=1)</f>
        <v>1</v>
      </c>
      <c r="W209" s="41">
        <v>44395</v>
      </c>
      <c r="X209" s="42" t="s">
        <v>48</v>
      </c>
      <c r="Y209" s="42" t="s">
        <v>37</v>
      </c>
      <c r="Z209" s="42" t="s">
        <v>328</v>
      </c>
      <c r="AA209" s="42" t="s">
        <v>480</v>
      </c>
      <c r="AB209" s="42" t="s">
        <v>481</v>
      </c>
      <c r="AC209" s="43">
        <v>1</v>
      </c>
      <c r="AD209" s="44">
        <v>10832000</v>
      </c>
    </row>
    <row r="210" spans="1:30" x14ac:dyDescent="0.2">
      <c r="A210" s="37">
        <v>44395</v>
      </c>
      <c r="B210" s="38" t="s">
        <v>48</v>
      </c>
      <c r="C210" s="38" t="s">
        <v>37</v>
      </c>
      <c r="D210" s="38" t="s">
        <v>268</v>
      </c>
      <c r="E210" s="38" t="s">
        <v>482</v>
      </c>
      <c r="F210" s="38" t="s">
        <v>483</v>
      </c>
      <c r="G210" s="39">
        <v>1</v>
      </c>
      <c r="H210" s="40">
        <v>6229000</v>
      </c>
      <c r="I210">
        <f>1*(COUNTIF($E$2:E210,E210)=1)</f>
        <v>1</v>
      </c>
      <c r="L210" s="37">
        <v>44395</v>
      </c>
      <c r="M210" s="38" t="s">
        <v>48</v>
      </c>
      <c r="N210" s="38" t="s">
        <v>37</v>
      </c>
      <c r="O210" s="38" t="s">
        <v>268</v>
      </c>
      <c r="P210" s="38" t="s">
        <v>482</v>
      </c>
      <c r="Q210" s="38" t="s">
        <v>483</v>
      </c>
      <c r="R210" s="39">
        <v>1</v>
      </c>
      <c r="S210" s="40">
        <v>6229000</v>
      </c>
      <c r="T210">
        <f>1*(COUNTIF($Q$2:Q210,Q210)=1)</f>
        <v>1</v>
      </c>
      <c r="W210" s="37">
        <v>44395</v>
      </c>
      <c r="X210" s="38" t="s">
        <v>48</v>
      </c>
      <c r="Y210" s="38" t="s">
        <v>37</v>
      </c>
      <c r="Z210" s="38" t="s">
        <v>268</v>
      </c>
      <c r="AA210" s="38" t="s">
        <v>482</v>
      </c>
      <c r="AB210" s="38" t="s">
        <v>483</v>
      </c>
      <c r="AC210" s="39">
        <v>1</v>
      </c>
      <c r="AD210" s="40">
        <v>6229000</v>
      </c>
    </row>
    <row r="211" spans="1:30" x14ac:dyDescent="0.2">
      <c r="A211" s="41">
        <v>44398</v>
      </c>
      <c r="B211" s="42" t="s">
        <v>13</v>
      </c>
      <c r="C211" s="42" t="s">
        <v>37</v>
      </c>
      <c r="D211" s="42" t="s">
        <v>484</v>
      </c>
      <c r="E211" s="42" t="s">
        <v>485</v>
      </c>
      <c r="F211" s="42" t="s">
        <v>486</v>
      </c>
      <c r="G211" s="43">
        <v>1</v>
      </c>
      <c r="H211" s="44">
        <v>67697000</v>
      </c>
      <c r="I211">
        <f>1*(COUNTIF($E$2:E211,E211)=1)</f>
        <v>1</v>
      </c>
      <c r="L211" s="41">
        <v>44398</v>
      </c>
      <c r="M211" s="42" t="s">
        <v>13</v>
      </c>
      <c r="N211" s="42" t="s">
        <v>37</v>
      </c>
      <c r="O211" s="42" t="s">
        <v>484</v>
      </c>
      <c r="P211" s="42" t="s">
        <v>485</v>
      </c>
      <c r="Q211" s="42" t="s">
        <v>486</v>
      </c>
      <c r="R211" s="43">
        <v>1</v>
      </c>
      <c r="S211" s="44">
        <v>67697000</v>
      </c>
      <c r="T211">
        <f>1*(COUNTIF($Q$2:Q211,Q211)=1)</f>
        <v>1</v>
      </c>
      <c r="W211" s="41">
        <v>44398</v>
      </c>
      <c r="X211" s="42" t="s">
        <v>13</v>
      </c>
      <c r="Y211" s="42" t="s">
        <v>37</v>
      </c>
      <c r="Z211" s="42" t="s">
        <v>484</v>
      </c>
      <c r="AA211" s="42" t="s">
        <v>485</v>
      </c>
      <c r="AB211" s="42" t="s">
        <v>486</v>
      </c>
      <c r="AC211" s="43">
        <v>1</v>
      </c>
      <c r="AD211" s="44">
        <v>67697000</v>
      </c>
    </row>
    <row r="212" spans="1:30" x14ac:dyDescent="0.2">
      <c r="A212" s="37">
        <v>44398</v>
      </c>
      <c r="B212" s="38" t="s">
        <v>13</v>
      </c>
      <c r="C212" s="38" t="s">
        <v>37</v>
      </c>
      <c r="D212" s="38" t="s">
        <v>487</v>
      </c>
      <c r="E212" s="38" t="s">
        <v>485</v>
      </c>
      <c r="F212" s="38" t="s">
        <v>486</v>
      </c>
      <c r="G212" s="39">
        <v>1</v>
      </c>
      <c r="H212" s="40">
        <v>38813000</v>
      </c>
      <c r="I212">
        <f>1*(COUNTIF($E$2:E212,E212)=1)</f>
        <v>0</v>
      </c>
      <c r="L212" s="37">
        <v>44398</v>
      </c>
      <c r="M212" s="38" t="s">
        <v>13</v>
      </c>
      <c r="N212" s="38" t="s">
        <v>37</v>
      </c>
      <c r="O212" s="38" t="s">
        <v>487</v>
      </c>
      <c r="P212" s="38" t="s">
        <v>485</v>
      </c>
      <c r="Q212" s="38" t="s">
        <v>486</v>
      </c>
      <c r="R212" s="39">
        <v>1</v>
      </c>
      <c r="S212" s="40">
        <v>38813000</v>
      </c>
      <c r="T212">
        <f>1*(COUNTIF($Q$2:Q212,Q212)=1)</f>
        <v>0</v>
      </c>
      <c r="W212" s="37">
        <v>44398</v>
      </c>
      <c r="X212" s="38" t="s">
        <v>13</v>
      </c>
      <c r="Y212" s="38" t="s">
        <v>37</v>
      </c>
      <c r="Z212" s="38" t="s">
        <v>487</v>
      </c>
      <c r="AA212" s="38" t="s">
        <v>485</v>
      </c>
      <c r="AB212" s="38" t="s">
        <v>486</v>
      </c>
      <c r="AC212" s="39">
        <v>1</v>
      </c>
      <c r="AD212" s="40">
        <v>38813000</v>
      </c>
    </row>
    <row r="213" spans="1:30" x14ac:dyDescent="0.2">
      <c r="A213" s="41">
        <v>44398</v>
      </c>
      <c r="B213" s="42" t="s">
        <v>13</v>
      </c>
      <c r="C213" s="42" t="s">
        <v>37</v>
      </c>
      <c r="D213" s="42" t="s">
        <v>488</v>
      </c>
      <c r="E213" s="42" t="s">
        <v>485</v>
      </c>
      <c r="F213" s="42" t="s">
        <v>486</v>
      </c>
      <c r="G213" s="43">
        <v>1</v>
      </c>
      <c r="H213" s="44">
        <v>48742000</v>
      </c>
      <c r="I213">
        <f>1*(COUNTIF($E$2:E213,E213)=1)</f>
        <v>0</v>
      </c>
      <c r="L213" s="41">
        <v>44398</v>
      </c>
      <c r="M213" s="42" t="s">
        <v>13</v>
      </c>
      <c r="N213" s="42" t="s">
        <v>37</v>
      </c>
      <c r="O213" s="42" t="s">
        <v>488</v>
      </c>
      <c r="P213" s="42" t="s">
        <v>485</v>
      </c>
      <c r="Q213" s="42" t="s">
        <v>486</v>
      </c>
      <c r="R213" s="43">
        <v>1</v>
      </c>
      <c r="S213" s="44">
        <v>48742000</v>
      </c>
      <c r="T213">
        <f>1*(COUNTIF($Q$2:Q213,Q213)=1)</f>
        <v>0</v>
      </c>
      <c r="W213" s="41">
        <v>44398</v>
      </c>
      <c r="X213" s="42" t="s">
        <v>13</v>
      </c>
      <c r="Y213" s="42" t="s">
        <v>37</v>
      </c>
      <c r="Z213" s="42" t="s">
        <v>488</v>
      </c>
      <c r="AA213" s="42" t="s">
        <v>485</v>
      </c>
      <c r="AB213" s="42" t="s">
        <v>486</v>
      </c>
      <c r="AC213" s="43">
        <v>1</v>
      </c>
      <c r="AD213" s="44">
        <v>48742000</v>
      </c>
    </row>
    <row r="214" spans="1:30" x14ac:dyDescent="0.2">
      <c r="A214" s="37">
        <v>44454</v>
      </c>
      <c r="B214" s="38" t="s">
        <v>242</v>
      </c>
      <c r="C214" s="38" t="s">
        <v>37</v>
      </c>
      <c r="D214" s="38" t="s">
        <v>257</v>
      </c>
      <c r="E214" s="38" t="s">
        <v>489</v>
      </c>
      <c r="F214" s="38" t="s">
        <v>490</v>
      </c>
      <c r="G214" s="39">
        <v>1</v>
      </c>
      <c r="H214" s="40">
        <v>5416000</v>
      </c>
      <c r="I214">
        <f>1*(COUNTIF($E$2:E214,E214)=1)</f>
        <v>1</v>
      </c>
      <c r="L214" s="37">
        <v>44454</v>
      </c>
      <c r="M214" s="38" t="s">
        <v>242</v>
      </c>
      <c r="N214" s="38" t="s">
        <v>37</v>
      </c>
      <c r="O214" s="38" t="s">
        <v>257</v>
      </c>
      <c r="P214" s="38" t="s">
        <v>489</v>
      </c>
      <c r="Q214" s="38" t="s">
        <v>490</v>
      </c>
      <c r="R214" s="39">
        <v>1</v>
      </c>
      <c r="S214" s="40">
        <v>5416000</v>
      </c>
      <c r="T214">
        <f>1*(COUNTIF($Q$2:Q214,Q214)=1)</f>
        <v>1</v>
      </c>
      <c r="W214" s="37">
        <v>44454</v>
      </c>
      <c r="X214" s="38" t="s">
        <v>242</v>
      </c>
      <c r="Y214" s="38" t="s">
        <v>37</v>
      </c>
      <c r="Z214" s="38" t="s">
        <v>257</v>
      </c>
      <c r="AA214" s="38" t="s">
        <v>489</v>
      </c>
      <c r="AB214" s="38" t="s">
        <v>490</v>
      </c>
      <c r="AC214" s="39">
        <v>1</v>
      </c>
      <c r="AD214" s="40">
        <v>5416000</v>
      </c>
    </row>
    <row r="215" spans="1:30" x14ac:dyDescent="0.2">
      <c r="A215" s="41">
        <v>44454</v>
      </c>
      <c r="B215" s="42" t="s">
        <v>13</v>
      </c>
      <c r="C215" s="42" t="s">
        <v>37</v>
      </c>
      <c r="D215" s="42" t="s">
        <v>491</v>
      </c>
      <c r="E215" s="42" t="s">
        <v>492</v>
      </c>
      <c r="F215" s="42" t="s">
        <v>493</v>
      </c>
      <c r="G215" s="43">
        <v>1</v>
      </c>
      <c r="H215" s="44">
        <v>285227000</v>
      </c>
      <c r="I215">
        <f>1*(COUNTIF($E$2:E215,E215)=1)</f>
        <v>1</v>
      </c>
      <c r="L215" s="41">
        <v>44454</v>
      </c>
      <c r="M215" s="42" t="s">
        <v>13</v>
      </c>
      <c r="N215" s="42" t="s">
        <v>37</v>
      </c>
      <c r="O215" s="42" t="s">
        <v>491</v>
      </c>
      <c r="P215" s="42" t="s">
        <v>492</v>
      </c>
      <c r="Q215" s="42" t="s">
        <v>493</v>
      </c>
      <c r="R215" s="43">
        <v>1</v>
      </c>
      <c r="S215" s="44">
        <v>285227000</v>
      </c>
      <c r="T215">
        <f>1*(COUNTIF($Q$2:Q215,Q215)=1)</f>
        <v>1</v>
      </c>
      <c r="W215" s="41">
        <v>44454</v>
      </c>
      <c r="X215" s="42" t="s">
        <v>13</v>
      </c>
      <c r="Y215" s="42" t="s">
        <v>37</v>
      </c>
      <c r="Z215" s="42" t="s">
        <v>491</v>
      </c>
      <c r="AA215" s="42" t="s">
        <v>492</v>
      </c>
      <c r="AB215" s="42" t="s">
        <v>493</v>
      </c>
      <c r="AC215" s="43">
        <v>1</v>
      </c>
      <c r="AD215" s="44">
        <v>285227000</v>
      </c>
    </row>
    <row r="216" spans="1:30" x14ac:dyDescent="0.2">
      <c r="A216" s="37">
        <v>44463</v>
      </c>
      <c r="B216" s="38" t="s">
        <v>48</v>
      </c>
      <c r="C216" s="38" t="s">
        <v>37</v>
      </c>
      <c r="D216" s="38" t="s">
        <v>494</v>
      </c>
      <c r="E216" s="38" t="s">
        <v>495</v>
      </c>
      <c r="F216" s="38" t="s">
        <v>496</v>
      </c>
      <c r="G216" s="39">
        <v>1</v>
      </c>
      <c r="H216" s="40">
        <v>10832000</v>
      </c>
      <c r="I216">
        <f>1*(COUNTIF($E$2:E216,E216)=1)</f>
        <v>1</v>
      </c>
      <c r="L216" s="37">
        <v>44463</v>
      </c>
      <c r="M216" s="38" t="s">
        <v>48</v>
      </c>
      <c r="N216" s="38" t="s">
        <v>37</v>
      </c>
      <c r="O216" s="38" t="s">
        <v>494</v>
      </c>
      <c r="P216" s="38" t="s">
        <v>495</v>
      </c>
      <c r="Q216" s="38" t="s">
        <v>496</v>
      </c>
      <c r="R216" s="39">
        <v>1</v>
      </c>
      <c r="S216" s="40">
        <v>10832000</v>
      </c>
      <c r="T216">
        <f>1*(COUNTIF($Q$2:Q216,Q216)=1)</f>
        <v>1</v>
      </c>
      <c r="W216" s="37">
        <v>44463</v>
      </c>
      <c r="X216" s="38" t="s">
        <v>48</v>
      </c>
      <c r="Y216" s="38" t="s">
        <v>37</v>
      </c>
      <c r="Z216" s="38" t="s">
        <v>494</v>
      </c>
      <c r="AA216" s="38" t="s">
        <v>495</v>
      </c>
      <c r="AB216" s="38" t="s">
        <v>496</v>
      </c>
      <c r="AC216" s="39">
        <v>1</v>
      </c>
      <c r="AD216" s="40">
        <v>10832000</v>
      </c>
    </row>
    <row r="217" spans="1:30" x14ac:dyDescent="0.2">
      <c r="A217" s="41">
        <v>44466</v>
      </c>
      <c r="B217" s="42" t="s">
        <v>48</v>
      </c>
      <c r="C217" s="42" t="s">
        <v>37</v>
      </c>
      <c r="D217" s="42" t="s">
        <v>382</v>
      </c>
      <c r="E217" s="42" t="s">
        <v>497</v>
      </c>
      <c r="F217" s="42" t="s">
        <v>498</v>
      </c>
      <c r="G217" s="43">
        <v>1</v>
      </c>
      <c r="H217" s="44">
        <v>26176000</v>
      </c>
      <c r="I217">
        <f>1*(COUNTIF($E$2:E217,E217)=1)</f>
        <v>1</v>
      </c>
      <c r="L217" s="41">
        <v>44466</v>
      </c>
      <c r="M217" s="42" t="s">
        <v>48</v>
      </c>
      <c r="N217" s="42" t="s">
        <v>37</v>
      </c>
      <c r="O217" s="42" t="s">
        <v>382</v>
      </c>
      <c r="P217" s="42" t="s">
        <v>497</v>
      </c>
      <c r="Q217" s="42" t="s">
        <v>498</v>
      </c>
      <c r="R217" s="43">
        <v>1</v>
      </c>
      <c r="S217" s="44">
        <v>26176000</v>
      </c>
      <c r="T217">
        <f>1*(COUNTIF($Q$2:Q217,Q217)=1)</f>
        <v>1</v>
      </c>
      <c r="W217" s="41">
        <v>44466</v>
      </c>
      <c r="X217" s="42" t="s">
        <v>48</v>
      </c>
      <c r="Y217" s="42" t="s">
        <v>37</v>
      </c>
      <c r="Z217" s="42" t="s">
        <v>382</v>
      </c>
      <c r="AA217" s="42" t="s">
        <v>497</v>
      </c>
      <c r="AB217" s="42" t="s">
        <v>498</v>
      </c>
      <c r="AC217" s="43">
        <v>1</v>
      </c>
      <c r="AD217" s="44">
        <v>26176000</v>
      </c>
    </row>
    <row r="218" spans="1:30" x14ac:dyDescent="0.2">
      <c r="A218" s="37">
        <v>44466</v>
      </c>
      <c r="B218" s="38" t="s">
        <v>48</v>
      </c>
      <c r="C218" s="38" t="s">
        <v>37</v>
      </c>
      <c r="D218" s="38" t="s">
        <v>499</v>
      </c>
      <c r="E218" s="38" t="s">
        <v>500</v>
      </c>
      <c r="F218" s="38" t="s">
        <v>501</v>
      </c>
      <c r="G218" s="39">
        <v>1</v>
      </c>
      <c r="H218" s="40">
        <v>6229000</v>
      </c>
      <c r="I218">
        <f>1*(COUNTIF($E$2:E218,E218)=1)</f>
        <v>1</v>
      </c>
      <c r="L218" s="37">
        <v>44466</v>
      </c>
      <c r="M218" s="38" t="s">
        <v>48</v>
      </c>
      <c r="N218" s="38" t="s">
        <v>37</v>
      </c>
      <c r="O218" s="38" t="s">
        <v>499</v>
      </c>
      <c r="P218" s="38" t="s">
        <v>500</v>
      </c>
      <c r="Q218" s="38" t="s">
        <v>501</v>
      </c>
      <c r="R218" s="39">
        <v>1</v>
      </c>
      <c r="S218" s="40">
        <v>6229000</v>
      </c>
      <c r="T218">
        <f>1*(COUNTIF($Q$2:Q218,Q218)=1)</f>
        <v>1</v>
      </c>
      <c r="W218" s="37">
        <v>44466</v>
      </c>
      <c r="X218" s="38" t="s">
        <v>48</v>
      </c>
      <c r="Y218" s="38" t="s">
        <v>37</v>
      </c>
      <c r="Z218" s="38" t="s">
        <v>499</v>
      </c>
      <c r="AA218" s="38" t="s">
        <v>500</v>
      </c>
      <c r="AB218" s="38" t="s">
        <v>501</v>
      </c>
      <c r="AC218" s="39">
        <v>1</v>
      </c>
      <c r="AD218" s="40">
        <v>6229000</v>
      </c>
    </row>
    <row r="219" spans="1:30" x14ac:dyDescent="0.2">
      <c r="A219" s="41">
        <v>44467</v>
      </c>
      <c r="B219" s="42" t="s">
        <v>48</v>
      </c>
      <c r="C219" s="42" t="s">
        <v>37</v>
      </c>
      <c r="D219" s="42" t="s">
        <v>502</v>
      </c>
      <c r="E219" s="42" t="s">
        <v>503</v>
      </c>
      <c r="F219" s="42" t="s">
        <v>504</v>
      </c>
      <c r="G219" s="43">
        <v>1</v>
      </c>
      <c r="H219" s="44">
        <v>6229000</v>
      </c>
      <c r="I219">
        <f>1*(COUNTIF($E$2:E219,E219)=1)</f>
        <v>1</v>
      </c>
      <c r="L219" s="41">
        <v>44467</v>
      </c>
      <c r="M219" s="42" t="s">
        <v>48</v>
      </c>
      <c r="N219" s="42" t="s">
        <v>37</v>
      </c>
      <c r="O219" s="42" t="s">
        <v>502</v>
      </c>
      <c r="P219" s="42" t="s">
        <v>503</v>
      </c>
      <c r="Q219" s="42" t="s">
        <v>504</v>
      </c>
      <c r="R219" s="43">
        <v>1</v>
      </c>
      <c r="S219" s="44">
        <v>6229000</v>
      </c>
      <c r="T219">
        <f>1*(COUNTIF($Q$2:Q219,Q219)=1)</f>
        <v>1</v>
      </c>
      <c r="W219" s="41">
        <v>44467</v>
      </c>
      <c r="X219" s="42" t="s">
        <v>48</v>
      </c>
      <c r="Y219" s="42" t="s">
        <v>37</v>
      </c>
      <c r="Z219" s="42" t="s">
        <v>502</v>
      </c>
      <c r="AA219" s="42" t="s">
        <v>503</v>
      </c>
      <c r="AB219" s="42" t="s">
        <v>504</v>
      </c>
      <c r="AC219" s="43">
        <v>1</v>
      </c>
      <c r="AD219" s="44">
        <v>6229000</v>
      </c>
    </row>
    <row r="220" spans="1:30" x14ac:dyDescent="0.2">
      <c r="A220" s="37">
        <v>44467</v>
      </c>
      <c r="B220" s="38" t="s">
        <v>15</v>
      </c>
      <c r="C220" s="38" t="s">
        <v>37</v>
      </c>
      <c r="D220" s="38" t="s">
        <v>505</v>
      </c>
      <c r="E220" s="38" t="s">
        <v>506</v>
      </c>
      <c r="F220" s="38" t="s">
        <v>507</v>
      </c>
      <c r="G220" s="39">
        <v>1</v>
      </c>
      <c r="H220" s="40">
        <v>43326000</v>
      </c>
      <c r="I220">
        <f>1*(COUNTIF($E$2:E220,E220)=1)</f>
        <v>1</v>
      </c>
      <c r="L220" s="37">
        <v>44467</v>
      </c>
      <c r="M220" s="38" t="s">
        <v>15</v>
      </c>
      <c r="N220" s="38" t="s">
        <v>37</v>
      </c>
      <c r="O220" s="38" t="s">
        <v>505</v>
      </c>
      <c r="P220" s="38" t="s">
        <v>506</v>
      </c>
      <c r="Q220" s="38" t="s">
        <v>507</v>
      </c>
      <c r="R220" s="39">
        <v>1</v>
      </c>
      <c r="S220" s="40">
        <v>43326000</v>
      </c>
      <c r="T220">
        <f>1*(COUNTIF($Q$2:Q220,Q220)=1)</f>
        <v>1</v>
      </c>
      <c r="W220" s="37">
        <v>44467</v>
      </c>
      <c r="X220" s="38" t="s">
        <v>15</v>
      </c>
      <c r="Y220" s="38" t="s">
        <v>37</v>
      </c>
      <c r="Z220" s="38" t="s">
        <v>505</v>
      </c>
      <c r="AA220" s="38" t="s">
        <v>506</v>
      </c>
      <c r="AB220" s="38" t="s">
        <v>507</v>
      </c>
      <c r="AC220" s="39">
        <v>1</v>
      </c>
      <c r="AD220" s="40">
        <v>43326000</v>
      </c>
    </row>
    <row r="221" spans="1:30" x14ac:dyDescent="0.2">
      <c r="A221" s="41">
        <v>44467</v>
      </c>
      <c r="B221" s="42" t="s">
        <v>15</v>
      </c>
      <c r="C221" s="42" t="s">
        <v>37</v>
      </c>
      <c r="D221" s="42" t="s">
        <v>508</v>
      </c>
      <c r="E221" s="42" t="s">
        <v>506</v>
      </c>
      <c r="F221" s="42" t="s">
        <v>507</v>
      </c>
      <c r="G221" s="43">
        <v>1</v>
      </c>
      <c r="H221" s="44">
        <v>43326000</v>
      </c>
      <c r="I221">
        <f>1*(COUNTIF($E$2:E221,E221)=1)</f>
        <v>0</v>
      </c>
      <c r="L221" s="41">
        <v>44467</v>
      </c>
      <c r="M221" s="42" t="s">
        <v>15</v>
      </c>
      <c r="N221" s="42" t="s">
        <v>37</v>
      </c>
      <c r="O221" s="42" t="s">
        <v>508</v>
      </c>
      <c r="P221" s="42" t="s">
        <v>506</v>
      </c>
      <c r="Q221" s="42" t="s">
        <v>507</v>
      </c>
      <c r="R221" s="43">
        <v>1</v>
      </c>
      <c r="S221" s="44">
        <v>43326000</v>
      </c>
      <c r="T221">
        <f>1*(COUNTIF($Q$2:Q221,Q221)=1)</f>
        <v>0</v>
      </c>
      <c r="W221" s="41">
        <v>44467</v>
      </c>
      <c r="X221" s="42" t="s">
        <v>15</v>
      </c>
      <c r="Y221" s="42" t="s">
        <v>37</v>
      </c>
      <c r="Z221" s="42" t="s">
        <v>508</v>
      </c>
      <c r="AA221" s="42" t="s">
        <v>506</v>
      </c>
      <c r="AB221" s="42" t="s">
        <v>507</v>
      </c>
      <c r="AC221" s="43">
        <v>1</v>
      </c>
      <c r="AD221" s="44">
        <v>43326000</v>
      </c>
    </row>
    <row r="222" spans="1:30" x14ac:dyDescent="0.2">
      <c r="A222" s="37">
        <v>44468</v>
      </c>
      <c r="B222" s="38" t="s">
        <v>13</v>
      </c>
      <c r="C222" s="38" t="s">
        <v>37</v>
      </c>
      <c r="D222" s="38" t="s">
        <v>509</v>
      </c>
      <c r="E222" s="38" t="s">
        <v>510</v>
      </c>
      <c r="F222" s="38" t="s">
        <v>511</v>
      </c>
      <c r="G222" s="39">
        <v>1</v>
      </c>
      <c r="H222" s="40">
        <v>143517000</v>
      </c>
      <c r="I222">
        <f>1*(COUNTIF($E$2:E222,E222)=1)</f>
        <v>1</v>
      </c>
      <c r="L222" s="37">
        <v>44468</v>
      </c>
      <c r="M222" s="38" t="s">
        <v>13</v>
      </c>
      <c r="N222" s="38" t="s">
        <v>37</v>
      </c>
      <c r="O222" s="38" t="s">
        <v>509</v>
      </c>
      <c r="P222" s="38" t="s">
        <v>510</v>
      </c>
      <c r="Q222" s="38" t="s">
        <v>511</v>
      </c>
      <c r="R222" s="39">
        <v>1</v>
      </c>
      <c r="S222" s="40">
        <v>143517000</v>
      </c>
      <c r="T222">
        <f>1*(COUNTIF($Q$2:Q222,Q222)=1)</f>
        <v>1</v>
      </c>
      <c r="W222" s="37">
        <v>44468</v>
      </c>
      <c r="X222" s="38" t="s">
        <v>13</v>
      </c>
      <c r="Y222" s="38" t="s">
        <v>37</v>
      </c>
      <c r="Z222" s="38" t="s">
        <v>509</v>
      </c>
      <c r="AA222" s="38" t="s">
        <v>510</v>
      </c>
      <c r="AB222" s="38" t="s">
        <v>511</v>
      </c>
      <c r="AC222" s="39">
        <v>1</v>
      </c>
      <c r="AD222" s="40">
        <v>143517000</v>
      </c>
    </row>
    <row r="223" spans="1:30" x14ac:dyDescent="0.2">
      <c r="A223" s="41">
        <v>44468</v>
      </c>
      <c r="B223" s="42" t="s">
        <v>15</v>
      </c>
      <c r="C223" s="42" t="s">
        <v>37</v>
      </c>
      <c r="D223" s="42" t="s">
        <v>512</v>
      </c>
      <c r="E223" s="42" t="s">
        <v>513</v>
      </c>
      <c r="F223" s="42" t="s">
        <v>514</v>
      </c>
      <c r="G223" s="43">
        <v>1</v>
      </c>
      <c r="H223" s="44">
        <v>114633000</v>
      </c>
      <c r="I223">
        <f>1*(COUNTIF($E$2:E223,E223)=1)</f>
        <v>1</v>
      </c>
      <c r="L223" s="41">
        <v>44468</v>
      </c>
      <c r="M223" s="42" t="s">
        <v>15</v>
      </c>
      <c r="N223" s="42" t="s">
        <v>37</v>
      </c>
      <c r="O223" s="42" t="s">
        <v>512</v>
      </c>
      <c r="P223" s="42" t="s">
        <v>513</v>
      </c>
      <c r="Q223" s="42" t="s">
        <v>514</v>
      </c>
      <c r="R223" s="43">
        <v>1</v>
      </c>
      <c r="S223" s="44">
        <v>114633000</v>
      </c>
      <c r="T223">
        <f>1*(COUNTIF($Q$2:Q223,Q223)=1)</f>
        <v>1</v>
      </c>
      <c r="W223" s="41">
        <v>44468</v>
      </c>
      <c r="X223" s="42" t="s">
        <v>15</v>
      </c>
      <c r="Y223" s="42" t="s">
        <v>37</v>
      </c>
      <c r="Z223" s="42" t="s">
        <v>512</v>
      </c>
      <c r="AA223" s="42" t="s">
        <v>513</v>
      </c>
      <c r="AB223" s="42" t="s">
        <v>514</v>
      </c>
      <c r="AC223" s="43">
        <v>1</v>
      </c>
      <c r="AD223" s="44">
        <v>114633000</v>
      </c>
    </row>
    <row r="224" spans="1:30" x14ac:dyDescent="0.2">
      <c r="A224" s="37">
        <v>44469</v>
      </c>
      <c r="B224" s="38" t="s">
        <v>48</v>
      </c>
      <c r="C224" s="38" t="s">
        <v>37</v>
      </c>
      <c r="D224" s="38" t="s">
        <v>515</v>
      </c>
      <c r="E224" s="38" t="s">
        <v>516</v>
      </c>
      <c r="F224" s="38" t="s">
        <v>517</v>
      </c>
      <c r="G224" s="39">
        <v>1</v>
      </c>
      <c r="H224" s="40">
        <v>31592000</v>
      </c>
      <c r="I224">
        <f>1*(COUNTIF($E$2:E224,E224)=1)</f>
        <v>1</v>
      </c>
      <c r="L224" s="37">
        <v>44469</v>
      </c>
      <c r="M224" s="38" t="s">
        <v>48</v>
      </c>
      <c r="N224" s="38" t="s">
        <v>37</v>
      </c>
      <c r="O224" s="38" t="s">
        <v>515</v>
      </c>
      <c r="P224" s="38" t="s">
        <v>516</v>
      </c>
      <c r="Q224" s="38" t="s">
        <v>517</v>
      </c>
      <c r="R224" s="39">
        <v>1</v>
      </c>
      <c r="S224" s="40">
        <v>31592000</v>
      </c>
      <c r="T224">
        <f>1*(COUNTIF($Q$2:Q224,Q224)=1)</f>
        <v>1</v>
      </c>
      <c r="W224" s="37">
        <v>44469</v>
      </c>
      <c r="X224" s="38" t="s">
        <v>48</v>
      </c>
      <c r="Y224" s="38" t="s">
        <v>37</v>
      </c>
      <c r="Z224" s="38" t="s">
        <v>515</v>
      </c>
      <c r="AA224" s="38" t="s">
        <v>516</v>
      </c>
      <c r="AB224" s="38" t="s">
        <v>517</v>
      </c>
      <c r="AC224" s="39">
        <v>1</v>
      </c>
      <c r="AD224" s="40">
        <v>31592000</v>
      </c>
    </row>
    <row r="225" spans="1:30" x14ac:dyDescent="0.2">
      <c r="A225" s="41">
        <v>44470</v>
      </c>
      <c r="B225" s="42" t="s">
        <v>15</v>
      </c>
      <c r="C225" s="42" t="s">
        <v>37</v>
      </c>
      <c r="D225" s="42" t="s">
        <v>518</v>
      </c>
      <c r="E225" s="42" t="s">
        <v>519</v>
      </c>
      <c r="F225" s="42" t="s">
        <v>520</v>
      </c>
      <c r="G225" s="43">
        <v>1</v>
      </c>
      <c r="H225" s="44">
        <v>37910000</v>
      </c>
      <c r="I225">
        <f>1*(COUNTIF($E$2:E225,E225)=1)</f>
        <v>1</v>
      </c>
      <c r="L225" s="41">
        <v>44470</v>
      </c>
      <c r="M225" s="42" t="s">
        <v>15</v>
      </c>
      <c r="N225" s="42" t="s">
        <v>37</v>
      </c>
      <c r="O225" s="42" t="s">
        <v>518</v>
      </c>
      <c r="P225" s="42" t="s">
        <v>519</v>
      </c>
      <c r="Q225" s="42" t="s">
        <v>520</v>
      </c>
      <c r="R225" s="43">
        <v>1</v>
      </c>
      <c r="S225" s="44">
        <v>37910000</v>
      </c>
      <c r="T225">
        <f>1*(COUNTIF($Q$2:Q225,Q225)=1)</f>
        <v>1</v>
      </c>
      <c r="W225" s="41">
        <v>44470</v>
      </c>
      <c r="X225" s="42" t="s">
        <v>15</v>
      </c>
      <c r="Y225" s="42" t="s">
        <v>37</v>
      </c>
      <c r="Z225" s="42" t="s">
        <v>518</v>
      </c>
      <c r="AA225" s="42" t="s">
        <v>519</v>
      </c>
      <c r="AB225" s="42" t="s">
        <v>520</v>
      </c>
      <c r="AC225" s="43">
        <v>1</v>
      </c>
      <c r="AD225" s="44">
        <v>37910000</v>
      </c>
    </row>
    <row r="226" spans="1:30" x14ac:dyDescent="0.2">
      <c r="A226" s="37">
        <v>44470</v>
      </c>
      <c r="B226" s="38" t="s">
        <v>15</v>
      </c>
      <c r="C226" s="38" t="s">
        <v>37</v>
      </c>
      <c r="D226" s="38" t="s">
        <v>521</v>
      </c>
      <c r="E226" s="38" t="s">
        <v>519</v>
      </c>
      <c r="F226" s="38" t="s">
        <v>520</v>
      </c>
      <c r="G226" s="39">
        <v>1</v>
      </c>
      <c r="H226" s="40">
        <v>43326000</v>
      </c>
      <c r="I226">
        <f>1*(COUNTIF($E$2:E226,E226)=1)</f>
        <v>0</v>
      </c>
      <c r="L226" s="37">
        <v>44470</v>
      </c>
      <c r="M226" s="38" t="s">
        <v>15</v>
      </c>
      <c r="N226" s="38" t="s">
        <v>37</v>
      </c>
      <c r="O226" s="38" t="s">
        <v>521</v>
      </c>
      <c r="P226" s="38" t="s">
        <v>519</v>
      </c>
      <c r="Q226" s="38" t="s">
        <v>520</v>
      </c>
      <c r="R226" s="39">
        <v>1</v>
      </c>
      <c r="S226" s="40">
        <v>43326000</v>
      </c>
      <c r="T226">
        <f>1*(COUNTIF($Q$2:Q226,Q226)=1)</f>
        <v>0</v>
      </c>
      <c r="W226" s="37">
        <v>44470</v>
      </c>
      <c r="X226" s="38" t="s">
        <v>15</v>
      </c>
      <c r="Y226" s="38" t="s">
        <v>37</v>
      </c>
      <c r="Z226" s="38" t="s">
        <v>521</v>
      </c>
      <c r="AA226" s="38" t="s">
        <v>519</v>
      </c>
      <c r="AB226" s="38" t="s">
        <v>520</v>
      </c>
      <c r="AC226" s="39">
        <v>1</v>
      </c>
      <c r="AD226" s="40">
        <v>43326000</v>
      </c>
    </row>
    <row r="227" spans="1:30" x14ac:dyDescent="0.2">
      <c r="A227" s="41">
        <v>44471</v>
      </c>
      <c r="B227" s="42" t="s">
        <v>48</v>
      </c>
      <c r="C227" s="42" t="s">
        <v>37</v>
      </c>
      <c r="D227" s="42" t="s">
        <v>60</v>
      </c>
      <c r="E227" s="42" t="s">
        <v>522</v>
      </c>
      <c r="F227" s="42" t="s">
        <v>523</v>
      </c>
      <c r="G227" s="43">
        <v>1</v>
      </c>
      <c r="H227" s="44">
        <v>6229000</v>
      </c>
      <c r="I227">
        <f>1*(COUNTIF($E$2:E227,E227)=1)</f>
        <v>1</v>
      </c>
      <c r="L227" s="41">
        <v>44471</v>
      </c>
      <c r="M227" s="42" t="s">
        <v>48</v>
      </c>
      <c r="N227" s="42" t="s">
        <v>37</v>
      </c>
      <c r="O227" s="42" t="s">
        <v>60</v>
      </c>
      <c r="P227" s="42" t="s">
        <v>522</v>
      </c>
      <c r="Q227" s="42" t="s">
        <v>523</v>
      </c>
      <c r="R227" s="43">
        <v>1</v>
      </c>
      <c r="S227" s="44">
        <v>6229000</v>
      </c>
      <c r="T227">
        <f>1*(COUNTIF($Q$2:Q227,Q227)=1)</f>
        <v>1</v>
      </c>
      <c r="W227" s="41">
        <v>44471</v>
      </c>
      <c r="X227" s="42" t="s">
        <v>48</v>
      </c>
      <c r="Y227" s="42" t="s">
        <v>37</v>
      </c>
      <c r="Z227" s="42" t="s">
        <v>60</v>
      </c>
      <c r="AA227" s="42" t="s">
        <v>522</v>
      </c>
      <c r="AB227" s="42" t="s">
        <v>523</v>
      </c>
      <c r="AC227" s="43">
        <v>1</v>
      </c>
      <c r="AD227" s="44">
        <v>6229000</v>
      </c>
    </row>
    <row r="228" spans="1:30" x14ac:dyDescent="0.2">
      <c r="A228" s="37">
        <v>44471</v>
      </c>
      <c r="B228" s="38" t="s">
        <v>48</v>
      </c>
      <c r="C228" s="38" t="s">
        <v>37</v>
      </c>
      <c r="D228" s="38" t="s">
        <v>524</v>
      </c>
      <c r="E228" s="38" t="s">
        <v>525</v>
      </c>
      <c r="F228" s="38" t="s">
        <v>526</v>
      </c>
      <c r="G228" s="39">
        <v>1</v>
      </c>
      <c r="H228" s="40">
        <v>59573000</v>
      </c>
      <c r="I228">
        <f>1*(COUNTIF($E$2:E228,E228)=1)</f>
        <v>1</v>
      </c>
      <c r="L228" s="37">
        <v>44471</v>
      </c>
      <c r="M228" s="38" t="s">
        <v>48</v>
      </c>
      <c r="N228" s="38" t="s">
        <v>37</v>
      </c>
      <c r="O228" s="38" t="s">
        <v>524</v>
      </c>
      <c r="P228" s="38" t="s">
        <v>525</v>
      </c>
      <c r="Q228" s="38" t="s">
        <v>526</v>
      </c>
      <c r="R228" s="39">
        <v>1</v>
      </c>
      <c r="S228" s="40">
        <v>59573000</v>
      </c>
      <c r="T228">
        <f>1*(COUNTIF($Q$2:Q228,Q228)=1)</f>
        <v>1</v>
      </c>
      <c r="W228" s="37">
        <v>44471</v>
      </c>
      <c r="X228" s="38" t="s">
        <v>48</v>
      </c>
      <c r="Y228" s="38" t="s">
        <v>37</v>
      </c>
      <c r="Z228" s="38" t="s">
        <v>524</v>
      </c>
      <c r="AA228" s="38" t="s">
        <v>525</v>
      </c>
      <c r="AB228" s="38" t="s">
        <v>526</v>
      </c>
      <c r="AC228" s="39">
        <v>1</v>
      </c>
      <c r="AD228" s="40">
        <v>59573000</v>
      </c>
    </row>
    <row r="229" spans="1:30" x14ac:dyDescent="0.2">
      <c r="A229" s="41">
        <v>44471</v>
      </c>
      <c r="B229" s="42" t="s">
        <v>48</v>
      </c>
      <c r="C229" s="42" t="s">
        <v>37</v>
      </c>
      <c r="D229" s="42" t="s">
        <v>527</v>
      </c>
      <c r="E229" s="42" t="s">
        <v>528</v>
      </c>
      <c r="F229" s="42" t="s">
        <v>529</v>
      </c>
      <c r="G229" s="43">
        <v>1</v>
      </c>
      <c r="H229" s="44">
        <v>12096000</v>
      </c>
      <c r="I229">
        <f>1*(COUNTIF($E$2:E229,E229)=1)</f>
        <v>1</v>
      </c>
      <c r="L229" s="41">
        <v>44471</v>
      </c>
      <c r="M229" s="42" t="s">
        <v>48</v>
      </c>
      <c r="N229" s="42" t="s">
        <v>37</v>
      </c>
      <c r="O229" s="42" t="s">
        <v>527</v>
      </c>
      <c r="P229" s="42" t="s">
        <v>528</v>
      </c>
      <c r="Q229" s="42" t="s">
        <v>529</v>
      </c>
      <c r="R229" s="43">
        <v>1</v>
      </c>
      <c r="S229" s="44">
        <v>12096000</v>
      </c>
      <c r="T229">
        <f>1*(COUNTIF($Q$2:Q229,Q229)=1)</f>
        <v>1</v>
      </c>
      <c r="W229" s="41">
        <v>44471</v>
      </c>
      <c r="X229" s="42" t="s">
        <v>48</v>
      </c>
      <c r="Y229" s="42" t="s">
        <v>37</v>
      </c>
      <c r="Z229" s="42" t="s">
        <v>527</v>
      </c>
      <c r="AA229" s="42" t="s">
        <v>528</v>
      </c>
      <c r="AB229" s="42" t="s">
        <v>529</v>
      </c>
      <c r="AC229" s="43">
        <v>1</v>
      </c>
      <c r="AD229" s="44">
        <v>12096000</v>
      </c>
    </row>
    <row r="230" spans="1:30" x14ac:dyDescent="0.2">
      <c r="A230" s="37">
        <v>44471</v>
      </c>
      <c r="B230" s="38" t="s">
        <v>48</v>
      </c>
      <c r="C230" s="38" t="s">
        <v>37</v>
      </c>
      <c r="D230" s="38" t="s">
        <v>530</v>
      </c>
      <c r="E230" s="38" t="s">
        <v>528</v>
      </c>
      <c r="F230" s="38" t="s">
        <v>529</v>
      </c>
      <c r="G230" s="39">
        <v>1</v>
      </c>
      <c r="H230" s="40">
        <v>13179000</v>
      </c>
      <c r="I230">
        <f>1*(COUNTIF($E$2:E230,E230)=1)</f>
        <v>0</v>
      </c>
      <c r="L230" s="37">
        <v>44471</v>
      </c>
      <c r="M230" s="38" t="s">
        <v>48</v>
      </c>
      <c r="N230" s="38" t="s">
        <v>37</v>
      </c>
      <c r="O230" s="38" t="s">
        <v>530</v>
      </c>
      <c r="P230" s="38" t="s">
        <v>528</v>
      </c>
      <c r="Q230" s="38" t="s">
        <v>529</v>
      </c>
      <c r="R230" s="39">
        <v>1</v>
      </c>
      <c r="S230" s="40">
        <v>13179000</v>
      </c>
      <c r="T230">
        <f>1*(COUNTIF($Q$2:Q230,Q230)=1)</f>
        <v>0</v>
      </c>
      <c r="W230" s="37">
        <v>44471</v>
      </c>
      <c r="X230" s="38" t="s">
        <v>48</v>
      </c>
      <c r="Y230" s="38" t="s">
        <v>37</v>
      </c>
      <c r="Z230" s="38" t="s">
        <v>530</v>
      </c>
      <c r="AA230" s="38" t="s">
        <v>528</v>
      </c>
      <c r="AB230" s="38" t="s">
        <v>529</v>
      </c>
      <c r="AC230" s="39">
        <v>1</v>
      </c>
      <c r="AD230" s="40">
        <v>13179000</v>
      </c>
    </row>
    <row r="231" spans="1:30" x14ac:dyDescent="0.2">
      <c r="A231" s="41">
        <v>44473</v>
      </c>
      <c r="B231" s="42" t="s">
        <v>15</v>
      </c>
      <c r="C231" s="42" t="s">
        <v>37</v>
      </c>
      <c r="D231" s="42" t="s">
        <v>531</v>
      </c>
      <c r="E231" s="42" t="s">
        <v>532</v>
      </c>
      <c r="F231" s="42" t="s">
        <v>533</v>
      </c>
      <c r="G231" s="43">
        <v>1</v>
      </c>
      <c r="H231" s="44">
        <v>16970000</v>
      </c>
      <c r="I231">
        <f>1*(COUNTIF($E$2:E231,E231)=1)</f>
        <v>1</v>
      </c>
      <c r="L231" s="41">
        <v>44473</v>
      </c>
      <c r="M231" s="42" t="s">
        <v>15</v>
      </c>
      <c r="N231" s="42" t="s">
        <v>37</v>
      </c>
      <c r="O231" s="42" t="s">
        <v>531</v>
      </c>
      <c r="P231" s="42" t="s">
        <v>532</v>
      </c>
      <c r="Q231" s="42" t="s">
        <v>533</v>
      </c>
      <c r="R231" s="43">
        <v>1</v>
      </c>
      <c r="S231" s="44">
        <v>16970000</v>
      </c>
      <c r="T231">
        <f>1*(COUNTIF($Q$2:Q231,Q231)=1)</f>
        <v>1</v>
      </c>
      <c r="W231" s="41">
        <v>44473</v>
      </c>
      <c r="X231" s="42" t="s">
        <v>15</v>
      </c>
      <c r="Y231" s="42" t="s">
        <v>37</v>
      </c>
      <c r="Z231" s="42" t="s">
        <v>531</v>
      </c>
      <c r="AA231" s="42" t="s">
        <v>532</v>
      </c>
      <c r="AB231" s="42" t="s">
        <v>533</v>
      </c>
      <c r="AC231" s="43">
        <v>1</v>
      </c>
      <c r="AD231" s="44">
        <v>16970000</v>
      </c>
    </row>
    <row r="232" spans="1:30" x14ac:dyDescent="0.2">
      <c r="A232" s="37">
        <v>44474</v>
      </c>
      <c r="B232" s="38" t="s">
        <v>48</v>
      </c>
      <c r="C232" s="38" t="s">
        <v>37</v>
      </c>
      <c r="D232" s="38" t="s">
        <v>534</v>
      </c>
      <c r="E232" s="38" t="s">
        <v>535</v>
      </c>
      <c r="F232" s="38" t="s">
        <v>536</v>
      </c>
      <c r="G232" s="39">
        <v>1</v>
      </c>
      <c r="H232" s="40">
        <v>6229000</v>
      </c>
      <c r="I232">
        <f>1*(COUNTIF($E$2:E232,E232)=1)</f>
        <v>1</v>
      </c>
      <c r="L232" s="37">
        <v>44474</v>
      </c>
      <c r="M232" s="38" t="s">
        <v>48</v>
      </c>
      <c r="N232" s="38" t="s">
        <v>37</v>
      </c>
      <c r="O232" s="38" t="s">
        <v>534</v>
      </c>
      <c r="P232" s="38" t="s">
        <v>535</v>
      </c>
      <c r="Q232" s="38" t="s">
        <v>536</v>
      </c>
      <c r="R232" s="39">
        <v>1</v>
      </c>
      <c r="S232" s="40">
        <v>6229000</v>
      </c>
      <c r="T232">
        <f>1*(COUNTIF($Q$2:Q232,Q232)=1)</f>
        <v>1</v>
      </c>
      <c r="W232" s="37">
        <v>44474</v>
      </c>
      <c r="X232" s="38" t="s">
        <v>48</v>
      </c>
      <c r="Y232" s="38" t="s">
        <v>37</v>
      </c>
      <c r="Z232" s="38" t="s">
        <v>534</v>
      </c>
      <c r="AA232" s="38" t="s">
        <v>535</v>
      </c>
      <c r="AB232" s="38" t="s">
        <v>536</v>
      </c>
      <c r="AC232" s="39">
        <v>1</v>
      </c>
      <c r="AD232" s="40">
        <v>6229000</v>
      </c>
    </row>
    <row r="233" spans="1:30" x14ac:dyDescent="0.2">
      <c r="A233" s="41">
        <v>44474</v>
      </c>
      <c r="B233" s="42" t="s">
        <v>13</v>
      </c>
      <c r="C233" s="42" t="s">
        <v>37</v>
      </c>
      <c r="D233" s="42" t="s">
        <v>537</v>
      </c>
      <c r="E233" s="42" t="s">
        <v>538</v>
      </c>
      <c r="F233" s="42" t="s">
        <v>539</v>
      </c>
      <c r="G233" s="43">
        <v>1</v>
      </c>
      <c r="H233" s="44">
        <v>227460000</v>
      </c>
      <c r="I233">
        <f>1*(COUNTIF($E$2:E233,E233)=1)</f>
        <v>1</v>
      </c>
      <c r="L233" s="41">
        <v>44474</v>
      </c>
      <c r="M233" s="42" t="s">
        <v>13</v>
      </c>
      <c r="N233" s="42" t="s">
        <v>37</v>
      </c>
      <c r="O233" s="42" t="s">
        <v>537</v>
      </c>
      <c r="P233" s="42" t="s">
        <v>538</v>
      </c>
      <c r="Q233" s="42" t="s">
        <v>539</v>
      </c>
      <c r="R233" s="43">
        <v>1</v>
      </c>
      <c r="S233" s="44">
        <v>227460000</v>
      </c>
      <c r="T233">
        <f>1*(COUNTIF($Q$2:Q233,Q233)=1)</f>
        <v>1</v>
      </c>
      <c r="W233" s="41">
        <v>44474</v>
      </c>
      <c r="X233" s="42" t="s">
        <v>13</v>
      </c>
      <c r="Y233" s="42" t="s">
        <v>37</v>
      </c>
      <c r="Z233" s="42" t="s">
        <v>537</v>
      </c>
      <c r="AA233" s="42" t="s">
        <v>538</v>
      </c>
      <c r="AB233" s="42" t="s">
        <v>539</v>
      </c>
      <c r="AC233" s="43">
        <v>1</v>
      </c>
      <c r="AD233" s="44">
        <v>227460000</v>
      </c>
    </row>
    <row r="234" spans="1:30" x14ac:dyDescent="0.2">
      <c r="A234" s="37">
        <v>44474</v>
      </c>
      <c r="B234" s="38" t="s">
        <v>13</v>
      </c>
      <c r="C234" s="38" t="s">
        <v>37</v>
      </c>
      <c r="D234" s="38" t="s">
        <v>540</v>
      </c>
      <c r="E234" s="38" t="s">
        <v>538</v>
      </c>
      <c r="F234" s="38" t="s">
        <v>539</v>
      </c>
      <c r="G234" s="39">
        <v>1</v>
      </c>
      <c r="H234" s="40">
        <v>225655000</v>
      </c>
      <c r="I234">
        <f>1*(COUNTIF($E$2:E234,E234)=1)</f>
        <v>0</v>
      </c>
      <c r="L234" s="37">
        <v>44474</v>
      </c>
      <c r="M234" s="38" t="s">
        <v>13</v>
      </c>
      <c r="N234" s="38" t="s">
        <v>37</v>
      </c>
      <c r="O234" s="38" t="s">
        <v>540</v>
      </c>
      <c r="P234" s="38" t="s">
        <v>538</v>
      </c>
      <c r="Q234" s="38" t="s">
        <v>539</v>
      </c>
      <c r="R234" s="39">
        <v>1</v>
      </c>
      <c r="S234" s="40">
        <v>225655000</v>
      </c>
      <c r="T234">
        <f>1*(COUNTIF($Q$2:Q234,Q234)=1)</f>
        <v>0</v>
      </c>
      <c r="W234" s="37">
        <v>44474</v>
      </c>
      <c r="X234" s="38" t="s">
        <v>13</v>
      </c>
      <c r="Y234" s="38" t="s">
        <v>37</v>
      </c>
      <c r="Z234" s="38" t="s">
        <v>540</v>
      </c>
      <c r="AA234" s="38" t="s">
        <v>538</v>
      </c>
      <c r="AB234" s="38" t="s">
        <v>539</v>
      </c>
      <c r="AC234" s="39">
        <v>1</v>
      </c>
      <c r="AD234" s="40">
        <v>225655000</v>
      </c>
    </row>
    <row r="235" spans="1:30" x14ac:dyDescent="0.2">
      <c r="A235" s="41">
        <v>44475</v>
      </c>
      <c r="B235" s="42" t="s">
        <v>48</v>
      </c>
      <c r="C235" s="42" t="s">
        <v>37</v>
      </c>
      <c r="D235" s="42" t="s">
        <v>382</v>
      </c>
      <c r="E235" s="42" t="s">
        <v>541</v>
      </c>
      <c r="F235" s="42" t="s">
        <v>542</v>
      </c>
      <c r="G235" s="43">
        <v>1</v>
      </c>
      <c r="H235" s="44">
        <v>26176000</v>
      </c>
      <c r="I235">
        <f>1*(COUNTIF($E$2:E235,E235)=1)</f>
        <v>1</v>
      </c>
      <c r="L235" s="41">
        <v>44475</v>
      </c>
      <c r="M235" s="42" t="s">
        <v>48</v>
      </c>
      <c r="N235" s="42" t="s">
        <v>37</v>
      </c>
      <c r="O235" s="42" t="s">
        <v>382</v>
      </c>
      <c r="P235" s="42" t="s">
        <v>541</v>
      </c>
      <c r="Q235" s="42" t="s">
        <v>542</v>
      </c>
      <c r="R235" s="43">
        <v>1</v>
      </c>
      <c r="S235" s="44">
        <v>26176000</v>
      </c>
      <c r="T235">
        <f>1*(COUNTIF($Q$2:Q235,Q235)=1)</f>
        <v>1</v>
      </c>
      <c r="W235" s="41">
        <v>44475</v>
      </c>
      <c r="X235" s="42" t="s">
        <v>48</v>
      </c>
      <c r="Y235" s="42" t="s">
        <v>37</v>
      </c>
      <c r="Z235" s="42" t="s">
        <v>382</v>
      </c>
      <c r="AA235" s="42" t="s">
        <v>541</v>
      </c>
      <c r="AB235" s="42" t="s">
        <v>542</v>
      </c>
      <c r="AC235" s="43">
        <v>1</v>
      </c>
      <c r="AD235" s="44">
        <v>26176000</v>
      </c>
    </row>
    <row r="236" spans="1:30" x14ac:dyDescent="0.2">
      <c r="A236" s="37">
        <v>44475</v>
      </c>
      <c r="B236" s="38" t="s">
        <v>48</v>
      </c>
      <c r="C236" s="38" t="s">
        <v>37</v>
      </c>
      <c r="D236" s="38" t="s">
        <v>543</v>
      </c>
      <c r="E236" s="38" t="s">
        <v>544</v>
      </c>
      <c r="F236" s="38" t="s">
        <v>545</v>
      </c>
      <c r="G236" s="39">
        <v>1</v>
      </c>
      <c r="H236" s="40">
        <v>11554000</v>
      </c>
      <c r="I236">
        <f>1*(COUNTIF($E$2:E236,E236)=1)</f>
        <v>1</v>
      </c>
      <c r="L236" s="37">
        <v>44475</v>
      </c>
      <c r="M236" s="38" t="s">
        <v>48</v>
      </c>
      <c r="N236" s="38" t="s">
        <v>37</v>
      </c>
      <c r="O236" s="38" t="s">
        <v>543</v>
      </c>
      <c r="P236" s="38" t="s">
        <v>544</v>
      </c>
      <c r="Q236" s="38" t="s">
        <v>545</v>
      </c>
      <c r="R236" s="39">
        <v>1</v>
      </c>
      <c r="S236" s="40">
        <v>11554000</v>
      </c>
      <c r="T236">
        <f>1*(COUNTIF($Q$2:Q236,Q236)=1)</f>
        <v>1</v>
      </c>
      <c r="W236" s="37">
        <v>44475</v>
      </c>
      <c r="X236" s="38" t="s">
        <v>48</v>
      </c>
      <c r="Y236" s="38" t="s">
        <v>37</v>
      </c>
      <c r="Z236" s="38" t="s">
        <v>543</v>
      </c>
      <c r="AA236" s="38" t="s">
        <v>544</v>
      </c>
      <c r="AB236" s="38" t="s">
        <v>545</v>
      </c>
      <c r="AC236" s="39">
        <v>1</v>
      </c>
      <c r="AD236" s="40">
        <v>11554000</v>
      </c>
    </row>
    <row r="237" spans="1:30" x14ac:dyDescent="0.2">
      <c r="A237" s="41">
        <v>44475</v>
      </c>
      <c r="B237" s="42" t="s">
        <v>13</v>
      </c>
      <c r="C237" s="42" t="s">
        <v>37</v>
      </c>
      <c r="D237" s="42" t="s">
        <v>546</v>
      </c>
      <c r="E237" s="42" t="s">
        <v>547</v>
      </c>
      <c r="F237" s="42" t="s">
        <v>548</v>
      </c>
      <c r="G237" s="43">
        <v>1</v>
      </c>
      <c r="H237" s="44">
        <v>48742000</v>
      </c>
      <c r="I237">
        <f>1*(COUNTIF($E$2:E237,E237)=1)</f>
        <v>1</v>
      </c>
      <c r="L237" s="41">
        <v>44475</v>
      </c>
      <c r="M237" s="42" t="s">
        <v>13</v>
      </c>
      <c r="N237" s="42" t="s">
        <v>37</v>
      </c>
      <c r="O237" s="42" t="s">
        <v>546</v>
      </c>
      <c r="P237" s="42" t="s">
        <v>547</v>
      </c>
      <c r="Q237" s="42" t="s">
        <v>548</v>
      </c>
      <c r="R237" s="43">
        <v>1</v>
      </c>
      <c r="S237" s="44">
        <v>48742000</v>
      </c>
      <c r="T237">
        <f>1*(COUNTIF($Q$2:Q237,Q237)=1)</f>
        <v>1</v>
      </c>
      <c r="W237" s="41">
        <v>44475</v>
      </c>
      <c r="X237" s="42" t="s">
        <v>13</v>
      </c>
      <c r="Y237" s="42" t="s">
        <v>37</v>
      </c>
      <c r="Z237" s="42" t="s">
        <v>546</v>
      </c>
      <c r="AA237" s="42" t="s">
        <v>547</v>
      </c>
      <c r="AB237" s="42" t="s">
        <v>548</v>
      </c>
      <c r="AC237" s="43">
        <v>1</v>
      </c>
      <c r="AD237" s="44">
        <v>48742000</v>
      </c>
    </row>
    <row r="238" spans="1:30" x14ac:dyDescent="0.2">
      <c r="A238" s="37">
        <v>44475</v>
      </c>
      <c r="B238" s="38" t="s">
        <v>13</v>
      </c>
      <c r="C238" s="38" t="s">
        <v>37</v>
      </c>
      <c r="D238" s="38" t="s">
        <v>549</v>
      </c>
      <c r="E238" s="38" t="s">
        <v>547</v>
      </c>
      <c r="F238" s="38" t="s">
        <v>548</v>
      </c>
      <c r="G238" s="39">
        <v>1</v>
      </c>
      <c r="H238" s="40">
        <v>43326000</v>
      </c>
      <c r="I238">
        <f>1*(COUNTIF($E$2:E238,E238)=1)</f>
        <v>0</v>
      </c>
      <c r="L238" s="37">
        <v>44475</v>
      </c>
      <c r="M238" s="38" t="s">
        <v>13</v>
      </c>
      <c r="N238" s="38" t="s">
        <v>37</v>
      </c>
      <c r="O238" s="38" t="s">
        <v>549</v>
      </c>
      <c r="P238" s="38" t="s">
        <v>547</v>
      </c>
      <c r="Q238" s="38" t="s">
        <v>548</v>
      </c>
      <c r="R238" s="39">
        <v>1</v>
      </c>
      <c r="S238" s="40">
        <v>43326000</v>
      </c>
      <c r="T238">
        <f>1*(COUNTIF($Q$2:Q238,Q238)=1)</f>
        <v>0</v>
      </c>
      <c r="W238" s="37">
        <v>44475</v>
      </c>
      <c r="X238" s="38" t="s">
        <v>13</v>
      </c>
      <c r="Y238" s="38" t="s">
        <v>37</v>
      </c>
      <c r="Z238" s="38" t="s">
        <v>549</v>
      </c>
      <c r="AA238" s="38" t="s">
        <v>547</v>
      </c>
      <c r="AB238" s="38" t="s">
        <v>548</v>
      </c>
      <c r="AC238" s="39">
        <v>1</v>
      </c>
      <c r="AD238" s="40">
        <v>43326000</v>
      </c>
    </row>
    <row r="239" spans="1:30" x14ac:dyDescent="0.2">
      <c r="A239" s="41">
        <v>44476</v>
      </c>
      <c r="B239" s="42" t="s">
        <v>13</v>
      </c>
      <c r="C239" s="42" t="s">
        <v>37</v>
      </c>
      <c r="D239" s="42" t="s">
        <v>550</v>
      </c>
      <c r="E239" s="42" t="s">
        <v>551</v>
      </c>
      <c r="F239" s="42" t="s">
        <v>552</v>
      </c>
      <c r="G239" s="43">
        <v>1</v>
      </c>
      <c r="H239" s="44">
        <v>28884000</v>
      </c>
      <c r="I239">
        <f>1*(COUNTIF($E$2:E239,E239)=1)</f>
        <v>1</v>
      </c>
      <c r="L239" s="41">
        <v>44476</v>
      </c>
      <c r="M239" s="42" t="s">
        <v>13</v>
      </c>
      <c r="N239" s="42" t="s">
        <v>37</v>
      </c>
      <c r="O239" s="42" t="s">
        <v>550</v>
      </c>
      <c r="P239" s="42" t="s">
        <v>551</v>
      </c>
      <c r="Q239" s="42" t="s">
        <v>552</v>
      </c>
      <c r="R239" s="43">
        <v>1</v>
      </c>
      <c r="S239" s="44">
        <v>28884000</v>
      </c>
      <c r="T239">
        <f>1*(COUNTIF($Q$2:Q239,Q239)=1)</f>
        <v>1</v>
      </c>
      <c r="W239" s="41">
        <v>44476</v>
      </c>
      <c r="X239" s="42" t="s">
        <v>13</v>
      </c>
      <c r="Y239" s="42" t="s">
        <v>37</v>
      </c>
      <c r="Z239" s="42" t="s">
        <v>550</v>
      </c>
      <c r="AA239" s="42" t="s">
        <v>551</v>
      </c>
      <c r="AB239" s="42" t="s">
        <v>552</v>
      </c>
      <c r="AC239" s="43">
        <v>1</v>
      </c>
      <c r="AD239" s="44">
        <v>28884000</v>
      </c>
    </row>
    <row r="240" spans="1:30" x14ac:dyDescent="0.2">
      <c r="A240" s="37">
        <v>44476</v>
      </c>
      <c r="B240" s="38" t="s">
        <v>13</v>
      </c>
      <c r="C240" s="38" t="s">
        <v>37</v>
      </c>
      <c r="D240" s="38" t="s">
        <v>553</v>
      </c>
      <c r="E240" s="38" t="s">
        <v>551</v>
      </c>
      <c r="F240" s="38" t="s">
        <v>552</v>
      </c>
      <c r="G240" s="39">
        <v>1</v>
      </c>
      <c r="H240" s="40">
        <v>55060000</v>
      </c>
      <c r="I240">
        <f>1*(COUNTIF($E$2:E240,E240)=1)</f>
        <v>0</v>
      </c>
      <c r="L240" s="37">
        <v>44476</v>
      </c>
      <c r="M240" s="38" t="s">
        <v>13</v>
      </c>
      <c r="N240" s="38" t="s">
        <v>37</v>
      </c>
      <c r="O240" s="38" t="s">
        <v>553</v>
      </c>
      <c r="P240" s="38" t="s">
        <v>551</v>
      </c>
      <c r="Q240" s="38" t="s">
        <v>552</v>
      </c>
      <c r="R240" s="39">
        <v>1</v>
      </c>
      <c r="S240" s="40">
        <v>55060000</v>
      </c>
      <c r="T240">
        <f>1*(COUNTIF($Q$2:Q240,Q240)=1)</f>
        <v>0</v>
      </c>
      <c r="W240" s="37">
        <v>44476</v>
      </c>
      <c r="X240" s="38" t="s">
        <v>13</v>
      </c>
      <c r="Y240" s="38" t="s">
        <v>37</v>
      </c>
      <c r="Z240" s="38" t="s">
        <v>553</v>
      </c>
      <c r="AA240" s="38" t="s">
        <v>551</v>
      </c>
      <c r="AB240" s="38" t="s">
        <v>552</v>
      </c>
      <c r="AC240" s="39">
        <v>1</v>
      </c>
      <c r="AD240" s="40">
        <v>55060000</v>
      </c>
    </row>
    <row r="241" spans="1:30" x14ac:dyDescent="0.2">
      <c r="A241" s="41">
        <v>44476</v>
      </c>
      <c r="B241" s="42" t="s">
        <v>48</v>
      </c>
      <c r="C241" s="42" t="s">
        <v>37</v>
      </c>
      <c r="D241" s="42" t="s">
        <v>554</v>
      </c>
      <c r="E241" s="42" t="s">
        <v>555</v>
      </c>
      <c r="F241" s="42" t="s">
        <v>556</v>
      </c>
      <c r="G241" s="43">
        <v>1</v>
      </c>
      <c r="H241" s="44">
        <v>17240000</v>
      </c>
      <c r="I241">
        <f>1*(COUNTIF($E$2:E241,E241)=1)</f>
        <v>1</v>
      </c>
      <c r="L241" s="41">
        <v>44476</v>
      </c>
      <c r="M241" s="42" t="s">
        <v>48</v>
      </c>
      <c r="N241" s="42" t="s">
        <v>37</v>
      </c>
      <c r="O241" s="42" t="s">
        <v>554</v>
      </c>
      <c r="P241" s="42" t="s">
        <v>555</v>
      </c>
      <c r="Q241" s="42" t="s">
        <v>556</v>
      </c>
      <c r="R241" s="43">
        <v>1</v>
      </c>
      <c r="S241" s="44">
        <v>17240000</v>
      </c>
      <c r="T241">
        <f>1*(COUNTIF($Q$2:Q241,Q241)=1)</f>
        <v>1</v>
      </c>
      <c r="W241" s="41">
        <v>44476</v>
      </c>
      <c r="X241" s="42" t="s">
        <v>48</v>
      </c>
      <c r="Y241" s="42" t="s">
        <v>37</v>
      </c>
      <c r="Z241" s="42" t="s">
        <v>554</v>
      </c>
      <c r="AA241" s="42" t="s">
        <v>555</v>
      </c>
      <c r="AB241" s="42" t="s">
        <v>556</v>
      </c>
      <c r="AC241" s="43">
        <v>1</v>
      </c>
      <c r="AD241" s="44">
        <v>17240000</v>
      </c>
    </row>
    <row r="242" spans="1:30" x14ac:dyDescent="0.2">
      <c r="A242" s="37">
        <v>44477</v>
      </c>
      <c r="B242" s="38" t="s">
        <v>48</v>
      </c>
      <c r="C242" s="38" t="s">
        <v>37</v>
      </c>
      <c r="D242" s="38" t="s">
        <v>557</v>
      </c>
      <c r="E242" s="38" t="s">
        <v>558</v>
      </c>
      <c r="F242" s="38" t="s">
        <v>559</v>
      </c>
      <c r="G242" s="39">
        <v>1</v>
      </c>
      <c r="H242" s="40">
        <v>6680000</v>
      </c>
      <c r="I242">
        <f>1*(COUNTIF($E$2:E242,E242)=1)</f>
        <v>1</v>
      </c>
      <c r="L242" s="37">
        <v>44477</v>
      </c>
      <c r="M242" s="38" t="s">
        <v>48</v>
      </c>
      <c r="N242" s="38" t="s">
        <v>37</v>
      </c>
      <c r="O242" s="38" t="s">
        <v>557</v>
      </c>
      <c r="P242" s="38" t="s">
        <v>558</v>
      </c>
      <c r="Q242" s="38" t="s">
        <v>559</v>
      </c>
      <c r="R242" s="39">
        <v>1</v>
      </c>
      <c r="S242" s="40">
        <v>6680000</v>
      </c>
      <c r="T242">
        <f>1*(COUNTIF($Q$2:Q242,Q242)=1)</f>
        <v>1</v>
      </c>
      <c r="W242" s="37">
        <v>44477</v>
      </c>
      <c r="X242" s="38" t="s">
        <v>48</v>
      </c>
      <c r="Y242" s="38" t="s">
        <v>37</v>
      </c>
      <c r="Z242" s="38" t="s">
        <v>557</v>
      </c>
      <c r="AA242" s="38" t="s">
        <v>558</v>
      </c>
      <c r="AB242" s="38" t="s">
        <v>559</v>
      </c>
      <c r="AC242" s="39">
        <v>1</v>
      </c>
      <c r="AD242" s="40">
        <v>6680000</v>
      </c>
    </row>
    <row r="243" spans="1:30" x14ac:dyDescent="0.2">
      <c r="A243" s="41">
        <v>44477</v>
      </c>
      <c r="B243" s="42" t="s">
        <v>48</v>
      </c>
      <c r="C243" s="42" t="s">
        <v>37</v>
      </c>
      <c r="D243" s="42" t="s">
        <v>63</v>
      </c>
      <c r="E243" s="42" t="s">
        <v>560</v>
      </c>
      <c r="F243" s="42" t="s">
        <v>561</v>
      </c>
      <c r="G243" s="43">
        <v>1</v>
      </c>
      <c r="H243" s="44">
        <v>6229000</v>
      </c>
      <c r="I243">
        <f>1*(COUNTIF($E$2:E243,E243)=1)</f>
        <v>1</v>
      </c>
      <c r="L243" s="41">
        <v>44477</v>
      </c>
      <c r="M243" s="42" t="s">
        <v>48</v>
      </c>
      <c r="N243" s="42" t="s">
        <v>37</v>
      </c>
      <c r="O243" s="42" t="s">
        <v>63</v>
      </c>
      <c r="P243" s="42" t="s">
        <v>560</v>
      </c>
      <c r="Q243" s="42" t="s">
        <v>561</v>
      </c>
      <c r="R243" s="43">
        <v>1</v>
      </c>
      <c r="S243" s="44">
        <v>6229000</v>
      </c>
      <c r="T243">
        <f>1*(COUNTIF($Q$2:Q243,Q243)=1)</f>
        <v>1</v>
      </c>
      <c r="W243" s="41">
        <v>44477</v>
      </c>
      <c r="X243" s="42" t="s">
        <v>48</v>
      </c>
      <c r="Y243" s="42" t="s">
        <v>37</v>
      </c>
      <c r="Z243" s="42" t="s">
        <v>63</v>
      </c>
      <c r="AA243" s="42" t="s">
        <v>560</v>
      </c>
      <c r="AB243" s="42" t="s">
        <v>561</v>
      </c>
      <c r="AC243" s="43">
        <v>1</v>
      </c>
      <c r="AD243" s="44">
        <v>6229000</v>
      </c>
    </row>
    <row r="244" spans="1:30" x14ac:dyDescent="0.2">
      <c r="A244" s="37">
        <v>44477</v>
      </c>
      <c r="B244" s="38" t="s">
        <v>48</v>
      </c>
      <c r="C244" s="38" t="s">
        <v>37</v>
      </c>
      <c r="D244" s="38" t="s">
        <v>562</v>
      </c>
      <c r="E244" s="38" t="s">
        <v>563</v>
      </c>
      <c r="F244" s="38" t="s">
        <v>564</v>
      </c>
      <c r="G244" s="39">
        <v>1</v>
      </c>
      <c r="H244" s="40">
        <v>6229000</v>
      </c>
      <c r="I244">
        <f>1*(COUNTIF($E$2:E244,E244)=1)</f>
        <v>1</v>
      </c>
      <c r="L244" s="37">
        <v>44477</v>
      </c>
      <c r="M244" s="38" t="s">
        <v>48</v>
      </c>
      <c r="N244" s="38" t="s">
        <v>37</v>
      </c>
      <c r="O244" s="38" t="s">
        <v>562</v>
      </c>
      <c r="P244" s="38" t="s">
        <v>563</v>
      </c>
      <c r="Q244" s="38" t="s">
        <v>564</v>
      </c>
      <c r="R244" s="39">
        <v>1</v>
      </c>
      <c r="S244" s="40">
        <v>6229000</v>
      </c>
      <c r="T244">
        <f>1*(COUNTIF($Q$2:Q244,Q244)=1)</f>
        <v>1</v>
      </c>
      <c r="W244" s="37">
        <v>44477</v>
      </c>
      <c r="X244" s="38" t="s">
        <v>48</v>
      </c>
      <c r="Y244" s="38" t="s">
        <v>37</v>
      </c>
      <c r="Z244" s="38" t="s">
        <v>562</v>
      </c>
      <c r="AA244" s="38" t="s">
        <v>563</v>
      </c>
      <c r="AB244" s="38" t="s">
        <v>564</v>
      </c>
      <c r="AC244" s="39">
        <v>1</v>
      </c>
      <c r="AD244" s="40">
        <v>6229000</v>
      </c>
    </row>
    <row r="245" spans="1:30" x14ac:dyDescent="0.2">
      <c r="A245" s="41">
        <v>44478</v>
      </c>
      <c r="B245" s="42" t="s">
        <v>48</v>
      </c>
      <c r="C245" s="42" t="s">
        <v>37</v>
      </c>
      <c r="D245" s="42" t="s">
        <v>543</v>
      </c>
      <c r="E245" s="42" t="s">
        <v>565</v>
      </c>
      <c r="F245" s="42" t="s">
        <v>566</v>
      </c>
      <c r="G245" s="43">
        <v>1</v>
      </c>
      <c r="H245" s="44">
        <v>11554000</v>
      </c>
      <c r="I245">
        <f>1*(COUNTIF($E$2:E245,E245)=1)</f>
        <v>1</v>
      </c>
      <c r="L245" s="41">
        <v>44478</v>
      </c>
      <c r="M245" s="42" t="s">
        <v>48</v>
      </c>
      <c r="N245" s="42" t="s">
        <v>37</v>
      </c>
      <c r="O245" s="42" t="s">
        <v>543</v>
      </c>
      <c r="P245" s="42" t="s">
        <v>565</v>
      </c>
      <c r="Q245" s="42" t="s">
        <v>566</v>
      </c>
      <c r="R245" s="43">
        <v>1</v>
      </c>
      <c r="S245" s="44">
        <v>11554000</v>
      </c>
      <c r="T245">
        <f>1*(COUNTIF($Q$2:Q245,Q245)=1)</f>
        <v>1</v>
      </c>
      <c r="W245" s="41">
        <v>44478</v>
      </c>
      <c r="X245" s="42" t="s">
        <v>48</v>
      </c>
      <c r="Y245" s="42" t="s">
        <v>37</v>
      </c>
      <c r="Z245" s="42" t="s">
        <v>543</v>
      </c>
      <c r="AA245" s="42" t="s">
        <v>565</v>
      </c>
      <c r="AB245" s="42" t="s">
        <v>566</v>
      </c>
      <c r="AC245" s="43">
        <v>1</v>
      </c>
      <c r="AD245" s="44">
        <v>11554000</v>
      </c>
    </row>
    <row r="246" spans="1:30" x14ac:dyDescent="0.2">
      <c r="A246" s="37">
        <v>44478</v>
      </c>
      <c r="B246" s="38" t="s">
        <v>48</v>
      </c>
      <c r="C246" s="38" t="s">
        <v>37</v>
      </c>
      <c r="D246" s="38" t="s">
        <v>567</v>
      </c>
      <c r="E246" s="38" t="s">
        <v>565</v>
      </c>
      <c r="F246" s="38" t="s">
        <v>566</v>
      </c>
      <c r="G246" s="39">
        <v>1</v>
      </c>
      <c r="H246" s="40">
        <v>6229000</v>
      </c>
      <c r="I246">
        <f>1*(COUNTIF($E$2:E246,E246)=1)</f>
        <v>0</v>
      </c>
      <c r="L246" s="37">
        <v>44478</v>
      </c>
      <c r="M246" s="38" t="s">
        <v>48</v>
      </c>
      <c r="N246" s="38" t="s">
        <v>37</v>
      </c>
      <c r="O246" s="38" t="s">
        <v>567</v>
      </c>
      <c r="P246" s="38" t="s">
        <v>565</v>
      </c>
      <c r="Q246" s="38" t="s">
        <v>566</v>
      </c>
      <c r="R246" s="39">
        <v>1</v>
      </c>
      <c r="S246" s="40">
        <v>6229000</v>
      </c>
      <c r="T246">
        <f>1*(COUNTIF($Q$2:Q246,Q246)=1)</f>
        <v>0</v>
      </c>
      <c r="W246" s="37">
        <v>44478</v>
      </c>
      <c r="X246" s="38" t="s">
        <v>48</v>
      </c>
      <c r="Y246" s="38" t="s">
        <v>37</v>
      </c>
      <c r="Z246" s="38" t="s">
        <v>567</v>
      </c>
      <c r="AA246" s="38" t="s">
        <v>565</v>
      </c>
      <c r="AB246" s="38" t="s">
        <v>566</v>
      </c>
      <c r="AC246" s="39">
        <v>1</v>
      </c>
      <c r="AD246" s="40">
        <v>6229000</v>
      </c>
    </row>
    <row r="247" spans="1:30" x14ac:dyDescent="0.2">
      <c r="A247" s="41">
        <v>44478</v>
      </c>
      <c r="B247" s="42" t="s">
        <v>48</v>
      </c>
      <c r="C247" s="42" t="s">
        <v>37</v>
      </c>
      <c r="D247" s="42" t="s">
        <v>463</v>
      </c>
      <c r="E247" s="42" t="s">
        <v>568</v>
      </c>
      <c r="F247" s="42" t="s">
        <v>569</v>
      </c>
      <c r="G247" s="43">
        <v>1</v>
      </c>
      <c r="H247" s="44">
        <v>10832000</v>
      </c>
      <c r="I247">
        <f>1*(COUNTIF($E$2:E247,E247)=1)</f>
        <v>1</v>
      </c>
      <c r="L247" s="41">
        <v>44478</v>
      </c>
      <c r="M247" s="42" t="s">
        <v>48</v>
      </c>
      <c r="N247" s="42" t="s">
        <v>37</v>
      </c>
      <c r="O247" s="42" t="s">
        <v>463</v>
      </c>
      <c r="P247" s="42" t="s">
        <v>568</v>
      </c>
      <c r="Q247" s="42" t="s">
        <v>569</v>
      </c>
      <c r="R247" s="43">
        <v>1</v>
      </c>
      <c r="S247" s="44">
        <v>10832000</v>
      </c>
      <c r="T247">
        <f>1*(COUNTIF($Q$2:Q247,Q247)=1)</f>
        <v>1</v>
      </c>
      <c r="W247" s="41">
        <v>44478</v>
      </c>
      <c r="X247" s="42" t="s">
        <v>48</v>
      </c>
      <c r="Y247" s="42" t="s">
        <v>37</v>
      </c>
      <c r="Z247" s="42" t="s">
        <v>463</v>
      </c>
      <c r="AA247" s="42" t="s">
        <v>568</v>
      </c>
      <c r="AB247" s="42" t="s">
        <v>569</v>
      </c>
      <c r="AC247" s="43">
        <v>1</v>
      </c>
      <c r="AD247" s="44">
        <v>10832000</v>
      </c>
    </row>
    <row r="248" spans="1:30" x14ac:dyDescent="0.2">
      <c r="A248" s="37">
        <v>44478</v>
      </c>
      <c r="B248" s="38" t="s">
        <v>48</v>
      </c>
      <c r="C248" s="38" t="s">
        <v>37</v>
      </c>
      <c r="D248" s="38" t="s">
        <v>447</v>
      </c>
      <c r="E248" s="38" t="s">
        <v>570</v>
      </c>
      <c r="F248" s="38" t="s">
        <v>571</v>
      </c>
      <c r="G248" s="39">
        <v>1</v>
      </c>
      <c r="H248" s="40">
        <v>26176000</v>
      </c>
      <c r="I248">
        <f>1*(COUNTIF($E$2:E248,E248)=1)</f>
        <v>1</v>
      </c>
      <c r="L248" s="37">
        <v>44478</v>
      </c>
      <c r="M248" s="38" t="s">
        <v>48</v>
      </c>
      <c r="N248" s="38" t="s">
        <v>37</v>
      </c>
      <c r="O248" s="38" t="s">
        <v>447</v>
      </c>
      <c r="P248" s="38" t="s">
        <v>570</v>
      </c>
      <c r="Q248" s="38" t="s">
        <v>571</v>
      </c>
      <c r="R248" s="39">
        <v>1</v>
      </c>
      <c r="S248" s="40">
        <v>26176000</v>
      </c>
      <c r="T248">
        <f>1*(COUNTIF($Q$2:Q248,Q248)=1)</f>
        <v>1</v>
      </c>
      <c r="W248" s="37">
        <v>44478</v>
      </c>
      <c r="X248" s="38" t="s">
        <v>48</v>
      </c>
      <c r="Y248" s="38" t="s">
        <v>37</v>
      </c>
      <c r="Z248" s="38" t="s">
        <v>447</v>
      </c>
      <c r="AA248" s="38" t="s">
        <v>570</v>
      </c>
      <c r="AB248" s="38" t="s">
        <v>571</v>
      </c>
      <c r="AC248" s="39">
        <v>1</v>
      </c>
      <c r="AD248" s="40">
        <v>26176000</v>
      </c>
    </row>
    <row r="249" spans="1:30" x14ac:dyDescent="0.2">
      <c r="A249" s="41">
        <v>44479</v>
      </c>
      <c r="B249" s="42" t="s">
        <v>48</v>
      </c>
      <c r="C249" s="42" t="s">
        <v>37</v>
      </c>
      <c r="D249" s="42" t="s">
        <v>572</v>
      </c>
      <c r="E249" s="42" t="s">
        <v>573</v>
      </c>
      <c r="F249" s="42" t="s">
        <v>574</v>
      </c>
      <c r="G249" s="43">
        <v>1</v>
      </c>
      <c r="H249" s="44">
        <v>22566000</v>
      </c>
      <c r="I249">
        <f>1*(COUNTIF($E$2:E249,E249)=1)</f>
        <v>1</v>
      </c>
      <c r="L249" s="41">
        <v>44479</v>
      </c>
      <c r="M249" s="42" t="s">
        <v>48</v>
      </c>
      <c r="N249" s="42" t="s">
        <v>37</v>
      </c>
      <c r="O249" s="42" t="s">
        <v>572</v>
      </c>
      <c r="P249" s="42" t="s">
        <v>573</v>
      </c>
      <c r="Q249" s="42" t="s">
        <v>574</v>
      </c>
      <c r="R249" s="43">
        <v>1</v>
      </c>
      <c r="S249" s="44">
        <v>22566000</v>
      </c>
      <c r="T249">
        <f>1*(COUNTIF($Q$2:Q249,Q249)=1)</f>
        <v>1</v>
      </c>
      <c r="W249" s="41">
        <v>44479</v>
      </c>
      <c r="X249" s="42" t="s">
        <v>48</v>
      </c>
      <c r="Y249" s="42" t="s">
        <v>37</v>
      </c>
      <c r="Z249" s="42" t="s">
        <v>572</v>
      </c>
      <c r="AA249" s="42" t="s">
        <v>573</v>
      </c>
      <c r="AB249" s="42" t="s">
        <v>574</v>
      </c>
      <c r="AC249" s="43">
        <v>1</v>
      </c>
      <c r="AD249" s="44">
        <v>22566000</v>
      </c>
    </row>
    <row r="250" spans="1:30" x14ac:dyDescent="0.2">
      <c r="A250" s="37">
        <v>44479</v>
      </c>
      <c r="B250" s="38" t="s">
        <v>179</v>
      </c>
      <c r="C250" s="38" t="s">
        <v>37</v>
      </c>
      <c r="D250" s="38" t="s">
        <v>575</v>
      </c>
      <c r="E250" s="38" t="s">
        <v>181</v>
      </c>
      <c r="F250" s="38" t="s">
        <v>576</v>
      </c>
      <c r="G250" s="39">
        <v>1</v>
      </c>
      <c r="H250" s="40">
        <v>72210000</v>
      </c>
      <c r="I250">
        <f>1*(COUNTIF($E$2:E250,E250)=1)</f>
        <v>0</v>
      </c>
      <c r="L250" s="37">
        <v>44479</v>
      </c>
      <c r="M250" s="38" t="s">
        <v>179</v>
      </c>
      <c r="N250" s="38" t="s">
        <v>37</v>
      </c>
      <c r="O250" s="38" t="s">
        <v>575</v>
      </c>
      <c r="P250" s="38" t="s">
        <v>181</v>
      </c>
      <c r="Q250" s="38" t="s">
        <v>576</v>
      </c>
      <c r="R250" s="39">
        <v>1</v>
      </c>
      <c r="S250" s="40">
        <v>72210000</v>
      </c>
      <c r="T250">
        <f>1*(COUNTIF($Q$2:Q250,Q250)=1)</f>
        <v>1</v>
      </c>
      <c r="W250" s="37">
        <v>44479</v>
      </c>
      <c r="X250" s="38" t="s">
        <v>179</v>
      </c>
      <c r="Y250" s="38" t="s">
        <v>37</v>
      </c>
      <c r="Z250" s="38" t="s">
        <v>575</v>
      </c>
      <c r="AA250" s="38" t="s">
        <v>181</v>
      </c>
      <c r="AB250" s="38" t="s">
        <v>576</v>
      </c>
      <c r="AC250" s="39">
        <v>1</v>
      </c>
      <c r="AD250" s="40">
        <v>72210000</v>
      </c>
    </row>
    <row r="251" spans="1:30" x14ac:dyDescent="0.2">
      <c r="A251" s="41">
        <v>44479</v>
      </c>
      <c r="B251" s="42" t="s">
        <v>179</v>
      </c>
      <c r="C251" s="42" t="s">
        <v>37</v>
      </c>
      <c r="D251" s="42" t="s">
        <v>411</v>
      </c>
      <c r="E251" s="42" t="s">
        <v>181</v>
      </c>
      <c r="F251" s="42" t="s">
        <v>576</v>
      </c>
      <c r="G251" s="43">
        <v>1</v>
      </c>
      <c r="H251" s="44">
        <v>56865000</v>
      </c>
      <c r="I251">
        <f>1*(COUNTIF($E$2:E251,E251)=1)</f>
        <v>0</v>
      </c>
      <c r="L251" s="41">
        <v>44479</v>
      </c>
      <c r="M251" s="42" t="s">
        <v>179</v>
      </c>
      <c r="N251" s="42" t="s">
        <v>37</v>
      </c>
      <c r="O251" s="42" t="s">
        <v>411</v>
      </c>
      <c r="P251" s="42" t="s">
        <v>181</v>
      </c>
      <c r="Q251" s="42" t="s">
        <v>576</v>
      </c>
      <c r="R251" s="43">
        <v>1</v>
      </c>
      <c r="S251" s="44">
        <v>56865000</v>
      </c>
      <c r="T251">
        <f>1*(COUNTIF($Q$2:Q251,Q251)=1)</f>
        <v>0</v>
      </c>
      <c r="W251" s="41">
        <v>44479</v>
      </c>
      <c r="X251" s="42" t="s">
        <v>179</v>
      </c>
      <c r="Y251" s="42" t="s">
        <v>37</v>
      </c>
      <c r="Z251" s="42" t="s">
        <v>411</v>
      </c>
      <c r="AA251" s="42" t="s">
        <v>181</v>
      </c>
      <c r="AB251" s="42" t="s">
        <v>576</v>
      </c>
      <c r="AC251" s="43">
        <v>1</v>
      </c>
      <c r="AD251" s="44">
        <v>56865000</v>
      </c>
    </row>
    <row r="252" spans="1:30" x14ac:dyDescent="0.2">
      <c r="A252" s="37">
        <v>44480</v>
      </c>
      <c r="B252" s="38" t="s">
        <v>13</v>
      </c>
      <c r="C252" s="38" t="s">
        <v>37</v>
      </c>
      <c r="D252" s="38" t="s">
        <v>577</v>
      </c>
      <c r="E252" s="38" t="s">
        <v>578</v>
      </c>
      <c r="F252" s="38" t="s">
        <v>579</v>
      </c>
      <c r="G252" s="39">
        <v>1</v>
      </c>
      <c r="H252" s="40">
        <v>72210000</v>
      </c>
      <c r="I252">
        <f>1*(COUNTIF($E$2:E252,E252)=1)</f>
        <v>1</v>
      </c>
      <c r="L252" s="37">
        <v>44480</v>
      </c>
      <c r="M252" s="38" t="s">
        <v>13</v>
      </c>
      <c r="N252" s="38" t="s">
        <v>37</v>
      </c>
      <c r="O252" s="38" t="s">
        <v>577</v>
      </c>
      <c r="P252" s="38" t="s">
        <v>578</v>
      </c>
      <c r="Q252" s="38" t="s">
        <v>579</v>
      </c>
      <c r="R252" s="39">
        <v>1</v>
      </c>
      <c r="S252" s="40">
        <v>72210000</v>
      </c>
      <c r="T252">
        <f>1*(COUNTIF($Q$2:Q252,Q252)=1)</f>
        <v>1</v>
      </c>
      <c r="W252" s="37">
        <v>44480</v>
      </c>
      <c r="X252" s="38" t="s">
        <v>13</v>
      </c>
      <c r="Y252" s="38" t="s">
        <v>37</v>
      </c>
      <c r="Z252" s="38" t="s">
        <v>577</v>
      </c>
      <c r="AA252" s="38" t="s">
        <v>578</v>
      </c>
      <c r="AB252" s="38" t="s">
        <v>579</v>
      </c>
      <c r="AC252" s="39">
        <v>1</v>
      </c>
      <c r="AD252" s="40">
        <v>72210000</v>
      </c>
    </row>
    <row r="253" spans="1:30" x14ac:dyDescent="0.2">
      <c r="A253" s="41">
        <v>44480</v>
      </c>
      <c r="B253" s="42" t="s">
        <v>13</v>
      </c>
      <c r="C253" s="42" t="s">
        <v>37</v>
      </c>
      <c r="D253" s="42" t="s">
        <v>580</v>
      </c>
      <c r="E253" s="42" t="s">
        <v>578</v>
      </c>
      <c r="F253" s="42" t="s">
        <v>579</v>
      </c>
      <c r="G253" s="43">
        <v>1</v>
      </c>
      <c r="H253" s="44">
        <v>114633000</v>
      </c>
      <c r="I253">
        <f>1*(COUNTIF($E$2:E253,E253)=1)</f>
        <v>0</v>
      </c>
      <c r="L253" s="41">
        <v>44480</v>
      </c>
      <c r="M253" s="42" t="s">
        <v>13</v>
      </c>
      <c r="N253" s="42" t="s">
        <v>37</v>
      </c>
      <c r="O253" s="42" t="s">
        <v>580</v>
      </c>
      <c r="P253" s="42" t="s">
        <v>578</v>
      </c>
      <c r="Q253" s="42" t="s">
        <v>579</v>
      </c>
      <c r="R253" s="43">
        <v>1</v>
      </c>
      <c r="S253" s="44">
        <v>114633000</v>
      </c>
      <c r="T253">
        <f>1*(COUNTIF($Q$2:Q253,Q253)=1)</f>
        <v>0</v>
      </c>
      <c r="W253" s="41">
        <v>44480</v>
      </c>
      <c r="X253" s="42" t="s">
        <v>13</v>
      </c>
      <c r="Y253" s="42" t="s">
        <v>37</v>
      </c>
      <c r="Z253" s="42" t="s">
        <v>580</v>
      </c>
      <c r="AA253" s="42" t="s">
        <v>578</v>
      </c>
      <c r="AB253" s="42" t="s">
        <v>579</v>
      </c>
      <c r="AC253" s="43">
        <v>1</v>
      </c>
      <c r="AD253" s="44">
        <v>114633000</v>
      </c>
    </row>
    <row r="254" spans="1:30" x14ac:dyDescent="0.2">
      <c r="A254" s="37">
        <v>44481</v>
      </c>
      <c r="B254" s="38" t="s">
        <v>48</v>
      </c>
      <c r="C254" s="38" t="s">
        <v>37</v>
      </c>
      <c r="D254" s="38" t="s">
        <v>543</v>
      </c>
      <c r="E254" s="38" t="s">
        <v>581</v>
      </c>
      <c r="F254" s="38" t="s">
        <v>582</v>
      </c>
      <c r="G254" s="39">
        <v>1</v>
      </c>
      <c r="H254" s="40">
        <v>11554000</v>
      </c>
      <c r="I254">
        <f>1*(COUNTIF($E$2:E254,E254)=1)</f>
        <v>1</v>
      </c>
      <c r="L254" s="37">
        <v>44481</v>
      </c>
      <c r="M254" s="38" t="s">
        <v>48</v>
      </c>
      <c r="N254" s="38" t="s">
        <v>37</v>
      </c>
      <c r="O254" s="38" t="s">
        <v>543</v>
      </c>
      <c r="P254" s="38" t="s">
        <v>581</v>
      </c>
      <c r="Q254" s="38" t="s">
        <v>582</v>
      </c>
      <c r="R254" s="39">
        <v>1</v>
      </c>
      <c r="S254" s="40">
        <v>11554000</v>
      </c>
      <c r="T254">
        <f>1*(COUNTIF($Q$2:Q254,Q254)=1)</f>
        <v>1</v>
      </c>
      <c r="W254" s="37">
        <v>44481</v>
      </c>
      <c r="X254" s="38" t="s">
        <v>48</v>
      </c>
      <c r="Y254" s="38" t="s">
        <v>37</v>
      </c>
      <c r="Z254" s="38" t="s">
        <v>543</v>
      </c>
      <c r="AA254" s="38" t="s">
        <v>581</v>
      </c>
      <c r="AB254" s="38" t="s">
        <v>582</v>
      </c>
      <c r="AC254" s="39">
        <v>1</v>
      </c>
      <c r="AD254" s="40">
        <v>11554000</v>
      </c>
    </row>
    <row r="255" spans="1:30" x14ac:dyDescent="0.2">
      <c r="A255" s="41">
        <v>44481</v>
      </c>
      <c r="B255" s="42" t="s">
        <v>48</v>
      </c>
      <c r="C255" s="42" t="s">
        <v>37</v>
      </c>
      <c r="D255" s="42" t="s">
        <v>567</v>
      </c>
      <c r="E255" s="42" t="s">
        <v>581</v>
      </c>
      <c r="F255" s="42" t="s">
        <v>582</v>
      </c>
      <c r="G255" s="43">
        <v>1</v>
      </c>
      <c r="H255" s="44">
        <v>6951000</v>
      </c>
      <c r="I255">
        <f>1*(COUNTIF($E$2:E255,E255)=1)</f>
        <v>0</v>
      </c>
      <c r="L255" s="41">
        <v>44481</v>
      </c>
      <c r="M255" s="42" t="s">
        <v>48</v>
      </c>
      <c r="N255" s="42" t="s">
        <v>37</v>
      </c>
      <c r="O255" s="42" t="s">
        <v>567</v>
      </c>
      <c r="P255" s="42" t="s">
        <v>581</v>
      </c>
      <c r="Q255" s="42" t="s">
        <v>582</v>
      </c>
      <c r="R255" s="43">
        <v>1</v>
      </c>
      <c r="S255" s="44">
        <v>6951000</v>
      </c>
      <c r="T255">
        <f>1*(COUNTIF($Q$2:Q255,Q255)=1)</f>
        <v>0</v>
      </c>
      <c r="W255" s="41">
        <v>44481</v>
      </c>
      <c r="X255" s="42" t="s">
        <v>48</v>
      </c>
      <c r="Y255" s="42" t="s">
        <v>37</v>
      </c>
      <c r="Z255" s="42" t="s">
        <v>567</v>
      </c>
      <c r="AA255" s="42" t="s">
        <v>581</v>
      </c>
      <c r="AB255" s="42" t="s">
        <v>582</v>
      </c>
      <c r="AC255" s="43">
        <v>1</v>
      </c>
      <c r="AD255" s="44">
        <v>6951000</v>
      </c>
    </row>
    <row r="256" spans="1:30" x14ac:dyDescent="0.2">
      <c r="A256" s="37">
        <v>44481</v>
      </c>
      <c r="B256" s="38" t="s">
        <v>13</v>
      </c>
      <c r="C256" s="38" t="s">
        <v>37</v>
      </c>
      <c r="D256" s="38" t="s">
        <v>562</v>
      </c>
      <c r="E256" s="38" t="s">
        <v>583</v>
      </c>
      <c r="F256" s="38" t="s">
        <v>584</v>
      </c>
      <c r="G256" s="39">
        <v>1</v>
      </c>
      <c r="H256" s="40">
        <v>6951000</v>
      </c>
      <c r="I256">
        <f>1*(COUNTIF($E$2:E256,E256)=1)</f>
        <v>1</v>
      </c>
      <c r="L256" s="37">
        <v>44481</v>
      </c>
      <c r="M256" s="38" t="s">
        <v>13</v>
      </c>
      <c r="N256" s="38" t="s">
        <v>37</v>
      </c>
      <c r="O256" s="38" t="s">
        <v>562</v>
      </c>
      <c r="P256" s="38" t="s">
        <v>583</v>
      </c>
      <c r="Q256" s="38" t="s">
        <v>584</v>
      </c>
      <c r="R256" s="39">
        <v>1</v>
      </c>
      <c r="S256" s="40">
        <v>6951000</v>
      </c>
      <c r="T256">
        <f>1*(COUNTIF($Q$2:Q256,Q256)=1)</f>
        <v>1</v>
      </c>
      <c r="W256" s="37">
        <v>44481</v>
      </c>
      <c r="X256" s="38" t="s">
        <v>13</v>
      </c>
      <c r="Y256" s="38" t="s">
        <v>37</v>
      </c>
      <c r="Z256" s="38" t="s">
        <v>562</v>
      </c>
      <c r="AA256" s="38" t="s">
        <v>583</v>
      </c>
      <c r="AB256" s="38" t="s">
        <v>584</v>
      </c>
      <c r="AC256" s="39">
        <v>1</v>
      </c>
      <c r="AD256" s="40">
        <v>6951000</v>
      </c>
    </row>
    <row r="257" spans="1:30" x14ac:dyDescent="0.2">
      <c r="A257" s="41">
        <v>44482</v>
      </c>
      <c r="B257" s="42" t="s">
        <v>13</v>
      </c>
      <c r="C257" s="42" t="s">
        <v>37</v>
      </c>
      <c r="D257" s="42" t="s">
        <v>585</v>
      </c>
      <c r="E257" s="42" t="s">
        <v>586</v>
      </c>
      <c r="F257" s="42" t="s">
        <v>587</v>
      </c>
      <c r="G257" s="43">
        <v>1</v>
      </c>
      <c r="H257" s="44">
        <v>51450000</v>
      </c>
      <c r="I257">
        <f>1*(COUNTIF($E$2:E257,E257)=1)</f>
        <v>1</v>
      </c>
      <c r="L257" s="41">
        <v>44482</v>
      </c>
      <c r="M257" s="42" t="s">
        <v>13</v>
      </c>
      <c r="N257" s="42" t="s">
        <v>37</v>
      </c>
      <c r="O257" s="42" t="s">
        <v>585</v>
      </c>
      <c r="P257" s="42" t="s">
        <v>586</v>
      </c>
      <c r="Q257" s="42" t="s">
        <v>587</v>
      </c>
      <c r="R257" s="43">
        <v>1</v>
      </c>
      <c r="S257" s="44">
        <v>51450000</v>
      </c>
      <c r="T257">
        <f>1*(COUNTIF($Q$2:Q257,Q257)=1)</f>
        <v>1</v>
      </c>
      <c r="W257" s="41">
        <v>44482</v>
      </c>
      <c r="X257" s="42" t="s">
        <v>13</v>
      </c>
      <c r="Y257" s="42" t="s">
        <v>37</v>
      </c>
      <c r="Z257" s="42" t="s">
        <v>585</v>
      </c>
      <c r="AA257" s="42" t="s">
        <v>586</v>
      </c>
      <c r="AB257" s="42" t="s">
        <v>587</v>
      </c>
      <c r="AC257" s="43">
        <v>1</v>
      </c>
      <c r="AD257" s="44">
        <v>51450000</v>
      </c>
    </row>
    <row r="258" spans="1:30" x14ac:dyDescent="0.2">
      <c r="A258" s="37">
        <v>44482</v>
      </c>
      <c r="B258" s="38" t="s">
        <v>13</v>
      </c>
      <c r="C258" s="38" t="s">
        <v>37</v>
      </c>
      <c r="D258" s="38" t="s">
        <v>588</v>
      </c>
      <c r="E258" s="38" t="s">
        <v>586</v>
      </c>
      <c r="F258" s="38" t="s">
        <v>587</v>
      </c>
      <c r="G258" s="39">
        <v>1</v>
      </c>
      <c r="H258" s="40">
        <v>100191000</v>
      </c>
      <c r="I258">
        <f>1*(COUNTIF($E$2:E258,E258)=1)</f>
        <v>0</v>
      </c>
      <c r="L258" s="37">
        <v>44482</v>
      </c>
      <c r="M258" s="38" t="s">
        <v>13</v>
      </c>
      <c r="N258" s="38" t="s">
        <v>37</v>
      </c>
      <c r="O258" s="38" t="s">
        <v>588</v>
      </c>
      <c r="P258" s="38" t="s">
        <v>586</v>
      </c>
      <c r="Q258" s="38" t="s">
        <v>587</v>
      </c>
      <c r="R258" s="39">
        <v>1</v>
      </c>
      <c r="S258" s="40">
        <v>100191000</v>
      </c>
      <c r="T258">
        <f>1*(COUNTIF($Q$2:Q258,Q258)=1)</f>
        <v>0</v>
      </c>
      <c r="W258" s="37">
        <v>44482</v>
      </c>
      <c r="X258" s="38" t="s">
        <v>13</v>
      </c>
      <c r="Y258" s="38" t="s">
        <v>37</v>
      </c>
      <c r="Z258" s="38" t="s">
        <v>588</v>
      </c>
      <c r="AA258" s="38" t="s">
        <v>586</v>
      </c>
      <c r="AB258" s="38" t="s">
        <v>587</v>
      </c>
      <c r="AC258" s="39">
        <v>1</v>
      </c>
      <c r="AD258" s="40">
        <v>100191000</v>
      </c>
    </row>
    <row r="259" spans="1:30" x14ac:dyDescent="0.2">
      <c r="A259" s="41">
        <v>44482</v>
      </c>
      <c r="B259" s="42" t="s">
        <v>13</v>
      </c>
      <c r="C259" s="42" t="s">
        <v>37</v>
      </c>
      <c r="D259" s="42" t="s">
        <v>589</v>
      </c>
      <c r="E259" s="42" t="s">
        <v>586</v>
      </c>
      <c r="F259" s="42" t="s">
        <v>590</v>
      </c>
      <c r="G259" s="43">
        <v>1</v>
      </c>
      <c r="H259" s="44">
        <v>29787000</v>
      </c>
      <c r="I259">
        <f>1*(COUNTIF($E$2:E259,E259)=1)</f>
        <v>0</v>
      </c>
      <c r="L259" s="41">
        <v>44482</v>
      </c>
      <c r="M259" s="42" t="s">
        <v>13</v>
      </c>
      <c r="N259" s="42" t="s">
        <v>37</v>
      </c>
      <c r="O259" s="42" t="s">
        <v>589</v>
      </c>
      <c r="P259" s="42" t="s">
        <v>586</v>
      </c>
      <c r="Q259" s="42" t="s">
        <v>590</v>
      </c>
      <c r="R259" s="43">
        <v>1</v>
      </c>
      <c r="S259" s="44">
        <v>29787000</v>
      </c>
      <c r="T259">
        <f>1*(COUNTIF($Q$2:Q259,Q259)=1)</f>
        <v>1</v>
      </c>
      <c r="W259" s="41">
        <v>44482</v>
      </c>
      <c r="X259" s="42" t="s">
        <v>13</v>
      </c>
      <c r="Y259" s="42" t="s">
        <v>37</v>
      </c>
      <c r="Z259" s="42" t="s">
        <v>589</v>
      </c>
      <c r="AA259" s="42" t="s">
        <v>586</v>
      </c>
      <c r="AB259" s="42" t="s">
        <v>590</v>
      </c>
      <c r="AC259" s="43">
        <v>1</v>
      </c>
      <c r="AD259" s="44">
        <v>29787000</v>
      </c>
    </row>
    <row r="260" spans="1:30" x14ac:dyDescent="0.2">
      <c r="A260" s="37">
        <v>44482</v>
      </c>
      <c r="B260" s="38" t="s">
        <v>48</v>
      </c>
      <c r="C260" s="38" t="s">
        <v>37</v>
      </c>
      <c r="D260" s="38" t="s">
        <v>585</v>
      </c>
      <c r="E260" s="38" t="s">
        <v>591</v>
      </c>
      <c r="F260" s="38" t="s">
        <v>592</v>
      </c>
      <c r="G260" s="39">
        <v>1</v>
      </c>
      <c r="H260" s="40">
        <v>51450000</v>
      </c>
      <c r="I260">
        <f>1*(COUNTIF($E$2:E260,E260)=1)</f>
        <v>1</v>
      </c>
      <c r="L260" s="37">
        <v>44482</v>
      </c>
      <c r="M260" s="38" t="s">
        <v>48</v>
      </c>
      <c r="N260" s="38" t="s">
        <v>37</v>
      </c>
      <c r="O260" s="38" t="s">
        <v>585</v>
      </c>
      <c r="P260" s="38" t="s">
        <v>591</v>
      </c>
      <c r="Q260" s="38" t="s">
        <v>592</v>
      </c>
      <c r="R260" s="39">
        <v>1</v>
      </c>
      <c r="S260" s="40">
        <v>51450000</v>
      </c>
      <c r="T260">
        <f>1*(COUNTIF($Q$2:Q260,Q260)=1)</f>
        <v>1</v>
      </c>
      <c r="W260" s="37">
        <v>44482</v>
      </c>
      <c r="X260" s="38" t="s">
        <v>48</v>
      </c>
      <c r="Y260" s="38" t="s">
        <v>37</v>
      </c>
      <c r="Z260" s="38" t="s">
        <v>585</v>
      </c>
      <c r="AA260" s="38" t="s">
        <v>591</v>
      </c>
      <c r="AB260" s="38" t="s">
        <v>592</v>
      </c>
      <c r="AC260" s="39">
        <v>1</v>
      </c>
      <c r="AD260" s="40">
        <v>51450000</v>
      </c>
    </row>
    <row r="261" spans="1:30" x14ac:dyDescent="0.2">
      <c r="A261" s="41">
        <v>44482</v>
      </c>
      <c r="B261" s="42" t="s">
        <v>13</v>
      </c>
      <c r="C261" s="42" t="s">
        <v>37</v>
      </c>
      <c r="D261" s="42" t="s">
        <v>44</v>
      </c>
      <c r="E261" s="42" t="s">
        <v>593</v>
      </c>
      <c r="F261" s="42" t="s">
        <v>594</v>
      </c>
      <c r="G261" s="43">
        <v>1</v>
      </c>
      <c r="H261" s="44">
        <v>6951000</v>
      </c>
      <c r="I261">
        <f>1*(COUNTIF($E$2:E261,E261)=1)</f>
        <v>1</v>
      </c>
      <c r="L261" s="41">
        <v>44482</v>
      </c>
      <c r="M261" s="42" t="s">
        <v>13</v>
      </c>
      <c r="N261" s="42" t="s">
        <v>37</v>
      </c>
      <c r="O261" s="42" t="s">
        <v>44</v>
      </c>
      <c r="P261" s="42" t="s">
        <v>593</v>
      </c>
      <c r="Q261" s="42" t="s">
        <v>594</v>
      </c>
      <c r="R261" s="43">
        <v>1</v>
      </c>
      <c r="S261" s="44">
        <v>6951000</v>
      </c>
      <c r="T261">
        <f>1*(COUNTIF($Q$2:Q261,Q261)=1)</f>
        <v>1</v>
      </c>
      <c r="W261" s="41">
        <v>44482</v>
      </c>
      <c r="X261" s="42" t="s">
        <v>13</v>
      </c>
      <c r="Y261" s="42" t="s">
        <v>37</v>
      </c>
      <c r="Z261" s="42" t="s">
        <v>44</v>
      </c>
      <c r="AA261" s="42" t="s">
        <v>593</v>
      </c>
      <c r="AB261" s="42" t="s">
        <v>594</v>
      </c>
      <c r="AC261" s="43">
        <v>1</v>
      </c>
      <c r="AD261" s="44">
        <v>6951000</v>
      </c>
    </row>
    <row r="262" spans="1:30" x14ac:dyDescent="0.2">
      <c r="A262" s="37">
        <v>44482</v>
      </c>
      <c r="B262" s="38" t="s">
        <v>13</v>
      </c>
      <c r="C262" s="38" t="s">
        <v>37</v>
      </c>
      <c r="D262" s="38" t="s">
        <v>567</v>
      </c>
      <c r="E262" s="38" t="s">
        <v>593</v>
      </c>
      <c r="F262" s="38" t="s">
        <v>594</v>
      </c>
      <c r="G262" s="39">
        <v>1</v>
      </c>
      <c r="H262" s="40">
        <v>6951000</v>
      </c>
      <c r="I262">
        <f>1*(COUNTIF($E$2:E262,E262)=1)</f>
        <v>0</v>
      </c>
      <c r="L262" s="37">
        <v>44482</v>
      </c>
      <c r="M262" s="38" t="s">
        <v>13</v>
      </c>
      <c r="N262" s="38" t="s">
        <v>37</v>
      </c>
      <c r="O262" s="38" t="s">
        <v>567</v>
      </c>
      <c r="P262" s="38" t="s">
        <v>593</v>
      </c>
      <c r="Q262" s="38" t="s">
        <v>594</v>
      </c>
      <c r="R262" s="39">
        <v>1</v>
      </c>
      <c r="S262" s="40">
        <v>6951000</v>
      </c>
      <c r="T262">
        <f>1*(COUNTIF($Q$2:Q262,Q262)=1)</f>
        <v>0</v>
      </c>
      <c r="W262" s="37">
        <v>44482</v>
      </c>
      <c r="X262" s="38" t="s">
        <v>13</v>
      </c>
      <c r="Y262" s="38" t="s">
        <v>37</v>
      </c>
      <c r="Z262" s="38" t="s">
        <v>567</v>
      </c>
      <c r="AA262" s="38" t="s">
        <v>593</v>
      </c>
      <c r="AB262" s="38" t="s">
        <v>594</v>
      </c>
      <c r="AC262" s="39">
        <v>1</v>
      </c>
      <c r="AD262" s="40">
        <v>6951000</v>
      </c>
    </row>
    <row r="263" spans="1:30" x14ac:dyDescent="0.2">
      <c r="A263" s="41">
        <v>44482</v>
      </c>
      <c r="B263" s="42" t="s">
        <v>13</v>
      </c>
      <c r="C263" s="42" t="s">
        <v>37</v>
      </c>
      <c r="D263" s="42" t="s">
        <v>595</v>
      </c>
      <c r="E263" s="42" t="s">
        <v>596</v>
      </c>
      <c r="F263" s="42" t="s">
        <v>597</v>
      </c>
      <c r="G263" s="43">
        <v>1</v>
      </c>
      <c r="H263" s="44">
        <v>56865000</v>
      </c>
      <c r="I263">
        <f>1*(COUNTIF($E$2:E263,E263)=1)</f>
        <v>1</v>
      </c>
      <c r="L263" s="41">
        <v>44482</v>
      </c>
      <c r="M263" s="42" t="s">
        <v>13</v>
      </c>
      <c r="N263" s="42" t="s">
        <v>37</v>
      </c>
      <c r="O263" s="42" t="s">
        <v>595</v>
      </c>
      <c r="P263" s="42" t="s">
        <v>596</v>
      </c>
      <c r="Q263" s="42" t="s">
        <v>597</v>
      </c>
      <c r="R263" s="43">
        <v>1</v>
      </c>
      <c r="S263" s="44">
        <v>56865000</v>
      </c>
      <c r="T263">
        <f>1*(COUNTIF($Q$2:Q263,Q263)=1)</f>
        <v>1</v>
      </c>
      <c r="W263" s="41">
        <v>44482</v>
      </c>
      <c r="X263" s="42" t="s">
        <v>13</v>
      </c>
      <c r="Y263" s="42" t="s">
        <v>37</v>
      </c>
      <c r="Z263" s="42" t="s">
        <v>595</v>
      </c>
      <c r="AA263" s="42" t="s">
        <v>596</v>
      </c>
      <c r="AB263" s="42" t="s">
        <v>597</v>
      </c>
      <c r="AC263" s="43">
        <v>1</v>
      </c>
      <c r="AD263" s="44">
        <v>56865000</v>
      </c>
    </row>
    <row r="264" spans="1:30" x14ac:dyDescent="0.2">
      <c r="A264" s="37">
        <v>44482</v>
      </c>
      <c r="B264" s="38" t="s">
        <v>13</v>
      </c>
      <c r="C264" s="38" t="s">
        <v>37</v>
      </c>
      <c r="D264" s="38" t="s">
        <v>598</v>
      </c>
      <c r="E264" s="38" t="s">
        <v>596</v>
      </c>
      <c r="F264" s="38" t="s">
        <v>597</v>
      </c>
      <c r="G264" s="39">
        <v>1</v>
      </c>
      <c r="H264" s="40">
        <v>120951000</v>
      </c>
      <c r="I264">
        <f>1*(COUNTIF($E$2:E264,E264)=1)</f>
        <v>0</v>
      </c>
      <c r="L264" s="37">
        <v>44482</v>
      </c>
      <c r="M264" s="38" t="s">
        <v>13</v>
      </c>
      <c r="N264" s="38" t="s">
        <v>37</v>
      </c>
      <c r="O264" s="38" t="s">
        <v>598</v>
      </c>
      <c r="P264" s="38" t="s">
        <v>596</v>
      </c>
      <c r="Q264" s="38" t="s">
        <v>597</v>
      </c>
      <c r="R264" s="39">
        <v>1</v>
      </c>
      <c r="S264" s="40">
        <v>120951000</v>
      </c>
      <c r="T264">
        <f>1*(COUNTIF($Q$2:Q264,Q264)=1)</f>
        <v>0</v>
      </c>
      <c r="W264" s="37">
        <v>44482</v>
      </c>
      <c r="X264" s="38" t="s">
        <v>13</v>
      </c>
      <c r="Y264" s="38" t="s">
        <v>37</v>
      </c>
      <c r="Z264" s="38" t="s">
        <v>598</v>
      </c>
      <c r="AA264" s="38" t="s">
        <v>596</v>
      </c>
      <c r="AB264" s="38" t="s">
        <v>597</v>
      </c>
      <c r="AC264" s="39">
        <v>1</v>
      </c>
      <c r="AD264" s="40">
        <v>120951000</v>
      </c>
    </row>
    <row r="265" spans="1:30" x14ac:dyDescent="0.2">
      <c r="A265" s="41">
        <v>44482</v>
      </c>
      <c r="B265" s="42" t="s">
        <v>13</v>
      </c>
      <c r="C265" s="42" t="s">
        <v>37</v>
      </c>
      <c r="D265" s="42" t="s">
        <v>599</v>
      </c>
      <c r="E265" s="42" t="s">
        <v>191</v>
      </c>
      <c r="F265" s="42" t="s">
        <v>600</v>
      </c>
      <c r="G265" s="43">
        <v>1</v>
      </c>
      <c r="H265" s="44">
        <v>60476000</v>
      </c>
      <c r="I265">
        <f>1*(COUNTIF($E$2:E265,E265)=1)</f>
        <v>0</v>
      </c>
      <c r="L265" s="41">
        <v>44482</v>
      </c>
      <c r="M265" s="42" t="s">
        <v>13</v>
      </c>
      <c r="N265" s="42" t="s">
        <v>37</v>
      </c>
      <c r="O265" s="42" t="s">
        <v>599</v>
      </c>
      <c r="P265" s="42" t="s">
        <v>191</v>
      </c>
      <c r="Q265" s="42" t="s">
        <v>600</v>
      </c>
      <c r="R265" s="43">
        <v>1</v>
      </c>
      <c r="S265" s="44">
        <v>60476000</v>
      </c>
      <c r="T265">
        <f>1*(COUNTIF($Q$2:Q265,Q265)=1)</f>
        <v>1</v>
      </c>
      <c r="W265" s="41">
        <v>44482</v>
      </c>
      <c r="X265" s="42" t="s">
        <v>13</v>
      </c>
      <c r="Y265" s="42" t="s">
        <v>37</v>
      </c>
      <c r="Z265" s="42" t="s">
        <v>599</v>
      </c>
      <c r="AA265" s="42" t="s">
        <v>191</v>
      </c>
      <c r="AB265" s="42" t="s">
        <v>600</v>
      </c>
      <c r="AC265" s="43">
        <v>1</v>
      </c>
      <c r="AD265" s="44">
        <v>60476000</v>
      </c>
    </row>
    <row r="266" spans="1:30" x14ac:dyDescent="0.2">
      <c r="A266" s="37">
        <v>44482</v>
      </c>
      <c r="B266" s="38" t="s">
        <v>13</v>
      </c>
      <c r="C266" s="38" t="s">
        <v>37</v>
      </c>
      <c r="D266" s="38" t="s">
        <v>601</v>
      </c>
      <c r="E266" s="38" t="s">
        <v>191</v>
      </c>
      <c r="F266" s="38" t="s">
        <v>600</v>
      </c>
      <c r="G266" s="39">
        <v>1</v>
      </c>
      <c r="H266" s="40">
        <v>22566000</v>
      </c>
      <c r="I266">
        <f>1*(COUNTIF($E$2:E266,E266)=1)</f>
        <v>0</v>
      </c>
      <c r="L266" s="37">
        <v>44482</v>
      </c>
      <c r="M266" s="38" t="s">
        <v>13</v>
      </c>
      <c r="N266" s="38" t="s">
        <v>37</v>
      </c>
      <c r="O266" s="38" t="s">
        <v>601</v>
      </c>
      <c r="P266" s="38" t="s">
        <v>191</v>
      </c>
      <c r="Q266" s="38" t="s">
        <v>600</v>
      </c>
      <c r="R266" s="39">
        <v>1</v>
      </c>
      <c r="S266" s="40">
        <v>22566000</v>
      </c>
      <c r="T266">
        <f>1*(COUNTIF($Q$2:Q266,Q266)=1)</f>
        <v>0</v>
      </c>
      <c r="W266" s="37">
        <v>44482</v>
      </c>
      <c r="X266" s="38" t="s">
        <v>13</v>
      </c>
      <c r="Y266" s="38" t="s">
        <v>37</v>
      </c>
      <c r="Z266" s="38" t="s">
        <v>601</v>
      </c>
      <c r="AA266" s="38" t="s">
        <v>191</v>
      </c>
      <c r="AB266" s="38" t="s">
        <v>600</v>
      </c>
      <c r="AC266" s="39">
        <v>1</v>
      </c>
      <c r="AD266" s="40">
        <v>22566000</v>
      </c>
    </row>
    <row r="267" spans="1:30" x14ac:dyDescent="0.2">
      <c r="A267" s="41">
        <v>44483</v>
      </c>
      <c r="B267" s="42" t="s">
        <v>13</v>
      </c>
      <c r="C267" s="42" t="s">
        <v>37</v>
      </c>
      <c r="D267" s="42" t="s">
        <v>602</v>
      </c>
      <c r="E267" s="42" t="s">
        <v>603</v>
      </c>
      <c r="F267" s="42" t="s">
        <v>604</v>
      </c>
      <c r="G267" s="43">
        <v>1</v>
      </c>
      <c r="H267" s="44">
        <v>25274000</v>
      </c>
      <c r="I267">
        <f>1*(COUNTIF($E$2:E267,E267)=1)</f>
        <v>1</v>
      </c>
      <c r="L267" s="41">
        <v>44483</v>
      </c>
      <c r="M267" s="42" t="s">
        <v>13</v>
      </c>
      <c r="N267" s="42" t="s">
        <v>37</v>
      </c>
      <c r="O267" s="42" t="s">
        <v>602</v>
      </c>
      <c r="P267" s="42" t="s">
        <v>603</v>
      </c>
      <c r="Q267" s="42" t="s">
        <v>604</v>
      </c>
      <c r="R267" s="43">
        <v>1</v>
      </c>
      <c r="S267" s="44">
        <v>25274000</v>
      </c>
      <c r="T267">
        <f>1*(COUNTIF($Q$2:Q267,Q267)=1)</f>
        <v>1</v>
      </c>
      <c r="W267" s="41">
        <v>44483</v>
      </c>
      <c r="X267" s="42" t="s">
        <v>13</v>
      </c>
      <c r="Y267" s="42" t="s">
        <v>37</v>
      </c>
      <c r="Z267" s="42" t="s">
        <v>602</v>
      </c>
      <c r="AA267" s="42" t="s">
        <v>603</v>
      </c>
      <c r="AB267" s="42" t="s">
        <v>604</v>
      </c>
      <c r="AC267" s="43">
        <v>1</v>
      </c>
      <c r="AD267" s="44">
        <v>25274000</v>
      </c>
    </row>
    <row r="268" spans="1:30" x14ac:dyDescent="0.2">
      <c r="A268" s="37">
        <v>44483</v>
      </c>
      <c r="B268" s="38" t="s">
        <v>13</v>
      </c>
      <c r="C268" s="38" t="s">
        <v>37</v>
      </c>
      <c r="D268" s="38" t="s">
        <v>605</v>
      </c>
      <c r="E268" s="38" t="s">
        <v>603</v>
      </c>
      <c r="F268" s="38" t="s">
        <v>604</v>
      </c>
      <c r="G268" s="39">
        <v>1</v>
      </c>
      <c r="H268" s="40">
        <v>29787000</v>
      </c>
      <c r="I268">
        <f>1*(COUNTIF($E$2:E268,E268)=1)</f>
        <v>0</v>
      </c>
      <c r="L268" s="37">
        <v>44483</v>
      </c>
      <c r="M268" s="38" t="s">
        <v>13</v>
      </c>
      <c r="N268" s="38" t="s">
        <v>37</v>
      </c>
      <c r="O268" s="38" t="s">
        <v>605</v>
      </c>
      <c r="P268" s="38" t="s">
        <v>603</v>
      </c>
      <c r="Q268" s="38" t="s">
        <v>604</v>
      </c>
      <c r="R268" s="39">
        <v>1</v>
      </c>
      <c r="S268" s="40">
        <v>29787000</v>
      </c>
      <c r="T268">
        <f>1*(COUNTIF($Q$2:Q268,Q268)=1)</f>
        <v>0</v>
      </c>
      <c r="W268" s="37">
        <v>44483</v>
      </c>
      <c r="X268" s="38" t="s">
        <v>13</v>
      </c>
      <c r="Y268" s="38" t="s">
        <v>37</v>
      </c>
      <c r="Z268" s="38" t="s">
        <v>605</v>
      </c>
      <c r="AA268" s="38" t="s">
        <v>603</v>
      </c>
      <c r="AB268" s="38" t="s">
        <v>604</v>
      </c>
      <c r="AC268" s="39">
        <v>1</v>
      </c>
      <c r="AD268" s="40">
        <v>29787000</v>
      </c>
    </row>
    <row r="269" spans="1:30" x14ac:dyDescent="0.2">
      <c r="A269" s="41">
        <v>44483</v>
      </c>
      <c r="B269" s="42" t="s">
        <v>48</v>
      </c>
      <c r="C269" s="42" t="s">
        <v>37</v>
      </c>
      <c r="D269" s="42" t="s">
        <v>499</v>
      </c>
      <c r="E269" s="42" t="s">
        <v>606</v>
      </c>
      <c r="F269" s="42" t="s">
        <v>607</v>
      </c>
      <c r="G269" s="43">
        <v>1</v>
      </c>
      <c r="H269" s="44">
        <v>6951000</v>
      </c>
      <c r="I269">
        <f>1*(COUNTIF($E$2:E269,E269)=1)</f>
        <v>1</v>
      </c>
      <c r="L269" s="41">
        <v>44483</v>
      </c>
      <c r="M269" s="42" t="s">
        <v>48</v>
      </c>
      <c r="N269" s="42" t="s">
        <v>37</v>
      </c>
      <c r="O269" s="42" t="s">
        <v>499</v>
      </c>
      <c r="P269" s="42" t="s">
        <v>606</v>
      </c>
      <c r="Q269" s="42" t="s">
        <v>607</v>
      </c>
      <c r="R269" s="43">
        <v>1</v>
      </c>
      <c r="S269" s="44">
        <v>6951000</v>
      </c>
      <c r="T269">
        <f>1*(COUNTIF($Q$2:Q269,Q269)=1)</f>
        <v>1</v>
      </c>
      <c r="W269" s="41">
        <v>44483</v>
      </c>
      <c r="X269" s="42" t="s">
        <v>48</v>
      </c>
      <c r="Y269" s="42" t="s">
        <v>37</v>
      </c>
      <c r="Z269" s="42" t="s">
        <v>499</v>
      </c>
      <c r="AA269" s="42" t="s">
        <v>606</v>
      </c>
      <c r="AB269" s="42" t="s">
        <v>607</v>
      </c>
      <c r="AC269" s="43">
        <v>1</v>
      </c>
      <c r="AD269" s="44">
        <v>6951000</v>
      </c>
    </row>
    <row r="270" spans="1:30" x14ac:dyDescent="0.2">
      <c r="A270" s="37">
        <v>44483</v>
      </c>
      <c r="B270" s="38" t="s">
        <v>13</v>
      </c>
      <c r="C270" s="38" t="s">
        <v>37</v>
      </c>
      <c r="D270" s="38" t="s">
        <v>608</v>
      </c>
      <c r="E270" s="38" t="s">
        <v>135</v>
      </c>
      <c r="F270" s="38" t="s">
        <v>609</v>
      </c>
      <c r="G270" s="39">
        <v>1</v>
      </c>
      <c r="H270" s="40">
        <v>109217000</v>
      </c>
      <c r="I270">
        <f>1*(COUNTIF($E$2:E270,E270)=1)</f>
        <v>0</v>
      </c>
      <c r="L270" s="37">
        <v>44483</v>
      </c>
      <c r="M270" s="38" t="s">
        <v>13</v>
      </c>
      <c r="N270" s="38" t="s">
        <v>37</v>
      </c>
      <c r="O270" s="38" t="s">
        <v>608</v>
      </c>
      <c r="P270" s="38" t="s">
        <v>135</v>
      </c>
      <c r="Q270" s="38" t="s">
        <v>609</v>
      </c>
      <c r="R270" s="39">
        <v>1</v>
      </c>
      <c r="S270" s="40">
        <v>109217000</v>
      </c>
      <c r="T270">
        <f>1*(COUNTIF($Q$2:Q270,Q270)=1)</f>
        <v>1</v>
      </c>
      <c r="W270" s="37">
        <v>44483</v>
      </c>
      <c r="X270" s="38" t="s">
        <v>13</v>
      </c>
      <c r="Y270" s="38" t="s">
        <v>37</v>
      </c>
      <c r="Z270" s="38" t="s">
        <v>608</v>
      </c>
      <c r="AA270" s="38" t="s">
        <v>135</v>
      </c>
      <c r="AB270" s="38" t="s">
        <v>609</v>
      </c>
      <c r="AC270" s="39">
        <v>1</v>
      </c>
      <c r="AD270" s="40">
        <v>109217000</v>
      </c>
    </row>
    <row r="271" spans="1:30" x14ac:dyDescent="0.2">
      <c r="A271" s="41">
        <v>44483</v>
      </c>
      <c r="B271" s="42" t="s">
        <v>48</v>
      </c>
      <c r="C271" s="42" t="s">
        <v>37</v>
      </c>
      <c r="D271" s="42" t="s">
        <v>610</v>
      </c>
      <c r="E271" s="42" t="s">
        <v>611</v>
      </c>
      <c r="F271" s="42" t="s">
        <v>612</v>
      </c>
      <c r="G271" s="43">
        <v>1</v>
      </c>
      <c r="H271" s="44">
        <v>13179000</v>
      </c>
      <c r="I271">
        <f>1*(COUNTIF($E$2:E271,E271)=1)</f>
        <v>1</v>
      </c>
      <c r="L271" s="41">
        <v>44483</v>
      </c>
      <c r="M271" s="42" t="s">
        <v>48</v>
      </c>
      <c r="N271" s="42" t="s">
        <v>37</v>
      </c>
      <c r="O271" s="42" t="s">
        <v>610</v>
      </c>
      <c r="P271" s="42" t="s">
        <v>611</v>
      </c>
      <c r="Q271" s="42" t="s">
        <v>612</v>
      </c>
      <c r="R271" s="43">
        <v>1</v>
      </c>
      <c r="S271" s="44">
        <v>13179000</v>
      </c>
      <c r="T271">
        <f>1*(COUNTIF($Q$2:Q271,Q271)=1)</f>
        <v>1</v>
      </c>
      <c r="W271" s="41">
        <v>44483</v>
      </c>
      <c r="X271" s="42" t="s">
        <v>48</v>
      </c>
      <c r="Y271" s="42" t="s">
        <v>37</v>
      </c>
      <c r="Z271" s="42" t="s">
        <v>610</v>
      </c>
      <c r="AA271" s="42" t="s">
        <v>611</v>
      </c>
      <c r="AB271" s="42" t="s">
        <v>612</v>
      </c>
      <c r="AC271" s="43">
        <v>1</v>
      </c>
      <c r="AD271" s="44">
        <v>13179000</v>
      </c>
    </row>
    <row r="272" spans="1:30" x14ac:dyDescent="0.2">
      <c r="A272" s="37">
        <v>44484</v>
      </c>
      <c r="B272" s="38" t="s">
        <v>13</v>
      </c>
      <c r="C272" s="38" t="s">
        <v>37</v>
      </c>
      <c r="D272" s="38" t="s">
        <v>613</v>
      </c>
      <c r="E272" s="38" t="s">
        <v>614</v>
      </c>
      <c r="F272" s="38" t="s">
        <v>615</v>
      </c>
      <c r="G272" s="39">
        <v>1</v>
      </c>
      <c r="H272" s="40">
        <v>77626000</v>
      </c>
      <c r="I272">
        <f>1*(COUNTIF($E$2:E272,E272)=1)</f>
        <v>1</v>
      </c>
      <c r="L272" s="37">
        <v>44484</v>
      </c>
      <c r="M272" s="38" t="s">
        <v>13</v>
      </c>
      <c r="N272" s="38" t="s">
        <v>37</v>
      </c>
      <c r="O272" s="38" t="s">
        <v>613</v>
      </c>
      <c r="P272" s="38" t="s">
        <v>614</v>
      </c>
      <c r="Q272" s="38" t="s">
        <v>615</v>
      </c>
      <c r="R272" s="39">
        <v>1</v>
      </c>
      <c r="S272" s="40">
        <v>77626000</v>
      </c>
      <c r="T272">
        <f>1*(COUNTIF($Q$2:Q272,Q272)=1)</f>
        <v>1</v>
      </c>
      <c r="W272" s="37">
        <v>44484</v>
      </c>
      <c r="X272" s="38" t="s">
        <v>13</v>
      </c>
      <c r="Y272" s="38" t="s">
        <v>37</v>
      </c>
      <c r="Z272" s="38" t="s">
        <v>613</v>
      </c>
      <c r="AA272" s="38" t="s">
        <v>614</v>
      </c>
      <c r="AB272" s="38" t="s">
        <v>615</v>
      </c>
      <c r="AC272" s="39">
        <v>1</v>
      </c>
      <c r="AD272" s="40">
        <v>77626000</v>
      </c>
    </row>
    <row r="273" spans="1:30" x14ac:dyDescent="0.2">
      <c r="A273" s="41">
        <v>44484</v>
      </c>
      <c r="B273" s="42" t="s">
        <v>13</v>
      </c>
      <c r="C273" s="42" t="s">
        <v>37</v>
      </c>
      <c r="D273" s="42" t="s">
        <v>616</v>
      </c>
      <c r="E273" s="42" t="s">
        <v>614</v>
      </c>
      <c r="F273" s="42" t="s">
        <v>615</v>
      </c>
      <c r="G273" s="43">
        <v>1</v>
      </c>
      <c r="H273" s="44">
        <v>60476000</v>
      </c>
      <c r="I273">
        <f>1*(COUNTIF($E$2:E273,E273)=1)</f>
        <v>0</v>
      </c>
      <c r="L273" s="41">
        <v>44484</v>
      </c>
      <c r="M273" s="42" t="s">
        <v>13</v>
      </c>
      <c r="N273" s="42" t="s">
        <v>37</v>
      </c>
      <c r="O273" s="42" t="s">
        <v>616</v>
      </c>
      <c r="P273" s="42" t="s">
        <v>614</v>
      </c>
      <c r="Q273" s="42" t="s">
        <v>615</v>
      </c>
      <c r="R273" s="43">
        <v>1</v>
      </c>
      <c r="S273" s="44">
        <v>60476000</v>
      </c>
      <c r="T273">
        <f>1*(COUNTIF($Q$2:Q273,Q273)=1)</f>
        <v>0</v>
      </c>
      <c r="W273" s="41">
        <v>44484</v>
      </c>
      <c r="X273" s="42" t="s">
        <v>13</v>
      </c>
      <c r="Y273" s="42" t="s">
        <v>37</v>
      </c>
      <c r="Z273" s="42" t="s">
        <v>616</v>
      </c>
      <c r="AA273" s="42" t="s">
        <v>614</v>
      </c>
      <c r="AB273" s="42" t="s">
        <v>615</v>
      </c>
      <c r="AC273" s="43">
        <v>1</v>
      </c>
      <c r="AD273" s="44">
        <v>60476000</v>
      </c>
    </row>
    <row r="274" spans="1:30" x14ac:dyDescent="0.2">
      <c r="A274" s="37">
        <v>44484</v>
      </c>
      <c r="B274" s="38" t="s">
        <v>13</v>
      </c>
      <c r="C274" s="38" t="s">
        <v>37</v>
      </c>
      <c r="D274" s="38" t="s">
        <v>345</v>
      </c>
      <c r="E274" s="38" t="s">
        <v>617</v>
      </c>
      <c r="F274" s="38" t="s">
        <v>618</v>
      </c>
      <c r="G274" s="39">
        <v>1</v>
      </c>
      <c r="H274" s="40">
        <v>6951000</v>
      </c>
      <c r="I274">
        <f>1*(COUNTIF($E$2:E274,E274)=1)</f>
        <v>1</v>
      </c>
      <c r="L274" s="37">
        <v>44484</v>
      </c>
      <c r="M274" s="38" t="s">
        <v>13</v>
      </c>
      <c r="N274" s="38" t="s">
        <v>37</v>
      </c>
      <c r="O274" s="38" t="s">
        <v>345</v>
      </c>
      <c r="P274" s="38" t="s">
        <v>617</v>
      </c>
      <c r="Q274" s="38" t="s">
        <v>618</v>
      </c>
      <c r="R274" s="39">
        <v>1</v>
      </c>
      <c r="S274" s="40">
        <v>6951000</v>
      </c>
      <c r="T274">
        <f>1*(COUNTIF($Q$2:Q274,Q274)=1)</f>
        <v>1</v>
      </c>
      <c r="W274" s="37">
        <v>44484</v>
      </c>
      <c r="X274" s="38" t="s">
        <v>13</v>
      </c>
      <c r="Y274" s="38" t="s">
        <v>37</v>
      </c>
      <c r="Z274" s="38" t="s">
        <v>345</v>
      </c>
      <c r="AA274" s="38" t="s">
        <v>617</v>
      </c>
      <c r="AB274" s="38" t="s">
        <v>618</v>
      </c>
      <c r="AC274" s="39">
        <v>1</v>
      </c>
      <c r="AD274" s="40">
        <v>6951000</v>
      </c>
    </row>
    <row r="275" spans="1:30" x14ac:dyDescent="0.2">
      <c r="A275" s="41">
        <v>44484</v>
      </c>
      <c r="B275" s="42" t="s">
        <v>13</v>
      </c>
      <c r="C275" s="42" t="s">
        <v>37</v>
      </c>
      <c r="D275" s="42" t="s">
        <v>619</v>
      </c>
      <c r="E275" s="42" t="s">
        <v>620</v>
      </c>
      <c r="F275" s="42" t="s">
        <v>621</v>
      </c>
      <c r="G275" s="43">
        <v>1</v>
      </c>
      <c r="H275" s="44">
        <v>114633000</v>
      </c>
      <c r="I275">
        <f>1*(COUNTIF($E$2:E275,E275)=1)</f>
        <v>1</v>
      </c>
      <c r="L275" s="41">
        <v>44484</v>
      </c>
      <c r="M275" s="42" t="s">
        <v>13</v>
      </c>
      <c r="N275" s="42" t="s">
        <v>37</v>
      </c>
      <c r="O275" s="42" t="s">
        <v>619</v>
      </c>
      <c r="P275" s="42" t="s">
        <v>620</v>
      </c>
      <c r="Q275" s="42" t="s">
        <v>621</v>
      </c>
      <c r="R275" s="43">
        <v>1</v>
      </c>
      <c r="S275" s="44">
        <v>114633000</v>
      </c>
      <c r="T275">
        <f>1*(COUNTIF($Q$2:Q275,Q275)=1)</f>
        <v>1</v>
      </c>
      <c r="W275" s="41">
        <v>44484</v>
      </c>
      <c r="X275" s="42" t="s">
        <v>13</v>
      </c>
      <c r="Y275" s="42" t="s">
        <v>37</v>
      </c>
      <c r="Z275" s="42" t="s">
        <v>619</v>
      </c>
      <c r="AA275" s="42" t="s">
        <v>620</v>
      </c>
      <c r="AB275" s="42" t="s">
        <v>621</v>
      </c>
      <c r="AC275" s="43">
        <v>1</v>
      </c>
      <c r="AD275" s="44">
        <v>114633000</v>
      </c>
    </row>
    <row r="276" spans="1:30" x14ac:dyDescent="0.2">
      <c r="A276" s="37">
        <v>44484</v>
      </c>
      <c r="B276" s="38" t="s">
        <v>13</v>
      </c>
      <c r="C276" s="38" t="s">
        <v>37</v>
      </c>
      <c r="D276" s="38" t="s">
        <v>622</v>
      </c>
      <c r="E276" s="38" t="s">
        <v>620</v>
      </c>
      <c r="F276" s="38" t="s">
        <v>621</v>
      </c>
      <c r="G276" s="39">
        <v>1</v>
      </c>
      <c r="H276" s="40">
        <v>56865000</v>
      </c>
      <c r="I276">
        <f>1*(COUNTIF($E$2:E276,E276)=1)</f>
        <v>0</v>
      </c>
      <c r="L276" s="37">
        <v>44484</v>
      </c>
      <c r="M276" s="38" t="s">
        <v>13</v>
      </c>
      <c r="N276" s="38" t="s">
        <v>37</v>
      </c>
      <c r="O276" s="38" t="s">
        <v>622</v>
      </c>
      <c r="P276" s="38" t="s">
        <v>620</v>
      </c>
      <c r="Q276" s="38" t="s">
        <v>621</v>
      </c>
      <c r="R276" s="39">
        <v>1</v>
      </c>
      <c r="S276" s="40">
        <v>56865000</v>
      </c>
      <c r="T276">
        <f>1*(COUNTIF($Q$2:Q276,Q276)=1)</f>
        <v>0</v>
      </c>
      <c r="W276" s="37">
        <v>44484</v>
      </c>
      <c r="X276" s="38" t="s">
        <v>13</v>
      </c>
      <c r="Y276" s="38" t="s">
        <v>37</v>
      </c>
      <c r="Z276" s="38" t="s">
        <v>622</v>
      </c>
      <c r="AA276" s="38" t="s">
        <v>620</v>
      </c>
      <c r="AB276" s="38" t="s">
        <v>621</v>
      </c>
      <c r="AC276" s="39">
        <v>1</v>
      </c>
      <c r="AD276" s="40">
        <v>56865000</v>
      </c>
    </row>
    <row r="277" spans="1:30" x14ac:dyDescent="0.2">
      <c r="A277" s="41">
        <v>44485</v>
      </c>
      <c r="B277" s="42" t="s">
        <v>48</v>
      </c>
      <c r="C277" s="42" t="s">
        <v>37</v>
      </c>
      <c r="D277" s="42" t="s">
        <v>623</v>
      </c>
      <c r="E277" s="42" t="s">
        <v>624</v>
      </c>
      <c r="F277" s="42" t="s">
        <v>625</v>
      </c>
      <c r="G277" s="43">
        <v>1</v>
      </c>
      <c r="H277" s="44">
        <v>48742000</v>
      </c>
      <c r="I277">
        <f>1*(COUNTIF($E$2:E277,E277)=1)</f>
        <v>1</v>
      </c>
      <c r="L277" s="41">
        <v>44485</v>
      </c>
      <c r="M277" s="42" t="s">
        <v>48</v>
      </c>
      <c r="N277" s="42" t="s">
        <v>37</v>
      </c>
      <c r="O277" s="42" t="s">
        <v>623</v>
      </c>
      <c r="P277" s="42" t="s">
        <v>624</v>
      </c>
      <c r="Q277" s="42" t="s">
        <v>625</v>
      </c>
      <c r="R277" s="43">
        <v>1</v>
      </c>
      <c r="S277" s="44">
        <v>48742000</v>
      </c>
      <c r="T277">
        <f>1*(COUNTIF($Q$2:Q277,Q277)=1)</f>
        <v>1</v>
      </c>
      <c r="W277" s="41">
        <v>44485</v>
      </c>
      <c r="X277" s="42" t="s">
        <v>48</v>
      </c>
      <c r="Y277" s="42" t="s">
        <v>37</v>
      </c>
      <c r="Z277" s="42" t="s">
        <v>623</v>
      </c>
      <c r="AA277" s="42" t="s">
        <v>624</v>
      </c>
      <c r="AB277" s="42" t="s">
        <v>625</v>
      </c>
      <c r="AC277" s="43">
        <v>1</v>
      </c>
      <c r="AD277" s="44">
        <v>48742000</v>
      </c>
    </row>
    <row r="278" spans="1:30" x14ac:dyDescent="0.2">
      <c r="A278" s="37">
        <v>44485</v>
      </c>
      <c r="B278" s="38" t="s">
        <v>48</v>
      </c>
      <c r="C278" s="38" t="s">
        <v>37</v>
      </c>
      <c r="D278" s="38" t="s">
        <v>626</v>
      </c>
      <c r="E278" s="38" t="s">
        <v>627</v>
      </c>
      <c r="F278" s="38" t="s">
        <v>628</v>
      </c>
      <c r="G278" s="39">
        <v>1</v>
      </c>
      <c r="H278" s="40">
        <v>46034000</v>
      </c>
      <c r="I278">
        <f>1*(COUNTIF($E$2:E278,E278)=1)</f>
        <v>1</v>
      </c>
      <c r="L278" s="37">
        <v>44485</v>
      </c>
      <c r="M278" s="38" t="s">
        <v>48</v>
      </c>
      <c r="N278" s="38" t="s">
        <v>37</v>
      </c>
      <c r="O278" s="38" t="s">
        <v>626</v>
      </c>
      <c r="P278" s="38" t="s">
        <v>627</v>
      </c>
      <c r="Q278" s="38" t="s">
        <v>628</v>
      </c>
      <c r="R278" s="39">
        <v>1</v>
      </c>
      <c r="S278" s="40">
        <v>46034000</v>
      </c>
      <c r="T278">
        <f>1*(COUNTIF($Q$2:Q278,Q278)=1)</f>
        <v>1</v>
      </c>
      <c r="W278" s="37">
        <v>44485</v>
      </c>
      <c r="X278" s="38" t="s">
        <v>48</v>
      </c>
      <c r="Y278" s="38" t="s">
        <v>37</v>
      </c>
      <c r="Z278" s="38" t="s">
        <v>626</v>
      </c>
      <c r="AA278" s="38" t="s">
        <v>627</v>
      </c>
      <c r="AB278" s="38" t="s">
        <v>628</v>
      </c>
      <c r="AC278" s="39">
        <v>1</v>
      </c>
      <c r="AD278" s="40">
        <v>46034000</v>
      </c>
    </row>
    <row r="279" spans="1:30" x14ac:dyDescent="0.2">
      <c r="A279" s="41">
        <v>44485</v>
      </c>
      <c r="B279" s="42" t="s">
        <v>48</v>
      </c>
      <c r="C279" s="42" t="s">
        <v>37</v>
      </c>
      <c r="D279" s="42" t="s">
        <v>391</v>
      </c>
      <c r="E279" s="42" t="s">
        <v>629</v>
      </c>
      <c r="F279" s="42" t="s">
        <v>630</v>
      </c>
      <c r="G279" s="43">
        <v>1</v>
      </c>
      <c r="H279" s="44">
        <v>36105000</v>
      </c>
      <c r="I279">
        <f>1*(COUNTIF($E$2:E279,E279)=1)</f>
        <v>1</v>
      </c>
      <c r="L279" s="41">
        <v>44485</v>
      </c>
      <c r="M279" s="42" t="s">
        <v>48</v>
      </c>
      <c r="N279" s="42" t="s">
        <v>37</v>
      </c>
      <c r="O279" s="42" t="s">
        <v>391</v>
      </c>
      <c r="P279" s="42" t="s">
        <v>629</v>
      </c>
      <c r="Q279" s="42" t="s">
        <v>630</v>
      </c>
      <c r="R279" s="43">
        <v>1</v>
      </c>
      <c r="S279" s="44">
        <v>36105000</v>
      </c>
      <c r="T279">
        <f>1*(COUNTIF($Q$2:Q279,Q279)=1)</f>
        <v>1</v>
      </c>
      <c r="W279" s="41">
        <v>44485</v>
      </c>
      <c r="X279" s="42" t="s">
        <v>48</v>
      </c>
      <c r="Y279" s="42" t="s">
        <v>37</v>
      </c>
      <c r="Z279" s="42" t="s">
        <v>391</v>
      </c>
      <c r="AA279" s="42" t="s">
        <v>629</v>
      </c>
      <c r="AB279" s="42" t="s">
        <v>630</v>
      </c>
      <c r="AC279" s="43">
        <v>1</v>
      </c>
      <c r="AD279" s="44">
        <v>36105000</v>
      </c>
    </row>
    <row r="280" spans="1:30" x14ac:dyDescent="0.2">
      <c r="A280" s="37">
        <v>44486</v>
      </c>
      <c r="B280" s="38" t="s">
        <v>48</v>
      </c>
      <c r="C280" s="38" t="s">
        <v>37</v>
      </c>
      <c r="D280" s="38" t="s">
        <v>44</v>
      </c>
      <c r="E280" s="38" t="s">
        <v>631</v>
      </c>
      <c r="F280" s="38" t="s">
        <v>632</v>
      </c>
      <c r="G280" s="39">
        <v>1</v>
      </c>
      <c r="H280" s="40">
        <v>6951000</v>
      </c>
      <c r="I280">
        <f>1*(COUNTIF($E$2:E280,E280)=1)</f>
        <v>1</v>
      </c>
      <c r="L280" s="37">
        <v>44486</v>
      </c>
      <c r="M280" s="38" t="s">
        <v>48</v>
      </c>
      <c r="N280" s="38" t="s">
        <v>37</v>
      </c>
      <c r="O280" s="38" t="s">
        <v>44</v>
      </c>
      <c r="P280" s="38" t="s">
        <v>631</v>
      </c>
      <c r="Q280" s="38" t="s">
        <v>632</v>
      </c>
      <c r="R280" s="39">
        <v>1</v>
      </c>
      <c r="S280" s="40">
        <v>6951000</v>
      </c>
      <c r="T280">
        <f>1*(COUNTIF($Q$2:Q280,Q280)=1)</f>
        <v>1</v>
      </c>
      <c r="W280" s="37">
        <v>44486</v>
      </c>
      <c r="X280" s="38" t="s">
        <v>48</v>
      </c>
      <c r="Y280" s="38" t="s">
        <v>37</v>
      </c>
      <c r="Z280" s="38" t="s">
        <v>44</v>
      </c>
      <c r="AA280" s="38" t="s">
        <v>631</v>
      </c>
      <c r="AB280" s="38" t="s">
        <v>632</v>
      </c>
      <c r="AC280" s="39">
        <v>1</v>
      </c>
      <c r="AD280" s="40">
        <v>6951000</v>
      </c>
    </row>
    <row r="281" spans="1:30" x14ac:dyDescent="0.2">
      <c r="A281" s="41">
        <v>44486</v>
      </c>
      <c r="B281" s="42" t="s">
        <v>48</v>
      </c>
      <c r="C281" s="42" t="s">
        <v>37</v>
      </c>
      <c r="D281" s="42" t="s">
        <v>447</v>
      </c>
      <c r="E281" s="42" t="s">
        <v>633</v>
      </c>
      <c r="F281" s="42" t="s">
        <v>634</v>
      </c>
      <c r="G281" s="43">
        <v>1</v>
      </c>
      <c r="H281" s="44">
        <v>26176000</v>
      </c>
      <c r="I281">
        <f>1*(COUNTIF($E$2:E281,E281)=1)</f>
        <v>1</v>
      </c>
      <c r="L281" s="41">
        <v>44486</v>
      </c>
      <c r="M281" s="42" t="s">
        <v>48</v>
      </c>
      <c r="N281" s="42" t="s">
        <v>37</v>
      </c>
      <c r="O281" s="42" t="s">
        <v>447</v>
      </c>
      <c r="P281" s="42" t="s">
        <v>633</v>
      </c>
      <c r="Q281" s="42" t="s">
        <v>634</v>
      </c>
      <c r="R281" s="43">
        <v>1</v>
      </c>
      <c r="S281" s="44">
        <v>26176000</v>
      </c>
      <c r="T281">
        <f>1*(COUNTIF($Q$2:Q281,Q281)=1)</f>
        <v>1</v>
      </c>
      <c r="W281" s="41">
        <v>44486</v>
      </c>
      <c r="X281" s="42" t="s">
        <v>48</v>
      </c>
      <c r="Y281" s="42" t="s">
        <v>37</v>
      </c>
      <c r="Z281" s="42" t="s">
        <v>447</v>
      </c>
      <c r="AA281" s="42" t="s">
        <v>633</v>
      </c>
      <c r="AB281" s="42" t="s">
        <v>634</v>
      </c>
      <c r="AC281" s="43">
        <v>1</v>
      </c>
      <c r="AD281" s="44">
        <v>26176000</v>
      </c>
    </row>
    <row r="282" spans="1:30" x14ac:dyDescent="0.2">
      <c r="A282" s="37">
        <v>44486</v>
      </c>
      <c r="B282" s="38" t="s">
        <v>13</v>
      </c>
      <c r="C282" s="38" t="s">
        <v>37</v>
      </c>
      <c r="D282" s="38" t="s">
        <v>635</v>
      </c>
      <c r="E282" s="38" t="s">
        <v>636</v>
      </c>
      <c r="F282" s="38" t="s">
        <v>637</v>
      </c>
      <c r="G282" s="39">
        <v>1</v>
      </c>
      <c r="H282" s="40">
        <v>148030000</v>
      </c>
      <c r="I282">
        <f>1*(COUNTIF($E$2:E282,E282)=1)</f>
        <v>1</v>
      </c>
      <c r="L282" s="37">
        <v>44486</v>
      </c>
      <c r="M282" s="38" t="s">
        <v>13</v>
      </c>
      <c r="N282" s="38" t="s">
        <v>37</v>
      </c>
      <c r="O282" s="38" t="s">
        <v>635</v>
      </c>
      <c r="P282" s="38" t="s">
        <v>636</v>
      </c>
      <c r="Q282" s="38" t="s">
        <v>637</v>
      </c>
      <c r="R282" s="39">
        <v>1</v>
      </c>
      <c r="S282" s="40">
        <v>148030000</v>
      </c>
      <c r="T282">
        <f>1*(COUNTIF($Q$2:Q282,Q282)=1)</f>
        <v>1</v>
      </c>
      <c r="W282" s="37">
        <v>44486</v>
      </c>
      <c r="X282" s="38" t="s">
        <v>13</v>
      </c>
      <c r="Y282" s="38" t="s">
        <v>37</v>
      </c>
      <c r="Z282" s="38" t="s">
        <v>635</v>
      </c>
      <c r="AA282" s="38" t="s">
        <v>636</v>
      </c>
      <c r="AB282" s="38" t="s">
        <v>637</v>
      </c>
      <c r="AC282" s="39">
        <v>1</v>
      </c>
      <c r="AD282" s="40">
        <v>148030000</v>
      </c>
    </row>
    <row r="283" spans="1:30" x14ac:dyDescent="0.2">
      <c r="A283" s="41">
        <v>44486</v>
      </c>
      <c r="B283" s="42" t="s">
        <v>13</v>
      </c>
      <c r="C283" s="42" t="s">
        <v>37</v>
      </c>
      <c r="D283" s="42" t="s">
        <v>84</v>
      </c>
      <c r="E283" s="42" t="s">
        <v>636</v>
      </c>
      <c r="F283" s="42" t="s">
        <v>637</v>
      </c>
      <c r="G283" s="43">
        <v>1</v>
      </c>
      <c r="H283" s="44">
        <v>9388000</v>
      </c>
      <c r="I283">
        <f>1*(COUNTIF($E$2:E283,E283)=1)</f>
        <v>0</v>
      </c>
      <c r="L283" s="41">
        <v>44486</v>
      </c>
      <c r="M283" s="42" t="s">
        <v>13</v>
      </c>
      <c r="N283" s="42" t="s">
        <v>37</v>
      </c>
      <c r="O283" s="42" t="s">
        <v>84</v>
      </c>
      <c r="P283" s="42" t="s">
        <v>636</v>
      </c>
      <c r="Q283" s="42" t="s">
        <v>637</v>
      </c>
      <c r="R283" s="43">
        <v>1</v>
      </c>
      <c r="S283" s="44">
        <v>9388000</v>
      </c>
      <c r="T283">
        <f>1*(COUNTIF($Q$2:Q283,Q283)=1)</f>
        <v>0</v>
      </c>
      <c r="W283" s="41">
        <v>44486</v>
      </c>
      <c r="X283" s="42" t="s">
        <v>13</v>
      </c>
      <c r="Y283" s="42" t="s">
        <v>37</v>
      </c>
      <c r="Z283" s="42" t="s">
        <v>84</v>
      </c>
      <c r="AA283" s="42" t="s">
        <v>636</v>
      </c>
      <c r="AB283" s="42" t="s">
        <v>637</v>
      </c>
      <c r="AC283" s="43">
        <v>1</v>
      </c>
      <c r="AD283" s="44">
        <v>9388000</v>
      </c>
    </row>
    <row r="284" spans="1:30" x14ac:dyDescent="0.2">
      <c r="A284" s="37">
        <v>44486</v>
      </c>
      <c r="B284" s="38" t="s">
        <v>13</v>
      </c>
      <c r="C284" s="38" t="s">
        <v>37</v>
      </c>
      <c r="D284" s="38" t="s">
        <v>638</v>
      </c>
      <c r="E284" s="38" t="s">
        <v>639</v>
      </c>
      <c r="F284" s="38" t="s">
        <v>640</v>
      </c>
      <c r="G284" s="39">
        <v>1</v>
      </c>
      <c r="H284" s="40">
        <v>92067000</v>
      </c>
      <c r="I284">
        <f>1*(COUNTIF($E$2:E284,E284)=1)</f>
        <v>1</v>
      </c>
      <c r="L284" s="37">
        <v>44486</v>
      </c>
      <c r="M284" s="38" t="s">
        <v>13</v>
      </c>
      <c r="N284" s="38" t="s">
        <v>37</v>
      </c>
      <c r="O284" s="38" t="s">
        <v>638</v>
      </c>
      <c r="P284" s="38" t="s">
        <v>639</v>
      </c>
      <c r="Q284" s="38" t="s">
        <v>640</v>
      </c>
      <c r="R284" s="39">
        <v>1</v>
      </c>
      <c r="S284" s="40">
        <v>92067000</v>
      </c>
      <c r="T284">
        <f>1*(COUNTIF($Q$2:Q284,Q284)=1)</f>
        <v>1</v>
      </c>
      <c r="W284" s="37">
        <v>44486</v>
      </c>
      <c r="X284" s="38" t="s">
        <v>13</v>
      </c>
      <c r="Y284" s="38" t="s">
        <v>37</v>
      </c>
      <c r="Z284" s="38" t="s">
        <v>638</v>
      </c>
      <c r="AA284" s="38" t="s">
        <v>639</v>
      </c>
      <c r="AB284" s="38" t="s">
        <v>640</v>
      </c>
      <c r="AC284" s="39">
        <v>1</v>
      </c>
      <c r="AD284" s="40">
        <v>92067000</v>
      </c>
    </row>
    <row r="285" spans="1:30" x14ac:dyDescent="0.2">
      <c r="A285" s="41">
        <v>44486</v>
      </c>
      <c r="B285" s="42" t="s">
        <v>48</v>
      </c>
      <c r="C285" s="42" t="s">
        <v>37</v>
      </c>
      <c r="D285" s="42" t="s">
        <v>641</v>
      </c>
      <c r="E285" s="42" t="s">
        <v>642</v>
      </c>
      <c r="F285" s="42" t="s">
        <v>643</v>
      </c>
      <c r="G285" s="43">
        <v>1</v>
      </c>
      <c r="H285" s="44">
        <v>7763000</v>
      </c>
      <c r="I285">
        <f>1*(COUNTIF($E$2:E285,E285)=1)</f>
        <v>1</v>
      </c>
      <c r="L285" s="41">
        <v>44486</v>
      </c>
      <c r="M285" s="42" t="s">
        <v>48</v>
      </c>
      <c r="N285" s="42" t="s">
        <v>37</v>
      </c>
      <c r="O285" s="42" t="s">
        <v>641</v>
      </c>
      <c r="P285" s="42" t="s">
        <v>642</v>
      </c>
      <c r="Q285" s="42" t="s">
        <v>643</v>
      </c>
      <c r="R285" s="43">
        <v>1</v>
      </c>
      <c r="S285" s="44">
        <v>7763000</v>
      </c>
      <c r="T285">
        <f>1*(COUNTIF($Q$2:Q285,Q285)=1)</f>
        <v>1</v>
      </c>
      <c r="W285" s="41">
        <v>44486</v>
      </c>
      <c r="X285" s="42" t="s">
        <v>48</v>
      </c>
      <c r="Y285" s="42" t="s">
        <v>37</v>
      </c>
      <c r="Z285" s="42" t="s">
        <v>641</v>
      </c>
      <c r="AA285" s="42" t="s">
        <v>642</v>
      </c>
      <c r="AB285" s="42" t="s">
        <v>643</v>
      </c>
      <c r="AC285" s="43">
        <v>1</v>
      </c>
      <c r="AD285" s="44">
        <v>7763000</v>
      </c>
    </row>
    <row r="286" spans="1:30" x14ac:dyDescent="0.2">
      <c r="A286" s="37">
        <v>44486</v>
      </c>
      <c r="B286" s="38" t="s">
        <v>15</v>
      </c>
      <c r="C286" s="38" t="s">
        <v>37</v>
      </c>
      <c r="D286" s="38" t="s">
        <v>247</v>
      </c>
      <c r="E286" s="38" t="s">
        <v>644</v>
      </c>
      <c r="F286" s="38" t="s">
        <v>645</v>
      </c>
      <c r="G286" s="39">
        <v>1</v>
      </c>
      <c r="H286" s="40">
        <v>92067000</v>
      </c>
      <c r="I286">
        <f>1*(COUNTIF($E$2:E286,E286)=1)</f>
        <v>1</v>
      </c>
      <c r="L286" s="37">
        <v>44486</v>
      </c>
      <c r="M286" s="38" t="s">
        <v>15</v>
      </c>
      <c r="N286" s="38" t="s">
        <v>37</v>
      </c>
      <c r="O286" s="38" t="s">
        <v>247</v>
      </c>
      <c r="P286" s="38" t="s">
        <v>644</v>
      </c>
      <c r="Q286" s="38" t="s">
        <v>645</v>
      </c>
      <c r="R286" s="39">
        <v>1</v>
      </c>
      <c r="S286" s="40">
        <v>92067000</v>
      </c>
      <c r="T286">
        <f>1*(COUNTIF($Q$2:Q286,Q286)=1)</f>
        <v>1</v>
      </c>
      <c r="W286" s="37">
        <v>44486</v>
      </c>
      <c r="X286" s="38" t="s">
        <v>15</v>
      </c>
      <c r="Y286" s="38" t="s">
        <v>37</v>
      </c>
      <c r="Z286" s="38" t="s">
        <v>247</v>
      </c>
      <c r="AA286" s="38" t="s">
        <v>644</v>
      </c>
      <c r="AB286" s="38" t="s">
        <v>645</v>
      </c>
      <c r="AC286" s="39">
        <v>1</v>
      </c>
      <c r="AD286" s="40">
        <v>92067000</v>
      </c>
    </row>
    <row r="287" spans="1:30" x14ac:dyDescent="0.2">
      <c r="A287" s="41">
        <v>44486</v>
      </c>
      <c r="B287" s="42" t="s">
        <v>13</v>
      </c>
      <c r="C287" s="42" t="s">
        <v>37</v>
      </c>
      <c r="D287" s="42" t="s">
        <v>247</v>
      </c>
      <c r="E287" s="42" t="s">
        <v>646</v>
      </c>
      <c r="F287" s="42" t="s">
        <v>647</v>
      </c>
      <c r="G287" s="43">
        <v>1</v>
      </c>
      <c r="H287" s="44">
        <v>92067000</v>
      </c>
      <c r="I287">
        <f>1*(COUNTIF($E$2:E287,E287)=1)</f>
        <v>1</v>
      </c>
      <c r="L287" s="41">
        <v>44486</v>
      </c>
      <c r="M287" s="42" t="s">
        <v>13</v>
      </c>
      <c r="N287" s="42" t="s">
        <v>37</v>
      </c>
      <c r="O287" s="42" t="s">
        <v>247</v>
      </c>
      <c r="P287" s="42" t="s">
        <v>646</v>
      </c>
      <c r="Q287" s="42" t="s">
        <v>647</v>
      </c>
      <c r="R287" s="43">
        <v>1</v>
      </c>
      <c r="S287" s="44">
        <v>92067000</v>
      </c>
      <c r="T287">
        <f>1*(COUNTIF($Q$2:Q287,Q287)=1)</f>
        <v>1</v>
      </c>
      <c r="W287" s="41">
        <v>44486</v>
      </c>
      <c r="X287" s="42" t="s">
        <v>13</v>
      </c>
      <c r="Y287" s="42" t="s">
        <v>37</v>
      </c>
      <c r="Z287" s="42" t="s">
        <v>247</v>
      </c>
      <c r="AA287" s="42" t="s">
        <v>646</v>
      </c>
      <c r="AB287" s="42" t="s">
        <v>647</v>
      </c>
      <c r="AC287" s="43">
        <v>1</v>
      </c>
      <c r="AD287" s="44">
        <v>92067000</v>
      </c>
    </row>
    <row r="288" spans="1:30" x14ac:dyDescent="0.2">
      <c r="A288" s="37">
        <v>44486</v>
      </c>
      <c r="B288" s="38" t="s">
        <v>13</v>
      </c>
      <c r="C288" s="38" t="s">
        <v>37</v>
      </c>
      <c r="D288" s="38" t="s">
        <v>648</v>
      </c>
      <c r="E288" s="38" t="s">
        <v>649</v>
      </c>
      <c r="F288" s="38" t="s">
        <v>650</v>
      </c>
      <c r="G288" s="39">
        <v>1</v>
      </c>
      <c r="H288" s="40">
        <v>200381000</v>
      </c>
      <c r="I288">
        <f>1*(COUNTIF($E$2:E288,E288)=1)</f>
        <v>1</v>
      </c>
      <c r="L288" s="37">
        <v>44486</v>
      </c>
      <c r="M288" s="38" t="s">
        <v>13</v>
      </c>
      <c r="N288" s="38" t="s">
        <v>37</v>
      </c>
      <c r="O288" s="38" t="s">
        <v>648</v>
      </c>
      <c r="P288" s="38" t="s">
        <v>649</v>
      </c>
      <c r="Q288" s="38" t="s">
        <v>650</v>
      </c>
      <c r="R288" s="39">
        <v>1</v>
      </c>
      <c r="S288" s="40">
        <v>200381000</v>
      </c>
      <c r="T288">
        <f>1*(COUNTIF($Q$2:Q288,Q288)=1)</f>
        <v>1</v>
      </c>
      <c r="W288" s="37">
        <v>44486</v>
      </c>
      <c r="X288" s="38" t="s">
        <v>13</v>
      </c>
      <c r="Y288" s="38" t="s">
        <v>37</v>
      </c>
      <c r="Z288" s="38" t="s">
        <v>648</v>
      </c>
      <c r="AA288" s="38" t="s">
        <v>649</v>
      </c>
      <c r="AB288" s="38" t="s">
        <v>650</v>
      </c>
      <c r="AC288" s="39">
        <v>1</v>
      </c>
      <c r="AD288" s="40">
        <v>200381000</v>
      </c>
    </row>
    <row r="289" spans="1:30" x14ac:dyDescent="0.2">
      <c r="A289" s="41">
        <v>44486</v>
      </c>
      <c r="B289" s="42" t="s">
        <v>15</v>
      </c>
      <c r="C289" s="42" t="s">
        <v>37</v>
      </c>
      <c r="D289" s="42" t="s">
        <v>229</v>
      </c>
      <c r="E289" s="42" t="s">
        <v>651</v>
      </c>
      <c r="F289" s="42" t="s">
        <v>652</v>
      </c>
      <c r="G289" s="43">
        <v>1</v>
      </c>
      <c r="H289" s="44">
        <v>79431000</v>
      </c>
      <c r="I289">
        <f>1*(COUNTIF($E$2:E289,E289)=1)</f>
        <v>1</v>
      </c>
      <c r="L289" s="41">
        <v>44486</v>
      </c>
      <c r="M289" s="42" t="s">
        <v>15</v>
      </c>
      <c r="N289" s="42" t="s">
        <v>37</v>
      </c>
      <c r="O289" s="42" t="s">
        <v>229</v>
      </c>
      <c r="P289" s="42" t="s">
        <v>651</v>
      </c>
      <c r="Q289" s="42" t="s">
        <v>652</v>
      </c>
      <c r="R289" s="43">
        <v>1</v>
      </c>
      <c r="S289" s="44">
        <v>79431000</v>
      </c>
      <c r="T289">
        <f>1*(COUNTIF($Q$2:Q289,Q289)=1)</f>
        <v>1</v>
      </c>
      <c r="W289" s="41">
        <v>44486</v>
      </c>
      <c r="X289" s="42" t="s">
        <v>15</v>
      </c>
      <c r="Y289" s="42" t="s">
        <v>37</v>
      </c>
      <c r="Z289" s="42" t="s">
        <v>229</v>
      </c>
      <c r="AA289" s="42" t="s">
        <v>651</v>
      </c>
      <c r="AB289" s="42" t="s">
        <v>652</v>
      </c>
      <c r="AC289" s="43">
        <v>1</v>
      </c>
      <c r="AD289" s="44">
        <v>79431000</v>
      </c>
    </row>
    <row r="290" spans="1:30" x14ac:dyDescent="0.2">
      <c r="A290" s="37">
        <v>44486</v>
      </c>
      <c r="B290" s="38" t="s">
        <v>15</v>
      </c>
      <c r="C290" s="38" t="s">
        <v>37</v>
      </c>
      <c r="D290" s="38" t="s">
        <v>653</v>
      </c>
      <c r="E290" s="38" t="s">
        <v>651</v>
      </c>
      <c r="F290" s="38" t="s">
        <v>652</v>
      </c>
      <c r="G290" s="39">
        <v>1</v>
      </c>
      <c r="H290" s="40">
        <v>70405000</v>
      </c>
      <c r="I290">
        <f>1*(COUNTIF($E$2:E290,E290)=1)</f>
        <v>0</v>
      </c>
      <c r="L290" s="37">
        <v>44486</v>
      </c>
      <c r="M290" s="38" t="s">
        <v>15</v>
      </c>
      <c r="N290" s="38" t="s">
        <v>37</v>
      </c>
      <c r="O290" s="38" t="s">
        <v>653</v>
      </c>
      <c r="P290" s="38" t="s">
        <v>651</v>
      </c>
      <c r="Q290" s="38" t="s">
        <v>652</v>
      </c>
      <c r="R290" s="39">
        <v>1</v>
      </c>
      <c r="S290" s="40">
        <v>70405000</v>
      </c>
      <c r="T290">
        <f>1*(COUNTIF($Q$2:Q290,Q290)=1)</f>
        <v>0</v>
      </c>
      <c r="W290" s="37">
        <v>44486</v>
      </c>
      <c r="X290" s="38" t="s">
        <v>15</v>
      </c>
      <c r="Y290" s="38" t="s">
        <v>37</v>
      </c>
      <c r="Z290" s="38" t="s">
        <v>653</v>
      </c>
      <c r="AA290" s="38" t="s">
        <v>651</v>
      </c>
      <c r="AB290" s="38" t="s">
        <v>652</v>
      </c>
      <c r="AC290" s="39">
        <v>1</v>
      </c>
      <c r="AD290" s="40">
        <v>70405000</v>
      </c>
    </row>
    <row r="291" spans="1:30" x14ac:dyDescent="0.2">
      <c r="A291" s="41">
        <v>44486</v>
      </c>
      <c r="B291" s="42" t="s">
        <v>13</v>
      </c>
      <c r="C291" s="42" t="s">
        <v>37</v>
      </c>
      <c r="D291" s="42" t="s">
        <v>654</v>
      </c>
      <c r="E291" s="42" t="s">
        <v>655</v>
      </c>
      <c r="F291" s="42" t="s">
        <v>656</v>
      </c>
      <c r="G291" s="43">
        <v>1</v>
      </c>
      <c r="H291" s="44">
        <v>160666000</v>
      </c>
      <c r="I291">
        <f>1*(COUNTIF($E$2:E291,E291)=1)</f>
        <v>1</v>
      </c>
      <c r="L291" s="41">
        <v>44486</v>
      </c>
      <c r="M291" s="42" t="s">
        <v>13</v>
      </c>
      <c r="N291" s="42" t="s">
        <v>37</v>
      </c>
      <c r="O291" s="42" t="s">
        <v>654</v>
      </c>
      <c r="P291" s="42" t="s">
        <v>655</v>
      </c>
      <c r="Q291" s="42" t="s">
        <v>656</v>
      </c>
      <c r="R291" s="43">
        <v>1</v>
      </c>
      <c r="S291" s="44">
        <v>160666000</v>
      </c>
      <c r="T291">
        <f>1*(COUNTIF($Q$2:Q291,Q291)=1)</f>
        <v>1</v>
      </c>
      <c r="W291" s="41">
        <v>44486</v>
      </c>
      <c r="X291" s="42" t="s">
        <v>13</v>
      </c>
      <c r="Y291" s="42" t="s">
        <v>37</v>
      </c>
      <c r="Z291" s="42" t="s">
        <v>654</v>
      </c>
      <c r="AA291" s="42" t="s">
        <v>655</v>
      </c>
      <c r="AB291" s="42" t="s">
        <v>656</v>
      </c>
      <c r="AC291" s="43">
        <v>1</v>
      </c>
      <c r="AD291" s="44">
        <v>160666000</v>
      </c>
    </row>
    <row r="292" spans="1:30" x14ac:dyDescent="0.2">
      <c r="A292" s="37">
        <v>44486</v>
      </c>
      <c r="B292" s="38" t="s">
        <v>13</v>
      </c>
      <c r="C292" s="38" t="s">
        <v>37</v>
      </c>
      <c r="D292" s="38" t="s">
        <v>657</v>
      </c>
      <c r="E292" s="38" t="s">
        <v>655</v>
      </c>
      <c r="F292" s="38" t="s">
        <v>656</v>
      </c>
      <c r="G292" s="39">
        <v>1</v>
      </c>
      <c r="H292" s="40">
        <v>572260000</v>
      </c>
      <c r="I292">
        <f>1*(COUNTIF($E$2:E292,E292)=1)</f>
        <v>0</v>
      </c>
      <c r="L292" s="37">
        <v>44486</v>
      </c>
      <c r="M292" s="38" t="s">
        <v>13</v>
      </c>
      <c r="N292" s="38" t="s">
        <v>37</v>
      </c>
      <c r="O292" s="38" t="s">
        <v>657</v>
      </c>
      <c r="P292" s="38" t="s">
        <v>655</v>
      </c>
      <c r="Q292" s="38" t="s">
        <v>656</v>
      </c>
      <c r="R292" s="39">
        <v>1</v>
      </c>
      <c r="S292" s="40">
        <v>572260000</v>
      </c>
      <c r="T292">
        <f>1*(COUNTIF($Q$2:Q292,Q292)=1)</f>
        <v>0</v>
      </c>
      <c r="W292" s="37">
        <v>44486</v>
      </c>
      <c r="X292" s="38" t="s">
        <v>13</v>
      </c>
      <c r="Y292" s="38" t="s">
        <v>37</v>
      </c>
      <c r="Z292" s="38" t="s">
        <v>657</v>
      </c>
      <c r="AA292" s="38" t="s">
        <v>655</v>
      </c>
      <c r="AB292" s="38" t="s">
        <v>656</v>
      </c>
      <c r="AC292" s="39">
        <v>1</v>
      </c>
      <c r="AD292" s="40">
        <v>572260000</v>
      </c>
    </row>
    <row r="293" spans="1:30" x14ac:dyDescent="0.2">
      <c r="A293" s="41">
        <v>44487</v>
      </c>
      <c r="B293" s="42" t="s">
        <v>13</v>
      </c>
      <c r="C293" s="42" t="s">
        <v>37</v>
      </c>
      <c r="D293" s="42" t="s">
        <v>658</v>
      </c>
      <c r="E293" s="42" t="s">
        <v>659</v>
      </c>
      <c r="F293" s="42" t="s">
        <v>660</v>
      </c>
      <c r="G293" s="43">
        <v>1</v>
      </c>
      <c r="H293" s="44">
        <v>330358000</v>
      </c>
      <c r="I293">
        <f>1*(COUNTIF($E$2:E293,E293)=1)</f>
        <v>1</v>
      </c>
      <c r="L293" s="41">
        <v>44487</v>
      </c>
      <c r="M293" s="42" t="s">
        <v>13</v>
      </c>
      <c r="N293" s="42" t="s">
        <v>37</v>
      </c>
      <c r="O293" s="42" t="s">
        <v>658</v>
      </c>
      <c r="P293" s="42" t="s">
        <v>659</v>
      </c>
      <c r="Q293" s="42" t="s">
        <v>660</v>
      </c>
      <c r="R293" s="43">
        <v>1</v>
      </c>
      <c r="S293" s="44">
        <v>330358000</v>
      </c>
      <c r="T293">
        <f>1*(COUNTIF($Q$2:Q293,Q293)=1)</f>
        <v>1</v>
      </c>
      <c r="W293" s="41">
        <v>44487</v>
      </c>
      <c r="X293" s="42" t="s">
        <v>13</v>
      </c>
      <c r="Y293" s="42" t="s">
        <v>37</v>
      </c>
      <c r="Z293" s="42" t="s">
        <v>658</v>
      </c>
      <c r="AA293" s="42" t="s">
        <v>659</v>
      </c>
      <c r="AB293" s="42" t="s">
        <v>660</v>
      </c>
      <c r="AC293" s="43">
        <v>1</v>
      </c>
      <c r="AD293" s="44">
        <v>330358000</v>
      </c>
    </row>
    <row r="294" spans="1:30" x14ac:dyDescent="0.2">
      <c r="A294" s="37">
        <v>44487</v>
      </c>
      <c r="B294" s="38" t="s">
        <v>13</v>
      </c>
      <c r="C294" s="38" t="s">
        <v>37</v>
      </c>
      <c r="D294" s="38" t="s">
        <v>661</v>
      </c>
      <c r="E294" s="38" t="s">
        <v>150</v>
      </c>
      <c r="F294" s="38" t="s">
        <v>662</v>
      </c>
      <c r="G294" s="39">
        <v>1</v>
      </c>
      <c r="H294" s="40">
        <v>74015000</v>
      </c>
      <c r="I294">
        <f>1*(COUNTIF($E$2:E294,E294)=1)</f>
        <v>0</v>
      </c>
      <c r="L294" s="37">
        <v>44487</v>
      </c>
      <c r="M294" s="38" t="s">
        <v>13</v>
      </c>
      <c r="N294" s="38" t="s">
        <v>37</v>
      </c>
      <c r="O294" s="38" t="s">
        <v>661</v>
      </c>
      <c r="P294" s="38" t="s">
        <v>150</v>
      </c>
      <c r="Q294" s="38" t="s">
        <v>662</v>
      </c>
      <c r="R294" s="39">
        <v>1</v>
      </c>
      <c r="S294" s="40">
        <v>74015000</v>
      </c>
      <c r="T294">
        <f>1*(COUNTIF($Q$2:Q294,Q294)=1)</f>
        <v>1</v>
      </c>
      <c r="W294" s="37">
        <v>44487</v>
      </c>
      <c r="X294" s="38" t="s">
        <v>13</v>
      </c>
      <c r="Y294" s="38" t="s">
        <v>37</v>
      </c>
      <c r="Z294" s="38" t="s">
        <v>661</v>
      </c>
      <c r="AA294" s="38" t="s">
        <v>150</v>
      </c>
      <c r="AB294" s="38" t="s">
        <v>662</v>
      </c>
      <c r="AC294" s="39">
        <v>1</v>
      </c>
      <c r="AD294" s="40">
        <v>74015000</v>
      </c>
    </row>
    <row r="295" spans="1:30" x14ac:dyDescent="0.2">
      <c r="A295" s="41">
        <v>44487</v>
      </c>
      <c r="B295" s="42" t="s">
        <v>13</v>
      </c>
      <c r="C295" s="42" t="s">
        <v>37</v>
      </c>
      <c r="D295" s="42" t="s">
        <v>663</v>
      </c>
      <c r="E295" s="42" t="s">
        <v>664</v>
      </c>
      <c r="F295" s="42" t="s">
        <v>665</v>
      </c>
      <c r="G295" s="43">
        <v>1</v>
      </c>
      <c r="H295" s="44">
        <v>159764000</v>
      </c>
      <c r="I295">
        <f>1*(COUNTIF($E$2:E295,E295)=1)</f>
        <v>1</v>
      </c>
      <c r="L295" s="41">
        <v>44487</v>
      </c>
      <c r="M295" s="42" t="s">
        <v>13</v>
      </c>
      <c r="N295" s="42" t="s">
        <v>37</v>
      </c>
      <c r="O295" s="42" t="s">
        <v>663</v>
      </c>
      <c r="P295" s="42" t="s">
        <v>664</v>
      </c>
      <c r="Q295" s="42" t="s">
        <v>665</v>
      </c>
      <c r="R295" s="43">
        <v>1</v>
      </c>
      <c r="S295" s="44">
        <v>159764000</v>
      </c>
      <c r="T295">
        <f>1*(COUNTIF($Q$2:Q295,Q295)=1)</f>
        <v>1</v>
      </c>
      <c r="W295" s="41">
        <v>44487</v>
      </c>
      <c r="X295" s="42" t="s">
        <v>13</v>
      </c>
      <c r="Y295" s="42" t="s">
        <v>37</v>
      </c>
      <c r="Z295" s="42" t="s">
        <v>663</v>
      </c>
      <c r="AA295" s="42" t="s">
        <v>664</v>
      </c>
      <c r="AB295" s="42" t="s">
        <v>665</v>
      </c>
      <c r="AC295" s="43">
        <v>1</v>
      </c>
      <c r="AD295" s="44">
        <v>159764000</v>
      </c>
    </row>
    <row r="296" spans="1:30" x14ac:dyDescent="0.2">
      <c r="A296" s="37">
        <v>44488</v>
      </c>
      <c r="B296" s="38" t="s">
        <v>48</v>
      </c>
      <c r="C296" s="38" t="s">
        <v>37</v>
      </c>
      <c r="D296" s="38" t="s">
        <v>499</v>
      </c>
      <c r="E296" s="38" t="s">
        <v>666</v>
      </c>
      <c r="F296" s="38" t="s">
        <v>667</v>
      </c>
      <c r="G296" s="39">
        <v>1</v>
      </c>
      <c r="H296" s="40">
        <v>6951000</v>
      </c>
      <c r="I296">
        <f>1*(COUNTIF($E$2:E296,E296)=1)</f>
        <v>1</v>
      </c>
      <c r="L296" s="37">
        <v>44488</v>
      </c>
      <c r="M296" s="38" t="s">
        <v>48</v>
      </c>
      <c r="N296" s="38" t="s">
        <v>37</v>
      </c>
      <c r="O296" s="38" t="s">
        <v>499</v>
      </c>
      <c r="P296" s="38" t="s">
        <v>666</v>
      </c>
      <c r="Q296" s="38" t="s">
        <v>667</v>
      </c>
      <c r="R296" s="39">
        <v>1</v>
      </c>
      <c r="S296" s="40">
        <v>6951000</v>
      </c>
      <c r="T296">
        <f>1*(COUNTIF($Q$2:Q296,Q296)=1)</f>
        <v>1</v>
      </c>
      <c r="W296" s="37">
        <v>44488</v>
      </c>
      <c r="X296" s="38" t="s">
        <v>48</v>
      </c>
      <c r="Y296" s="38" t="s">
        <v>37</v>
      </c>
      <c r="Z296" s="38" t="s">
        <v>499</v>
      </c>
      <c r="AA296" s="38" t="s">
        <v>666</v>
      </c>
      <c r="AB296" s="38" t="s">
        <v>667</v>
      </c>
      <c r="AC296" s="39">
        <v>1</v>
      </c>
      <c r="AD296" s="40">
        <v>6951000</v>
      </c>
    </row>
    <row r="297" spans="1:30" x14ac:dyDescent="0.2">
      <c r="A297" s="41">
        <v>44488</v>
      </c>
      <c r="B297" s="42" t="s">
        <v>48</v>
      </c>
      <c r="C297" s="42" t="s">
        <v>37</v>
      </c>
      <c r="D297" s="42" t="s">
        <v>668</v>
      </c>
      <c r="E297" s="42" t="s">
        <v>669</v>
      </c>
      <c r="F297" s="42" t="s">
        <v>670</v>
      </c>
      <c r="G297" s="43">
        <v>1</v>
      </c>
      <c r="H297" s="44">
        <v>6951000</v>
      </c>
      <c r="I297">
        <f>1*(COUNTIF($E$2:E297,E297)=1)</f>
        <v>1</v>
      </c>
      <c r="L297" s="41">
        <v>44488</v>
      </c>
      <c r="M297" s="42" t="s">
        <v>48</v>
      </c>
      <c r="N297" s="42" t="s">
        <v>37</v>
      </c>
      <c r="O297" s="42" t="s">
        <v>668</v>
      </c>
      <c r="P297" s="42" t="s">
        <v>669</v>
      </c>
      <c r="Q297" s="42" t="s">
        <v>670</v>
      </c>
      <c r="R297" s="43">
        <v>1</v>
      </c>
      <c r="S297" s="44">
        <v>6951000</v>
      </c>
      <c r="T297">
        <f>1*(COUNTIF($Q$2:Q297,Q297)=1)</f>
        <v>1</v>
      </c>
      <c r="W297" s="41">
        <v>44488</v>
      </c>
      <c r="X297" s="42" t="s">
        <v>48</v>
      </c>
      <c r="Y297" s="42" t="s">
        <v>37</v>
      </c>
      <c r="Z297" s="42" t="s">
        <v>668</v>
      </c>
      <c r="AA297" s="42" t="s">
        <v>669</v>
      </c>
      <c r="AB297" s="42" t="s">
        <v>670</v>
      </c>
      <c r="AC297" s="43">
        <v>1</v>
      </c>
      <c r="AD297" s="44">
        <v>6951000</v>
      </c>
    </row>
    <row r="298" spans="1:30" x14ac:dyDescent="0.2">
      <c r="A298" s="37">
        <v>44488</v>
      </c>
      <c r="B298" s="38" t="s">
        <v>15</v>
      </c>
      <c r="C298" s="38" t="s">
        <v>37</v>
      </c>
      <c r="D298" s="38" t="s">
        <v>671</v>
      </c>
      <c r="E298" s="38" t="s">
        <v>672</v>
      </c>
      <c r="F298" s="38" t="s">
        <v>673</v>
      </c>
      <c r="G298" s="39">
        <v>1</v>
      </c>
      <c r="H298" s="40">
        <v>60476000</v>
      </c>
      <c r="I298">
        <f>1*(COUNTIF($E$2:E298,E298)=1)</f>
        <v>1</v>
      </c>
      <c r="L298" s="37">
        <v>44488</v>
      </c>
      <c r="M298" s="38" t="s">
        <v>15</v>
      </c>
      <c r="N298" s="38" t="s">
        <v>37</v>
      </c>
      <c r="O298" s="38" t="s">
        <v>671</v>
      </c>
      <c r="P298" s="38" t="s">
        <v>672</v>
      </c>
      <c r="Q298" s="38" t="s">
        <v>673</v>
      </c>
      <c r="R298" s="39">
        <v>1</v>
      </c>
      <c r="S298" s="40">
        <v>60476000</v>
      </c>
      <c r="T298">
        <f>1*(COUNTIF($Q$2:Q298,Q298)=1)</f>
        <v>1</v>
      </c>
      <c r="W298" s="37">
        <v>44488</v>
      </c>
      <c r="X298" s="38" t="s">
        <v>15</v>
      </c>
      <c r="Y298" s="38" t="s">
        <v>37</v>
      </c>
      <c r="Z298" s="38" t="s">
        <v>671</v>
      </c>
      <c r="AA298" s="38" t="s">
        <v>672</v>
      </c>
      <c r="AB298" s="38" t="s">
        <v>673</v>
      </c>
      <c r="AC298" s="39">
        <v>1</v>
      </c>
      <c r="AD298" s="40">
        <v>60476000</v>
      </c>
    </row>
    <row r="299" spans="1:30" x14ac:dyDescent="0.2">
      <c r="A299" s="41">
        <v>44488</v>
      </c>
      <c r="B299" s="42" t="s">
        <v>48</v>
      </c>
      <c r="C299" s="42" t="s">
        <v>37</v>
      </c>
      <c r="D299" s="42" t="s">
        <v>674</v>
      </c>
      <c r="E299" s="42" t="s">
        <v>675</v>
      </c>
      <c r="F299" s="42" t="s">
        <v>676</v>
      </c>
      <c r="G299" s="43">
        <v>1</v>
      </c>
      <c r="H299" s="44">
        <v>21663000</v>
      </c>
      <c r="I299">
        <f>1*(COUNTIF($E$2:E299,E299)=1)</f>
        <v>1</v>
      </c>
      <c r="L299" s="41">
        <v>44488</v>
      </c>
      <c r="M299" s="42" t="s">
        <v>48</v>
      </c>
      <c r="N299" s="42" t="s">
        <v>37</v>
      </c>
      <c r="O299" s="42" t="s">
        <v>674</v>
      </c>
      <c r="P299" s="42" t="s">
        <v>675</v>
      </c>
      <c r="Q299" s="42" t="s">
        <v>676</v>
      </c>
      <c r="R299" s="43">
        <v>1</v>
      </c>
      <c r="S299" s="44">
        <v>21663000</v>
      </c>
      <c r="T299">
        <f>1*(COUNTIF($Q$2:Q299,Q299)=1)</f>
        <v>1</v>
      </c>
      <c r="W299" s="41">
        <v>44488</v>
      </c>
      <c r="X299" s="42" t="s">
        <v>48</v>
      </c>
      <c r="Y299" s="42" t="s">
        <v>37</v>
      </c>
      <c r="Z299" s="42" t="s">
        <v>674</v>
      </c>
      <c r="AA299" s="42" t="s">
        <v>675</v>
      </c>
      <c r="AB299" s="42" t="s">
        <v>676</v>
      </c>
      <c r="AC299" s="43">
        <v>1</v>
      </c>
      <c r="AD299" s="44">
        <v>21663000</v>
      </c>
    </row>
    <row r="300" spans="1:30" x14ac:dyDescent="0.2">
      <c r="A300" s="37">
        <v>44488</v>
      </c>
      <c r="B300" s="38" t="s">
        <v>13</v>
      </c>
      <c r="C300" s="38" t="s">
        <v>37</v>
      </c>
      <c r="D300" s="38" t="s">
        <v>210</v>
      </c>
      <c r="E300" s="38" t="s">
        <v>677</v>
      </c>
      <c r="F300" s="38" t="s">
        <v>678</v>
      </c>
      <c r="G300" s="39">
        <v>1</v>
      </c>
      <c r="H300" s="40">
        <v>64989000</v>
      </c>
      <c r="I300">
        <f>1*(COUNTIF($E$2:E300,E300)=1)</f>
        <v>1</v>
      </c>
      <c r="L300" s="37">
        <v>44488</v>
      </c>
      <c r="M300" s="38" t="s">
        <v>13</v>
      </c>
      <c r="N300" s="38" t="s">
        <v>37</v>
      </c>
      <c r="O300" s="38" t="s">
        <v>210</v>
      </c>
      <c r="P300" s="38" t="s">
        <v>677</v>
      </c>
      <c r="Q300" s="38" t="s">
        <v>678</v>
      </c>
      <c r="R300" s="39">
        <v>1</v>
      </c>
      <c r="S300" s="40">
        <v>64989000</v>
      </c>
      <c r="T300">
        <f>1*(COUNTIF($Q$2:Q300,Q300)=1)</f>
        <v>1</v>
      </c>
      <c r="W300" s="37">
        <v>44488</v>
      </c>
      <c r="X300" s="38" t="s">
        <v>13</v>
      </c>
      <c r="Y300" s="38" t="s">
        <v>37</v>
      </c>
      <c r="Z300" s="38" t="s">
        <v>210</v>
      </c>
      <c r="AA300" s="38" t="s">
        <v>677</v>
      </c>
      <c r="AB300" s="38" t="s">
        <v>678</v>
      </c>
      <c r="AC300" s="39">
        <v>1</v>
      </c>
      <c r="AD300" s="40">
        <v>64989000</v>
      </c>
    </row>
    <row r="301" spans="1:30" x14ac:dyDescent="0.2">
      <c r="A301" s="41">
        <v>44488</v>
      </c>
      <c r="B301" s="42" t="s">
        <v>13</v>
      </c>
      <c r="C301" s="42" t="s">
        <v>37</v>
      </c>
      <c r="D301" s="42" t="s">
        <v>679</v>
      </c>
      <c r="E301" s="42" t="s">
        <v>677</v>
      </c>
      <c r="F301" s="42" t="s">
        <v>678</v>
      </c>
      <c r="G301" s="43">
        <v>1</v>
      </c>
      <c r="H301" s="44">
        <v>22566000</v>
      </c>
      <c r="I301">
        <f>1*(COUNTIF($E$2:E301,E301)=1)</f>
        <v>0</v>
      </c>
      <c r="L301" s="41">
        <v>44488</v>
      </c>
      <c r="M301" s="42" t="s">
        <v>13</v>
      </c>
      <c r="N301" s="42" t="s">
        <v>37</v>
      </c>
      <c r="O301" s="42" t="s">
        <v>679</v>
      </c>
      <c r="P301" s="42" t="s">
        <v>677</v>
      </c>
      <c r="Q301" s="42" t="s">
        <v>678</v>
      </c>
      <c r="R301" s="43">
        <v>1</v>
      </c>
      <c r="S301" s="44">
        <v>22566000</v>
      </c>
      <c r="T301">
        <f>1*(COUNTIF($Q$2:Q301,Q301)=1)</f>
        <v>0</v>
      </c>
      <c r="W301" s="41">
        <v>44488</v>
      </c>
      <c r="X301" s="42" t="s">
        <v>13</v>
      </c>
      <c r="Y301" s="42" t="s">
        <v>37</v>
      </c>
      <c r="Z301" s="42" t="s">
        <v>679</v>
      </c>
      <c r="AA301" s="42" t="s">
        <v>677</v>
      </c>
      <c r="AB301" s="42" t="s">
        <v>678</v>
      </c>
      <c r="AC301" s="43">
        <v>1</v>
      </c>
      <c r="AD301" s="44">
        <v>22566000</v>
      </c>
    </row>
    <row r="302" spans="1:30" x14ac:dyDescent="0.2">
      <c r="A302" s="37">
        <v>44488</v>
      </c>
      <c r="B302" s="38" t="s">
        <v>179</v>
      </c>
      <c r="C302" s="38" t="s">
        <v>37</v>
      </c>
      <c r="D302" s="38" t="s">
        <v>580</v>
      </c>
      <c r="E302" s="38" t="s">
        <v>680</v>
      </c>
      <c r="F302" s="38" t="s">
        <v>681</v>
      </c>
      <c r="G302" s="39">
        <v>1</v>
      </c>
      <c r="H302" s="40">
        <v>114633000</v>
      </c>
      <c r="I302">
        <f>1*(COUNTIF($E$2:E302,E302)=1)</f>
        <v>1</v>
      </c>
      <c r="L302" s="37">
        <v>44488</v>
      </c>
      <c r="M302" s="38" t="s">
        <v>179</v>
      </c>
      <c r="N302" s="38" t="s">
        <v>37</v>
      </c>
      <c r="O302" s="38" t="s">
        <v>580</v>
      </c>
      <c r="P302" s="38" t="s">
        <v>680</v>
      </c>
      <c r="Q302" s="38" t="s">
        <v>681</v>
      </c>
      <c r="R302" s="39">
        <v>1</v>
      </c>
      <c r="S302" s="40">
        <v>114633000</v>
      </c>
      <c r="T302">
        <f>1*(COUNTIF($Q$2:Q302,Q302)=1)</f>
        <v>1</v>
      </c>
      <c r="W302" s="37">
        <v>44488</v>
      </c>
      <c r="X302" s="38" t="s">
        <v>179</v>
      </c>
      <c r="Y302" s="38" t="s">
        <v>37</v>
      </c>
      <c r="Z302" s="38" t="s">
        <v>580</v>
      </c>
      <c r="AA302" s="38" t="s">
        <v>680</v>
      </c>
      <c r="AB302" s="38" t="s">
        <v>681</v>
      </c>
      <c r="AC302" s="39">
        <v>1</v>
      </c>
      <c r="AD302" s="40">
        <v>114633000</v>
      </c>
    </row>
    <row r="303" spans="1:30" x14ac:dyDescent="0.2">
      <c r="A303" s="41">
        <v>44489</v>
      </c>
      <c r="B303" s="42" t="s">
        <v>48</v>
      </c>
      <c r="C303" s="42" t="s">
        <v>37</v>
      </c>
      <c r="D303" s="42" t="s">
        <v>345</v>
      </c>
      <c r="E303" s="42" t="s">
        <v>682</v>
      </c>
      <c r="F303" s="42" t="s">
        <v>683</v>
      </c>
      <c r="G303" s="43">
        <v>1</v>
      </c>
      <c r="H303" s="44">
        <v>6951000</v>
      </c>
      <c r="I303">
        <f>1*(COUNTIF($E$2:E303,E303)=1)</f>
        <v>1</v>
      </c>
      <c r="L303" s="41">
        <v>44489</v>
      </c>
      <c r="M303" s="42" t="s">
        <v>48</v>
      </c>
      <c r="N303" s="42" t="s">
        <v>37</v>
      </c>
      <c r="O303" s="42" t="s">
        <v>345</v>
      </c>
      <c r="P303" s="42" t="s">
        <v>682</v>
      </c>
      <c r="Q303" s="42" t="s">
        <v>683</v>
      </c>
      <c r="R303" s="43">
        <v>1</v>
      </c>
      <c r="S303" s="44">
        <v>6951000</v>
      </c>
      <c r="T303">
        <f>1*(COUNTIF($Q$2:Q303,Q303)=1)</f>
        <v>1</v>
      </c>
      <c r="W303" s="41">
        <v>44489</v>
      </c>
      <c r="X303" s="42" t="s">
        <v>48</v>
      </c>
      <c r="Y303" s="42" t="s">
        <v>37</v>
      </c>
      <c r="Z303" s="42" t="s">
        <v>345</v>
      </c>
      <c r="AA303" s="42" t="s">
        <v>682</v>
      </c>
      <c r="AB303" s="42" t="s">
        <v>683</v>
      </c>
      <c r="AC303" s="43">
        <v>1</v>
      </c>
      <c r="AD303" s="44">
        <v>6951000</v>
      </c>
    </row>
    <row r="304" spans="1:30" x14ac:dyDescent="0.2">
      <c r="A304" s="37">
        <v>44489</v>
      </c>
      <c r="B304" s="38" t="s">
        <v>15</v>
      </c>
      <c r="C304" s="38" t="s">
        <v>37</v>
      </c>
      <c r="D304" s="38" t="s">
        <v>684</v>
      </c>
      <c r="E304" s="38" t="s">
        <v>685</v>
      </c>
      <c r="F304" s="38" t="s">
        <v>686</v>
      </c>
      <c r="G304" s="39">
        <v>1</v>
      </c>
      <c r="H304" s="40">
        <v>26176000</v>
      </c>
      <c r="I304">
        <f>1*(COUNTIF($E$2:E304,E304)=1)</f>
        <v>1</v>
      </c>
      <c r="L304" s="37">
        <v>44489</v>
      </c>
      <c r="M304" s="38" t="s">
        <v>15</v>
      </c>
      <c r="N304" s="38" t="s">
        <v>37</v>
      </c>
      <c r="O304" s="38" t="s">
        <v>684</v>
      </c>
      <c r="P304" s="38" t="s">
        <v>685</v>
      </c>
      <c r="Q304" s="38" t="s">
        <v>686</v>
      </c>
      <c r="R304" s="39">
        <v>1</v>
      </c>
      <c r="S304" s="40">
        <v>26176000</v>
      </c>
      <c r="T304">
        <f>1*(COUNTIF($Q$2:Q304,Q304)=1)</f>
        <v>1</v>
      </c>
      <c r="W304" s="37">
        <v>44489</v>
      </c>
      <c r="X304" s="38" t="s">
        <v>15</v>
      </c>
      <c r="Y304" s="38" t="s">
        <v>37</v>
      </c>
      <c r="Z304" s="38" t="s">
        <v>684</v>
      </c>
      <c r="AA304" s="38" t="s">
        <v>685</v>
      </c>
      <c r="AB304" s="38" t="s">
        <v>686</v>
      </c>
      <c r="AC304" s="39">
        <v>1</v>
      </c>
      <c r="AD304" s="40">
        <v>26176000</v>
      </c>
    </row>
    <row r="305" spans="1:30" x14ac:dyDescent="0.2">
      <c r="A305" s="41">
        <v>44489</v>
      </c>
      <c r="B305" s="42" t="s">
        <v>48</v>
      </c>
      <c r="C305" s="42" t="s">
        <v>37</v>
      </c>
      <c r="D305" s="42" t="s">
        <v>335</v>
      </c>
      <c r="E305" s="42" t="s">
        <v>687</v>
      </c>
      <c r="F305" s="42" t="s">
        <v>688</v>
      </c>
      <c r="G305" s="43">
        <v>1</v>
      </c>
      <c r="H305" s="44">
        <v>40618000</v>
      </c>
      <c r="I305">
        <f>1*(COUNTIF($E$2:E305,E305)=1)</f>
        <v>1</v>
      </c>
      <c r="L305" s="41">
        <v>44489</v>
      </c>
      <c r="M305" s="42" t="s">
        <v>48</v>
      </c>
      <c r="N305" s="42" t="s">
        <v>37</v>
      </c>
      <c r="O305" s="42" t="s">
        <v>335</v>
      </c>
      <c r="P305" s="42" t="s">
        <v>687</v>
      </c>
      <c r="Q305" s="42" t="s">
        <v>688</v>
      </c>
      <c r="R305" s="43">
        <v>1</v>
      </c>
      <c r="S305" s="44">
        <v>40618000</v>
      </c>
      <c r="T305">
        <f>1*(COUNTIF($Q$2:Q305,Q305)=1)</f>
        <v>1</v>
      </c>
      <c r="W305" s="41">
        <v>44489</v>
      </c>
      <c r="X305" s="42" t="s">
        <v>48</v>
      </c>
      <c r="Y305" s="42" t="s">
        <v>37</v>
      </c>
      <c r="Z305" s="42" t="s">
        <v>335</v>
      </c>
      <c r="AA305" s="42" t="s">
        <v>687</v>
      </c>
      <c r="AB305" s="42" t="s">
        <v>688</v>
      </c>
      <c r="AC305" s="43">
        <v>1</v>
      </c>
      <c r="AD305" s="44">
        <v>40618000</v>
      </c>
    </row>
    <row r="306" spans="1:30" x14ac:dyDescent="0.2">
      <c r="A306" s="37">
        <v>44489</v>
      </c>
      <c r="B306" s="38" t="s">
        <v>13</v>
      </c>
      <c r="C306" s="38" t="s">
        <v>37</v>
      </c>
      <c r="D306" s="38" t="s">
        <v>689</v>
      </c>
      <c r="E306" s="38" t="s">
        <v>677</v>
      </c>
      <c r="F306" s="38" t="s">
        <v>690</v>
      </c>
      <c r="G306" s="39">
        <v>1</v>
      </c>
      <c r="H306" s="40">
        <v>256344000</v>
      </c>
      <c r="I306">
        <f>1*(COUNTIF($E$2:E306,E306)=1)</f>
        <v>0</v>
      </c>
      <c r="L306" s="37">
        <v>44489</v>
      </c>
      <c r="M306" s="38" t="s">
        <v>13</v>
      </c>
      <c r="N306" s="38" t="s">
        <v>37</v>
      </c>
      <c r="O306" s="38" t="s">
        <v>689</v>
      </c>
      <c r="P306" s="38" t="s">
        <v>677</v>
      </c>
      <c r="Q306" s="38" t="s">
        <v>690</v>
      </c>
      <c r="R306" s="39">
        <v>1</v>
      </c>
      <c r="S306" s="40">
        <v>256344000</v>
      </c>
      <c r="T306">
        <f>1*(COUNTIF($Q$2:Q306,Q306)=1)</f>
        <v>1</v>
      </c>
      <c r="W306" s="37">
        <v>44489</v>
      </c>
      <c r="X306" s="38" t="s">
        <v>13</v>
      </c>
      <c r="Y306" s="38" t="s">
        <v>37</v>
      </c>
      <c r="Z306" s="38" t="s">
        <v>689</v>
      </c>
      <c r="AA306" s="38" t="s">
        <v>677</v>
      </c>
      <c r="AB306" s="38" t="s">
        <v>690</v>
      </c>
      <c r="AC306" s="39">
        <v>1</v>
      </c>
      <c r="AD306" s="40">
        <v>256344000</v>
      </c>
    </row>
    <row r="307" spans="1:30" x14ac:dyDescent="0.2">
      <c r="A307" s="41">
        <v>44489</v>
      </c>
      <c r="B307" s="42" t="s">
        <v>48</v>
      </c>
      <c r="C307" s="42" t="s">
        <v>37</v>
      </c>
      <c r="D307" s="42" t="s">
        <v>691</v>
      </c>
      <c r="E307" s="42" t="s">
        <v>692</v>
      </c>
      <c r="F307" s="42" t="s">
        <v>693</v>
      </c>
      <c r="G307" s="43">
        <v>1</v>
      </c>
      <c r="H307" s="44">
        <v>6951000</v>
      </c>
      <c r="I307">
        <f>1*(COUNTIF($E$2:E307,E307)=1)</f>
        <v>1</v>
      </c>
      <c r="L307" s="41">
        <v>44489</v>
      </c>
      <c r="M307" s="42" t="s">
        <v>48</v>
      </c>
      <c r="N307" s="42" t="s">
        <v>37</v>
      </c>
      <c r="O307" s="42" t="s">
        <v>691</v>
      </c>
      <c r="P307" s="42" t="s">
        <v>692</v>
      </c>
      <c r="Q307" s="42" t="s">
        <v>693</v>
      </c>
      <c r="R307" s="43">
        <v>1</v>
      </c>
      <c r="S307" s="44">
        <v>6951000</v>
      </c>
      <c r="T307">
        <f>1*(COUNTIF($Q$2:Q307,Q307)=1)</f>
        <v>1</v>
      </c>
      <c r="W307" s="41">
        <v>44489</v>
      </c>
      <c r="X307" s="42" t="s">
        <v>48</v>
      </c>
      <c r="Y307" s="42" t="s">
        <v>37</v>
      </c>
      <c r="Z307" s="42" t="s">
        <v>691</v>
      </c>
      <c r="AA307" s="42" t="s">
        <v>692</v>
      </c>
      <c r="AB307" s="42" t="s">
        <v>693</v>
      </c>
      <c r="AC307" s="43">
        <v>1</v>
      </c>
      <c r="AD307" s="44">
        <v>6951000</v>
      </c>
    </row>
    <row r="308" spans="1:30" x14ac:dyDescent="0.2">
      <c r="A308" s="37">
        <v>44489</v>
      </c>
      <c r="B308" s="38" t="s">
        <v>13</v>
      </c>
      <c r="C308" s="38" t="s">
        <v>37</v>
      </c>
      <c r="D308" s="38" t="s">
        <v>619</v>
      </c>
      <c r="E308" s="38" t="s">
        <v>694</v>
      </c>
      <c r="F308" s="38" t="s">
        <v>695</v>
      </c>
      <c r="G308" s="39">
        <v>1</v>
      </c>
      <c r="H308" s="40">
        <v>114633000</v>
      </c>
      <c r="I308">
        <f>1*(COUNTIF($E$2:E308,E308)=1)</f>
        <v>1</v>
      </c>
      <c r="L308" s="37">
        <v>44489</v>
      </c>
      <c r="M308" s="38" t="s">
        <v>13</v>
      </c>
      <c r="N308" s="38" t="s">
        <v>37</v>
      </c>
      <c r="O308" s="38" t="s">
        <v>619</v>
      </c>
      <c r="P308" s="38" t="s">
        <v>694</v>
      </c>
      <c r="Q308" s="38" t="s">
        <v>695</v>
      </c>
      <c r="R308" s="39">
        <v>1</v>
      </c>
      <c r="S308" s="40">
        <v>114633000</v>
      </c>
      <c r="T308">
        <f>1*(COUNTIF($Q$2:Q308,Q308)=1)</f>
        <v>1</v>
      </c>
      <c r="W308" s="37">
        <v>44489</v>
      </c>
      <c r="X308" s="38" t="s">
        <v>13</v>
      </c>
      <c r="Y308" s="38" t="s">
        <v>37</v>
      </c>
      <c r="Z308" s="38" t="s">
        <v>619</v>
      </c>
      <c r="AA308" s="38" t="s">
        <v>694</v>
      </c>
      <c r="AB308" s="38" t="s">
        <v>695</v>
      </c>
      <c r="AC308" s="39">
        <v>1</v>
      </c>
      <c r="AD308" s="40">
        <v>114633000</v>
      </c>
    </row>
    <row r="309" spans="1:30" x14ac:dyDescent="0.2">
      <c r="A309" s="41">
        <v>44489</v>
      </c>
      <c r="B309" s="42" t="s">
        <v>13</v>
      </c>
      <c r="C309" s="42" t="s">
        <v>37</v>
      </c>
      <c r="D309" s="42" t="s">
        <v>59</v>
      </c>
      <c r="E309" s="42" t="s">
        <v>694</v>
      </c>
      <c r="F309" s="42" t="s">
        <v>695</v>
      </c>
      <c r="G309" s="43">
        <v>1</v>
      </c>
      <c r="H309" s="44">
        <v>6951000</v>
      </c>
      <c r="I309">
        <f>1*(COUNTIF($E$2:E309,E309)=1)</f>
        <v>0</v>
      </c>
      <c r="L309" s="41">
        <v>44489</v>
      </c>
      <c r="M309" s="42" t="s">
        <v>13</v>
      </c>
      <c r="N309" s="42" t="s">
        <v>37</v>
      </c>
      <c r="O309" s="42" t="s">
        <v>59</v>
      </c>
      <c r="P309" s="42" t="s">
        <v>694</v>
      </c>
      <c r="Q309" s="42" t="s">
        <v>695</v>
      </c>
      <c r="R309" s="43">
        <v>1</v>
      </c>
      <c r="S309" s="44">
        <v>6951000</v>
      </c>
      <c r="T309">
        <f>1*(COUNTIF($Q$2:Q309,Q309)=1)</f>
        <v>0</v>
      </c>
      <c r="W309" s="41">
        <v>44489</v>
      </c>
      <c r="X309" s="42" t="s">
        <v>13</v>
      </c>
      <c r="Y309" s="42" t="s">
        <v>37</v>
      </c>
      <c r="Z309" s="42" t="s">
        <v>59</v>
      </c>
      <c r="AA309" s="42" t="s">
        <v>694</v>
      </c>
      <c r="AB309" s="42" t="s">
        <v>695</v>
      </c>
      <c r="AC309" s="43">
        <v>1</v>
      </c>
      <c r="AD309" s="44">
        <v>6951000</v>
      </c>
    </row>
    <row r="310" spans="1:30" x14ac:dyDescent="0.2">
      <c r="A310" s="37">
        <v>44489</v>
      </c>
      <c r="B310" s="38" t="s">
        <v>13</v>
      </c>
      <c r="C310" s="38" t="s">
        <v>37</v>
      </c>
      <c r="D310" s="38" t="s">
        <v>696</v>
      </c>
      <c r="E310" s="38" t="s">
        <v>697</v>
      </c>
      <c r="F310" s="38" t="s">
        <v>698</v>
      </c>
      <c r="G310" s="39">
        <v>1</v>
      </c>
      <c r="H310" s="40">
        <v>103801000</v>
      </c>
      <c r="I310">
        <f>1*(COUNTIF($E$2:E310,E310)=1)</f>
        <v>1</v>
      </c>
      <c r="L310" s="37">
        <v>44489</v>
      </c>
      <c r="M310" s="38" t="s">
        <v>13</v>
      </c>
      <c r="N310" s="38" t="s">
        <v>37</v>
      </c>
      <c r="O310" s="38" t="s">
        <v>696</v>
      </c>
      <c r="P310" s="38" t="s">
        <v>697</v>
      </c>
      <c r="Q310" s="38" t="s">
        <v>698</v>
      </c>
      <c r="R310" s="39">
        <v>1</v>
      </c>
      <c r="S310" s="40">
        <v>103801000</v>
      </c>
      <c r="T310">
        <f>1*(COUNTIF($Q$2:Q310,Q310)=1)</f>
        <v>1</v>
      </c>
      <c r="W310" s="37">
        <v>44489</v>
      </c>
      <c r="X310" s="38" t="s">
        <v>13</v>
      </c>
      <c r="Y310" s="38" t="s">
        <v>37</v>
      </c>
      <c r="Z310" s="38" t="s">
        <v>696</v>
      </c>
      <c r="AA310" s="38" t="s">
        <v>697</v>
      </c>
      <c r="AB310" s="38" t="s">
        <v>698</v>
      </c>
      <c r="AC310" s="39">
        <v>1</v>
      </c>
      <c r="AD310" s="40">
        <v>103801000</v>
      </c>
    </row>
    <row r="311" spans="1:30" x14ac:dyDescent="0.2">
      <c r="A311" s="41">
        <v>44489</v>
      </c>
      <c r="B311" s="42" t="s">
        <v>48</v>
      </c>
      <c r="C311" s="42" t="s">
        <v>37</v>
      </c>
      <c r="D311" s="42" t="s">
        <v>699</v>
      </c>
      <c r="E311" s="42" t="s">
        <v>700</v>
      </c>
      <c r="F311" s="42" t="s">
        <v>701</v>
      </c>
      <c r="G311" s="43">
        <v>1</v>
      </c>
      <c r="H311" s="44">
        <v>50547000</v>
      </c>
      <c r="I311">
        <f>1*(COUNTIF($E$2:E311,E311)=1)</f>
        <v>1</v>
      </c>
      <c r="L311" s="41">
        <v>44489</v>
      </c>
      <c r="M311" s="42" t="s">
        <v>48</v>
      </c>
      <c r="N311" s="42" t="s">
        <v>37</v>
      </c>
      <c r="O311" s="42" t="s">
        <v>699</v>
      </c>
      <c r="P311" s="42" t="s">
        <v>700</v>
      </c>
      <c r="Q311" s="42" t="s">
        <v>701</v>
      </c>
      <c r="R311" s="43">
        <v>1</v>
      </c>
      <c r="S311" s="44">
        <v>50547000</v>
      </c>
      <c r="T311">
        <f>1*(COUNTIF($Q$2:Q311,Q311)=1)</f>
        <v>1</v>
      </c>
      <c r="W311" s="41">
        <v>44489</v>
      </c>
      <c r="X311" s="42" t="s">
        <v>48</v>
      </c>
      <c r="Y311" s="42" t="s">
        <v>37</v>
      </c>
      <c r="Z311" s="42" t="s">
        <v>699</v>
      </c>
      <c r="AA311" s="42" t="s">
        <v>700</v>
      </c>
      <c r="AB311" s="42" t="s">
        <v>701</v>
      </c>
      <c r="AC311" s="43">
        <v>1</v>
      </c>
      <c r="AD311" s="44">
        <v>50547000</v>
      </c>
    </row>
    <row r="312" spans="1:30" x14ac:dyDescent="0.2">
      <c r="A312" s="37">
        <v>44490</v>
      </c>
      <c r="B312" s="38" t="s">
        <v>48</v>
      </c>
      <c r="C312" s="38" t="s">
        <v>37</v>
      </c>
      <c r="D312" s="38" t="s">
        <v>653</v>
      </c>
      <c r="E312" s="38" t="s">
        <v>702</v>
      </c>
      <c r="F312" s="38" t="s">
        <v>703</v>
      </c>
      <c r="G312" s="39">
        <v>1</v>
      </c>
      <c r="H312" s="40">
        <v>70405000</v>
      </c>
      <c r="I312">
        <f>1*(COUNTIF($E$2:E312,E312)=1)</f>
        <v>1</v>
      </c>
      <c r="L312" s="37">
        <v>44490</v>
      </c>
      <c r="M312" s="38" t="s">
        <v>48</v>
      </c>
      <c r="N312" s="38" t="s">
        <v>37</v>
      </c>
      <c r="O312" s="38" t="s">
        <v>653</v>
      </c>
      <c r="P312" s="38" t="s">
        <v>702</v>
      </c>
      <c r="Q312" s="38" t="s">
        <v>703</v>
      </c>
      <c r="R312" s="39">
        <v>1</v>
      </c>
      <c r="S312" s="40">
        <v>70405000</v>
      </c>
      <c r="T312">
        <f>1*(COUNTIF($Q$2:Q312,Q312)=1)</f>
        <v>1</v>
      </c>
      <c r="W312" s="37">
        <v>44490</v>
      </c>
      <c r="X312" s="38" t="s">
        <v>48</v>
      </c>
      <c r="Y312" s="38" t="s">
        <v>37</v>
      </c>
      <c r="Z312" s="38" t="s">
        <v>653</v>
      </c>
      <c r="AA312" s="38" t="s">
        <v>702</v>
      </c>
      <c r="AB312" s="38" t="s">
        <v>703</v>
      </c>
      <c r="AC312" s="39">
        <v>1</v>
      </c>
      <c r="AD312" s="40">
        <v>70405000</v>
      </c>
    </row>
    <row r="313" spans="1:30" x14ac:dyDescent="0.2">
      <c r="A313" s="41">
        <v>44490</v>
      </c>
      <c r="B313" s="42" t="s">
        <v>48</v>
      </c>
      <c r="C313" s="42" t="s">
        <v>37</v>
      </c>
      <c r="D313" s="42" t="s">
        <v>222</v>
      </c>
      <c r="E313" s="42" t="s">
        <v>704</v>
      </c>
      <c r="F313" s="42" t="s">
        <v>705</v>
      </c>
      <c r="G313" s="43">
        <v>1</v>
      </c>
      <c r="H313" s="44">
        <v>26176000</v>
      </c>
      <c r="I313">
        <f>1*(COUNTIF($E$2:E313,E313)=1)</f>
        <v>1</v>
      </c>
      <c r="L313" s="41">
        <v>44490</v>
      </c>
      <c r="M313" s="42" t="s">
        <v>48</v>
      </c>
      <c r="N313" s="42" t="s">
        <v>37</v>
      </c>
      <c r="O313" s="42" t="s">
        <v>222</v>
      </c>
      <c r="P313" s="42" t="s">
        <v>704</v>
      </c>
      <c r="Q313" s="42" t="s">
        <v>705</v>
      </c>
      <c r="R313" s="43">
        <v>1</v>
      </c>
      <c r="S313" s="44">
        <v>26176000</v>
      </c>
      <c r="T313">
        <f>1*(COUNTIF($Q$2:Q313,Q313)=1)</f>
        <v>1</v>
      </c>
      <c r="W313" s="41">
        <v>44490</v>
      </c>
      <c r="X313" s="42" t="s">
        <v>48</v>
      </c>
      <c r="Y313" s="42" t="s">
        <v>37</v>
      </c>
      <c r="Z313" s="42" t="s">
        <v>222</v>
      </c>
      <c r="AA313" s="42" t="s">
        <v>704</v>
      </c>
      <c r="AB313" s="42" t="s">
        <v>705</v>
      </c>
      <c r="AC313" s="43">
        <v>1</v>
      </c>
      <c r="AD313" s="44">
        <v>26176000</v>
      </c>
    </row>
    <row r="314" spans="1:30" x14ac:dyDescent="0.2">
      <c r="A314" s="37">
        <v>44491</v>
      </c>
      <c r="B314" s="38" t="s">
        <v>15</v>
      </c>
      <c r="C314" s="38" t="s">
        <v>37</v>
      </c>
      <c r="D314" s="38" t="s">
        <v>706</v>
      </c>
      <c r="E314" s="38" t="s">
        <v>707</v>
      </c>
      <c r="F314" s="38" t="s">
        <v>708</v>
      </c>
      <c r="G314" s="39">
        <v>1</v>
      </c>
      <c r="H314" s="40">
        <v>13179000</v>
      </c>
      <c r="I314">
        <f>1*(COUNTIF($E$2:E314,E314)=1)</f>
        <v>1</v>
      </c>
      <c r="L314" s="37">
        <v>44491</v>
      </c>
      <c r="M314" s="38" t="s">
        <v>15</v>
      </c>
      <c r="N314" s="38" t="s">
        <v>37</v>
      </c>
      <c r="O314" s="38" t="s">
        <v>706</v>
      </c>
      <c r="P314" s="38" t="s">
        <v>707</v>
      </c>
      <c r="Q314" s="38" t="s">
        <v>708</v>
      </c>
      <c r="R314" s="39">
        <v>1</v>
      </c>
      <c r="S314" s="40">
        <v>13179000</v>
      </c>
      <c r="T314">
        <f>1*(COUNTIF($Q$2:Q314,Q314)=1)</f>
        <v>1</v>
      </c>
      <c r="W314" s="37">
        <v>44491</v>
      </c>
      <c r="X314" s="38" t="s">
        <v>15</v>
      </c>
      <c r="Y314" s="38" t="s">
        <v>37</v>
      </c>
      <c r="Z314" s="38" t="s">
        <v>706</v>
      </c>
      <c r="AA314" s="38" t="s">
        <v>707</v>
      </c>
      <c r="AB314" s="38" t="s">
        <v>708</v>
      </c>
      <c r="AC314" s="39">
        <v>1</v>
      </c>
      <c r="AD314" s="40">
        <v>13179000</v>
      </c>
    </row>
    <row r="315" spans="1:30" x14ac:dyDescent="0.2">
      <c r="A315" s="41">
        <v>44491</v>
      </c>
      <c r="B315" s="42" t="s">
        <v>15</v>
      </c>
      <c r="C315" s="42" t="s">
        <v>37</v>
      </c>
      <c r="D315" s="42" t="s">
        <v>709</v>
      </c>
      <c r="E315" s="42" t="s">
        <v>707</v>
      </c>
      <c r="F315" s="42" t="s">
        <v>708</v>
      </c>
      <c r="G315" s="43">
        <v>1</v>
      </c>
      <c r="H315" s="44">
        <v>11554000</v>
      </c>
      <c r="I315">
        <f>1*(COUNTIF($E$2:E315,E315)=1)</f>
        <v>0</v>
      </c>
      <c r="L315" s="41">
        <v>44491</v>
      </c>
      <c r="M315" s="42" t="s">
        <v>15</v>
      </c>
      <c r="N315" s="42" t="s">
        <v>37</v>
      </c>
      <c r="O315" s="42" t="s">
        <v>709</v>
      </c>
      <c r="P315" s="42" t="s">
        <v>707</v>
      </c>
      <c r="Q315" s="42" t="s">
        <v>708</v>
      </c>
      <c r="R315" s="43">
        <v>1</v>
      </c>
      <c r="S315" s="44">
        <v>11554000</v>
      </c>
      <c r="T315">
        <f>1*(COUNTIF($Q$2:Q315,Q315)=1)</f>
        <v>0</v>
      </c>
      <c r="W315" s="41">
        <v>44491</v>
      </c>
      <c r="X315" s="42" t="s">
        <v>15</v>
      </c>
      <c r="Y315" s="42" t="s">
        <v>37</v>
      </c>
      <c r="Z315" s="42" t="s">
        <v>709</v>
      </c>
      <c r="AA315" s="42" t="s">
        <v>707</v>
      </c>
      <c r="AB315" s="42" t="s">
        <v>708</v>
      </c>
      <c r="AC315" s="43">
        <v>1</v>
      </c>
      <c r="AD315" s="44">
        <v>11554000</v>
      </c>
    </row>
    <row r="316" spans="1:30" x14ac:dyDescent="0.2">
      <c r="A316" s="37">
        <v>44491</v>
      </c>
      <c r="B316" s="38" t="s">
        <v>13</v>
      </c>
      <c r="C316" s="38" t="s">
        <v>37</v>
      </c>
      <c r="D316" s="38" t="s">
        <v>710</v>
      </c>
      <c r="E316" s="38" t="s">
        <v>711</v>
      </c>
      <c r="F316" s="38" t="s">
        <v>712</v>
      </c>
      <c r="G316" s="39">
        <v>1</v>
      </c>
      <c r="H316" s="40">
        <v>68599000</v>
      </c>
      <c r="I316">
        <f>1*(COUNTIF($E$2:E316,E316)=1)</f>
        <v>1</v>
      </c>
      <c r="L316" s="37">
        <v>44491</v>
      </c>
      <c r="M316" s="38" t="s">
        <v>13</v>
      </c>
      <c r="N316" s="38" t="s">
        <v>37</v>
      </c>
      <c r="O316" s="38" t="s">
        <v>710</v>
      </c>
      <c r="P316" s="38" t="s">
        <v>711</v>
      </c>
      <c r="Q316" s="38" t="s">
        <v>712</v>
      </c>
      <c r="R316" s="39">
        <v>1</v>
      </c>
      <c r="S316" s="40">
        <v>68599000</v>
      </c>
      <c r="T316">
        <f>1*(COUNTIF($Q$2:Q316,Q316)=1)</f>
        <v>1</v>
      </c>
      <c r="W316" s="37">
        <v>44491</v>
      </c>
      <c r="X316" s="38" t="s">
        <v>13</v>
      </c>
      <c r="Y316" s="38" t="s">
        <v>37</v>
      </c>
      <c r="Z316" s="38" t="s">
        <v>710</v>
      </c>
      <c r="AA316" s="38" t="s">
        <v>711</v>
      </c>
      <c r="AB316" s="38" t="s">
        <v>712</v>
      </c>
      <c r="AC316" s="39">
        <v>1</v>
      </c>
      <c r="AD316" s="40">
        <v>68599000</v>
      </c>
    </row>
    <row r="317" spans="1:30" x14ac:dyDescent="0.2">
      <c r="A317" s="41">
        <v>44492</v>
      </c>
      <c r="B317" s="42" t="s">
        <v>48</v>
      </c>
      <c r="C317" s="42" t="s">
        <v>37</v>
      </c>
      <c r="D317" s="42" t="s">
        <v>335</v>
      </c>
      <c r="E317" s="42" t="s">
        <v>713</v>
      </c>
      <c r="F317" s="42" t="s">
        <v>714</v>
      </c>
      <c r="G317" s="43">
        <v>1</v>
      </c>
      <c r="H317" s="44">
        <v>40618000</v>
      </c>
      <c r="I317">
        <f>1*(COUNTIF($E$2:E317,E317)=1)</f>
        <v>1</v>
      </c>
      <c r="L317" s="41">
        <v>44492</v>
      </c>
      <c r="M317" s="42" t="s">
        <v>48</v>
      </c>
      <c r="N317" s="42" t="s">
        <v>37</v>
      </c>
      <c r="O317" s="42" t="s">
        <v>335</v>
      </c>
      <c r="P317" s="42" t="s">
        <v>713</v>
      </c>
      <c r="Q317" s="42" t="s">
        <v>714</v>
      </c>
      <c r="R317" s="43">
        <v>1</v>
      </c>
      <c r="S317" s="44">
        <v>40618000</v>
      </c>
      <c r="T317">
        <f>1*(COUNTIF($Q$2:Q317,Q317)=1)</f>
        <v>1</v>
      </c>
      <c r="W317" s="41">
        <v>44492</v>
      </c>
      <c r="X317" s="42" t="s">
        <v>48</v>
      </c>
      <c r="Y317" s="42" t="s">
        <v>37</v>
      </c>
      <c r="Z317" s="42" t="s">
        <v>335</v>
      </c>
      <c r="AA317" s="42" t="s">
        <v>713</v>
      </c>
      <c r="AB317" s="42" t="s">
        <v>714</v>
      </c>
      <c r="AC317" s="43">
        <v>1</v>
      </c>
      <c r="AD317" s="44">
        <v>40618000</v>
      </c>
    </row>
    <row r="318" spans="1:30" x14ac:dyDescent="0.2">
      <c r="A318" s="37">
        <v>44492</v>
      </c>
      <c r="B318" s="38" t="s">
        <v>48</v>
      </c>
      <c r="C318" s="38" t="s">
        <v>37</v>
      </c>
      <c r="D318" s="38" t="s">
        <v>382</v>
      </c>
      <c r="E318" s="38" t="s">
        <v>715</v>
      </c>
      <c r="F318" s="38" t="s">
        <v>716</v>
      </c>
      <c r="G318" s="39">
        <v>1</v>
      </c>
      <c r="H318" s="40">
        <v>26176000</v>
      </c>
      <c r="I318">
        <f>1*(COUNTIF($E$2:E318,E318)=1)</f>
        <v>1</v>
      </c>
      <c r="L318" s="37">
        <v>44492</v>
      </c>
      <c r="M318" s="38" t="s">
        <v>48</v>
      </c>
      <c r="N318" s="38" t="s">
        <v>37</v>
      </c>
      <c r="O318" s="38" t="s">
        <v>382</v>
      </c>
      <c r="P318" s="38" t="s">
        <v>715</v>
      </c>
      <c r="Q318" s="38" t="s">
        <v>716</v>
      </c>
      <c r="R318" s="39">
        <v>1</v>
      </c>
      <c r="S318" s="40">
        <v>26176000</v>
      </c>
      <c r="T318">
        <f>1*(COUNTIF($Q$2:Q318,Q318)=1)</f>
        <v>1</v>
      </c>
      <c r="W318" s="37">
        <v>44492</v>
      </c>
      <c r="X318" s="38" t="s">
        <v>48</v>
      </c>
      <c r="Y318" s="38" t="s">
        <v>37</v>
      </c>
      <c r="Z318" s="38" t="s">
        <v>382</v>
      </c>
      <c r="AA318" s="38" t="s">
        <v>715</v>
      </c>
      <c r="AB318" s="38" t="s">
        <v>716</v>
      </c>
      <c r="AC318" s="39">
        <v>1</v>
      </c>
      <c r="AD318" s="40">
        <v>26176000</v>
      </c>
    </row>
    <row r="319" spans="1:30" x14ac:dyDescent="0.2">
      <c r="A319" s="41">
        <v>44492</v>
      </c>
      <c r="B319" s="42" t="s">
        <v>13</v>
      </c>
      <c r="C319" s="42" t="s">
        <v>37</v>
      </c>
      <c r="D319" s="42" t="s">
        <v>717</v>
      </c>
      <c r="E319" s="42" t="s">
        <v>372</v>
      </c>
      <c r="F319" s="42" t="s">
        <v>718</v>
      </c>
      <c r="G319" s="43">
        <v>1</v>
      </c>
      <c r="H319" s="44">
        <v>6951000</v>
      </c>
      <c r="I319">
        <f>1*(COUNTIF($E$2:E319,E319)=1)</f>
        <v>0</v>
      </c>
      <c r="L319" s="41">
        <v>44492</v>
      </c>
      <c r="M319" s="42" t="s">
        <v>13</v>
      </c>
      <c r="N319" s="42" t="s">
        <v>37</v>
      </c>
      <c r="O319" s="42" t="s">
        <v>717</v>
      </c>
      <c r="P319" s="42" t="s">
        <v>372</v>
      </c>
      <c r="Q319" s="42" t="s">
        <v>718</v>
      </c>
      <c r="R319" s="43">
        <v>1</v>
      </c>
      <c r="S319" s="44">
        <v>6951000</v>
      </c>
      <c r="T319">
        <f>1*(COUNTIF($Q$2:Q319,Q319)=1)</f>
        <v>1</v>
      </c>
      <c r="W319" s="41">
        <v>44492</v>
      </c>
      <c r="X319" s="42" t="s">
        <v>13</v>
      </c>
      <c r="Y319" s="42" t="s">
        <v>37</v>
      </c>
      <c r="Z319" s="42" t="s">
        <v>717</v>
      </c>
      <c r="AA319" s="42" t="s">
        <v>372</v>
      </c>
      <c r="AB319" s="42" t="s">
        <v>718</v>
      </c>
      <c r="AC319" s="43">
        <v>1</v>
      </c>
      <c r="AD319" s="44">
        <v>6951000</v>
      </c>
    </row>
    <row r="320" spans="1:30" x14ac:dyDescent="0.2">
      <c r="A320" s="37">
        <v>44492</v>
      </c>
      <c r="B320" s="38" t="s">
        <v>13</v>
      </c>
      <c r="C320" s="38" t="s">
        <v>37</v>
      </c>
      <c r="D320" s="38" t="s">
        <v>719</v>
      </c>
      <c r="E320" s="38" t="s">
        <v>720</v>
      </c>
      <c r="F320" s="38" t="s">
        <v>721</v>
      </c>
      <c r="G320" s="39">
        <v>1</v>
      </c>
      <c r="H320" s="40">
        <v>56865000</v>
      </c>
      <c r="I320">
        <f>1*(COUNTIF($E$2:E320,E320)=1)</f>
        <v>1</v>
      </c>
      <c r="L320" s="37">
        <v>44492</v>
      </c>
      <c r="M320" s="38" t="s">
        <v>13</v>
      </c>
      <c r="N320" s="38" t="s">
        <v>37</v>
      </c>
      <c r="O320" s="38" t="s">
        <v>719</v>
      </c>
      <c r="P320" s="38" t="s">
        <v>720</v>
      </c>
      <c r="Q320" s="38" t="s">
        <v>721</v>
      </c>
      <c r="R320" s="39">
        <v>1</v>
      </c>
      <c r="S320" s="40">
        <v>56865000</v>
      </c>
      <c r="T320">
        <f>1*(COUNTIF($Q$2:Q320,Q320)=1)</f>
        <v>1</v>
      </c>
      <c r="W320" s="37">
        <v>44492</v>
      </c>
      <c r="X320" s="38" t="s">
        <v>13</v>
      </c>
      <c r="Y320" s="38" t="s">
        <v>37</v>
      </c>
      <c r="Z320" s="38" t="s">
        <v>719</v>
      </c>
      <c r="AA320" s="38" t="s">
        <v>720</v>
      </c>
      <c r="AB320" s="38" t="s">
        <v>721</v>
      </c>
      <c r="AC320" s="39">
        <v>1</v>
      </c>
      <c r="AD320" s="40">
        <v>56865000</v>
      </c>
    </row>
    <row r="321" spans="1:30" x14ac:dyDescent="0.2">
      <c r="A321" s="41">
        <v>44492</v>
      </c>
      <c r="B321" s="42" t="s">
        <v>13</v>
      </c>
      <c r="C321" s="42" t="s">
        <v>37</v>
      </c>
      <c r="D321" s="42" t="s">
        <v>722</v>
      </c>
      <c r="E321" s="42" t="s">
        <v>723</v>
      </c>
      <c r="F321" s="42" t="s">
        <v>724</v>
      </c>
      <c r="G321" s="43">
        <v>1</v>
      </c>
      <c r="H321" s="44">
        <v>10832000</v>
      </c>
      <c r="I321">
        <f>1*(COUNTIF($E$2:E321,E321)=1)</f>
        <v>1</v>
      </c>
      <c r="L321" s="41">
        <v>44492</v>
      </c>
      <c r="M321" s="42" t="s">
        <v>13</v>
      </c>
      <c r="N321" s="42" t="s">
        <v>37</v>
      </c>
      <c r="O321" s="42" t="s">
        <v>722</v>
      </c>
      <c r="P321" s="42" t="s">
        <v>723</v>
      </c>
      <c r="Q321" s="42" t="s">
        <v>724</v>
      </c>
      <c r="R321" s="43">
        <v>1</v>
      </c>
      <c r="S321" s="44">
        <v>10832000</v>
      </c>
      <c r="T321">
        <f>1*(COUNTIF($Q$2:Q321,Q321)=1)</f>
        <v>1</v>
      </c>
      <c r="W321" s="41">
        <v>44492</v>
      </c>
      <c r="X321" s="42" t="s">
        <v>13</v>
      </c>
      <c r="Y321" s="42" t="s">
        <v>37</v>
      </c>
      <c r="Z321" s="42" t="s">
        <v>722</v>
      </c>
      <c r="AA321" s="42" t="s">
        <v>723</v>
      </c>
      <c r="AB321" s="42" t="s">
        <v>724</v>
      </c>
      <c r="AC321" s="43">
        <v>1</v>
      </c>
      <c r="AD321" s="44">
        <v>10832000</v>
      </c>
    </row>
    <row r="322" spans="1:30" x14ac:dyDescent="0.2">
      <c r="A322" s="37">
        <v>44492</v>
      </c>
      <c r="B322" s="38" t="s">
        <v>13</v>
      </c>
      <c r="C322" s="38" t="s">
        <v>37</v>
      </c>
      <c r="D322" s="38" t="s">
        <v>725</v>
      </c>
      <c r="E322" s="38" t="s">
        <v>726</v>
      </c>
      <c r="F322" s="38" t="s">
        <v>727</v>
      </c>
      <c r="G322" s="39">
        <v>1</v>
      </c>
      <c r="H322" s="40">
        <v>505466000</v>
      </c>
      <c r="I322">
        <f>1*(COUNTIF($E$2:E322,E322)=1)</f>
        <v>1</v>
      </c>
      <c r="L322" s="37">
        <v>44492</v>
      </c>
      <c r="M322" s="38" t="s">
        <v>13</v>
      </c>
      <c r="N322" s="38" t="s">
        <v>37</v>
      </c>
      <c r="O322" s="38" t="s">
        <v>725</v>
      </c>
      <c r="P322" s="38" t="s">
        <v>726</v>
      </c>
      <c r="Q322" s="38" t="s">
        <v>727</v>
      </c>
      <c r="R322" s="39">
        <v>1</v>
      </c>
      <c r="S322" s="40">
        <v>505466000</v>
      </c>
      <c r="T322">
        <f>1*(COUNTIF($Q$2:Q322,Q322)=1)</f>
        <v>1</v>
      </c>
      <c r="W322" s="37">
        <v>44492</v>
      </c>
      <c r="X322" s="38" t="s">
        <v>13</v>
      </c>
      <c r="Y322" s="38" t="s">
        <v>37</v>
      </c>
      <c r="Z322" s="38" t="s">
        <v>725</v>
      </c>
      <c r="AA322" s="38" t="s">
        <v>726</v>
      </c>
      <c r="AB322" s="38" t="s">
        <v>727</v>
      </c>
      <c r="AC322" s="39">
        <v>1</v>
      </c>
      <c r="AD322" s="40">
        <v>505466000</v>
      </c>
    </row>
    <row r="323" spans="1:30" x14ac:dyDescent="0.2">
      <c r="A323" s="41">
        <v>44492</v>
      </c>
      <c r="B323" s="42" t="s">
        <v>48</v>
      </c>
      <c r="C323" s="42" t="s">
        <v>37</v>
      </c>
      <c r="D323" s="42" t="s">
        <v>728</v>
      </c>
      <c r="E323" s="42" t="s">
        <v>729</v>
      </c>
      <c r="F323" s="42" t="s">
        <v>730</v>
      </c>
      <c r="G323" s="43">
        <v>1</v>
      </c>
      <c r="H323" s="44">
        <v>74015000</v>
      </c>
      <c r="I323">
        <f>1*(COUNTIF($E$2:E323,E323)=1)</f>
        <v>1</v>
      </c>
      <c r="L323" s="41">
        <v>44492</v>
      </c>
      <c r="M323" s="42" t="s">
        <v>48</v>
      </c>
      <c r="N323" s="42" t="s">
        <v>37</v>
      </c>
      <c r="O323" s="42" t="s">
        <v>728</v>
      </c>
      <c r="P323" s="42" t="s">
        <v>729</v>
      </c>
      <c r="Q323" s="42" t="s">
        <v>730</v>
      </c>
      <c r="R323" s="43">
        <v>1</v>
      </c>
      <c r="S323" s="44">
        <v>74015000</v>
      </c>
      <c r="T323">
        <f>1*(COUNTIF($Q$2:Q323,Q323)=1)</f>
        <v>1</v>
      </c>
      <c r="W323" s="41">
        <v>44492</v>
      </c>
      <c r="X323" s="42" t="s">
        <v>48</v>
      </c>
      <c r="Y323" s="42" t="s">
        <v>37</v>
      </c>
      <c r="Z323" s="42" t="s">
        <v>728</v>
      </c>
      <c r="AA323" s="42" t="s">
        <v>729</v>
      </c>
      <c r="AB323" s="42" t="s">
        <v>730</v>
      </c>
      <c r="AC323" s="43">
        <v>1</v>
      </c>
      <c r="AD323" s="44">
        <v>74015000</v>
      </c>
    </row>
    <row r="324" spans="1:30" x14ac:dyDescent="0.2">
      <c r="A324" s="37">
        <v>44492</v>
      </c>
      <c r="B324" s="38" t="s">
        <v>15</v>
      </c>
      <c r="C324" s="38" t="s">
        <v>37</v>
      </c>
      <c r="D324" s="38" t="s">
        <v>691</v>
      </c>
      <c r="E324" s="38" t="s">
        <v>731</v>
      </c>
      <c r="F324" s="38" t="s">
        <v>732</v>
      </c>
      <c r="G324" s="39">
        <v>1</v>
      </c>
      <c r="H324" s="40">
        <v>6951000</v>
      </c>
      <c r="I324">
        <f>1*(COUNTIF($E$2:E324,E324)=1)</f>
        <v>1</v>
      </c>
      <c r="L324" s="37">
        <v>44492</v>
      </c>
      <c r="M324" s="38" t="s">
        <v>15</v>
      </c>
      <c r="N324" s="38" t="s">
        <v>37</v>
      </c>
      <c r="O324" s="38" t="s">
        <v>691</v>
      </c>
      <c r="P324" s="38" t="s">
        <v>731</v>
      </c>
      <c r="Q324" s="38" t="s">
        <v>732</v>
      </c>
      <c r="R324" s="39">
        <v>1</v>
      </c>
      <c r="S324" s="40">
        <v>6951000</v>
      </c>
      <c r="T324">
        <f>1*(COUNTIF($Q$2:Q324,Q324)=1)</f>
        <v>1</v>
      </c>
      <c r="W324" s="37">
        <v>44492</v>
      </c>
      <c r="X324" s="38" t="s">
        <v>15</v>
      </c>
      <c r="Y324" s="38" t="s">
        <v>37</v>
      </c>
      <c r="Z324" s="38" t="s">
        <v>691</v>
      </c>
      <c r="AA324" s="38" t="s">
        <v>731</v>
      </c>
      <c r="AB324" s="38" t="s">
        <v>732</v>
      </c>
      <c r="AC324" s="39">
        <v>1</v>
      </c>
      <c r="AD324" s="40">
        <v>6951000</v>
      </c>
    </row>
    <row r="325" spans="1:30" x14ac:dyDescent="0.2">
      <c r="A325" s="41">
        <v>44493</v>
      </c>
      <c r="B325" s="42" t="s">
        <v>48</v>
      </c>
      <c r="C325" s="42" t="s">
        <v>37</v>
      </c>
      <c r="D325" s="42" t="s">
        <v>382</v>
      </c>
      <c r="E325" s="42" t="s">
        <v>733</v>
      </c>
      <c r="F325" s="42" t="s">
        <v>734</v>
      </c>
      <c r="G325" s="43">
        <v>1</v>
      </c>
      <c r="H325" s="44">
        <v>26176000</v>
      </c>
      <c r="I325">
        <f>1*(COUNTIF($E$2:E325,E325)=1)</f>
        <v>1</v>
      </c>
      <c r="L325" s="41">
        <v>44493</v>
      </c>
      <c r="M325" s="42" t="s">
        <v>48</v>
      </c>
      <c r="N325" s="42" t="s">
        <v>37</v>
      </c>
      <c r="O325" s="42" t="s">
        <v>382</v>
      </c>
      <c r="P325" s="42" t="s">
        <v>733</v>
      </c>
      <c r="Q325" s="42" t="s">
        <v>734</v>
      </c>
      <c r="R325" s="43">
        <v>1</v>
      </c>
      <c r="S325" s="44">
        <v>26176000</v>
      </c>
      <c r="T325">
        <f>1*(COUNTIF($Q$2:Q325,Q325)=1)</f>
        <v>1</v>
      </c>
      <c r="W325" s="41">
        <v>44493</v>
      </c>
      <c r="X325" s="42" t="s">
        <v>48</v>
      </c>
      <c r="Y325" s="42" t="s">
        <v>37</v>
      </c>
      <c r="Z325" s="42" t="s">
        <v>382</v>
      </c>
      <c r="AA325" s="42" t="s">
        <v>733</v>
      </c>
      <c r="AB325" s="42" t="s">
        <v>734</v>
      </c>
      <c r="AC325" s="43">
        <v>1</v>
      </c>
      <c r="AD325" s="44">
        <v>26176000</v>
      </c>
    </row>
    <row r="326" spans="1:30" x14ac:dyDescent="0.2">
      <c r="A326" s="37">
        <v>44493</v>
      </c>
      <c r="B326" s="38" t="s">
        <v>48</v>
      </c>
      <c r="C326" s="38" t="s">
        <v>37</v>
      </c>
      <c r="D326" s="38" t="s">
        <v>735</v>
      </c>
      <c r="E326" s="38" t="s">
        <v>736</v>
      </c>
      <c r="F326" s="38" t="s">
        <v>737</v>
      </c>
      <c r="G326" s="39">
        <v>1</v>
      </c>
      <c r="H326" s="40">
        <v>15435000</v>
      </c>
      <c r="I326">
        <f>1*(COUNTIF($E$2:E326,E326)=1)</f>
        <v>1</v>
      </c>
      <c r="L326" s="37">
        <v>44493</v>
      </c>
      <c r="M326" s="38" t="s">
        <v>48</v>
      </c>
      <c r="N326" s="38" t="s">
        <v>37</v>
      </c>
      <c r="O326" s="38" t="s">
        <v>735</v>
      </c>
      <c r="P326" s="38" t="s">
        <v>736</v>
      </c>
      <c r="Q326" s="38" t="s">
        <v>737</v>
      </c>
      <c r="R326" s="39">
        <v>1</v>
      </c>
      <c r="S326" s="40">
        <v>15435000</v>
      </c>
      <c r="T326">
        <f>1*(COUNTIF($Q$2:Q326,Q326)=1)</f>
        <v>1</v>
      </c>
      <c r="W326" s="37">
        <v>44493</v>
      </c>
      <c r="X326" s="38" t="s">
        <v>48</v>
      </c>
      <c r="Y326" s="38" t="s">
        <v>37</v>
      </c>
      <c r="Z326" s="38" t="s">
        <v>735</v>
      </c>
      <c r="AA326" s="38" t="s">
        <v>736</v>
      </c>
      <c r="AB326" s="38" t="s">
        <v>737</v>
      </c>
      <c r="AC326" s="39">
        <v>1</v>
      </c>
      <c r="AD326" s="40">
        <v>15435000</v>
      </c>
    </row>
    <row r="327" spans="1:30" x14ac:dyDescent="0.2">
      <c r="A327" s="41">
        <v>44494</v>
      </c>
      <c r="B327" s="42" t="s">
        <v>13</v>
      </c>
      <c r="C327" s="42" t="s">
        <v>37</v>
      </c>
      <c r="D327" s="42" t="s">
        <v>738</v>
      </c>
      <c r="E327" s="42" t="s">
        <v>739</v>
      </c>
      <c r="F327" s="42" t="s">
        <v>740</v>
      </c>
      <c r="G327" s="43">
        <v>1</v>
      </c>
      <c r="H327" s="44">
        <v>178719000</v>
      </c>
      <c r="I327">
        <f>1*(COUNTIF($E$2:E327,E327)=1)</f>
        <v>1</v>
      </c>
      <c r="L327" s="41">
        <v>44494</v>
      </c>
      <c r="M327" s="42" t="s">
        <v>13</v>
      </c>
      <c r="N327" s="42" t="s">
        <v>37</v>
      </c>
      <c r="O327" s="42" t="s">
        <v>738</v>
      </c>
      <c r="P327" s="42" t="s">
        <v>739</v>
      </c>
      <c r="Q327" s="42" t="s">
        <v>740</v>
      </c>
      <c r="R327" s="43">
        <v>1</v>
      </c>
      <c r="S327" s="44">
        <v>178719000</v>
      </c>
      <c r="T327">
        <f>1*(COUNTIF($Q$2:Q327,Q327)=1)</f>
        <v>1</v>
      </c>
      <c r="W327" s="41">
        <v>44494</v>
      </c>
      <c r="X327" s="42" t="s">
        <v>13</v>
      </c>
      <c r="Y327" s="42" t="s">
        <v>37</v>
      </c>
      <c r="Z327" s="42" t="s">
        <v>738</v>
      </c>
      <c r="AA327" s="42" t="s">
        <v>739</v>
      </c>
      <c r="AB327" s="42" t="s">
        <v>740</v>
      </c>
      <c r="AC327" s="43">
        <v>1</v>
      </c>
      <c r="AD327" s="44">
        <v>178719000</v>
      </c>
    </row>
    <row r="328" spans="1:30" x14ac:dyDescent="0.2">
      <c r="A328" s="37">
        <v>44494</v>
      </c>
      <c r="B328" s="38" t="s">
        <v>13</v>
      </c>
      <c r="C328" s="38" t="s">
        <v>37</v>
      </c>
      <c r="D328" s="38" t="s">
        <v>741</v>
      </c>
      <c r="E328" s="38" t="s">
        <v>742</v>
      </c>
      <c r="F328" s="38" t="s">
        <v>743</v>
      </c>
      <c r="G328" s="39">
        <v>1</v>
      </c>
      <c r="H328" s="40">
        <v>171498000</v>
      </c>
      <c r="I328">
        <f>1*(COUNTIF($E$2:E328,E328)=1)</f>
        <v>1</v>
      </c>
      <c r="L328" s="37">
        <v>44494</v>
      </c>
      <c r="M328" s="38" t="s">
        <v>13</v>
      </c>
      <c r="N328" s="38" t="s">
        <v>37</v>
      </c>
      <c r="O328" s="38" t="s">
        <v>741</v>
      </c>
      <c r="P328" s="38" t="s">
        <v>742</v>
      </c>
      <c r="Q328" s="38" t="s">
        <v>743</v>
      </c>
      <c r="R328" s="39">
        <v>1</v>
      </c>
      <c r="S328" s="40">
        <v>171498000</v>
      </c>
      <c r="T328">
        <f>1*(COUNTIF($Q$2:Q328,Q328)=1)</f>
        <v>1</v>
      </c>
      <c r="W328" s="37">
        <v>44494</v>
      </c>
      <c r="X328" s="38" t="s">
        <v>13</v>
      </c>
      <c r="Y328" s="38" t="s">
        <v>37</v>
      </c>
      <c r="Z328" s="38" t="s">
        <v>741</v>
      </c>
      <c r="AA328" s="38" t="s">
        <v>742</v>
      </c>
      <c r="AB328" s="38" t="s">
        <v>743</v>
      </c>
      <c r="AC328" s="39">
        <v>1</v>
      </c>
      <c r="AD328" s="40">
        <v>171498000</v>
      </c>
    </row>
    <row r="329" spans="1:30" x14ac:dyDescent="0.2">
      <c r="A329" s="41">
        <v>44494</v>
      </c>
      <c r="B329" s="42" t="s">
        <v>13</v>
      </c>
      <c r="C329" s="42" t="s">
        <v>37</v>
      </c>
      <c r="D329" s="42" t="s">
        <v>744</v>
      </c>
      <c r="E329" s="42" t="s">
        <v>742</v>
      </c>
      <c r="F329" s="42" t="s">
        <v>743</v>
      </c>
      <c r="G329" s="43">
        <v>1</v>
      </c>
      <c r="H329" s="44">
        <v>106509000</v>
      </c>
      <c r="I329">
        <f>1*(COUNTIF($E$2:E329,E329)=1)</f>
        <v>0</v>
      </c>
      <c r="L329" s="41">
        <v>44494</v>
      </c>
      <c r="M329" s="42" t="s">
        <v>13</v>
      </c>
      <c r="N329" s="42" t="s">
        <v>37</v>
      </c>
      <c r="O329" s="42" t="s">
        <v>744</v>
      </c>
      <c r="P329" s="42" t="s">
        <v>742</v>
      </c>
      <c r="Q329" s="42" t="s">
        <v>743</v>
      </c>
      <c r="R329" s="43">
        <v>1</v>
      </c>
      <c r="S329" s="44">
        <v>106509000</v>
      </c>
      <c r="T329">
        <f>1*(COUNTIF($Q$2:Q329,Q329)=1)</f>
        <v>0</v>
      </c>
      <c r="W329" s="41">
        <v>44494</v>
      </c>
      <c r="X329" s="42" t="s">
        <v>13</v>
      </c>
      <c r="Y329" s="42" t="s">
        <v>37</v>
      </c>
      <c r="Z329" s="42" t="s">
        <v>744</v>
      </c>
      <c r="AA329" s="42" t="s">
        <v>742</v>
      </c>
      <c r="AB329" s="42" t="s">
        <v>743</v>
      </c>
      <c r="AC329" s="43">
        <v>1</v>
      </c>
      <c r="AD329" s="44">
        <v>106509000</v>
      </c>
    </row>
    <row r="330" spans="1:30" x14ac:dyDescent="0.2">
      <c r="A330" s="37">
        <v>44495</v>
      </c>
      <c r="B330" s="38" t="s">
        <v>48</v>
      </c>
      <c r="C330" s="38" t="s">
        <v>37</v>
      </c>
      <c r="D330" s="38" t="s">
        <v>722</v>
      </c>
      <c r="E330" s="38" t="s">
        <v>745</v>
      </c>
      <c r="F330" s="38" t="s">
        <v>746</v>
      </c>
      <c r="G330" s="39">
        <v>1</v>
      </c>
      <c r="H330" s="40">
        <v>10832000</v>
      </c>
      <c r="I330">
        <f>1*(COUNTIF($E$2:E330,E330)=1)</f>
        <v>1</v>
      </c>
      <c r="L330" s="37">
        <v>44495</v>
      </c>
      <c r="M330" s="38" t="s">
        <v>48</v>
      </c>
      <c r="N330" s="38" t="s">
        <v>37</v>
      </c>
      <c r="O330" s="38" t="s">
        <v>722</v>
      </c>
      <c r="P330" s="38" t="s">
        <v>745</v>
      </c>
      <c r="Q330" s="38" t="s">
        <v>746</v>
      </c>
      <c r="R330" s="39">
        <v>1</v>
      </c>
      <c r="S330" s="40">
        <v>10832000</v>
      </c>
      <c r="T330">
        <f>1*(COUNTIF($Q$2:Q330,Q330)=1)</f>
        <v>1</v>
      </c>
      <c r="W330" s="37">
        <v>44495</v>
      </c>
      <c r="X330" s="38" t="s">
        <v>48</v>
      </c>
      <c r="Y330" s="38" t="s">
        <v>37</v>
      </c>
      <c r="Z330" s="38" t="s">
        <v>722</v>
      </c>
      <c r="AA330" s="38" t="s">
        <v>745</v>
      </c>
      <c r="AB330" s="38" t="s">
        <v>746</v>
      </c>
      <c r="AC330" s="39">
        <v>1</v>
      </c>
      <c r="AD330" s="40">
        <v>10832000</v>
      </c>
    </row>
    <row r="331" spans="1:30" x14ac:dyDescent="0.2">
      <c r="A331" s="41">
        <v>44495</v>
      </c>
      <c r="B331" s="42" t="s">
        <v>48</v>
      </c>
      <c r="C331" s="42" t="s">
        <v>37</v>
      </c>
      <c r="D331" s="42" t="s">
        <v>44</v>
      </c>
      <c r="E331" s="42" t="s">
        <v>747</v>
      </c>
      <c r="F331" s="42" t="s">
        <v>748</v>
      </c>
      <c r="G331" s="43">
        <v>1</v>
      </c>
      <c r="H331" s="44">
        <v>6951000</v>
      </c>
      <c r="I331">
        <f>1*(COUNTIF($E$2:E331,E331)=1)</f>
        <v>1</v>
      </c>
      <c r="L331" s="41">
        <v>44495</v>
      </c>
      <c r="M331" s="42" t="s">
        <v>48</v>
      </c>
      <c r="N331" s="42" t="s">
        <v>37</v>
      </c>
      <c r="O331" s="42" t="s">
        <v>44</v>
      </c>
      <c r="P331" s="42" t="s">
        <v>747</v>
      </c>
      <c r="Q331" s="42" t="s">
        <v>748</v>
      </c>
      <c r="R331" s="43">
        <v>1</v>
      </c>
      <c r="S331" s="44">
        <v>6951000</v>
      </c>
      <c r="T331">
        <f>1*(COUNTIF($Q$2:Q331,Q331)=1)</f>
        <v>1</v>
      </c>
      <c r="W331" s="41">
        <v>44495</v>
      </c>
      <c r="X331" s="42" t="s">
        <v>48</v>
      </c>
      <c r="Y331" s="42" t="s">
        <v>37</v>
      </c>
      <c r="Z331" s="42" t="s">
        <v>44</v>
      </c>
      <c r="AA331" s="42" t="s">
        <v>747</v>
      </c>
      <c r="AB331" s="42" t="s">
        <v>748</v>
      </c>
      <c r="AC331" s="43">
        <v>1</v>
      </c>
      <c r="AD331" s="44">
        <v>6951000</v>
      </c>
    </row>
    <row r="332" spans="1:30" x14ac:dyDescent="0.2">
      <c r="A332" s="37">
        <v>44496</v>
      </c>
      <c r="B332" s="38" t="s">
        <v>13</v>
      </c>
      <c r="C332" s="38" t="s">
        <v>37</v>
      </c>
      <c r="D332" s="38" t="s">
        <v>749</v>
      </c>
      <c r="E332" s="38" t="s">
        <v>750</v>
      </c>
      <c r="F332" s="38" t="s">
        <v>751</v>
      </c>
      <c r="G332" s="39">
        <v>1</v>
      </c>
      <c r="H332" s="40">
        <v>50547000</v>
      </c>
      <c r="I332">
        <f>1*(COUNTIF($E$2:E332,E332)=1)</f>
        <v>1</v>
      </c>
      <c r="L332" s="37">
        <v>44496</v>
      </c>
      <c r="M332" s="38" t="s">
        <v>13</v>
      </c>
      <c r="N332" s="38" t="s">
        <v>37</v>
      </c>
      <c r="O332" s="38" t="s">
        <v>749</v>
      </c>
      <c r="P332" s="38" t="s">
        <v>750</v>
      </c>
      <c r="Q332" s="38" t="s">
        <v>751</v>
      </c>
      <c r="R332" s="39">
        <v>1</v>
      </c>
      <c r="S332" s="40">
        <v>50547000</v>
      </c>
      <c r="T332">
        <f>1*(COUNTIF($Q$2:Q332,Q332)=1)</f>
        <v>1</v>
      </c>
      <c r="W332" s="37">
        <v>44496</v>
      </c>
      <c r="X332" s="38" t="s">
        <v>13</v>
      </c>
      <c r="Y332" s="38" t="s">
        <v>37</v>
      </c>
      <c r="Z332" s="38" t="s">
        <v>749</v>
      </c>
      <c r="AA332" s="38" t="s">
        <v>750</v>
      </c>
      <c r="AB332" s="38" t="s">
        <v>751</v>
      </c>
      <c r="AC332" s="39">
        <v>1</v>
      </c>
      <c r="AD332" s="40">
        <v>50547000</v>
      </c>
    </row>
    <row r="333" spans="1:30" x14ac:dyDescent="0.2">
      <c r="A333" s="41">
        <v>44497</v>
      </c>
      <c r="B333" s="42" t="s">
        <v>48</v>
      </c>
      <c r="C333" s="42" t="s">
        <v>37</v>
      </c>
      <c r="D333" s="42" t="s">
        <v>752</v>
      </c>
      <c r="E333" s="42" t="s">
        <v>753</v>
      </c>
      <c r="F333" s="42" t="s">
        <v>754</v>
      </c>
      <c r="G333" s="43">
        <v>1</v>
      </c>
      <c r="H333" s="44">
        <v>14262000</v>
      </c>
      <c r="I333">
        <f>1*(COUNTIF($E$2:E333,E333)=1)</f>
        <v>1</v>
      </c>
      <c r="L333" s="41">
        <v>44497</v>
      </c>
      <c r="M333" s="42" t="s">
        <v>48</v>
      </c>
      <c r="N333" s="42" t="s">
        <v>37</v>
      </c>
      <c r="O333" s="42" t="s">
        <v>752</v>
      </c>
      <c r="P333" s="42" t="s">
        <v>753</v>
      </c>
      <c r="Q333" s="42" t="s">
        <v>754</v>
      </c>
      <c r="R333" s="43">
        <v>1</v>
      </c>
      <c r="S333" s="44">
        <v>14262000</v>
      </c>
      <c r="T333">
        <f>1*(COUNTIF($Q$2:Q333,Q333)=1)</f>
        <v>1</v>
      </c>
      <c r="W333" s="41">
        <v>44497</v>
      </c>
      <c r="X333" s="42" t="s">
        <v>48</v>
      </c>
      <c r="Y333" s="42" t="s">
        <v>37</v>
      </c>
      <c r="Z333" s="42" t="s">
        <v>752</v>
      </c>
      <c r="AA333" s="42" t="s">
        <v>753</v>
      </c>
      <c r="AB333" s="42" t="s">
        <v>754</v>
      </c>
      <c r="AC333" s="43">
        <v>1</v>
      </c>
      <c r="AD333" s="44">
        <v>14262000</v>
      </c>
    </row>
    <row r="334" spans="1:30" x14ac:dyDescent="0.2">
      <c r="A334" s="37">
        <v>44497</v>
      </c>
      <c r="B334" s="38" t="s">
        <v>48</v>
      </c>
      <c r="C334" s="38" t="s">
        <v>37</v>
      </c>
      <c r="D334" s="38" t="s">
        <v>641</v>
      </c>
      <c r="E334" s="38" t="s">
        <v>755</v>
      </c>
      <c r="F334" s="38" t="s">
        <v>756</v>
      </c>
      <c r="G334" s="39">
        <v>1</v>
      </c>
      <c r="H334" s="40">
        <v>7763000</v>
      </c>
      <c r="I334">
        <f>1*(COUNTIF($E$2:E334,E334)=1)</f>
        <v>1</v>
      </c>
      <c r="L334" s="37">
        <v>44497</v>
      </c>
      <c r="M334" s="38" t="s">
        <v>48</v>
      </c>
      <c r="N334" s="38" t="s">
        <v>37</v>
      </c>
      <c r="O334" s="38" t="s">
        <v>641</v>
      </c>
      <c r="P334" s="38" t="s">
        <v>755</v>
      </c>
      <c r="Q334" s="38" t="s">
        <v>756</v>
      </c>
      <c r="R334" s="39">
        <v>1</v>
      </c>
      <c r="S334" s="40">
        <v>7763000</v>
      </c>
      <c r="T334">
        <f>1*(COUNTIF($Q$2:Q334,Q334)=1)</f>
        <v>1</v>
      </c>
      <c r="W334" s="37">
        <v>44497</v>
      </c>
      <c r="X334" s="38" t="s">
        <v>48</v>
      </c>
      <c r="Y334" s="38" t="s">
        <v>37</v>
      </c>
      <c r="Z334" s="38" t="s">
        <v>641</v>
      </c>
      <c r="AA334" s="38" t="s">
        <v>755</v>
      </c>
      <c r="AB334" s="38" t="s">
        <v>756</v>
      </c>
      <c r="AC334" s="39">
        <v>1</v>
      </c>
      <c r="AD334" s="40">
        <v>7763000</v>
      </c>
    </row>
    <row r="335" spans="1:30" x14ac:dyDescent="0.2">
      <c r="A335" s="41">
        <v>44497</v>
      </c>
      <c r="B335" s="42" t="s">
        <v>13</v>
      </c>
      <c r="C335" s="42" t="s">
        <v>37</v>
      </c>
      <c r="D335" s="42" t="s">
        <v>757</v>
      </c>
      <c r="E335" s="42" t="s">
        <v>758</v>
      </c>
      <c r="F335" s="42" t="s">
        <v>759</v>
      </c>
      <c r="G335" s="43">
        <v>1</v>
      </c>
      <c r="H335" s="44">
        <v>384515000</v>
      </c>
      <c r="I335">
        <f>1*(COUNTIF($E$2:E335,E335)=1)</f>
        <v>1</v>
      </c>
      <c r="L335" s="41">
        <v>44497</v>
      </c>
      <c r="M335" s="42" t="s">
        <v>13</v>
      </c>
      <c r="N335" s="42" t="s">
        <v>37</v>
      </c>
      <c r="O335" s="42" t="s">
        <v>757</v>
      </c>
      <c r="P335" s="42" t="s">
        <v>758</v>
      </c>
      <c r="Q335" s="42" t="s">
        <v>759</v>
      </c>
      <c r="R335" s="43">
        <v>1</v>
      </c>
      <c r="S335" s="44">
        <v>384515000</v>
      </c>
      <c r="T335">
        <f>1*(COUNTIF($Q$2:Q335,Q335)=1)</f>
        <v>1</v>
      </c>
      <c r="W335" s="41">
        <v>44497</v>
      </c>
      <c r="X335" s="42" t="s">
        <v>13</v>
      </c>
      <c r="Y335" s="42" t="s">
        <v>37</v>
      </c>
      <c r="Z335" s="42" t="s">
        <v>757</v>
      </c>
      <c r="AA335" s="42" t="s">
        <v>758</v>
      </c>
      <c r="AB335" s="42" t="s">
        <v>759</v>
      </c>
      <c r="AC335" s="43">
        <v>1</v>
      </c>
      <c r="AD335" s="44">
        <v>384515000</v>
      </c>
    </row>
    <row r="336" spans="1:30" x14ac:dyDescent="0.2">
      <c r="A336" s="37">
        <v>44497</v>
      </c>
      <c r="B336" s="38" t="s">
        <v>48</v>
      </c>
      <c r="C336" s="38" t="s">
        <v>37</v>
      </c>
      <c r="D336" s="38" t="s">
        <v>717</v>
      </c>
      <c r="E336" s="38" t="s">
        <v>755</v>
      </c>
      <c r="F336" s="38" t="s">
        <v>760</v>
      </c>
      <c r="G336" s="39">
        <v>1</v>
      </c>
      <c r="H336" s="40">
        <v>6951000</v>
      </c>
      <c r="I336">
        <f>1*(COUNTIF($E$2:E336,E336)=1)</f>
        <v>0</v>
      </c>
      <c r="L336" s="37">
        <v>44497</v>
      </c>
      <c r="M336" s="38" t="s">
        <v>48</v>
      </c>
      <c r="N336" s="38" t="s">
        <v>37</v>
      </c>
      <c r="O336" s="38" t="s">
        <v>717</v>
      </c>
      <c r="P336" s="38" t="s">
        <v>755</v>
      </c>
      <c r="Q336" s="38" t="s">
        <v>760</v>
      </c>
      <c r="R336" s="39">
        <v>1</v>
      </c>
      <c r="S336" s="40">
        <v>6951000</v>
      </c>
      <c r="T336">
        <f>1*(COUNTIF($Q$2:Q336,Q336)=1)</f>
        <v>1</v>
      </c>
      <c r="W336" s="37">
        <v>44497</v>
      </c>
      <c r="X336" s="38" t="s">
        <v>48</v>
      </c>
      <c r="Y336" s="38" t="s">
        <v>37</v>
      </c>
      <c r="Z336" s="38" t="s">
        <v>717</v>
      </c>
      <c r="AA336" s="38" t="s">
        <v>755</v>
      </c>
      <c r="AB336" s="38" t="s">
        <v>760</v>
      </c>
      <c r="AC336" s="39">
        <v>1</v>
      </c>
      <c r="AD336" s="40">
        <v>6951000</v>
      </c>
    </row>
    <row r="337" spans="1:30" x14ac:dyDescent="0.2">
      <c r="A337" s="41">
        <v>44497</v>
      </c>
      <c r="B337" s="42" t="s">
        <v>48</v>
      </c>
      <c r="C337" s="42" t="s">
        <v>37</v>
      </c>
      <c r="D337" s="42" t="s">
        <v>717</v>
      </c>
      <c r="E337" s="42" t="s">
        <v>761</v>
      </c>
      <c r="F337" s="42" t="s">
        <v>762</v>
      </c>
      <c r="G337" s="43">
        <v>1</v>
      </c>
      <c r="H337" s="44">
        <v>6951000</v>
      </c>
      <c r="I337">
        <f>1*(COUNTIF($E$2:E337,E337)=1)</f>
        <v>1</v>
      </c>
      <c r="L337" s="41">
        <v>44497</v>
      </c>
      <c r="M337" s="42" t="s">
        <v>48</v>
      </c>
      <c r="N337" s="42" t="s">
        <v>37</v>
      </c>
      <c r="O337" s="42" t="s">
        <v>717</v>
      </c>
      <c r="P337" s="42" t="s">
        <v>761</v>
      </c>
      <c r="Q337" s="42" t="s">
        <v>762</v>
      </c>
      <c r="R337" s="43">
        <v>1</v>
      </c>
      <c r="S337" s="44">
        <v>6951000</v>
      </c>
      <c r="T337">
        <f>1*(COUNTIF($Q$2:Q337,Q337)=1)</f>
        <v>1</v>
      </c>
      <c r="W337" s="41">
        <v>44497</v>
      </c>
      <c r="X337" s="42" t="s">
        <v>48</v>
      </c>
      <c r="Y337" s="42" t="s">
        <v>37</v>
      </c>
      <c r="Z337" s="42" t="s">
        <v>717</v>
      </c>
      <c r="AA337" s="42" t="s">
        <v>761</v>
      </c>
      <c r="AB337" s="42" t="s">
        <v>762</v>
      </c>
      <c r="AC337" s="43">
        <v>1</v>
      </c>
      <c r="AD337" s="44">
        <v>6951000</v>
      </c>
    </row>
    <row r="338" spans="1:30" x14ac:dyDescent="0.2">
      <c r="A338" s="37">
        <v>44497</v>
      </c>
      <c r="B338" s="38" t="s">
        <v>48</v>
      </c>
      <c r="C338" s="38" t="s">
        <v>37</v>
      </c>
      <c r="D338" s="38" t="s">
        <v>763</v>
      </c>
      <c r="E338" s="38" t="s">
        <v>764</v>
      </c>
      <c r="F338" s="38" t="s">
        <v>765</v>
      </c>
      <c r="G338" s="39">
        <v>1</v>
      </c>
      <c r="H338" s="40">
        <v>55060000</v>
      </c>
      <c r="I338">
        <f>1*(COUNTIF($E$2:E338,E338)=1)</f>
        <v>1</v>
      </c>
      <c r="L338" s="37">
        <v>44497</v>
      </c>
      <c r="M338" s="38" t="s">
        <v>48</v>
      </c>
      <c r="N338" s="38" t="s">
        <v>37</v>
      </c>
      <c r="O338" s="38" t="s">
        <v>763</v>
      </c>
      <c r="P338" s="38" t="s">
        <v>764</v>
      </c>
      <c r="Q338" s="38" t="s">
        <v>765</v>
      </c>
      <c r="R338" s="39">
        <v>1</v>
      </c>
      <c r="S338" s="40">
        <v>55060000</v>
      </c>
      <c r="T338">
        <f>1*(COUNTIF($Q$2:Q338,Q338)=1)</f>
        <v>1</v>
      </c>
      <c r="W338" s="37">
        <v>44497</v>
      </c>
      <c r="X338" s="38" t="s">
        <v>48</v>
      </c>
      <c r="Y338" s="38" t="s">
        <v>37</v>
      </c>
      <c r="Z338" s="38" t="s">
        <v>763</v>
      </c>
      <c r="AA338" s="38" t="s">
        <v>764</v>
      </c>
      <c r="AB338" s="38" t="s">
        <v>765</v>
      </c>
      <c r="AC338" s="39">
        <v>1</v>
      </c>
      <c r="AD338" s="40">
        <v>55060000</v>
      </c>
    </row>
    <row r="339" spans="1:30" x14ac:dyDescent="0.2">
      <c r="A339" s="41">
        <v>44497</v>
      </c>
      <c r="B339" s="42" t="s">
        <v>13</v>
      </c>
      <c r="C339" s="42" t="s">
        <v>37</v>
      </c>
      <c r="D339" s="42" t="s">
        <v>766</v>
      </c>
      <c r="E339" s="42" t="s">
        <v>767</v>
      </c>
      <c r="F339" s="42" t="s">
        <v>768</v>
      </c>
      <c r="G339" s="43">
        <v>1</v>
      </c>
      <c r="H339" s="44">
        <v>265370000</v>
      </c>
      <c r="I339">
        <f>1*(COUNTIF($E$2:E339,E339)=1)</f>
        <v>1</v>
      </c>
      <c r="L339" s="41">
        <v>44497</v>
      </c>
      <c r="M339" s="42" t="s">
        <v>13</v>
      </c>
      <c r="N339" s="42" t="s">
        <v>37</v>
      </c>
      <c r="O339" s="42" t="s">
        <v>766</v>
      </c>
      <c r="P339" s="42" t="s">
        <v>767</v>
      </c>
      <c r="Q339" s="42" t="s">
        <v>768</v>
      </c>
      <c r="R339" s="43">
        <v>1</v>
      </c>
      <c r="S339" s="44">
        <v>265370000</v>
      </c>
      <c r="T339">
        <f>1*(COUNTIF($Q$2:Q339,Q339)=1)</f>
        <v>1</v>
      </c>
      <c r="W339" s="41">
        <v>44497</v>
      </c>
      <c r="X339" s="42" t="s">
        <v>13</v>
      </c>
      <c r="Y339" s="42" t="s">
        <v>37</v>
      </c>
      <c r="Z339" s="42" t="s">
        <v>766</v>
      </c>
      <c r="AA339" s="42" t="s">
        <v>767</v>
      </c>
      <c r="AB339" s="42" t="s">
        <v>768</v>
      </c>
      <c r="AC339" s="43">
        <v>1</v>
      </c>
      <c r="AD339" s="44">
        <v>265370000</v>
      </c>
    </row>
    <row r="340" spans="1:30" x14ac:dyDescent="0.2">
      <c r="A340" s="37">
        <v>44498</v>
      </c>
      <c r="B340" s="38" t="s">
        <v>13</v>
      </c>
      <c r="C340" s="38" t="s">
        <v>37</v>
      </c>
      <c r="D340" s="38" t="s">
        <v>769</v>
      </c>
      <c r="E340" s="38" t="s">
        <v>770</v>
      </c>
      <c r="F340" s="38" t="s">
        <v>771</v>
      </c>
      <c r="G340" s="39">
        <v>1</v>
      </c>
      <c r="H340" s="40">
        <v>63184000</v>
      </c>
      <c r="I340">
        <f>1*(COUNTIF($E$2:E340,E340)=1)</f>
        <v>1</v>
      </c>
      <c r="L340" s="37">
        <v>44498</v>
      </c>
      <c r="M340" s="38" t="s">
        <v>13</v>
      </c>
      <c r="N340" s="38" t="s">
        <v>37</v>
      </c>
      <c r="O340" s="38" t="s">
        <v>769</v>
      </c>
      <c r="P340" s="38" t="s">
        <v>770</v>
      </c>
      <c r="Q340" s="38" t="s">
        <v>771</v>
      </c>
      <c r="R340" s="39">
        <v>1</v>
      </c>
      <c r="S340" s="40">
        <v>63184000</v>
      </c>
      <c r="T340">
        <f>1*(COUNTIF($Q$2:Q340,Q340)=1)</f>
        <v>1</v>
      </c>
      <c r="W340" s="37">
        <v>44498</v>
      </c>
      <c r="X340" s="38" t="s">
        <v>13</v>
      </c>
      <c r="Y340" s="38" t="s">
        <v>37</v>
      </c>
      <c r="Z340" s="38" t="s">
        <v>769</v>
      </c>
      <c r="AA340" s="38" t="s">
        <v>770</v>
      </c>
      <c r="AB340" s="38" t="s">
        <v>771</v>
      </c>
      <c r="AC340" s="39">
        <v>1</v>
      </c>
      <c r="AD340" s="40">
        <v>63184000</v>
      </c>
    </row>
    <row r="341" spans="1:30" x14ac:dyDescent="0.2">
      <c r="A341" s="41">
        <v>44498</v>
      </c>
      <c r="B341" s="42" t="s">
        <v>15</v>
      </c>
      <c r="C341" s="42" t="s">
        <v>37</v>
      </c>
      <c r="D341" s="42" t="s">
        <v>772</v>
      </c>
      <c r="E341" s="42" t="s">
        <v>773</v>
      </c>
      <c r="F341" s="42" t="s">
        <v>774</v>
      </c>
      <c r="G341" s="43">
        <v>1</v>
      </c>
      <c r="H341" s="44">
        <v>46937000</v>
      </c>
      <c r="I341">
        <f>1*(COUNTIF($E$2:E341,E341)=1)</f>
        <v>1</v>
      </c>
      <c r="L341" s="41">
        <v>44498</v>
      </c>
      <c r="M341" s="42" t="s">
        <v>15</v>
      </c>
      <c r="N341" s="42" t="s">
        <v>37</v>
      </c>
      <c r="O341" s="42" t="s">
        <v>772</v>
      </c>
      <c r="P341" s="42" t="s">
        <v>773</v>
      </c>
      <c r="Q341" s="42" t="s">
        <v>774</v>
      </c>
      <c r="R341" s="43">
        <v>1</v>
      </c>
      <c r="S341" s="44">
        <v>46937000</v>
      </c>
      <c r="T341">
        <f>1*(COUNTIF($Q$2:Q341,Q341)=1)</f>
        <v>1</v>
      </c>
      <c r="W341" s="41">
        <v>44498</v>
      </c>
      <c r="X341" s="42" t="s">
        <v>15</v>
      </c>
      <c r="Y341" s="42" t="s">
        <v>37</v>
      </c>
      <c r="Z341" s="42" t="s">
        <v>772</v>
      </c>
      <c r="AA341" s="42" t="s">
        <v>773</v>
      </c>
      <c r="AB341" s="42" t="s">
        <v>774</v>
      </c>
      <c r="AC341" s="43">
        <v>1</v>
      </c>
      <c r="AD341" s="44">
        <v>46937000</v>
      </c>
    </row>
    <row r="342" spans="1:30" x14ac:dyDescent="0.2">
      <c r="A342" s="37">
        <v>44498</v>
      </c>
      <c r="B342" s="38" t="s">
        <v>15</v>
      </c>
      <c r="C342" s="38" t="s">
        <v>37</v>
      </c>
      <c r="D342" s="38" t="s">
        <v>775</v>
      </c>
      <c r="E342" s="38" t="s">
        <v>773</v>
      </c>
      <c r="F342" s="38" t="s">
        <v>774</v>
      </c>
      <c r="G342" s="39">
        <v>1</v>
      </c>
      <c r="H342" s="40">
        <v>46937000</v>
      </c>
      <c r="I342">
        <f>1*(COUNTIF($E$2:E342,E342)=1)</f>
        <v>0</v>
      </c>
      <c r="L342" s="37">
        <v>44498</v>
      </c>
      <c r="M342" s="38" t="s">
        <v>15</v>
      </c>
      <c r="N342" s="38" t="s">
        <v>37</v>
      </c>
      <c r="O342" s="38" t="s">
        <v>775</v>
      </c>
      <c r="P342" s="38" t="s">
        <v>773</v>
      </c>
      <c r="Q342" s="38" t="s">
        <v>774</v>
      </c>
      <c r="R342" s="39">
        <v>1</v>
      </c>
      <c r="S342" s="40">
        <v>46937000</v>
      </c>
      <c r="T342">
        <f>1*(COUNTIF($Q$2:Q342,Q342)=1)</f>
        <v>0</v>
      </c>
      <c r="W342" s="37">
        <v>44498</v>
      </c>
      <c r="X342" s="38" t="s">
        <v>15</v>
      </c>
      <c r="Y342" s="38" t="s">
        <v>37</v>
      </c>
      <c r="Z342" s="38" t="s">
        <v>775</v>
      </c>
      <c r="AA342" s="38" t="s">
        <v>773</v>
      </c>
      <c r="AB342" s="38" t="s">
        <v>774</v>
      </c>
      <c r="AC342" s="39">
        <v>1</v>
      </c>
      <c r="AD342" s="40">
        <v>46937000</v>
      </c>
    </row>
    <row r="343" spans="1:30" x14ac:dyDescent="0.2">
      <c r="A343" s="41">
        <v>44498</v>
      </c>
      <c r="B343" s="42" t="s">
        <v>13</v>
      </c>
      <c r="C343" s="42" t="s">
        <v>37</v>
      </c>
      <c r="D343" s="42" t="s">
        <v>776</v>
      </c>
      <c r="E343" s="42" t="s">
        <v>770</v>
      </c>
      <c r="F343" s="42" t="s">
        <v>777</v>
      </c>
      <c r="G343" s="43">
        <v>1</v>
      </c>
      <c r="H343" s="44">
        <v>56865000</v>
      </c>
      <c r="I343">
        <f>1*(COUNTIF($E$2:E343,E343)=1)</f>
        <v>0</v>
      </c>
      <c r="L343" s="41">
        <v>44498</v>
      </c>
      <c r="M343" s="42" t="s">
        <v>13</v>
      </c>
      <c r="N343" s="42" t="s">
        <v>37</v>
      </c>
      <c r="O343" s="42" t="s">
        <v>776</v>
      </c>
      <c r="P343" s="42" t="s">
        <v>770</v>
      </c>
      <c r="Q343" s="42" t="s">
        <v>777</v>
      </c>
      <c r="R343" s="43">
        <v>1</v>
      </c>
      <c r="S343" s="44">
        <v>56865000</v>
      </c>
      <c r="T343">
        <f>1*(COUNTIF($Q$2:Q343,Q343)=1)</f>
        <v>1</v>
      </c>
      <c r="W343" s="41">
        <v>44498</v>
      </c>
      <c r="X343" s="42" t="s">
        <v>13</v>
      </c>
      <c r="Y343" s="42" t="s">
        <v>37</v>
      </c>
      <c r="Z343" s="42" t="s">
        <v>776</v>
      </c>
      <c r="AA343" s="42" t="s">
        <v>770</v>
      </c>
      <c r="AB343" s="42" t="s">
        <v>777</v>
      </c>
      <c r="AC343" s="43">
        <v>1</v>
      </c>
      <c r="AD343" s="44">
        <v>56865000</v>
      </c>
    </row>
    <row r="344" spans="1:30" x14ac:dyDescent="0.2">
      <c r="A344" s="37">
        <v>44498</v>
      </c>
      <c r="B344" s="38" t="s">
        <v>13</v>
      </c>
      <c r="C344" s="38" t="s">
        <v>37</v>
      </c>
      <c r="D344" s="38" t="s">
        <v>769</v>
      </c>
      <c r="E344" s="38" t="s">
        <v>770</v>
      </c>
      <c r="F344" s="38" t="s">
        <v>778</v>
      </c>
      <c r="G344" s="39">
        <v>-1</v>
      </c>
      <c r="H344" s="40">
        <v>-63184000</v>
      </c>
      <c r="I344">
        <f>1*(COUNTIF($E$2:E344,E344)=1)</f>
        <v>0</v>
      </c>
      <c r="L344" s="37">
        <v>44498</v>
      </c>
      <c r="M344" s="38" t="s">
        <v>13</v>
      </c>
      <c r="N344" s="38" t="s">
        <v>37</v>
      </c>
      <c r="O344" s="38" t="s">
        <v>769</v>
      </c>
      <c r="P344" s="38" t="s">
        <v>770</v>
      </c>
      <c r="Q344" s="38" t="s">
        <v>778</v>
      </c>
      <c r="R344" s="39">
        <v>-1</v>
      </c>
      <c r="S344" s="40">
        <v>-63184000</v>
      </c>
      <c r="T344">
        <f>1*(COUNTIF($Q$2:Q344,Q344)=1)</f>
        <v>1</v>
      </c>
      <c r="W344" s="37">
        <v>44498</v>
      </c>
      <c r="X344" s="38" t="s">
        <v>13</v>
      </c>
      <c r="Y344" s="38" t="s">
        <v>37</v>
      </c>
      <c r="Z344" s="38" t="s">
        <v>769</v>
      </c>
      <c r="AA344" s="38" t="s">
        <v>770</v>
      </c>
      <c r="AB344" s="38" t="s">
        <v>778</v>
      </c>
      <c r="AC344" s="39">
        <v>-1</v>
      </c>
      <c r="AD344" s="40">
        <v>-63184000</v>
      </c>
    </row>
    <row r="345" spans="1:30" x14ac:dyDescent="0.2">
      <c r="A345" s="41">
        <v>44499</v>
      </c>
      <c r="B345" s="42" t="s">
        <v>13</v>
      </c>
      <c r="C345" s="42" t="s">
        <v>37</v>
      </c>
      <c r="D345" s="42" t="s">
        <v>297</v>
      </c>
      <c r="E345" s="42" t="s">
        <v>779</v>
      </c>
      <c r="F345" s="42" t="s">
        <v>780</v>
      </c>
      <c r="G345" s="43">
        <v>1</v>
      </c>
      <c r="H345" s="44">
        <v>68599000</v>
      </c>
      <c r="I345">
        <f>1*(COUNTIF($E$2:E345,E345)=1)</f>
        <v>1</v>
      </c>
      <c r="L345" s="41">
        <v>44499</v>
      </c>
      <c r="M345" s="42" t="s">
        <v>13</v>
      </c>
      <c r="N345" s="42" t="s">
        <v>37</v>
      </c>
      <c r="O345" s="42" t="s">
        <v>297</v>
      </c>
      <c r="P345" s="42" t="s">
        <v>779</v>
      </c>
      <c r="Q345" s="42" t="s">
        <v>780</v>
      </c>
      <c r="R345" s="43">
        <v>1</v>
      </c>
      <c r="S345" s="44">
        <v>68599000</v>
      </c>
      <c r="T345">
        <f>1*(COUNTIF($Q$2:Q345,Q345)=1)</f>
        <v>1</v>
      </c>
      <c r="W345" s="41">
        <v>44499</v>
      </c>
      <c r="X345" s="42" t="s">
        <v>13</v>
      </c>
      <c r="Y345" s="42" t="s">
        <v>37</v>
      </c>
      <c r="Z345" s="42" t="s">
        <v>297</v>
      </c>
      <c r="AA345" s="42" t="s">
        <v>779</v>
      </c>
      <c r="AB345" s="42" t="s">
        <v>780</v>
      </c>
      <c r="AC345" s="43">
        <v>1</v>
      </c>
      <c r="AD345" s="44">
        <v>68599000</v>
      </c>
    </row>
    <row r="346" spans="1:30" x14ac:dyDescent="0.2">
      <c r="A346" s="37">
        <v>44499</v>
      </c>
      <c r="B346" s="38" t="s">
        <v>13</v>
      </c>
      <c r="C346" s="38" t="s">
        <v>37</v>
      </c>
      <c r="D346" s="38" t="s">
        <v>144</v>
      </c>
      <c r="E346" s="38" t="s">
        <v>779</v>
      </c>
      <c r="F346" s="38" t="s">
        <v>780</v>
      </c>
      <c r="G346" s="39">
        <v>1</v>
      </c>
      <c r="H346" s="40">
        <v>9388000</v>
      </c>
      <c r="I346">
        <f>1*(COUNTIF($E$2:E346,E346)=1)</f>
        <v>0</v>
      </c>
      <c r="L346" s="37">
        <v>44499</v>
      </c>
      <c r="M346" s="38" t="s">
        <v>13</v>
      </c>
      <c r="N346" s="38" t="s">
        <v>37</v>
      </c>
      <c r="O346" s="38" t="s">
        <v>144</v>
      </c>
      <c r="P346" s="38" t="s">
        <v>779</v>
      </c>
      <c r="Q346" s="38" t="s">
        <v>780</v>
      </c>
      <c r="R346" s="39">
        <v>1</v>
      </c>
      <c r="S346" s="40">
        <v>9388000</v>
      </c>
      <c r="T346">
        <f>1*(COUNTIF($Q$2:Q346,Q346)=1)</f>
        <v>0</v>
      </c>
      <c r="W346" s="37">
        <v>44499</v>
      </c>
      <c r="X346" s="38" t="s">
        <v>13</v>
      </c>
      <c r="Y346" s="38" t="s">
        <v>37</v>
      </c>
      <c r="Z346" s="38" t="s">
        <v>144</v>
      </c>
      <c r="AA346" s="38" t="s">
        <v>779</v>
      </c>
      <c r="AB346" s="38" t="s">
        <v>780</v>
      </c>
      <c r="AC346" s="39">
        <v>1</v>
      </c>
      <c r="AD346" s="40">
        <v>9388000</v>
      </c>
    </row>
    <row r="347" spans="1:30" x14ac:dyDescent="0.2">
      <c r="A347" s="41">
        <v>44499</v>
      </c>
      <c r="B347" s="42" t="s">
        <v>15</v>
      </c>
      <c r="C347" s="42" t="s">
        <v>37</v>
      </c>
      <c r="D347" s="42" t="s">
        <v>781</v>
      </c>
      <c r="E347" s="42" t="s">
        <v>782</v>
      </c>
      <c r="F347" s="42" t="s">
        <v>783</v>
      </c>
      <c r="G347" s="43">
        <v>1</v>
      </c>
      <c r="H347" s="44">
        <v>97483000</v>
      </c>
      <c r="I347">
        <f>1*(COUNTIF($E$2:E347,E347)=1)</f>
        <v>1</v>
      </c>
      <c r="L347" s="41">
        <v>44499</v>
      </c>
      <c r="M347" s="42" t="s">
        <v>15</v>
      </c>
      <c r="N347" s="42" t="s">
        <v>37</v>
      </c>
      <c r="O347" s="42" t="s">
        <v>781</v>
      </c>
      <c r="P347" s="42" t="s">
        <v>782</v>
      </c>
      <c r="Q347" s="42" t="s">
        <v>783</v>
      </c>
      <c r="R347" s="43">
        <v>1</v>
      </c>
      <c r="S347" s="44">
        <v>97483000</v>
      </c>
      <c r="T347">
        <f>1*(COUNTIF($Q$2:Q347,Q347)=1)</f>
        <v>1</v>
      </c>
      <c r="W347" s="41">
        <v>44499</v>
      </c>
      <c r="X347" s="42" t="s">
        <v>15</v>
      </c>
      <c r="Y347" s="42" t="s">
        <v>37</v>
      </c>
      <c r="Z347" s="42" t="s">
        <v>781</v>
      </c>
      <c r="AA347" s="42" t="s">
        <v>782</v>
      </c>
      <c r="AB347" s="42" t="s">
        <v>783</v>
      </c>
      <c r="AC347" s="43">
        <v>1</v>
      </c>
      <c r="AD347" s="44">
        <v>97483000</v>
      </c>
    </row>
    <row r="348" spans="1:30" x14ac:dyDescent="0.2">
      <c r="A348" s="37">
        <v>44499</v>
      </c>
      <c r="B348" s="38" t="s">
        <v>15</v>
      </c>
      <c r="C348" s="38" t="s">
        <v>37</v>
      </c>
      <c r="D348" s="38" t="s">
        <v>784</v>
      </c>
      <c r="E348" s="38" t="s">
        <v>785</v>
      </c>
      <c r="F348" s="38" t="s">
        <v>786</v>
      </c>
      <c r="G348" s="39">
        <v>1</v>
      </c>
      <c r="H348" s="40">
        <v>55060000</v>
      </c>
      <c r="I348">
        <f>1*(COUNTIF($E$2:E348,E348)=1)</f>
        <v>1</v>
      </c>
      <c r="L348" s="37">
        <v>44499</v>
      </c>
      <c r="M348" s="38" t="s">
        <v>15</v>
      </c>
      <c r="N348" s="38" t="s">
        <v>37</v>
      </c>
      <c r="O348" s="38" t="s">
        <v>784</v>
      </c>
      <c r="P348" s="38" t="s">
        <v>785</v>
      </c>
      <c r="Q348" s="38" t="s">
        <v>786</v>
      </c>
      <c r="R348" s="39">
        <v>1</v>
      </c>
      <c r="S348" s="40">
        <v>55060000</v>
      </c>
      <c r="T348">
        <f>1*(COUNTIF($Q$2:Q348,Q348)=1)</f>
        <v>1</v>
      </c>
      <c r="W348" s="37">
        <v>44499</v>
      </c>
      <c r="X348" s="38" t="s">
        <v>15</v>
      </c>
      <c r="Y348" s="38" t="s">
        <v>37</v>
      </c>
      <c r="Z348" s="38" t="s">
        <v>784</v>
      </c>
      <c r="AA348" s="38" t="s">
        <v>785</v>
      </c>
      <c r="AB348" s="38" t="s">
        <v>786</v>
      </c>
      <c r="AC348" s="39">
        <v>1</v>
      </c>
      <c r="AD348" s="40">
        <v>55060000</v>
      </c>
    </row>
    <row r="349" spans="1:30" x14ac:dyDescent="0.2">
      <c r="A349" s="41">
        <v>44499</v>
      </c>
      <c r="B349" s="42" t="s">
        <v>15</v>
      </c>
      <c r="C349" s="42" t="s">
        <v>37</v>
      </c>
      <c r="D349" s="42" t="s">
        <v>787</v>
      </c>
      <c r="E349" s="42" t="s">
        <v>785</v>
      </c>
      <c r="F349" s="42" t="s">
        <v>786</v>
      </c>
      <c r="G349" s="43">
        <v>1</v>
      </c>
      <c r="H349" s="44">
        <v>43326000</v>
      </c>
      <c r="I349">
        <f>1*(COUNTIF($E$2:E349,E349)=1)</f>
        <v>0</v>
      </c>
      <c r="L349" s="41">
        <v>44499</v>
      </c>
      <c r="M349" s="42" t="s">
        <v>15</v>
      </c>
      <c r="N349" s="42" t="s">
        <v>37</v>
      </c>
      <c r="O349" s="42" t="s">
        <v>787</v>
      </c>
      <c r="P349" s="42" t="s">
        <v>785</v>
      </c>
      <c r="Q349" s="42" t="s">
        <v>786</v>
      </c>
      <c r="R349" s="43">
        <v>1</v>
      </c>
      <c r="S349" s="44">
        <v>43326000</v>
      </c>
      <c r="T349">
        <f>1*(COUNTIF($Q$2:Q349,Q349)=1)</f>
        <v>0</v>
      </c>
      <c r="W349" s="41">
        <v>44499</v>
      </c>
      <c r="X349" s="42" t="s">
        <v>15</v>
      </c>
      <c r="Y349" s="42" t="s">
        <v>37</v>
      </c>
      <c r="Z349" s="42" t="s">
        <v>787</v>
      </c>
      <c r="AA349" s="42" t="s">
        <v>785</v>
      </c>
      <c r="AB349" s="42" t="s">
        <v>786</v>
      </c>
      <c r="AC349" s="43">
        <v>1</v>
      </c>
      <c r="AD349" s="44">
        <v>43326000</v>
      </c>
    </row>
    <row r="350" spans="1:30" x14ac:dyDescent="0.2">
      <c r="A350" s="37">
        <v>44500</v>
      </c>
      <c r="B350" s="38" t="s">
        <v>48</v>
      </c>
      <c r="C350" s="38" t="s">
        <v>37</v>
      </c>
      <c r="D350" s="38" t="s">
        <v>788</v>
      </c>
      <c r="E350" s="38" t="s">
        <v>789</v>
      </c>
      <c r="F350" s="38" t="s">
        <v>790</v>
      </c>
      <c r="G350" s="39">
        <v>1</v>
      </c>
      <c r="H350" s="40">
        <v>12096000</v>
      </c>
      <c r="I350">
        <f>1*(COUNTIF($E$2:E350,E350)=1)</f>
        <v>1</v>
      </c>
      <c r="L350" s="37">
        <v>44500</v>
      </c>
      <c r="M350" s="38" t="s">
        <v>48</v>
      </c>
      <c r="N350" s="38" t="s">
        <v>37</v>
      </c>
      <c r="O350" s="38" t="s">
        <v>788</v>
      </c>
      <c r="P350" s="38" t="s">
        <v>789</v>
      </c>
      <c r="Q350" s="38" t="s">
        <v>790</v>
      </c>
      <c r="R350" s="39">
        <v>1</v>
      </c>
      <c r="S350" s="40">
        <v>12096000</v>
      </c>
      <c r="T350">
        <f>1*(COUNTIF($Q$2:Q350,Q350)=1)</f>
        <v>1</v>
      </c>
      <c r="W350" s="37">
        <v>44500</v>
      </c>
      <c r="X350" s="38" t="s">
        <v>48</v>
      </c>
      <c r="Y350" s="38" t="s">
        <v>37</v>
      </c>
      <c r="Z350" s="38" t="s">
        <v>788</v>
      </c>
      <c r="AA350" s="38" t="s">
        <v>789</v>
      </c>
      <c r="AB350" s="38" t="s">
        <v>790</v>
      </c>
      <c r="AC350" s="39">
        <v>1</v>
      </c>
      <c r="AD350" s="40">
        <v>12096000</v>
      </c>
    </row>
    <row r="351" spans="1:30" x14ac:dyDescent="0.2">
      <c r="A351" s="41">
        <v>44500</v>
      </c>
      <c r="B351" s="42" t="s">
        <v>48</v>
      </c>
      <c r="C351" s="42" t="s">
        <v>37</v>
      </c>
      <c r="D351" s="42" t="s">
        <v>791</v>
      </c>
      <c r="E351" s="42" t="s">
        <v>792</v>
      </c>
      <c r="F351" s="42" t="s">
        <v>793</v>
      </c>
      <c r="G351" s="43">
        <v>1</v>
      </c>
      <c r="H351" s="44">
        <v>24371000</v>
      </c>
      <c r="I351">
        <f>1*(COUNTIF($E$2:E351,E351)=1)</f>
        <v>1</v>
      </c>
      <c r="L351" s="41">
        <v>44500</v>
      </c>
      <c r="M351" s="42" t="s">
        <v>48</v>
      </c>
      <c r="N351" s="42" t="s">
        <v>37</v>
      </c>
      <c r="O351" s="42" t="s">
        <v>791</v>
      </c>
      <c r="P351" s="42" t="s">
        <v>792</v>
      </c>
      <c r="Q351" s="42" t="s">
        <v>793</v>
      </c>
      <c r="R351" s="43">
        <v>1</v>
      </c>
      <c r="S351" s="44">
        <v>24371000</v>
      </c>
      <c r="T351">
        <f>1*(COUNTIF($Q$2:Q351,Q351)=1)</f>
        <v>1</v>
      </c>
      <c r="W351" s="41">
        <v>44500</v>
      </c>
      <c r="X351" s="42" t="s">
        <v>48</v>
      </c>
      <c r="Y351" s="42" t="s">
        <v>37</v>
      </c>
      <c r="Z351" s="42" t="s">
        <v>791</v>
      </c>
      <c r="AA351" s="42" t="s">
        <v>792</v>
      </c>
      <c r="AB351" s="42" t="s">
        <v>793</v>
      </c>
      <c r="AC351" s="43">
        <v>1</v>
      </c>
      <c r="AD351" s="44">
        <v>24371000</v>
      </c>
    </row>
    <row r="352" spans="1:30" x14ac:dyDescent="0.2">
      <c r="A352" s="37">
        <v>44500</v>
      </c>
      <c r="B352" s="38" t="s">
        <v>13</v>
      </c>
      <c r="C352" s="38" t="s">
        <v>37</v>
      </c>
      <c r="D352" s="38" t="s">
        <v>794</v>
      </c>
      <c r="E352" s="38" t="s">
        <v>795</v>
      </c>
      <c r="F352" s="38" t="s">
        <v>796</v>
      </c>
      <c r="G352" s="39">
        <v>1</v>
      </c>
      <c r="H352" s="40">
        <v>178719000</v>
      </c>
      <c r="I352">
        <f>1*(COUNTIF($E$2:E352,E352)=1)</f>
        <v>1</v>
      </c>
      <c r="L352" s="37">
        <v>44500</v>
      </c>
      <c r="M352" s="38" t="s">
        <v>13</v>
      </c>
      <c r="N352" s="38" t="s">
        <v>37</v>
      </c>
      <c r="O352" s="38" t="s">
        <v>794</v>
      </c>
      <c r="P352" s="38" t="s">
        <v>795</v>
      </c>
      <c r="Q352" s="38" t="s">
        <v>796</v>
      </c>
      <c r="R352" s="39">
        <v>1</v>
      </c>
      <c r="S352" s="40">
        <v>178719000</v>
      </c>
      <c r="T352">
        <f>1*(COUNTIF($Q$2:Q352,Q352)=1)</f>
        <v>1</v>
      </c>
      <c r="W352" s="37">
        <v>44500</v>
      </c>
      <c r="X352" s="38" t="s">
        <v>13</v>
      </c>
      <c r="Y352" s="38" t="s">
        <v>37</v>
      </c>
      <c r="Z352" s="38" t="s">
        <v>794</v>
      </c>
      <c r="AA352" s="38" t="s">
        <v>795</v>
      </c>
      <c r="AB352" s="38" t="s">
        <v>796</v>
      </c>
      <c r="AC352" s="39">
        <v>1</v>
      </c>
      <c r="AD352" s="40">
        <v>178719000</v>
      </c>
    </row>
    <row r="353" spans="1:30" x14ac:dyDescent="0.2">
      <c r="A353" s="41">
        <v>44500</v>
      </c>
      <c r="B353" s="42" t="s">
        <v>13</v>
      </c>
      <c r="C353" s="42" t="s">
        <v>37</v>
      </c>
      <c r="D353" s="42" t="s">
        <v>797</v>
      </c>
      <c r="E353" s="42" t="s">
        <v>798</v>
      </c>
      <c r="F353" s="42" t="s">
        <v>799</v>
      </c>
      <c r="G353" s="43">
        <v>1</v>
      </c>
      <c r="H353" s="44">
        <v>82139000</v>
      </c>
      <c r="I353">
        <f>1*(COUNTIF($E$2:E353,E353)=1)</f>
        <v>1</v>
      </c>
      <c r="L353" s="41">
        <v>44500</v>
      </c>
      <c r="M353" s="42" t="s">
        <v>13</v>
      </c>
      <c r="N353" s="42" t="s">
        <v>37</v>
      </c>
      <c r="O353" s="42" t="s">
        <v>797</v>
      </c>
      <c r="P353" s="42" t="s">
        <v>798</v>
      </c>
      <c r="Q353" s="42" t="s">
        <v>799</v>
      </c>
      <c r="R353" s="43">
        <v>1</v>
      </c>
      <c r="S353" s="44">
        <v>82139000</v>
      </c>
      <c r="T353">
        <f>1*(COUNTIF($Q$2:Q353,Q353)=1)</f>
        <v>1</v>
      </c>
      <c r="W353" s="41">
        <v>44500</v>
      </c>
      <c r="X353" s="42" t="s">
        <v>13</v>
      </c>
      <c r="Y353" s="42" t="s">
        <v>37</v>
      </c>
      <c r="Z353" s="42" t="s">
        <v>797</v>
      </c>
      <c r="AA353" s="42" t="s">
        <v>798</v>
      </c>
      <c r="AB353" s="42" t="s">
        <v>799</v>
      </c>
      <c r="AC353" s="43">
        <v>1</v>
      </c>
      <c r="AD353" s="44">
        <v>82139000</v>
      </c>
    </row>
    <row r="354" spans="1:30" x14ac:dyDescent="0.2">
      <c r="A354" s="37">
        <v>44500</v>
      </c>
      <c r="B354" s="38" t="s">
        <v>13</v>
      </c>
      <c r="C354" s="38" t="s">
        <v>37</v>
      </c>
      <c r="D354" s="38" t="s">
        <v>638</v>
      </c>
      <c r="E354" s="38" t="s">
        <v>800</v>
      </c>
      <c r="F354" s="38" t="s">
        <v>801</v>
      </c>
      <c r="G354" s="39">
        <v>1</v>
      </c>
      <c r="H354" s="40">
        <v>92067000</v>
      </c>
      <c r="I354">
        <f>1*(COUNTIF($E$2:E354,E354)=1)</f>
        <v>1</v>
      </c>
      <c r="L354" s="37">
        <v>44500</v>
      </c>
      <c r="M354" s="38" t="s">
        <v>13</v>
      </c>
      <c r="N354" s="38" t="s">
        <v>37</v>
      </c>
      <c r="O354" s="38" t="s">
        <v>638</v>
      </c>
      <c r="P354" s="38" t="s">
        <v>800</v>
      </c>
      <c r="Q354" s="38" t="s">
        <v>801</v>
      </c>
      <c r="R354" s="39">
        <v>1</v>
      </c>
      <c r="S354" s="40">
        <v>92067000</v>
      </c>
      <c r="T354">
        <f>1*(COUNTIF($Q$2:Q354,Q354)=1)</f>
        <v>1</v>
      </c>
      <c r="W354" s="37">
        <v>44500</v>
      </c>
      <c r="X354" s="38" t="s">
        <v>13</v>
      </c>
      <c r="Y354" s="38" t="s">
        <v>37</v>
      </c>
      <c r="Z354" s="38" t="s">
        <v>638</v>
      </c>
      <c r="AA354" s="38" t="s">
        <v>800</v>
      </c>
      <c r="AB354" s="38" t="s">
        <v>801</v>
      </c>
      <c r="AC354" s="39">
        <v>1</v>
      </c>
      <c r="AD354" s="40">
        <v>92067000</v>
      </c>
    </row>
    <row r="355" spans="1:30" x14ac:dyDescent="0.2">
      <c r="A355" s="41">
        <v>44500</v>
      </c>
      <c r="B355" s="42" t="s">
        <v>13</v>
      </c>
      <c r="C355" s="42" t="s">
        <v>37</v>
      </c>
      <c r="D355" s="42" t="s">
        <v>802</v>
      </c>
      <c r="E355" s="42" t="s">
        <v>800</v>
      </c>
      <c r="F355" s="42" t="s">
        <v>801</v>
      </c>
      <c r="G355" s="43">
        <v>1</v>
      </c>
      <c r="H355" s="44">
        <v>56865000</v>
      </c>
      <c r="I355">
        <f>1*(COUNTIF($E$2:E355,E355)=1)</f>
        <v>0</v>
      </c>
      <c r="L355" s="41">
        <v>44500</v>
      </c>
      <c r="M355" s="42" t="s">
        <v>13</v>
      </c>
      <c r="N355" s="42" t="s">
        <v>37</v>
      </c>
      <c r="O355" s="42" t="s">
        <v>802</v>
      </c>
      <c r="P355" s="42" t="s">
        <v>800</v>
      </c>
      <c r="Q355" s="42" t="s">
        <v>801</v>
      </c>
      <c r="R355" s="43">
        <v>1</v>
      </c>
      <c r="S355" s="44">
        <v>56865000</v>
      </c>
      <c r="T355">
        <f>1*(COUNTIF($Q$2:Q355,Q355)=1)</f>
        <v>0</v>
      </c>
      <c r="W355" s="41">
        <v>44500</v>
      </c>
      <c r="X355" s="42" t="s">
        <v>13</v>
      </c>
      <c r="Y355" s="42" t="s">
        <v>37</v>
      </c>
      <c r="Z355" s="42" t="s">
        <v>802</v>
      </c>
      <c r="AA355" s="42" t="s">
        <v>800</v>
      </c>
      <c r="AB355" s="42" t="s">
        <v>801</v>
      </c>
      <c r="AC355" s="43">
        <v>1</v>
      </c>
      <c r="AD355" s="44">
        <v>56865000</v>
      </c>
    </row>
    <row r="356" spans="1:30" x14ac:dyDescent="0.2">
      <c r="A356" s="37">
        <v>44500</v>
      </c>
      <c r="B356" s="38" t="s">
        <v>13</v>
      </c>
      <c r="C356" s="38" t="s">
        <v>37</v>
      </c>
      <c r="D356" s="38" t="s">
        <v>803</v>
      </c>
      <c r="E356" s="38" t="s">
        <v>804</v>
      </c>
      <c r="F356" s="38" t="s">
        <v>805</v>
      </c>
      <c r="G356" s="39">
        <v>1</v>
      </c>
      <c r="H356" s="40">
        <v>12366000</v>
      </c>
      <c r="I356">
        <f>1*(COUNTIF($E$2:E356,E356)=1)</f>
        <v>1</v>
      </c>
      <c r="L356" s="37">
        <v>44500</v>
      </c>
      <c r="M356" s="38" t="s">
        <v>13</v>
      </c>
      <c r="N356" s="38" t="s">
        <v>37</v>
      </c>
      <c r="O356" s="38" t="s">
        <v>803</v>
      </c>
      <c r="P356" s="38" t="s">
        <v>804</v>
      </c>
      <c r="Q356" s="38" t="s">
        <v>805</v>
      </c>
      <c r="R356" s="39">
        <v>1</v>
      </c>
      <c r="S356" s="40">
        <v>12366000</v>
      </c>
      <c r="T356">
        <f>1*(COUNTIF($Q$2:Q356,Q356)=1)</f>
        <v>1</v>
      </c>
      <c r="W356" s="37">
        <v>44500</v>
      </c>
      <c r="X356" s="38" t="s">
        <v>13</v>
      </c>
      <c r="Y356" s="38" t="s">
        <v>37</v>
      </c>
      <c r="Z356" s="38" t="s">
        <v>803</v>
      </c>
      <c r="AA356" s="38" t="s">
        <v>804</v>
      </c>
      <c r="AB356" s="38" t="s">
        <v>805</v>
      </c>
      <c r="AC356" s="39">
        <v>1</v>
      </c>
      <c r="AD356" s="40">
        <v>12366000</v>
      </c>
    </row>
    <row r="357" spans="1:30" x14ac:dyDescent="0.2">
      <c r="A357" s="41">
        <v>44500</v>
      </c>
      <c r="B357" s="42" t="s">
        <v>13</v>
      </c>
      <c r="C357" s="42" t="s">
        <v>37</v>
      </c>
      <c r="D357" s="42" t="s">
        <v>806</v>
      </c>
      <c r="E357" s="42" t="s">
        <v>807</v>
      </c>
      <c r="F357" s="42" t="s">
        <v>808</v>
      </c>
      <c r="G357" s="43">
        <v>1</v>
      </c>
      <c r="H357" s="44">
        <v>164277000</v>
      </c>
      <c r="I357">
        <f>1*(COUNTIF($E$2:E357,E357)=1)</f>
        <v>1</v>
      </c>
      <c r="L357" s="41">
        <v>44500</v>
      </c>
      <c r="M357" s="42" t="s">
        <v>13</v>
      </c>
      <c r="N357" s="42" t="s">
        <v>37</v>
      </c>
      <c r="O357" s="42" t="s">
        <v>806</v>
      </c>
      <c r="P357" s="42" t="s">
        <v>807</v>
      </c>
      <c r="Q357" s="42" t="s">
        <v>808</v>
      </c>
      <c r="R357" s="43">
        <v>1</v>
      </c>
      <c r="S357" s="44">
        <v>164277000</v>
      </c>
      <c r="T357">
        <f>1*(COUNTIF($Q$2:Q357,Q357)=1)</f>
        <v>1</v>
      </c>
      <c r="W357" s="41">
        <v>44500</v>
      </c>
      <c r="X357" s="42" t="s">
        <v>13</v>
      </c>
      <c r="Y357" s="42" t="s">
        <v>37</v>
      </c>
      <c r="Z357" s="42" t="s">
        <v>806</v>
      </c>
      <c r="AA357" s="42" t="s">
        <v>807</v>
      </c>
      <c r="AB357" s="42" t="s">
        <v>808</v>
      </c>
      <c r="AC357" s="43">
        <v>1</v>
      </c>
      <c r="AD357" s="44">
        <v>164277000</v>
      </c>
    </row>
    <row r="358" spans="1:30" x14ac:dyDescent="0.2">
      <c r="A358" s="37">
        <v>44500</v>
      </c>
      <c r="B358" s="38" t="s">
        <v>13</v>
      </c>
      <c r="C358" s="38" t="s">
        <v>37</v>
      </c>
      <c r="D358" s="38" t="s">
        <v>809</v>
      </c>
      <c r="E358" s="38" t="s">
        <v>807</v>
      </c>
      <c r="F358" s="38" t="s">
        <v>808</v>
      </c>
      <c r="G358" s="39">
        <v>1</v>
      </c>
      <c r="H358" s="40">
        <v>28884000</v>
      </c>
      <c r="I358">
        <f>1*(COUNTIF($E$2:E358,E358)=1)</f>
        <v>0</v>
      </c>
      <c r="L358" s="37">
        <v>44500</v>
      </c>
      <c r="M358" s="38" t="s">
        <v>13</v>
      </c>
      <c r="N358" s="38" t="s">
        <v>37</v>
      </c>
      <c r="O358" s="38" t="s">
        <v>809</v>
      </c>
      <c r="P358" s="38" t="s">
        <v>807</v>
      </c>
      <c r="Q358" s="38" t="s">
        <v>808</v>
      </c>
      <c r="R358" s="39">
        <v>1</v>
      </c>
      <c r="S358" s="40">
        <v>28884000</v>
      </c>
      <c r="T358">
        <f>1*(COUNTIF($Q$2:Q358,Q358)=1)</f>
        <v>0</v>
      </c>
      <c r="W358" s="37">
        <v>44500</v>
      </c>
      <c r="X358" s="38" t="s">
        <v>13</v>
      </c>
      <c r="Y358" s="38" t="s">
        <v>37</v>
      </c>
      <c r="Z358" s="38" t="s">
        <v>809</v>
      </c>
      <c r="AA358" s="38" t="s">
        <v>807</v>
      </c>
      <c r="AB358" s="38" t="s">
        <v>808</v>
      </c>
      <c r="AC358" s="39">
        <v>1</v>
      </c>
      <c r="AD358" s="40">
        <v>28884000</v>
      </c>
    </row>
    <row r="359" spans="1:30" x14ac:dyDescent="0.2">
      <c r="A359" s="41">
        <v>44502</v>
      </c>
      <c r="B359" s="42" t="s">
        <v>48</v>
      </c>
      <c r="C359" s="42" t="s">
        <v>37</v>
      </c>
      <c r="D359" s="42" t="s">
        <v>810</v>
      </c>
      <c r="E359" s="42" t="s">
        <v>811</v>
      </c>
      <c r="F359" s="42" t="s">
        <v>812</v>
      </c>
      <c r="G359" s="43">
        <v>1</v>
      </c>
      <c r="H359" s="44">
        <v>6951000</v>
      </c>
      <c r="I359">
        <f>1*(COUNTIF($E$2:E359,E359)=1)</f>
        <v>1</v>
      </c>
      <c r="L359" s="41">
        <v>44502</v>
      </c>
      <c r="M359" s="42" t="s">
        <v>48</v>
      </c>
      <c r="N359" s="42" t="s">
        <v>37</v>
      </c>
      <c r="O359" s="42" t="s">
        <v>810</v>
      </c>
      <c r="P359" s="42" t="s">
        <v>811</v>
      </c>
      <c r="Q359" s="42" t="s">
        <v>812</v>
      </c>
      <c r="R359" s="43">
        <v>1</v>
      </c>
      <c r="S359" s="44">
        <v>6951000</v>
      </c>
      <c r="T359">
        <f>1*(COUNTIF($Q$2:Q359,Q359)=1)</f>
        <v>1</v>
      </c>
      <c r="W359" s="41">
        <v>44502</v>
      </c>
      <c r="X359" s="42" t="s">
        <v>48</v>
      </c>
      <c r="Y359" s="42" t="s">
        <v>37</v>
      </c>
      <c r="Z359" s="42" t="s">
        <v>810</v>
      </c>
      <c r="AA359" s="42" t="s">
        <v>811</v>
      </c>
      <c r="AB359" s="42" t="s">
        <v>812</v>
      </c>
      <c r="AC359" s="43">
        <v>1</v>
      </c>
      <c r="AD359" s="44">
        <v>6951000</v>
      </c>
    </row>
    <row r="360" spans="1:30" x14ac:dyDescent="0.2">
      <c r="A360" s="37">
        <v>44502</v>
      </c>
      <c r="B360" s="38" t="s">
        <v>13</v>
      </c>
      <c r="C360" s="38" t="s">
        <v>37</v>
      </c>
      <c r="D360" s="38" t="s">
        <v>355</v>
      </c>
      <c r="E360" s="38" t="s">
        <v>813</v>
      </c>
      <c r="F360" s="38" t="s">
        <v>814</v>
      </c>
      <c r="G360" s="39">
        <v>1</v>
      </c>
      <c r="H360" s="40">
        <v>8485000</v>
      </c>
      <c r="I360">
        <f>1*(COUNTIF($E$2:E360,E360)=1)</f>
        <v>1</v>
      </c>
      <c r="L360" s="37">
        <v>44502</v>
      </c>
      <c r="M360" s="38" t="s">
        <v>13</v>
      </c>
      <c r="N360" s="38" t="s">
        <v>37</v>
      </c>
      <c r="O360" s="38" t="s">
        <v>355</v>
      </c>
      <c r="P360" s="38" t="s">
        <v>813</v>
      </c>
      <c r="Q360" s="38" t="s">
        <v>814</v>
      </c>
      <c r="R360" s="39">
        <v>1</v>
      </c>
      <c r="S360" s="40">
        <v>8485000</v>
      </c>
      <c r="T360">
        <f>1*(COUNTIF($Q$2:Q360,Q360)=1)</f>
        <v>1</v>
      </c>
      <c r="W360" s="37">
        <v>44502</v>
      </c>
      <c r="X360" s="38" t="s">
        <v>13</v>
      </c>
      <c r="Y360" s="38" t="s">
        <v>37</v>
      </c>
      <c r="Z360" s="38" t="s">
        <v>355</v>
      </c>
      <c r="AA360" s="38" t="s">
        <v>813</v>
      </c>
      <c r="AB360" s="38" t="s">
        <v>814</v>
      </c>
      <c r="AC360" s="39">
        <v>1</v>
      </c>
      <c r="AD360" s="40">
        <v>8485000</v>
      </c>
    </row>
    <row r="361" spans="1:30" x14ac:dyDescent="0.2">
      <c r="A361" s="41">
        <v>44503</v>
      </c>
      <c r="B361" s="42" t="s">
        <v>48</v>
      </c>
      <c r="C361" s="42" t="s">
        <v>37</v>
      </c>
      <c r="D361" s="42" t="s">
        <v>454</v>
      </c>
      <c r="E361" s="42" t="s">
        <v>815</v>
      </c>
      <c r="F361" s="42" t="s">
        <v>816</v>
      </c>
      <c r="G361" s="43">
        <v>1</v>
      </c>
      <c r="H361" s="44">
        <v>9388000</v>
      </c>
      <c r="I361">
        <f>1*(COUNTIF($E$2:E361,E361)=1)</f>
        <v>1</v>
      </c>
      <c r="L361" s="41">
        <v>44503</v>
      </c>
      <c r="M361" s="42" t="s">
        <v>48</v>
      </c>
      <c r="N361" s="42" t="s">
        <v>37</v>
      </c>
      <c r="O361" s="42" t="s">
        <v>454</v>
      </c>
      <c r="P361" s="42" t="s">
        <v>815</v>
      </c>
      <c r="Q361" s="42" t="s">
        <v>816</v>
      </c>
      <c r="R361" s="43">
        <v>1</v>
      </c>
      <c r="S361" s="44">
        <v>9388000</v>
      </c>
      <c r="T361">
        <f>1*(COUNTIF($Q$2:Q361,Q361)=1)</f>
        <v>1</v>
      </c>
      <c r="W361" s="41">
        <v>44503</v>
      </c>
      <c r="X361" s="42" t="s">
        <v>48</v>
      </c>
      <c r="Y361" s="42" t="s">
        <v>37</v>
      </c>
      <c r="Z361" s="42" t="s">
        <v>454</v>
      </c>
      <c r="AA361" s="42" t="s">
        <v>815</v>
      </c>
      <c r="AB361" s="42" t="s">
        <v>816</v>
      </c>
      <c r="AC361" s="43">
        <v>1</v>
      </c>
      <c r="AD361" s="44">
        <v>9388000</v>
      </c>
    </row>
    <row r="362" spans="1:30" x14ac:dyDescent="0.2">
      <c r="A362" s="37">
        <v>44503</v>
      </c>
      <c r="B362" s="38" t="s">
        <v>15</v>
      </c>
      <c r="C362" s="38" t="s">
        <v>37</v>
      </c>
      <c r="D362" s="38" t="s">
        <v>817</v>
      </c>
      <c r="E362" s="38" t="s">
        <v>818</v>
      </c>
      <c r="F362" s="38" t="s">
        <v>819</v>
      </c>
      <c r="G362" s="39">
        <v>1</v>
      </c>
      <c r="H362" s="40">
        <v>56865000</v>
      </c>
      <c r="I362">
        <f>1*(COUNTIF($E$2:E362,E362)=1)</f>
        <v>1</v>
      </c>
      <c r="L362" s="37">
        <v>44503</v>
      </c>
      <c r="M362" s="38" t="s">
        <v>15</v>
      </c>
      <c r="N362" s="38" t="s">
        <v>37</v>
      </c>
      <c r="O362" s="38" t="s">
        <v>817</v>
      </c>
      <c r="P362" s="38" t="s">
        <v>818</v>
      </c>
      <c r="Q362" s="38" t="s">
        <v>819</v>
      </c>
      <c r="R362" s="39">
        <v>1</v>
      </c>
      <c r="S362" s="40">
        <v>56865000</v>
      </c>
      <c r="T362">
        <f>1*(COUNTIF($Q$2:Q362,Q362)=1)</f>
        <v>1</v>
      </c>
      <c r="W362" s="37">
        <v>44503</v>
      </c>
      <c r="X362" s="38" t="s">
        <v>15</v>
      </c>
      <c r="Y362" s="38" t="s">
        <v>37</v>
      </c>
      <c r="Z362" s="38" t="s">
        <v>817</v>
      </c>
      <c r="AA362" s="38" t="s">
        <v>818</v>
      </c>
      <c r="AB362" s="38" t="s">
        <v>819</v>
      </c>
      <c r="AC362" s="39">
        <v>1</v>
      </c>
      <c r="AD362" s="40">
        <v>56865000</v>
      </c>
    </row>
    <row r="363" spans="1:30" x14ac:dyDescent="0.2">
      <c r="A363" s="41">
        <v>44504</v>
      </c>
      <c r="B363" s="42" t="s">
        <v>48</v>
      </c>
      <c r="C363" s="42" t="s">
        <v>37</v>
      </c>
      <c r="D363" s="42" t="s">
        <v>820</v>
      </c>
      <c r="E363" s="42" t="s">
        <v>821</v>
      </c>
      <c r="F363" s="42" t="s">
        <v>822</v>
      </c>
      <c r="G363" s="43">
        <v>1</v>
      </c>
      <c r="H363" s="44">
        <v>6951000</v>
      </c>
      <c r="I363">
        <f>1*(COUNTIF($E$2:E363,E363)=1)</f>
        <v>1</v>
      </c>
      <c r="L363" s="41">
        <v>44504</v>
      </c>
      <c r="M363" s="42" t="s">
        <v>48</v>
      </c>
      <c r="N363" s="42" t="s">
        <v>37</v>
      </c>
      <c r="O363" s="42" t="s">
        <v>820</v>
      </c>
      <c r="P363" s="42" t="s">
        <v>821</v>
      </c>
      <c r="Q363" s="42" t="s">
        <v>822</v>
      </c>
      <c r="R363" s="43">
        <v>1</v>
      </c>
      <c r="S363" s="44">
        <v>6951000</v>
      </c>
      <c r="T363">
        <f>1*(COUNTIF($Q$2:Q363,Q363)=1)</f>
        <v>1</v>
      </c>
      <c r="W363" s="41">
        <v>44504</v>
      </c>
      <c r="X363" s="42" t="s">
        <v>48</v>
      </c>
      <c r="Y363" s="42" t="s">
        <v>37</v>
      </c>
      <c r="Z363" s="42" t="s">
        <v>820</v>
      </c>
      <c r="AA363" s="42" t="s">
        <v>821</v>
      </c>
      <c r="AB363" s="42" t="s">
        <v>822</v>
      </c>
      <c r="AC363" s="43">
        <v>1</v>
      </c>
      <c r="AD363" s="44">
        <v>6951000</v>
      </c>
    </row>
    <row r="364" spans="1:30" x14ac:dyDescent="0.2">
      <c r="A364" s="37">
        <v>44506</v>
      </c>
      <c r="B364" s="38" t="s">
        <v>48</v>
      </c>
      <c r="C364" s="38" t="s">
        <v>37</v>
      </c>
      <c r="D364" s="38" t="s">
        <v>823</v>
      </c>
      <c r="E364" s="38" t="s">
        <v>824</v>
      </c>
      <c r="F364" s="38" t="s">
        <v>825</v>
      </c>
      <c r="G364" s="39">
        <v>1</v>
      </c>
      <c r="H364" s="40">
        <v>56865000</v>
      </c>
      <c r="I364">
        <f>1*(COUNTIF($E$2:E364,E364)=1)</f>
        <v>1</v>
      </c>
      <c r="L364" s="37">
        <v>44506</v>
      </c>
      <c r="M364" s="38" t="s">
        <v>48</v>
      </c>
      <c r="N364" s="38" t="s">
        <v>37</v>
      </c>
      <c r="O364" s="38" t="s">
        <v>823</v>
      </c>
      <c r="P364" s="38" t="s">
        <v>824</v>
      </c>
      <c r="Q364" s="38" t="s">
        <v>825</v>
      </c>
      <c r="R364" s="39">
        <v>1</v>
      </c>
      <c r="S364" s="40">
        <v>56865000</v>
      </c>
      <c r="T364">
        <f>1*(COUNTIF($Q$2:Q364,Q364)=1)</f>
        <v>1</v>
      </c>
      <c r="W364" s="37">
        <v>44506</v>
      </c>
      <c r="X364" s="38" t="s">
        <v>48</v>
      </c>
      <c r="Y364" s="38" t="s">
        <v>37</v>
      </c>
      <c r="Z364" s="38" t="s">
        <v>823</v>
      </c>
      <c r="AA364" s="38" t="s">
        <v>824</v>
      </c>
      <c r="AB364" s="38" t="s">
        <v>825</v>
      </c>
      <c r="AC364" s="39">
        <v>1</v>
      </c>
      <c r="AD364" s="40">
        <v>56865000</v>
      </c>
    </row>
    <row r="365" spans="1:30" x14ac:dyDescent="0.2">
      <c r="A365" s="41">
        <v>44506</v>
      </c>
      <c r="B365" s="42" t="s">
        <v>15</v>
      </c>
      <c r="C365" s="42" t="s">
        <v>37</v>
      </c>
      <c r="D365" s="42" t="s">
        <v>826</v>
      </c>
      <c r="E365" s="42" t="s">
        <v>827</v>
      </c>
      <c r="F365" s="42" t="s">
        <v>828</v>
      </c>
      <c r="G365" s="43">
        <v>1</v>
      </c>
      <c r="H365" s="44">
        <v>56865000</v>
      </c>
      <c r="I365">
        <f>1*(COUNTIF($E$2:E365,E365)=1)</f>
        <v>1</v>
      </c>
      <c r="L365" s="41">
        <v>44506</v>
      </c>
      <c r="M365" s="42" t="s">
        <v>15</v>
      </c>
      <c r="N365" s="42" t="s">
        <v>37</v>
      </c>
      <c r="O365" s="42" t="s">
        <v>826</v>
      </c>
      <c r="P365" s="42" t="s">
        <v>827</v>
      </c>
      <c r="Q365" s="42" t="s">
        <v>828</v>
      </c>
      <c r="R365" s="43">
        <v>1</v>
      </c>
      <c r="S365" s="44">
        <v>56865000</v>
      </c>
      <c r="T365">
        <f>1*(COUNTIF($Q$2:Q365,Q365)=1)</f>
        <v>1</v>
      </c>
      <c r="W365" s="41">
        <v>44506</v>
      </c>
      <c r="X365" s="42" t="s">
        <v>15</v>
      </c>
      <c r="Y365" s="42" t="s">
        <v>37</v>
      </c>
      <c r="Z365" s="42" t="s">
        <v>826</v>
      </c>
      <c r="AA365" s="42" t="s">
        <v>827</v>
      </c>
      <c r="AB365" s="42" t="s">
        <v>828</v>
      </c>
      <c r="AC365" s="43">
        <v>1</v>
      </c>
      <c r="AD365" s="44">
        <v>56865000</v>
      </c>
    </row>
    <row r="366" spans="1:30" x14ac:dyDescent="0.2">
      <c r="A366" s="37">
        <v>44506</v>
      </c>
      <c r="B366" s="38" t="s">
        <v>15</v>
      </c>
      <c r="C366" s="38" t="s">
        <v>37</v>
      </c>
      <c r="D366" s="38" t="s">
        <v>829</v>
      </c>
      <c r="E366" s="38" t="s">
        <v>827</v>
      </c>
      <c r="F366" s="38" t="s">
        <v>828</v>
      </c>
      <c r="G366" s="39">
        <v>1</v>
      </c>
      <c r="H366" s="40">
        <v>48742000</v>
      </c>
      <c r="I366">
        <f>1*(COUNTIF($E$2:E366,E366)=1)</f>
        <v>0</v>
      </c>
      <c r="L366" s="37">
        <v>44506</v>
      </c>
      <c r="M366" s="38" t="s">
        <v>15</v>
      </c>
      <c r="N366" s="38" t="s">
        <v>37</v>
      </c>
      <c r="O366" s="38" t="s">
        <v>829</v>
      </c>
      <c r="P366" s="38" t="s">
        <v>827</v>
      </c>
      <c r="Q366" s="38" t="s">
        <v>828</v>
      </c>
      <c r="R366" s="39">
        <v>1</v>
      </c>
      <c r="S366" s="40">
        <v>48742000</v>
      </c>
      <c r="T366">
        <f>1*(COUNTIF($Q$2:Q366,Q366)=1)</f>
        <v>0</v>
      </c>
      <c r="W366" s="37">
        <v>44506</v>
      </c>
      <c r="X366" s="38" t="s">
        <v>15</v>
      </c>
      <c r="Y366" s="38" t="s">
        <v>37</v>
      </c>
      <c r="Z366" s="38" t="s">
        <v>829</v>
      </c>
      <c r="AA366" s="38" t="s">
        <v>827</v>
      </c>
      <c r="AB366" s="38" t="s">
        <v>828</v>
      </c>
      <c r="AC366" s="39">
        <v>1</v>
      </c>
      <c r="AD366" s="40">
        <v>48742000</v>
      </c>
    </row>
    <row r="367" spans="1:30" x14ac:dyDescent="0.2">
      <c r="A367" s="41">
        <v>44506</v>
      </c>
      <c r="B367" s="42" t="s">
        <v>13</v>
      </c>
      <c r="C367" s="42" t="s">
        <v>37</v>
      </c>
      <c r="D367" s="42" t="s">
        <v>830</v>
      </c>
      <c r="E367" s="42" t="s">
        <v>831</v>
      </c>
      <c r="F367" s="42" t="s">
        <v>832</v>
      </c>
      <c r="G367" s="43">
        <v>1</v>
      </c>
      <c r="H367" s="44">
        <v>120951000</v>
      </c>
      <c r="I367">
        <f>1*(COUNTIF($E$2:E367,E367)=1)</f>
        <v>1</v>
      </c>
      <c r="L367" s="41">
        <v>44506</v>
      </c>
      <c r="M367" s="42" t="s">
        <v>13</v>
      </c>
      <c r="N367" s="42" t="s">
        <v>37</v>
      </c>
      <c r="O367" s="42" t="s">
        <v>830</v>
      </c>
      <c r="P367" s="42" t="s">
        <v>831</v>
      </c>
      <c r="Q367" s="42" t="s">
        <v>832</v>
      </c>
      <c r="R367" s="43">
        <v>1</v>
      </c>
      <c r="S367" s="44">
        <v>120951000</v>
      </c>
      <c r="T367">
        <f>1*(COUNTIF($Q$2:Q367,Q367)=1)</f>
        <v>1</v>
      </c>
      <c r="W367" s="41">
        <v>44506</v>
      </c>
      <c r="X367" s="42" t="s">
        <v>13</v>
      </c>
      <c r="Y367" s="42" t="s">
        <v>37</v>
      </c>
      <c r="Z367" s="42" t="s">
        <v>830</v>
      </c>
      <c r="AA367" s="42" t="s">
        <v>831</v>
      </c>
      <c r="AB367" s="42" t="s">
        <v>832</v>
      </c>
      <c r="AC367" s="43">
        <v>1</v>
      </c>
      <c r="AD367" s="44">
        <v>120951000</v>
      </c>
    </row>
    <row r="368" spans="1:30" x14ac:dyDescent="0.2">
      <c r="A368" s="37">
        <v>44506</v>
      </c>
      <c r="B368" s="38" t="s">
        <v>13</v>
      </c>
      <c r="C368" s="38" t="s">
        <v>37</v>
      </c>
      <c r="D368" s="38" t="s">
        <v>833</v>
      </c>
      <c r="E368" s="38" t="s">
        <v>831</v>
      </c>
      <c r="F368" s="38" t="s">
        <v>832</v>
      </c>
      <c r="G368" s="39">
        <v>1</v>
      </c>
      <c r="H368" s="40">
        <v>48742000</v>
      </c>
      <c r="I368">
        <f>1*(COUNTIF($E$2:E368,E368)=1)</f>
        <v>0</v>
      </c>
      <c r="L368" s="37">
        <v>44506</v>
      </c>
      <c r="M368" s="38" t="s">
        <v>13</v>
      </c>
      <c r="N368" s="38" t="s">
        <v>37</v>
      </c>
      <c r="O368" s="38" t="s">
        <v>833</v>
      </c>
      <c r="P368" s="38" t="s">
        <v>831</v>
      </c>
      <c r="Q368" s="38" t="s">
        <v>832</v>
      </c>
      <c r="R368" s="39">
        <v>1</v>
      </c>
      <c r="S368" s="40">
        <v>48742000</v>
      </c>
      <c r="T368">
        <f>1*(COUNTIF($Q$2:Q368,Q368)=1)</f>
        <v>0</v>
      </c>
      <c r="W368" s="37">
        <v>44506</v>
      </c>
      <c r="X368" s="38" t="s">
        <v>13</v>
      </c>
      <c r="Y368" s="38" t="s">
        <v>37</v>
      </c>
      <c r="Z368" s="38" t="s">
        <v>833</v>
      </c>
      <c r="AA368" s="38" t="s">
        <v>831</v>
      </c>
      <c r="AB368" s="38" t="s">
        <v>832</v>
      </c>
      <c r="AC368" s="39">
        <v>1</v>
      </c>
      <c r="AD368" s="40">
        <v>48742000</v>
      </c>
    </row>
    <row r="369" spans="1:30" x14ac:dyDescent="0.2">
      <c r="A369" s="41">
        <v>44506</v>
      </c>
      <c r="B369" s="42" t="s">
        <v>48</v>
      </c>
      <c r="C369" s="42" t="s">
        <v>37</v>
      </c>
      <c r="D369" s="42" t="s">
        <v>834</v>
      </c>
      <c r="E369" s="42" t="s">
        <v>835</v>
      </c>
      <c r="F369" s="42" t="s">
        <v>836</v>
      </c>
      <c r="G369" s="43">
        <v>1</v>
      </c>
      <c r="H369" s="44">
        <v>11554000</v>
      </c>
      <c r="I369">
        <f>1*(COUNTIF($E$2:E369,E369)=1)</f>
        <v>1</v>
      </c>
      <c r="L369" s="41">
        <v>44506</v>
      </c>
      <c r="M369" s="42" t="s">
        <v>48</v>
      </c>
      <c r="N369" s="42" t="s">
        <v>37</v>
      </c>
      <c r="O369" s="42" t="s">
        <v>834</v>
      </c>
      <c r="P369" s="42" t="s">
        <v>835</v>
      </c>
      <c r="Q369" s="42" t="s">
        <v>836</v>
      </c>
      <c r="R369" s="43">
        <v>1</v>
      </c>
      <c r="S369" s="44">
        <v>11554000</v>
      </c>
      <c r="T369">
        <f>1*(COUNTIF($Q$2:Q369,Q369)=1)</f>
        <v>1</v>
      </c>
      <c r="W369" s="41">
        <v>44506</v>
      </c>
      <c r="X369" s="42" t="s">
        <v>48</v>
      </c>
      <c r="Y369" s="42" t="s">
        <v>37</v>
      </c>
      <c r="Z369" s="42" t="s">
        <v>834</v>
      </c>
      <c r="AA369" s="42" t="s">
        <v>835</v>
      </c>
      <c r="AB369" s="42" t="s">
        <v>836</v>
      </c>
      <c r="AC369" s="43">
        <v>1</v>
      </c>
      <c r="AD369" s="44">
        <v>11554000</v>
      </c>
    </row>
    <row r="370" spans="1:30" x14ac:dyDescent="0.2">
      <c r="A370" s="37">
        <v>44506</v>
      </c>
      <c r="B370" s="38" t="s">
        <v>13</v>
      </c>
      <c r="C370" s="38" t="s">
        <v>37</v>
      </c>
      <c r="D370" s="38" t="s">
        <v>546</v>
      </c>
      <c r="E370" s="38" t="s">
        <v>837</v>
      </c>
      <c r="F370" s="38" t="s">
        <v>838</v>
      </c>
      <c r="G370" s="39">
        <v>1</v>
      </c>
      <c r="H370" s="40">
        <v>48742000</v>
      </c>
      <c r="I370">
        <f>1*(COUNTIF($E$2:E370,E370)=1)</f>
        <v>1</v>
      </c>
      <c r="L370" s="37">
        <v>44506</v>
      </c>
      <c r="M370" s="38" t="s">
        <v>13</v>
      </c>
      <c r="N370" s="38" t="s">
        <v>37</v>
      </c>
      <c r="O370" s="38" t="s">
        <v>546</v>
      </c>
      <c r="P370" s="38" t="s">
        <v>837</v>
      </c>
      <c r="Q370" s="38" t="s">
        <v>838</v>
      </c>
      <c r="R370" s="39">
        <v>1</v>
      </c>
      <c r="S370" s="40">
        <v>48742000</v>
      </c>
      <c r="T370">
        <f>1*(COUNTIF($Q$2:Q370,Q370)=1)</f>
        <v>1</v>
      </c>
      <c r="W370" s="37">
        <v>44506</v>
      </c>
      <c r="X370" s="38" t="s">
        <v>13</v>
      </c>
      <c r="Y370" s="38" t="s">
        <v>37</v>
      </c>
      <c r="Z370" s="38" t="s">
        <v>546</v>
      </c>
      <c r="AA370" s="38" t="s">
        <v>837</v>
      </c>
      <c r="AB370" s="38" t="s">
        <v>838</v>
      </c>
      <c r="AC370" s="39">
        <v>1</v>
      </c>
      <c r="AD370" s="40">
        <v>48742000</v>
      </c>
    </row>
    <row r="371" spans="1:30" x14ac:dyDescent="0.2">
      <c r="A371" s="41">
        <v>44506</v>
      </c>
      <c r="B371" s="42" t="s">
        <v>13</v>
      </c>
      <c r="C371" s="42" t="s">
        <v>37</v>
      </c>
      <c r="D371" s="42" t="s">
        <v>839</v>
      </c>
      <c r="E371" s="42" t="s">
        <v>837</v>
      </c>
      <c r="F371" s="42" t="s">
        <v>838</v>
      </c>
      <c r="G371" s="43">
        <v>1</v>
      </c>
      <c r="H371" s="44">
        <v>28884000</v>
      </c>
      <c r="I371">
        <f>1*(COUNTIF($E$2:E371,E371)=1)</f>
        <v>0</v>
      </c>
      <c r="L371" s="41">
        <v>44506</v>
      </c>
      <c r="M371" s="42" t="s">
        <v>13</v>
      </c>
      <c r="N371" s="42" t="s">
        <v>37</v>
      </c>
      <c r="O371" s="42" t="s">
        <v>839</v>
      </c>
      <c r="P371" s="42" t="s">
        <v>837</v>
      </c>
      <c r="Q371" s="42" t="s">
        <v>838</v>
      </c>
      <c r="R371" s="43">
        <v>1</v>
      </c>
      <c r="S371" s="44">
        <v>28884000</v>
      </c>
      <c r="T371">
        <f>1*(COUNTIF($Q$2:Q371,Q371)=1)</f>
        <v>0</v>
      </c>
      <c r="W371" s="41">
        <v>44506</v>
      </c>
      <c r="X371" s="42" t="s">
        <v>13</v>
      </c>
      <c r="Y371" s="42" t="s">
        <v>37</v>
      </c>
      <c r="Z371" s="42" t="s">
        <v>839</v>
      </c>
      <c r="AA371" s="42" t="s">
        <v>837</v>
      </c>
      <c r="AB371" s="42" t="s">
        <v>838</v>
      </c>
      <c r="AC371" s="43">
        <v>1</v>
      </c>
      <c r="AD371" s="44">
        <v>28884000</v>
      </c>
    </row>
    <row r="372" spans="1:30" x14ac:dyDescent="0.2">
      <c r="A372" s="37">
        <v>44506</v>
      </c>
      <c r="B372" s="38" t="s">
        <v>13</v>
      </c>
      <c r="C372" s="38" t="s">
        <v>37</v>
      </c>
      <c r="D372" s="38" t="s">
        <v>447</v>
      </c>
      <c r="E372" s="38" t="s">
        <v>837</v>
      </c>
      <c r="F372" s="38" t="s">
        <v>838</v>
      </c>
      <c r="G372" s="39">
        <v>1</v>
      </c>
      <c r="H372" s="40">
        <v>26176000</v>
      </c>
      <c r="I372">
        <f>1*(COUNTIF($E$2:E372,E372)=1)</f>
        <v>0</v>
      </c>
      <c r="L372" s="37">
        <v>44506</v>
      </c>
      <c r="M372" s="38" t="s">
        <v>13</v>
      </c>
      <c r="N372" s="38" t="s">
        <v>37</v>
      </c>
      <c r="O372" s="38" t="s">
        <v>447</v>
      </c>
      <c r="P372" s="38" t="s">
        <v>837</v>
      </c>
      <c r="Q372" s="38" t="s">
        <v>838</v>
      </c>
      <c r="R372" s="39">
        <v>1</v>
      </c>
      <c r="S372" s="40">
        <v>26176000</v>
      </c>
      <c r="T372">
        <f>1*(COUNTIF($Q$2:Q372,Q372)=1)</f>
        <v>0</v>
      </c>
      <c r="W372" s="37">
        <v>44506</v>
      </c>
      <c r="X372" s="38" t="s">
        <v>13</v>
      </c>
      <c r="Y372" s="38" t="s">
        <v>37</v>
      </c>
      <c r="Z372" s="38" t="s">
        <v>447</v>
      </c>
      <c r="AA372" s="38" t="s">
        <v>837</v>
      </c>
      <c r="AB372" s="38" t="s">
        <v>838</v>
      </c>
      <c r="AC372" s="39">
        <v>1</v>
      </c>
      <c r="AD372" s="40">
        <v>26176000</v>
      </c>
    </row>
    <row r="373" spans="1:30" x14ac:dyDescent="0.2">
      <c r="A373" s="41">
        <v>44506</v>
      </c>
      <c r="B373" s="42" t="s">
        <v>194</v>
      </c>
      <c r="C373" s="42" t="s">
        <v>37</v>
      </c>
      <c r="D373" s="42" t="s">
        <v>840</v>
      </c>
      <c r="E373" s="42" t="s">
        <v>841</v>
      </c>
      <c r="F373" s="42" t="s">
        <v>842</v>
      </c>
      <c r="G373" s="43">
        <v>1</v>
      </c>
      <c r="H373" s="44">
        <v>1610268800</v>
      </c>
      <c r="I373">
        <f>1*(COUNTIF($E$2:E373,E373)=1)</f>
        <v>1</v>
      </c>
      <c r="L373" s="41">
        <v>44506</v>
      </c>
      <c r="M373" s="42" t="s">
        <v>194</v>
      </c>
      <c r="N373" s="42" t="s">
        <v>37</v>
      </c>
      <c r="O373" s="42" t="s">
        <v>840</v>
      </c>
      <c r="P373" s="42" t="s">
        <v>841</v>
      </c>
      <c r="Q373" s="42" t="s">
        <v>842</v>
      </c>
      <c r="R373" s="43">
        <v>1</v>
      </c>
      <c r="S373" s="44">
        <v>1610268800</v>
      </c>
      <c r="T373">
        <f>1*(COUNTIF($Q$2:Q373,Q373)=1)</f>
        <v>1</v>
      </c>
      <c r="W373" s="41">
        <v>44506</v>
      </c>
      <c r="X373" s="42" t="s">
        <v>194</v>
      </c>
      <c r="Y373" s="42" t="s">
        <v>37</v>
      </c>
      <c r="Z373" s="42" t="s">
        <v>840</v>
      </c>
      <c r="AA373" s="42" t="s">
        <v>841</v>
      </c>
      <c r="AB373" s="42" t="s">
        <v>842</v>
      </c>
      <c r="AC373" s="43">
        <v>1</v>
      </c>
      <c r="AD373" s="44">
        <v>1610268800</v>
      </c>
    </row>
    <row r="374" spans="1:30" x14ac:dyDescent="0.2">
      <c r="A374" s="37">
        <v>44510</v>
      </c>
      <c r="B374" s="38" t="s">
        <v>48</v>
      </c>
      <c r="C374" s="38" t="s">
        <v>37</v>
      </c>
      <c r="D374" s="38" t="s">
        <v>668</v>
      </c>
      <c r="E374" s="38" t="s">
        <v>843</v>
      </c>
      <c r="F374" s="38" t="s">
        <v>844</v>
      </c>
      <c r="G374" s="39">
        <v>1</v>
      </c>
      <c r="H374" s="40">
        <v>6951000</v>
      </c>
      <c r="I374">
        <f>1*(COUNTIF($E$2:E374,E374)=1)</f>
        <v>1</v>
      </c>
      <c r="L374" s="37">
        <v>44510</v>
      </c>
      <c r="M374" s="38" t="s">
        <v>48</v>
      </c>
      <c r="N374" s="38" t="s">
        <v>37</v>
      </c>
      <c r="O374" s="38" t="s">
        <v>668</v>
      </c>
      <c r="P374" s="38" t="s">
        <v>843</v>
      </c>
      <c r="Q374" s="38" t="s">
        <v>844</v>
      </c>
      <c r="R374" s="39">
        <v>1</v>
      </c>
      <c r="S374" s="40">
        <v>6951000</v>
      </c>
      <c r="T374">
        <f>1*(COUNTIF($Q$2:Q374,Q374)=1)</f>
        <v>1</v>
      </c>
      <c r="W374" s="37">
        <v>44510</v>
      </c>
      <c r="X374" s="38" t="s">
        <v>48</v>
      </c>
      <c r="Y374" s="38" t="s">
        <v>37</v>
      </c>
      <c r="Z374" s="38" t="s">
        <v>668</v>
      </c>
      <c r="AA374" s="38" t="s">
        <v>843</v>
      </c>
      <c r="AB374" s="38" t="s">
        <v>844</v>
      </c>
      <c r="AC374" s="39">
        <v>1</v>
      </c>
      <c r="AD374" s="40">
        <v>6951000</v>
      </c>
    </row>
    <row r="375" spans="1:30" x14ac:dyDescent="0.2">
      <c r="A375" s="41">
        <v>44510</v>
      </c>
      <c r="B375" s="42" t="s">
        <v>15</v>
      </c>
      <c r="C375" s="42" t="s">
        <v>37</v>
      </c>
      <c r="D375" s="42" t="s">
        <v>717</v>
      </c>
      <c r="E375" s="42" t="s">
        <v>845</v>
      </c>
      <c r="F375" s="42" t="s">
        <v>846</v>
      </c>
      <c r="G375" s="43">
        <v>1</v>
      </c>
      <c r="H375" s="44">
        <v>6951000</v>
      </c>
      <c r="I375">
        <f>1*(COUNTIF($E$2:E375,E375)=1)</f>
        <v>1</v>
      </c>
      <c r="L375" s="41">
        <v>44510</v>
      </c>
      <c r="M375" s="42" t="s">
        <v>15</v>
      </c>
      <c r="N375" s="42" t="s">
        <v>37</v>
      </c>
      <c r="O375" s="42" t="s">
        <v>717</v>
      </c>
      <c r="P375" s="42" t="s">
        <v>845</v>
      </c>
      <c r="Q375" s="42" t="s">
        <v>846</v>
      </c>
      <c r="R375" s="43">
        <v>1</v>
      </c>
      <c r="S375" s="44">
        <v>6951000</v>
      </c>
      <c r="T375">
        <f>1*(COUNTIF($Q$2:Q375,Q375)=1)</f>
        <v>1</v>
      </c>
      <c r="W375" s="41">
        <v>44510</v>
      </c>
      <c r="X375" s="42" t="s">
        <v>15</v>
      </c>
      <c r="Y375" s="42" t="s">
        <v>37</v>
      </c>
      <c r="Z375" s="42" t="s">
        <v>717</v>
      </c>
      <c r="AA375" s="42" t="s">
        <v>845</v>
      </c>
      <c r="AB375" s="42" t="s">
        <v>846</v>
      </c>
      <c r="AC375" s="43">
        <v>1</v>
      </c>
      <c r="AD375" s="44">
        <v>6951000</v>
      </c>
    </row>
    <row r="376" spans="1:30" x14ac:dyDescent="0.2">
      <c r="A376" s="37">
        <v>44510</v>
      </c>
      <c r="B376" s="38" t="s">
        <v>48</v>
      </c>
      <c r="C376" s="38" t="s">
        <v>37</v>
      </c>
      <c r="D376" s="38" t="s">
        <v>254</v>
      </c>
      <c r="E376" s="38" t="s">
        <v>847</v>
      </c>
      <c r="F376" s="38" t="s">
        <v>848</v>
      </c>
      <c r="G376" s="39">
        <v>1</v>
      </c>
      <c r="H376" s="40">
        <v>14713000</v>
      </c>
      <c r="I376">
        <f>1*(COUNTIF($E$2:E376,E376)=1)</f>
        <v>1</v>
      </c>
      <c r="L376" s="37">
        <v>44510</v>
      </c>
      <c r="M376" s="38" t="s">
        <v>48</v>
      </c>
      <c r="N376" s="38" t="s">
        <v>37</v>
      </c>
      <c r="O376" s="38" t="s">
        <v>254</v>
      </c>
      <c r="P376" s="38" t="s">
        <v>847</v>
      </c>
      <c r="Q376" s="38" t="s">
        <v>848</v>
      </c>
      <c r="R376" s="39">
        <v>1</v>
      </c>
      <c r="S376" s="40">
        <v>14713000</v>
      </c>
      <c r="T376">
        <f>1*(COUNTIF($Q$2:Q376,Q376)=1)</f>
        <v>1</v>
      </c>
      <c r="W376" s="37">
        <v>44510</v>
      </c>
      <c r="X376" s="38" t="s">
        <v>48</v>
      </c>
      <c r="Y376" s="38" t="s">
        <v>37</v>
      </c>
      <c r="Z376" s="38" t="s">
        <v>254</v>
      </c>
      <c r="AA376" s="38" t="s">
        <v>847</v>
      </c>
      <c r="AB376" s="38" t="s">
        <v>848</v>
      </c>
      <c r="AC376" s="39">
        <v>1</v>
      </c>
      <c r="AD376" s="40">
        <v>14713000</v>
      </c>
    </row>
    <row r="377" spans="1:30" x14ac:dyDescent="0.2">
      <c r="A377" s="41">
        <v>44511</v>
      </c>
      <c r="B377" s="42" t="s">
        <v>48</v>
      </c>
      <c r="C377" s="42" t="s">
        <v>37</v>
      </c>
      <c r="D377" s="42" t="s">
        <v>382</v>
      </c>
      <c r="E377" s="42" t="s">
        <v>849</v>
      </c>
      <c r="F377" s="42" t="s">
        <v>850</v>
      </c>
      <c r="G377" s="43">
        <v>1</v>
      </c>
      <c r="H377" s="44">
        <v>26176000</v>
      </c>
      <c r="I377">
        <f>1*(COUNTIF($E$2:E377,E377)=1)</f>
        <v>1</v>
      </c>
      <c r="L377" s="41">
        <v>44511</v>
      </c>
      <c r="M377" s="42" t="s">
        <v>48</v>
      </c>
      <c r="N377" s="42" t="s">
        <v>37</v>
      </c>
      <c r="O377" s="42" t="s">
        <v>382</v>
      </c>
      <c r="P377" s="42" t="s">
        <v>849</v>
      </c>
      <c r="Q377" s="42" t="s">
        <v>850</v>
      </c>
      <c r="R377" s="43">
        <v>1</v>
      </c>
      <c r="S377" s="44">
        <v>26176000</v>
      </c>
      <c r="T377">
        <f>1*(COUNTIF($Q$2:Q377,Q377)=1)</f>
        <v>1</v>
      </c>
      <c r="W377" s="41">
        <v>44511</v>
      </c>
      <c r="X377" s="42" t="s">
        <v>48</v>
      </c>
      <c r="Y377" s="42" t="s">
        <v>37</v>
      </c>
      <c r="Z377" s="42" t="s">
        <v>382</v>
      </c>
      <c r="AA377" s="42" t="s">
        <v>849</v>
      </c>
      <c r="AB377" s="42" t="s">
        <v>850</v>
      </c>
      <c r="AC377" s="43">
        <v>1</v>
      </c>
      <c r="AD377" s="44">
        <v>26176000</v>
      </c>
    </row>
    <row r="378" spans="1:30" x14ac:dyDescent="0.2">
      <c r="A378" s="37">
        <v>44511</v>
      </c>
      <c r="B378" s="38" t="s">
        <v>48</v>
      </c>
      <c r="C378" s="38" t="s">
        <v>37</v>
      </c>
      <c r="D378" s="38" t="s">
        <v>851</v>
      </c>
      <c r="E378" s="38" t="s">
        <v>852</v>
      </c>
      <c r="F378" s="38" t="s">
        <v>853</v>
      </c>
      <c r="G378" s="39">
        <v>1</v>
      </c>
      <c r="H378" s="40">
        <v>46937000</v>
      </c>
      <c r="I378">
        <f>1*(COUNTIF($E$2:E378,E378)=1)</f>
        <v>1</v>
      </c>
      <c r="L378" s="37">
        <v>44511</v>
      </c>
      <c r="M378" s="38" t="s">
        <v>48</v>
      </c>
      <c r="N378" s="38" t="s">
        <v>37</v>
      </c>
      <c r="O378" s="38" t="s">
        <v>851</v>
      </c>
      <c r="P378" s="38" t="s">
        <v>852</v>
      </c>
      <c r="Q378" s="38" t="s">
        <v>853</v>
      </c>
      <c r="R378" s="39">
        <v>1</v>
      </c>
      <c r="S378" s="40">
        <v>46937000</v>
      </c>
      <c r="T378">
        <f>1*(COUNTIF($Q$2:Q378,Q378)=1)</f>
        <v>1</v>
      </c>
      <c r="W378" s="37">
        <v>44511</v>
      </c>
      <c r="X378" s="38" t="s">
        <v>48</v>
      </c>
      <c r="Y378" s="38" t="s">
        <v>37</v>
      </c>
      <c r="Z378" s="38" t="s">
        <v>851</v>
      </c>
      <c r="AA378" s="38" t="s">
        <v>852</v>
      </c>
      <c r="AB378" s="38" t="s">
        <v>853</v>
      </c>
      <c r="AC378" s="39">
        <v>1</v>
      </c>
      <c r="AD378" s="40">
        <v>46937000</v>
      </c>
    </row>
    <row r="379" spans="1:30" x14ac:dyDescent="0.2">
      <c r="A379" s="41">
        <v>44512</v>
      </c>
      <c r="B379" s="42" t="s">
        <v>48</v>
      </c>
      <c r="C379" s="42" t="s">
        <v>37</v>
      </c>
      <c r="D379" s="42" t="s">
        <v>382</v>
      </c>
      <c r="E379" s="42" t="s">
        <v>854</v>
      </c>
      <c r="F379" s="42" t="s">
        <v>855</v>
      </c>
      <c r="G379" s="43">
        <v>1</v>
      </c>
      <c r="H379" s="44">
        <v>26176000</v>
      </c>
      <c r="I379">
        <f>1*(COUNTIF($E$2:E379,E379)=1)</f>
        <v>1</v>
      </c>
      <c r="L379" s="41">
        <v>44512</v>
      </c>
      <c r="M379" s="42" t="s">
        <v>48</v>
      </c>
      <c r="N379" s="42" t="s">
        <v>37</v>
      </c>
      <c r="O379" s="42" t="s">
        <v>382</v>
      </c>
      <c r="P379" s="42" t="s">
        <v>854</v>
      </c>
      <c r="Q379" s="42" t="s">
        <v>855</v>
      </c>
      <c r="R379" s="43">
        <v>1</v>
      </c>
      <c r="S379" s="44">
        <v>26176000</v>
      </c>
      <c r="T379">
        <f>1*(COUNTIF($Q$2:Q379,Q379)=1)</f>
        <v>1</v>
      </c>
      <c r="W379" s="41">
        <v>44512</v>
      </c>
      <c r="X379" s="42" t="s">
        <v>48</v>
      </c>
      <c r="Y379" s="42" t="s">
        <v>37</v>
      </c>
      <c r="Z379" s="42" t="s">
        <v>382</v>
      </c>
      <c r="AA379" s="42" t="s">
        <v>854</v>
      </c>
      <c r="AB379" s="42" t="s">
        <v>855</v>
      </c>
      <c r="AC379" s="43">
        <v>1</v>
      </c>
      <c r="AD379" s="44">
        <v>26176000</v>
      </c>
    </row>
    <row r="380" spans="1:30" x14ac:dyDescent="0.2">
      <c r="A380" s="37">
        <v>44512</v>
      </c>
      <c r="B380" s="38" t="s">
        <v>48</v>
      </c>
      <c r="C380" s="38" t="s">
        <v>37</v>
      </c>
      <c r="D380" s="38" t="s">
        <v>382</v>
      </c>
      <c r="E380" s="38" t="s">
        <v>854</v>
      </c>
      <c r="F380" s="38" t="s">
        <v>856</v>
      </c>
      <c r="G380" s="39">
        <v>-1</v>
      </c>
      <c r="H380" s="40">
        <v>-26176000</v>
      </c>
      <c r="I380">
        <f>1*(COUNTIF($E$2:E380,E380)=1)</f>
        <v>0</v>
      </c>
      <c r="L380" s="37">
        <v>44512</v>
      </c>
      <c r="M380" s="38" t="s">
        <v>48</v>
      </c>
      <c r="N380" s="38" t="s">
        <v>37</v>
      </c>
      <c r="O380" s="38" t="s">
        <v>382</v>
      </c>
      <c r="P380" s="38" t="s">
        <v>854</v>
      </c>
      <c r="Q380" s="38" t="s">
        <v>856</v>
      </c>
      <c r="R380" s="39">
        <v>-1</v>
      </c>
      <c r="S380" s="40">
        <v>-26176000</v>
      </c>
      <c r="T380">
        <f>1*(COUNTIF($Q$2:Q380,Q380)=1)</f>
        <v>1</v>
      </c>
      <c r="W380" s="37">
        <v>44512</v>
      </c>
      <c r="X380" s="38" t="s">
        <v>48</v>
      </c>
      <c r="Y380" s="38" t="s">
        <v>37</v>
      </c>
      <c r="Z380" s="38" t="s">
        <v>382</v>
      </c>
      <c r="AA380" s="38" t="s">
        <v>854</v>
      </c>
      <c r="AB380" s="38" t="s">
        <v>856</v>
      </c>
      <c r="AC380" s="39">
        <v>-1</v>
      </c>
      <c r="AD380" s="40">
        <v>-26176000</v>
      </c>
    </row>
    <row r="381" spans="1:30" x14ac:dyDescent="0.2">
      <c r="A381" s="41">
        <v>44512</v>
      </c>
      <c r="B381" s="42" t="s">
        <v>48</v>
      </c>
      <c r="C381" s="42" t="s">
        <v>37</v>
      </c>
      <c r="D381" s="42" t="s">
        <v>382</v>
      </c>
      <c r="E381" s="42" t="s">
        <v>854</v>
      </c>
      <c r="F381" s="42" t="s">
        <v>857</v>
      </c>
      <c r="G381" s="43">
        <v>1</v>
      </c>
      <c r="H381" s="44">
        <v>26176000</v>
      </c>
      <c r="I381">
        <f>1*(COUNTIF($E$2:E381,E381)=1)</f>
        <v>0</v>
      </c>
      <c r="L381" s="41">
        <v>44512</v>
      </c>
      <c r="M381" s="42" t="s">
        <v>48</v>
      </c>
      <c r="N381" s="42" t="s">
        <v>37</v>
      </c>
      <c r="O381" s="42" t="s">
        <v>382</v>
      </c>
      <c r="P381" s="42" t="s">
        <v>854</v>
      </c>
      <c r="Q381" s="42" t="s">
        <v>857</v>
      </c>
      <c r="R381" s="43">
        <v>1</v>
      </c>
      <c r="S381" s="44">
        <v>26176000</v>
      </c>
      <c r="T381">
        <f>1*(COUNTIF($Q$2:Q381,Q381)=1)</f>
        <v>1</v>
      </c>
      <c r="W381" s="41">
        <v>44512</v>
      </c>
      <c r="X381" s="42" t="s">
        <v>48</v>
      </c>
      <c r="Y381" s="42" t="s">
        <v>37</v>
      </c>
      <c r="Z381" s="42" t="s">
        <v>382</v>
      </c>
      <c r="AA381" s="42" t="s">
        <v>854</v>
      </c>
      <c r="AB381" s="42" t="s">
        <v>857</v>
      </c>
      <c r="AC381" s="43">
        <v>1</v>
      </c>
      <c r="AD381" s="44">
        <v>26176000</v>
      </c>
    </row>
    <row r="382" spans="1:30" x14ac:dyDescent="0.2">
      <c r="A382" s="37">
        <v>44512</v>
      </c>
      <c r="B382" s="38" t="s">
        <v>48</v>
      </c>
      <c r="C382" s="38" t="s">
        <v>37</v>
      </c>
      <c r="D382" s="38" t="s">
        <v>858</v>
      </c>
      <c r="E382" s="38" t="s">
        <v>859</v>
      </c>
      <c r="F382" s="38" t="s">
        <v>860</v>
      </c>
      <c r="G382" s="39">
        <v>1</v>
      </c>
      <c r="H382" s="40">
        <v>56865000</v>
      </c>
      <c r="I382">
        <f>1*(COUNTIF($E$2:E382,E382)=1)</f>
        <v>1</v>
      </c>
      <c r="L382" s="37">
        <v>44512</v>
      </c>
      <c r="M382" s="38" t="s">
        <v>48</v>
      </c>
      <c r="N382" s="38" t="s">
        <v>37</v>
      </c>
      <c r="O382" s="38" t="s">
        <v>858</v>
      </c>
      <c r="P382" s="38" t="s">
        <v>859</v>
      </c>
      <c r="Q382" s="38" t="s">
        <v>860</v>
      </c>
      <c r="R382" s="39">
        <v>1</v>
      </c>
      <c r="S382" s="40">
        <v>56865000</v>
      </c>
      <c r="T382">
        <f>1*(COUNTIF($Q$2:Q382,Q382)=1)</f>
        <v>1</v>
      </c>
      <c r="W382" s="37">
        <v>44512</v>
      </c>
      <c r="X382" s="38" t="s">
        <v>48</v>
      </c>
      <c r="Y382" s="38" t="s">
        <v>37</v>
      </c>
      <c r="Z382" s="38" t="s">
        <v>858</v>
      </c>
      <c r="AA382" s="38" t="s">
        <v>859</v>
      </c>
      <c r="AB382" s="38" t="s">
        <v>860</v>
      </c>
      <c r="AC382" s="39">
        <v>1</v>
      </c>
      <c r="AD382" s="40">
        <v>56865000</v>
      </c>
    </row>
    <row r="383" spans="1:30" x14ac:dyDescent="0.2">
      <c r="A383" s="41">
        <v>44512</v>
      </c>
      <c r="B383" s="42" t="s">
        <v>13</v>
      </c>
      <c r="C383" s="42" t="s">
        <v>37</v>
      </c>
      <c r="D383" s="42" t="s">
        <v>861</v>
      </c>
      <c r="E383" s="42" t="s">
        <v>142</v>
      </c>
      <c r="F383" s="42" t="s">
        <v>862</v>
      </c>
      <c r="G383" s="43">
        <v>1</v>
      </c>
      <c r="H383" s="44">
        <v>83041000</v>
      </c>
      <c r="I383">
        <f>1*(COUNTIF($E$2:E383,E383)=1)</f>
        <v>0</v>
      </c>
      <c r="L383" s="41">
        <v>44512</v>
      </c>
      <c r="M383" s="42" t="s">
        <v>13</v>
      </c>
      <c r="N383" s="42" t="s">
        <v>37</v>
      </c>
      <c r="O383" s="42" t="s">
        <v>861</v>
      </c>
      <c r="P383" s="42" t="s">
        <v>142</v>
      </c>
      <c r="Q383" s="42" t="s">
        <v>862</v>
      </c>
      <c r="R383" s="43">
        <v>1</v>
      </c>
      <c r="S383" s="44">
        <v>83041000</v>
      </c>
      <c r="T383">
        <f>1*(COUNTIF($Q$2:Q383,Q383)=1)</f>
        <v>1</v>
      </c>
      <c r="W383" s="41">
        <v>44512</v>
      </c>
      <c r="X383" s="42" t="s">
        <v>13</v>
      </c>
      <c r="Y383" s="42" t="s">
        <v>37</v>
      </c>
      <c r="Z383" s="42" t="s">
        <v>861</v>
      </c>
      <c r="AA383" s="42" t="s">
        <v>142</v>
      </c>
      <c r="AB383" s="42" t="s">
        <v>862</v>
      </c>
      <c r="AC383" s="43">
        <v>1</v>
      </c>
      <c r="AD383" s="44">
        <v>83041000</v>
      </c>
    </row>
    <row r="384" spans="1:30" x14ac:dyDescent="0.2">
      <c r="A384" s="37">
        <v>44513</v>
      </c>
      <c r="B384" s="38" t="s">
        <v>48</v>
      </c>
      <c r="C384" s="38" t="s">
        <v>37</v>
      </c>
      <c r="D384" s="38" t="s">
        <v>722</v>
      </c>
      <c r="E384" s="38" t="s">
        <v>863</v>
      </c>
      <c r="F384" s="38" t="s">
        <v>864</v>
      </c>
      <c r="G384" s="39">
        <v>1</v>
      </c>
      <c r="H384" s="40">
        <v>10832000</v>
      </c>
      <c r="I384">
        <f>1*(COUNTIF($E$2:E384,E384)=1)</f>
        <v>1</v>
      </c>
      <c r="L384" s="37">
        <v>44513</v>
      </c>
      <c r="M384" s="38" t="s">
        <v>48</v>
      </c>
      <c r="N384" s="38" t="s">
        <v>37</v>
      </c>
      <c r="O384" s="38" t="s">
        <v>722</v>
      </c>
      <c r="P384" s="38" t="s">
        <v>863</v>
      </c>
      <c r="Q384" s="38" t="s">
        <v>864</v>
      </c>
      <c r="R384" s="39">
        <v>1</v>
      </c>
      <c r="S384" s="40">
        <v>10832000</v>
      </c>
      <c r="T384">
        <f>1*(COUNTIF($Q$2:Q384,Q384)=1)</f>
        <v>1</v>
      </c>
      <c r="W384" s="37">
        <v>44513</v>
      </c>
      <c r="X384" s="38" t="s">
        <v>48</v>
      </c>
      <c r="Y384" s="38" t="s">
        <v>37</v>
      </c>
      <c r="Z384" s="38" t="s">
        <v>722</v>
      </c>
      <c r="AA384" s="38" t="s">
        <v>863</v>
      </c>
      <c r="AB384" s="38" t="s">
        <v>864</v>
      </c>
      <c r="AC384" s="39">
        <v>1</v>
      </c>
      <c r="AD384" s="40">
        <v>10832000</v>
      </c>
    </row>
    <row r="385" spans="1:30" x14ac:dyDescent="0.2">
      <c r="A385" s="41">
        <v>44513</v>
      </c>
      <c r="B385" s="42" t="s">
        <v>13</v>
      </c>
      <c r="C385" s="42" t="s">
        <v>37</v>
      </c>
      <c r="D385" s="42" t="s">
        <v>865</v>
      </c>
      <c r="E385" s="42" t="s">
        <v>866</v>
      </c>
      <c r="F385" s="42" t="s">
        <v>867</v>
      </c>
      <c r="G385" s="43">
        <v>1</v>
      </c>
      <c r="H385" s="44">
        <v>86652000</v>
      </c>
      <c r="I385">
        <f>1*(COUNTIF($E$2:E385,E385)=1)</f>
        <v>1</v>
      </c>
      <c r="L385" s="41">
        <v>44513</v>
      </c>
      <c r="M385" s="42" t="s">
        <v>13</v>
      </c>
      <c r="N385" s="42" t="s">
        <v>37</v>
      </c>
      <c r="O385" s="42" t="s">
        <v>865</v>
      </c>
      <c r="P385" s="42" t="s">
        <v>866</v>
      </c>
      <c r="Q385" s="42" t="s">
        <v>867</v>
      </c>
      <c r="R385" s="43">
        <v>1</v>
      </c>
      <c r="S385" s="44">
        <v>86652000</v>
      </c>
      <c r="T385">
        <f>1*(COUNTIF($Q$2:Q385,Q385)=1)</f>
        <v>1</v>
      </c>
      <c r="W385" s="41">
        <v>44513</v>
      </c>
      <c r="X385" s="42" t="s">
        <v>13</v>
      </c>
      <c r="Y385" s="42" t="s">
        <v>37</v>
      </c>
      <c r="Z385" s="42" t="s">
        <v>865</v>
      </c>
      <c r="AA385" s="42" t="s">
        <v>866</v>
      </c>
      <c r="AB385" s="42" t="s">
        <v>867</v>
      </c>
      <c r="AC385" s="43">
        <v>1</v>
      </c>
      <c r="AD385" s="44">
        <v>86652000</v>
      </c>
    </row>
    <row r="386" spans="1:30" x14ac:dyDescent="0.2">
      <c r="A386" s="37">
        <v>44513</v>
      </c>
      <c r="B386" s="38" t="s">
        <v>13</v>
      </c>
      <c r="C386" s="38" t="s">
        <v>37</v>
      </c>
      <c r="D386" s="38" t="s">
        <v>868</v>
      </c>
      <c r="E386" s="38" t="s">
        <v>866</v>
      </c>
      <c r="F386" s="38" t="s">
        <v>867</v>
      </c>
      <c r="G386" s="39">
        <v>1</v>
      </c>
      <c r="H386" s="40">
        <v>120951000</v>
      </c>
      <c r="I386">
        <f>1*(COUNTIF($E$2:E386,E386)=1)</f>
        <v>0</v>
      </c>
      <c r="L386" s="37">
        <v>44513</v>
      </c>
      <c r="M386" s="38" t="s">
        <v>13</v>
      </c>
      <c r="N386" s="38" t="s">
        <v>37</v>
      </c>
      <c r="O386" s="38" t="s">
        <v>868</v>
      </c>
      <c r="P386" s="38" t="s">
        <v>866</v>
      </c>
      <c r="Q386" s="38" t="s">
        <v>867</v>
      </c>
      <c r="R386" s="39">
        <v>1</v>
      </c>
      <c r="S386" s="40">
        <v>120951000</v>
      </c>
      <c r="T386">
        <f>1*(COUNTIF($Q$2:Q386,Q386)=1)</f>
        <v>0</v>
      </c>
      <c r="W386" s="37">
        <v>44513</v>
      </c>
      <c r="X386" s="38" t="s">
        <v>13</v>
      </c>
      <c r="Y386" s="38" t="s">
        <v>37</v>
      </c>
      <c r="Z386" s="38" t="s">
        <v>868</v>
      </c>
      <c r="AA386" s="38" t="s">
        <v>866</v>
      </c>
      <c r="AB386" s="38" t="s">
        <v>867</v>
      </c>
      <c r="AC386" s="39">
        <v>1</v>
      </c>
      <c r="AD386" s="40">
        <v>120951000</v>
      </c>
    </row>
    <row r="387" spans="1:30" x14ac:dyDescent="0.2">
      <c r="A387" s="41">
        <v>44513</v>
      </c>
      <c r="B387" s="42" t="s">
        <v>15</v>
      </c>
      <c r="C387" s="42" t="s">
        <v>37</v>
      </c>
      <c r="D387" s="42" t="s">
        <v>205</v>
      </c>
      <c r="E387" s="42" t="s">
        <v>869</v>
      </c>
      <c r="F387" s="42" t="s">
        <v>870</v>
      </c>
      <c r="G387" s="43">
        <v>1</v>
      </c>
      <c r="H387" s="44">
        <v>48742000</v>
      </c>
      <c r="I387">
        <f>1*(COUNTIF($E$2:E387,E387)=1)</f>
        <v>1</v>
      </c>
      <c r="L387" s="41">
        <v>44513</v>
      </c>
      <c r="M387" s="42" t="s">
        <v>15</v>
      </c>
      <c r="N387" s="42" t="s">
        <v>37</v>
      </c>
      <c r="O387" s="42" t="s">
        <v>205</v>
      </c>
      <c r="P387" s="42" t="s">
        <v>869</v>
      </c>
      <c r="Q387" s="42" t="s">
        <v>870</v>
      </c>
      <c r="R387" s="43">
        <v>1</v>
      </c>
      <c r="S387" s="44">
        <v>48742000</v>
      </c>
      <c r="T387">
        <f>1*(COUNTIF($Q$2:Q387,Q387)=1)</f>
        <v>1</v>
      </c>
      <c r="W387" s="41">
        <v>44513</v>
      </c>
      <c r="X387" s="42" t="s">
        <v>15</v>
      </c>
      <c r="Y387" s="42" t="s">
        <v>37</v>
      </c>
      <c r="Z387" s="42" t="s">
        <v>205</v>
      </c>
      <c r="AA387" s="42" t="s">
        <v>869</v>
      </c>
      <c r="AB387" s="42" t="s">
        <v>870</v>
      </c>
      <c r="AC387" s="43">
        <v>1</v>
      </c>
      <c r="AD387" s="44">
        <v>48742000</v>
      </c>
    </row>
    <row r="388" spans="1:30" x14ac:dyDescent="0.2">
      <c r="A388" s="37">
        <v>44513</v>
      </c>
      <c r="B388" s="38" t="s">
        <v>13</v>
      </c>
      <c r="C388" s="38" t="s">
        <v>37</v>
      </c>
      <c r="D388" s="38" t="s">
        <v>871</v>
      </c>
      <c r="E388" s="38" t="s">
        <v>872</v>
      </c>
      <c r="F388" s="38" t="s">
        <v>873</v>
      </c>
      <c r="G388" s="39">
        <v>1</v>
      </c>
      <c r="H388" s="40">
        <v>114633000</v>
      </c>
      <c r="I388">
        <f>1*(COUNTIF($E$2:E388,E388)=1)</f>
        <v>1</v>
      </c>
      <c r="L388" s="37">
        <v>44513</v>
      </c>
      <c r="M388" s="38" t="s">
        <v>13</v>
      </c>
      <c r="N388" s="38" t="s">
        <v>37</v>
      </c>
      <c r="O388" s="38" t="s">
        <v>871</v>
      </c>
      <c r="P388" s="38" t="s">
        <v>872</v>
      </c>
      <c r="Q388" s="38" t="s">
        <v>873</v>
      </c>
      <c r="R388" s="39">
        <v>1</v>
      </c>
      <c r="S388" s="40">
        <v>114633000</v>
      </c>
      <c r="T388">
        <f>1*(COUNTIF($Q$2:Q388,Q388)=1)</f>
        <v>1</v>
      </c>
      <c r="W388" s="37">
        <v>44513</v>
      </c>
      <c r="X388" s="38" t="s">
        <v>13</v>
      </c>
      <c r="Y388" s="38" t="s">
        <v>37</v>
      </c>
      <c r="Z388" s="38" t="s">
        <v>871</v>
      </c>
      <c r="AA388" s="38" t="s">
        <v>872</v>
      </c>
      <c r="AB388" s="38" t="s">
        <v>873</v>
      </c>
      <c r="AC388" s="39">
        <v>1</v>
      </c>
      <c r="AD388" s="40">
        <v>114633000</v>
      </c>
    </row>
    <row r="389" spans="1:30" x14ac:dyDescent="0.2">
      <c r="A389" s="41">
        <v>44513</v>
      </c>
      <c r="B389" s="42" t="s">
        <v>13</v>
      </c>
      <c r="C389" s="42" t="s">
        <v>37</v>
      </c>
      <c r="D389" s="42" t="s">
        <v>719</v>
      </c>
      <c r="E389" s="42" t="s">
        <v>872</v>
      </c>
      <c r="F389" s="42" t="s">
        <v>873</v>
      </c>
      <c r="G389" s="43">
        <v>1</v>
      </c>
      <c r="H389" s="44">
        <v>56865000</v>
      </c>
      <c r="I389">
        <f>1*(COUNTIF($E$2:E389,E389)=1)</f>
        <v>0</v>
      </c>
      <c r="L389" s="41">
        <v>44513</v>
      </c>
      <c r="M389" s="42" t="s">
        <v>13</v>
      </c>
      <c r="N389" s="42" t="s">
        <v>37</v>
      </c>
      <c r="O389" s="42" t="s">
        <v>719</v>
      </c>
      <c r="P389" s="42" t="s">
        <v>872</v>
      </c>
      <c r="Q389" s="42" t="s">
        <v>873</v>
      </c>
      <c r="R389" s="43">
        <v>1</v>
      </c>
      <c r="S389" s="44">
        <v>56865000</v>
      </c>
      <c r="T389">
        <f>1*(COUNTIF($Q$2:Q389,Q389)=1)</f>
        <v>0</v>
      </c>
      <c r="W389" s="41">
        <v>44513</v>
      </c>
      <c r="X389" s="42" t="s">
        <v>13</v>
      </c>
      <c r="Y389" s="42" t="s">
        <v>37</v>
      </c>
      <c r="Z389" s="42" t="s">
        <v>719</v>
      </c>
      <c r="AA389" s="42" t="s">
        <v>872</v>
      </c>
      <c r="AB389" s="42" t="s">
        <v>873</v>
      </c>
      <c r="AC389" s="43">
        <v>1</v>
      </c>
      <c r="AD389" s="44">
        <v>56865000</v>
      </c>
    </row>
    <row r="390" spans="1:30" x14ac:dyDescent="0.2">
      <c r="A390" s="37">
        <v>44514</v>
      </c>
      <c r="B390" s="38" t="s">
        <v>48</v>
      </c>
      <c r="C390" s="38" t="s">
        <v>37</v>
      </c>
      <c r="D390" s="38" t="s">
        <v>874</v>
      </c>
      <c r="E390" s="38" t="s">
        <v>875</v>
      </c>
      <c r="F390" s="38" t="s">
        <v>876</v>
      </c>
      <c r="G390" s="39">
        <v>1</v>
      </c>
      <c r="H390" s="40">
        <v>25274000</v>
      </c>
      <c r="I390">
        <f>1*(COUNTIF($E$2:E390,E390)=1)</f>
        <v>1</v>
      </c>
      <c r="L390" s="37">
        <v>44514</v>
      </c>
      <c r="M390" s="38" t="s">
        <v>48</v>
      </c>
      <c r="N390" s="38" t="s">
        <v>37</v>
      </c>
      <c r="O390" s="38" t="s">
        <v>874</v>
      </c>
      <c r="P390" s="38" t="s">
        <v>875</v>
      </c>
      <c r="Q390" s="38" t="s">
        <v>876</v>
      </c>
      <c r="R390" s="39">
        <v>1</v>
      </c>
      <c r="S390" s="40">
        <v>25274000</v>
      </c>
      <c r="T390">
        <f>1*(COUNTIF($Q$2:Q390,Q390)=1)</f>
        <v>1</v>
      </c>
      <c r="W390" s="37">
        <v>44514</v>
      </c>
      <c r="X390" s="38" t="s">
        <v>48</v>
      </c>
      <c r="Y390" s="38" t="s">
        <v>37</v>
      </c>
      <c r="Z390" s="38" t="s">
        <v>874</v>
      </c>
      <c r="AA390" s="38" t="s">
        <v>875</v>
      </c>
      <c r="AB390" s="38" t="s">
        <v>876</v>
      </c>
      <c r="AC390" s="39">
        <v>1</v>
      </c>
      <c r="AD390" s="40">
        <v>25274000</v>
      </c>
    </row>
    <row r="391" spans="1:30" x14ac:dyDescent="0.2">
      <c r="A391" s="41">
        <v>44514</v>
      </c>
      <c r="B391" s="42" t="s">
        <v>15</v>
      </c>
      <c r="C391" s="42" t="s">
        <v>37</v>
      </c>
      <c r="D391" s="42" t="s">
        <v>877</v>
      </c>
      <c r="E391" s="42" t="s">
        <v>878</v>
      </c>
      <c r="F391" s="42" t="s">
        <v>879</v>
      </c>
      <c r="G391" s="43">
        <v>1</v>
      </c>
      <c r="H391" s="44">
        <v>40618000</v>
      </c>
      <c r="I391">
        <f>1*(COUNTIF($E$2:E391,E391)=1)</f>
        <v>1</v>
      </c>
      <c r="L391" s="41">
        <v>44514</v>
      </c>
      <c r="M391" s="42" t="s">
        <v>15</v>
      </c>
      <c r="N391" s="42" t="s">
        <v>37</v>
      </c>
      <c r="O391" s="42" t="s">
        <v>877</v>
      </c>
      <c r="P391" s="42" t="s">
        <v>878</v>
      </c>
      <c r="Q391" s="42" t="s">
        <v>879</v>
      </c>
      <c r="R391" s="43">
        <v>1</v>
      </c>
      <c r="S391" s="44">
        <v>40618000</v>
      </c>
      <c r="T391">
        <f>1*(COUNTIF($Q$2:Q391,Q391)=1)</f>
        <v>1</v>
      </c>
      <c r="W391" s="41">
        <v>44514</v>
      </c>
      <c r="X391" s="42" t="s">
        <v>15</v>
      </c>
      <c r="Y391" s="42" t="s">
        <v>37</v>
      </c>
      <c r="Z391" s="42" t="s">
        <v>877</v>
      </c>
      <c r="AA391" s="42" t="s">
        <v>878</v>
      </c>
      <c r="AB391" s="42" t="s">
        <v>879</v>
      </c>
      <c r="AC391" s="43">
        <v>1</v>
      </c>
      <c r="AD391" s="44">
        <v>40618000</v>
      </c>
    </row>
    <row r="392" spans="1:30" x14ac:dyDescent="0.2">
      <c r="A392" s="37">
        <v>44514</v>
      </c>
      <c r="B392" s="38" t="s">
        <v>15</v>
      </c>
      <c r="C392" s="38" t="s">
        <v>37</v>
      </c>
      <c r="D392" s="38" t="s">
        <v>880</v>
      </c>
      <c r="E392" s="38" t="s">
        <v>878</v>
      </c>
      <c r="F392" s="38" t="s">
        <v>879</v>
      </c>
      <c r="G392" s="39">
        <v>1</v>
      </c>
      <c r="H392" s="40">
        <v>40618000</v>
      </c>
      <c r="I392">
        <f>1*(COUNTIF($E$2:E392,E392)=1)</f>
        <v>0</v>
      </c>
      <c r="L392" s="37">
        <v>44514</v>
      </c>
      <c r="M392" s="38" t="s">
        <v>15</v>
      </c>
      <c r="N392" s="38" t="s">
        <v>37</v>
      </c>
      <c r="O392" s="38" t="s">
        <v>880</v>
      </c>
      <c r="P392" s="38" t="s">
        <v>878</v>
      </c>
      <c r="Q392" s="38" t="s">
        <v>879</v>
      </c>
      <c r="R392" s="39">
        <v>1</v>
      </c>
      <c r="S392" s="40">
        <v>40618000</v>
      </c>
      <c r="T392">
        <f>1*(COUNTIF($Q$2:Q392,Q392)=1)</f>
        <v>0</v>
      </c>
      <c r="W392" s="37">
        <v>44514</v>
      </c>
      <c r="X392" s="38" t="s">
        <v>15</v>
      </c>
      <c r="Y392" s="38" t="s">
        <v>37</v>
      </c>
      <c r="Z392" s="38" t="s">
        <v>880</v>
      </c>
      <c r="AA392" s="38" t="s">
        <v>878</v>
      </c>
      <c r="AB392" s="38" t="s">
        <v>879</v>
      </c>
      <c r="AC392" s="39">
        <v>1</v>
      </c>
      <c r="AD392" s="40">
        <v>40618000</v>
      </c>
    </row>
    <row r="393" spans="1:30" x14ac:dyDescent="0.2">
      <c r="A393" s="41">
        <v>44514</v>
      </c>
      <c r="B393" s="42" t="s">
        <v>15</v>
      </c>
      <c r="C393" s="42" t="s">
        <v>37</v>
      </c>
      <c r="D393" s="42" t="s">
        <v>881</v>
      </c>
      <c r="E393" s="42" t="s">
        <v>882</v>
      </c>
      <c r="F393" s="42" t="s">
        <v>883</v>
      </c>
      <c r="G393" s="43">
        <v>1</v>
      </c>
      <c r="H393" s="44">
        <v>97483000</v>
      </c>
      <c r="I393">
        <f>1*(COUNTIF($E$2:E393,E393)=1)</f>
        <v>1</v>
      </c>
      <c r="L393" s="41">
        <v>44514</v>
      </c>
      <c r="M393" s="42" t="s">
        <v>15</v>
      </c>
      <c r="N393" s="42" t="s">
        <v>37</v>
      </c>
      <c r="O393" s="42" t="s">
        <v>881</v>
      </c>
      <c r="P393" s="42" t="s">
        <v>882</v>
      </c>
      <c r="Q393" s="42" t="s">
        <v>883</v>
      </c>
      <c r="R393" s="43">
        <v>1</v>
      </c>
      <c r="S393" s="44">
        <v>97483000</v>
      </c>
      <c r="T393">
        <f>1*(COUNTIF($Q$2:Q393,Q393)=1)</f>
        <v>1</v>
      </c>
      <c r="W393" s="41">
        <v>44514</v>
      </c>
      <c r="X393" s="42" t="s">
        <v>15</v>
      </c>
      <c r="Y393" s="42" t="s">
        <v>37</v>
      </c>
      <c r="Z393" s="42" t="s">
        <v>881</v>
      </c>
      <c r="AA393" s="42" t="s">
        <v>882</v>
      </c>
      <c r="AB393" s="42" t="s">
        <v>883</v>
      </c>
      <c r="AC393" s="43">
        <v>1</v>
      </c>
      <c r="AD393" s="44">
        <v>97483000</v>
      </c>
    </row>
    <row r="394" spans="1:30" x14ac:dyDescent="0.2">
      <c r="A394" s="37">
        <v>44515</v>
      </c>
      <c r="B394" s="38" t="s">
        <v>13</v>
      </c>
      <c r="C394" s="38" t="s">
        <v>37</v>
      </c>
      <c r="D394" s="38" t="s">
        <v>338</v>
      </c>
      <c r="E394" s="38" t="s">
        <v>884</v>
      </c>
      <c r="F394" s="38" t="s">
        <v>885</v>
      </c>
      <c r="G394" s="39">
        <v>1</v>
      </c>
      <c r="H394" s="40">
        <v>92067000</v>
      </c>
      <c r="I394">
        <f>1*(COUNTIF($E$2:E394,E394)=1)</f>
        <v>1</v>
      </c>
      <c r="L394" s="37">
        <v>44515</v>
      </c>
      <c r="M394" s="38" t="s">
        <v>13</v>
      </c>
      <c r="N394" s="38" t="s">
        <v>37</v>
      </c>
      <c r="O394" s="38" t="s">
        <v>338</v>
      </c>
      <c r="P394" s="38" t="s">
        <v>884</v>
      </c>
      <c r="Q394" s="38" t="s">
        <v>885</v>
      </c>
      <c r="R394" s="39">
        <v>1</v>
      </c>
      <c r="S394" s="40">
        <v>92067000</v>
      </c>
      <c r="T394">
        <f>1*(COUNTIF($Q$2:Q394,Q394)=1)</f>
        <v>1</v>
      </c>
      <c r="W394" s="37">
        <v>44515</v>
      </c>
      <c r="X394" s="38" t="s">
        <v>13</v>
      </c>
      <c r="Y394" s="38" t="s">
        <v>37</v>
      </c>
      <c r="Z394" s="38" t="s">
        <v>338</v>
      </c>
      <c r="AA394" s="38" t="s">
        <v>884</v>
      </c>
      <c r="AB394" s="38" t="s">
        <v>885</v>
      </c>
      <c r="AC394" s="39">
        <v>1</v>
      </c>
      <c r="AD394" s="40">
        <v>92067000</v>
      </c>
    </row>
    <row r="395" spans="1:30" x14ac:dyDescent="0.2">
      <c r="A395" s="41">
        <v>44515</v>
      </c>
      <c r="B395" s="42" t="s">
        <v>13</v>
      </c>
      <c r="C395" s="42" t="s">
        <v>37</v>
      </c>
      <c r="D395" s="42" t="s">
        <v>886</v>
      </c>
      <c r="E395" s="42" t="s">
        <v>884</v>
      </c>
      <c r="F395" s="42" t="s">
        <v>885</v>
      </c>
      <c r="G395" s="43">
        <v>1</v>
      </c>
      <c r="H395" s="44">
        <v>63184000</v>
      </c>
      <c r="I395">
        <f>1*(COUNTIF($E$2:E395,E395)=1)</f>
        <v>0</v>
      </c>
      <c r="L395" s="41">
        <v>44515</v>
      </c>
      <c r="M395" s="42" t="s">
        <v>13</v>
      </c>
      <c r="N395" s="42" t="s">
        <v>37</v>
      </c>
      <c r="O395" s="42" t="s">
        <v>886</v>
      </c>
      <c r="P395" s="42" t="s">
        <v>884</v>
      </c>
      <c r="Q395" s="42" t="s">
        <v>885</v>
      </c>
      <c r="R395" s="43">
        <v>1</v>
      </c>
      <c r="S395" s="44">
        <v>63184000</v>
      </c>
      <c r="T395">
        <f>1*(COUNTIF($Q$2:Q395,Q395)=1)</f>
        <v>0</v>
      </c>
      <c r="W395" s="41">
        <v>44515</v>
      </c>
      <c r="X395" s="42" t="s">
        <v>13</v>
      </c>
      <c r="Y395" s="42" t="s">
        <v>37</v>
      </c>
      <c r="Z395" s="42" t="s">
        <v>886</v>
      </c>
      <c r="AA395" s="42" t="s">
        <v>884</v>
      </c>
      <c r="AB395" s="42" t="s">
        <v>885</v>
      </c>
      <c r="AC395" s="43">
        <v>1</v>
      </c>
      <c r="AD395" s="44">
        <v>63184000</v>
      </c>
    </row>
    <row r="396" spans="1:30" x14ac:dyDescent="0.2">
      <c r="A396" s="37">
        <v>44515</v>
      </c>
      <c r="B396" s="38" t="s">
        <v>13</v>
      </c>
      <c r="C396" s="38" t="s">
        <v>37</v>
      </c>
      <c r="D396" s="38" t="s">
        <v>454</v>
      </c>
      <c r="E396" s="38" t="s">
        <v>884</v>
      </c>
      <c r="F396" s="38" t="s">
        <v>885</v>
      </c>
      <c r="G396" s="39">
        <v>1</v>
      </c>
      <c r="H396" s="40">
        <v>9388000</v>
      </c>
      <c r="I396">
        <f>1*(COUNTIF($E$2:E396,E396)=1)</f>
        <v>0</v>
      </c>
      <c r="L396" s="37">
        <v>44515</v>
      </c>
      <c r="M396" s="38" t="s">
        <v>13</v>
      </c>
      <c r="N396" s="38" t="s">
        <v>37</v>
      </c>
      <c r="O396" s="38" t="s">
        <v>454</v>
      </c>
      <c r="P396" s="38" t="s">
        <v>884</v>
      </c>
      <c r="Q396" s="38" t="s">
        <v>885</v>
      </c>
      <c r="R396" s="39">
        <v>1</v>
      </c>
      <c r="S396" s="40">
        <v>9388000</v>
      </c>
      <c r="T396">
        <f>1*(COUNTIF($Q$2:Q396,Q396)=1)</f>
        <v>0</v>
      </c>
      <c r="W396" s="37">
        <v>44515</v>
      </c>
      <c r="X396" s="38" t="s">
        <v>13</v>
      </c>
      <c r="Y396" s="38" t="s">
        <v>37</v>
      </c>
      <c r="Z396" s="38" t="s">
        <v>454</v>
      </c>
      <c r="AA396" s="38" t="s">
        <v>884</v>
      </c>
      <c r="AB396" s="38" t="s">
        <v>885</v>
      </c>
      <c r="AC396" s="39">
        <v>1</v>
      </c>
      <c r="AD396" s="40">
        <v>9388000</v>
      </c>
    </row>
    <row r="397" spans="1:30" x14ac:dyDescent="0.2">
      <c r="A397" s="41">
        <v>44515</v>
      </c>
      <c r="B397" s="42" t="s">
        <v>13</v>
      </c>
      <c r="C397" s="42" t="s">
        <v>37</v>
      </c>
      <c r="D397" s="42" t="s">
        <v>887</v>
      </c>
      <c r="E397" s="42" t="s">
        <v>884</v>
      </c>
      <c r="F397" s="42" t="s">
        <v>885</v>
      </c>
      <c r="G397" s="43">
        <v>1</v>
      </c>
      <c r="H397" s="44">
        <v>250928000</v>
      </c>
      <c r="I397">
        <f>1*(COUNTIF($E$2:E397,E397)=1)</f>
        <v>0</v>
      </c>
      <c r="L397" s="41">
        <v>44515</v>
      </c>
      <c r="M397" s="42" t="s">
        <v>13</v>
      </c>
      <c r="N397" s="42" t="s">
        <v>37</v>
      </c>
      <c r="O397" s="42" t="s">
        <v>887</v>
      </c>
      <c r="P397" s="42" t="s">
        <v>884</v>
      </c>
      <c r="Q397" s="42" t="s">
        <v>885</v>
      </c>
      <c r="R397" s="43">
        <v>1</v>
      </c>
      <c r="S397" s="44">
        <v>250928000</v>
      </c>
      <c r="T397">
        <f>1*(COUNTIF($Q$2:Q397,Q397)=1)</f>
        <v>0</v>
      </c>
      <c r="W397" s="41">
        <v>44515</v>
      </c>
      <c r="X397" s="42" t="s">
        <v>13</v>
      </c>
      <c r="Y397" s="42" t="s">
        <v>37</v>
      </c>
      <c r="Z397" s="42" t="s">
        <v>887</v>
      </c>
      <c r="AA397" s="42" t="s">
        <v>884</v>
      </c>
      <c r="AB397" s="42" t="s">
        <v>885</v>
      </c>
      <c r="AC397" s="43">
        <v>1</v>
      </c>
      <c r="AD397" s="44">
        <v>250928000</v>
      </c>
    </row>
    <row r="398" spans="1:30" x14ac:dyDescent="0.2">
      <c r="A398" s="37">
        <v>44516</v>
      </c>
      <c r="B398" s="38" t="s">
        <v>242</v>
      </c>
      <c r="C398" s="38" t="s">
        <v>37</v>
      </c>
      <c r="D398" s="38" t="s">
        <v>101</v>
      </c>
      <c r="E398" s="38" t="s">
        <v>888</v>
      </c>
      <c r="F398" s="38" t="s">
        <v>889</v>
      </c>
      <c r="G398" s="39">
        <v>1</v>
      </c>
      <c r="H398" s="40">
        <v>6951000</v>
      </c>
      <c r="I398">
        <f>1*(COUNTIF($E$2:E398,E398)=1)</f>
        <v>1</v>
      </c>
      <c r="L398" s="37">
        <v>44516</v>
      </c>
      <c r="M398" s="38" t="s">
        <v>242</v>
      </c>
      <c r="N398" s="38" t="s">
        <v>37</v>
      </c>
      <c r="O398" s="38" t="s">
        <v>101</v>
      </c>
      <c r="P398" s="38" t="s">
        <v>888</v>
      </c>
      <c r="Q398" s="38" t="s">
        <v>889</v>
      </c>
      <c r="R398" s="39">
        <v>1</v>
      </c>
      <c r="S398" s="40">
        <v>6951000</v>
      </c>
      <c r="T398">
        <f>1*(COUNTIF($Q$2:Q398,Q398)=1)</f>
        <v>1</v>
      </c>
      <c r="W398" s="37">
        <v>44516</v>
      </c>
      <c r="X398" s="38" t="s">
        <v>242</v>
      </c>
      <c r="Y398" s="38" t="s">
        <v>37</v>
      </c>
      <c r="Z398" s="38" t="s">
        <v>101</v>
      </c>
      <c r="AA398" s="38" t="s">
        <v>888</v>
      </c>
      <c r="AB398" s="38" t="s">
        <v>889</v>
      </c>
      <c r="AC398" s="39">
        <v>1</v>
      </c>
      <c r="AD398" s="40">
        <v>6951000</v>
      </c>
    </row>
    <row r="399" spans="1:30" x14ac:dyDescent="0.2">
      <c r="A399" s="41">
        <v>44516</v>
      </c>
      <c r="B399" s="42" t="s">
        <v>13</v>
      </c>
      <c r="C399" s="42" t="s">
        <v>37</v>
      </c>
      <c r="D399" s="42" t="s">
        <v>890</v>
      </c>
      <c r="E399" s="42" t="s">
        <v>191</v>
      </c>
      <c r="F399" s="42" t="s">
        <v>891</v>
      </c>
      <c r="G399" s="43">
        <v>1</v>
      </c>
      <c r="H399" s="44">
        <v>106509000</v>
      </c>
      <c r="I399">
        <f>1*(COUNTIF($E$2:E399,E399)=1)</f>
        <v>0</v>
      </c>
      <c r="L399" s="41">
        <v>44516</v>
      </c>
      <c r="M399" s="42" t="s">
        <v>13</v>
      </c>
      <c r="N399" s="42" t="s">
        <v>37</v>
      </c>
      <c r="O399" s="42" t="s">
        <v>890</v>
      </c>
      <c r="P399" s="42" t="s">
        <v>191</v>
      </c>
      <c r="Q399" s="42" t="s">
        <v>891</v>
      </c>
      <c r="R399" s="43">
        <v>1</v>
      </c>
      <c r="S399" s="44">
        <v>106509000</v>
      </c>
      <c r="T399">
        <f>1*(COUNTIF($Q$2:Q399,Q399)=1)</f>
        <v>1</v>
      </c>
      <c r="W399" s="41">
        <v>44516</v>
      </c>
      <c r="X399" s="42" t="s">
        <v>13</v>
      </c>
      <c r="Y399" s="42" t="s">
        <v>37</v>
      </c>
      <c r="Z399" s="42" t="s">
        <v>890</v>
      </c>
      <c r="AA399" s="42" t="s">
        <v>191</v>
      </c>
      <c r="AB399" s="42" t="s">
        <v>891</v>
      </c>
      <c r="AC399" s="43">
        <v>1</v>
      </c>
      <c r="AD399" s="44">
        <v>106509000</v>
      </c>
    </row>
    <row r="400" spans="1:30" x14ac:dyDescent="0.2">
      <c r="A400" s="37">
        <v>44517</v>
      </c>
      <c r="B400" s="38" t="s">
        <v>13</v>
      </c>
      <c r="C400" s="38" t="s">
        <v>37</v>
      </c>
      <c r="D400" s="38" t="s">
        <v>208</v>
      </c>
      <c r="E400" s="38" t="s">
        <v>807</v>
      </c>
      <c r="F400" s="38" t="s">
        <v>892</v>
      </c>
      <c r="G400" s="39">
        <v>1</v>
      </c>
      <c r="H400" s="40">
        <v>285227000</v>
      </c>
      <c r="I400">
        <f>1*(COUNTIF($E$2:E400,E400)=1)</f>
        <v>0</v>
      </c>
      <c r="L400" s="37">
        <v>44517</v>
      </c>
      <c r="M400" s="38" t="s">
        <v>13</v>
      </c>
      <c r="N400" s="38" t="s">
        <v>37</v>
      </c>
      <c r="O400" s="38" t="s">
        <v>208</v>
      </c>
      <c r="P400" s="38" t="s">
        <v>807</v>
      </c>
      <c r="Q400" s="38" t="s">
        <v>892</v>
      </c>
      <c r="R400" s="39">
        <v>1</v>
      </c>
      <c r="S400" s="40">
        <v>285227000</v>
      </c>
      <c r="T400">
        <f>1*(COUNTIF($Q$2:Q400,Q400)=1)</f>
        <v>1</v>
      </c>
      <c r="W400" s="37">
        <v>44517</v>
      </c>
      <c r="X400" s="38" t="s">
        <v>13</v>
      </c>
      <c r="Y400" s="38" t="s">
        <v>37</v>
      </c>
      <c r="Z400" s="38" t="s">
        <v>208</v>
      </c>
      <c r="AA400" s="38" t="s">
        <v>807</v>
      </c>
      <c r="AB400" s="38" t="s">
        <v>892</v>
      </c>
      <c r="AC400" s="39">
        <v>1</v>
      </c>
      <c r="AD400" s="40">
        <v>285227000</v>
      </c>
    </row>
    <row r="401" spans="1:30" x14ac:dyDescent="0.2">
      <c r="A401" s="41">
        <v>44519</v>
      </c>
      <c r="B401" s="42" t="s">
        <v>15</v>
      </c>
      <c r="C401" s="42" t="s">
        <v>37</v>
      </c>
      <c r="D401" s="42" t="s">
        <v>871</v>
      </c>
      <c r="E401" s="42" t="s">
        <v>893</v>
      </c>
      <c r="F401" s="42" t="s">
        <v>894</v>
      </c>
      <c r="G401" s="43">
        <v>1</v>
      </c>
      <c r="H401" s="44">
        <v>114633000</v>
      </c>
      <c r="I401">
        <f>1*(COUNTIF($E$2:E401,E401)=1)</f>
        <v>1</v>
      </c>
      <c r="L401" s="41">
        <v>44519</v>
      </c>
      <c r="M401" s="42" t="s">
        <v>15</v>
      </c>
      <c r="N401" s="42" t="s">
        <v>37</v>
      </c>
      <c r="O401" s="42" t="s">
        <v>871</v>
      </c>
      <c r="P401" s="42" t="s">
        <v>893</v>
      </c>
      <c r="Q401" s="42" t="s">
        <v>894</v>
      </c>
      <c r="R401" s="43">
        <v>1</v>
      </c>
      <c r="S401" s="44">
        <v>114633000</v>
      </c>
      <c r="T401">
        <f>1*(COUNTIF($Q$2:Q401,Q401)=1)</f>
        <v>1</v>
      </c>
      <c r="W401" s="41">
        <v>44519</v>
      </c>
      <c r="X401" s="42" t="s">
        <v>15</v>
      </c>
      <c r="Y401" s="42" t="s">
        <v>37</v>
      </c>
      <c r="Z401" s="42" t="s">
        <v>871</v>
      </c>
      <c r="AA401" s="42" t="s">
        <v>893</v>
      </c>
      <c r="AB401" s="42" t="s">
        <v>894</v>
      </c>
      <c r="AC401" s="43">
        <v>1</v>
      </c>
      <c r="AD401" s="44">
        <v>114633000</v>
      </c>
    </row>
    <row r="402" spans="1:30" x14ac:dyDescent="0.2">
      <c r="A402" s="37">
        <v>44519</v>
      </c>
      <c r="B402" s="38" t="s">
        <v>48</v>
      </c>
      <c r="C402" s="38" t="s">
        <v>37</v>
      </c>
      <c r="D402" s="38" t="s">
        <v>424</v>
      </c>
      <c r="E402" s="38" t="s">
        <v>895</v>
      </c>
      <c r="F402" s="38" t="s">
        <v>896</v>
      </c>
      <c r="G402" s="39">
        <v>1</v>
      </c>
      <c r="H402" s="40">
        <v>65892000</v>
      </c>
      <c r="I402">
        <f>1*(COUNTIF($E$2:E402,E402)=1)</f>
        <v>1</v>
      </c>
      <c r="L402" s="37">
        <v>44519</v>
      </c>
      <c r="M402" s="38" t="s">
        <v>48</v>
      </c>
      <c r="N402" s="38" t="s">
        <v>37</v>
      </c>
      <c r="O402" s="38" t="s">
        <v>424</v>
      </c>
      <c r="P402" s="38" t="s">
        <v>895</v>
      </c>
      <c r="Q402" s="38" t="s">
        <v>896</v>
      </c>
      <c r="R402" s="39">
        <v>1</v>
      </c>
      <c r="S402" s="40">
        <v>65892000</v>
      </c>
      <c r="T402">
        <f>1*(COUNTIF($Q$2:Q402,Q402)=1)</f>
        <v>1</v>
      </c>
      <c r="W402" s="37">
        <v>44519</v>
      </c>
      <c r="X402" s="38" t="s">
        <v>48</v>
      </c>
      <c r="Y402" s="38" t="s">
        <v>37</v>
      </c>
      <c r="Z402" s="38" t="s">
        <v>424</v>
      </c>
      <c r="AA402" s="38" t="s">
        <v>895</v>
      </c>
      <c r="AB402" s="38" t="s">
        <v>896</v>
      </c>
      <c r="AC402" s="39">
        <v>1</v>
      </c>
      <c r="AD402" s="40">
        <v>65892000</v>
      </c>
    </row>
    <row r="403" spans="1:30" x14ac:dyDescent="0.2">
      <c r="A403" s="41">
        <v>44519</v>
      </c>
      <c r="B403" s="42" t="s">
        <v>48</v>
      </c>
      <c r="C403" s="42" t="s">
        <v>37</v>
      </c>
      <c r="D403" s="42" t="s">
        <v>897</v>
      </c>
      <c r="E403" s="42" t="s">
        <v>898</v>
      </c>
      <c r="F403" s="42" t="s">
        <v>899</v>
      </c>
      <c r="G403" s="43">
        <v>1</v>
      </c>
      <c r="H403" s="44">
        <v>68599000</v>
      </c>
      <c r="I403">
        <f>1*(COUNTIF($E$2:E403,E403)=1)</f>
        <v>1</v>
      </c>
      <c r="L403" s="41">
        <v>44519</v>
      </c>
      <c r="M403" s="42" t="s">
        <v>48</v>
      </c>
      <c r="N403" s="42" t="s">
        <v>37</v>
      </c>
      <c r="O403" s="42" t="s">
        <v>897</v>
      </c>
      <c r="P403" s="42" t="s">
        <v>898</v>
      </c>
      <c r="Q403" s="42" t="s">
        <v>899</v>
      </c>
      <c r="R403" s="43">
        <v>1</v>
      </c>
      <c r="S403" s="44">
        <v>68599000</v>
      </c>
      <c r="T403">
        <f>1*(COUNTIF($Q$2:Q403,Q403)=1)</f>
        <v>1</v>
      </c>
      <c r="W403" s="41">
        <v>44519</v>
      </c>
      <c r="X403" s="42" t="s">
        <v>48</v>
      </c>
      <c r="Y403" s="42" t="s">
        <v>37</v>
      </c>
      <c r="Z403" s="42" t="s">
        <v>897</v>
      </c>
      <c r="AA403" s="42" t="s">
        <v>898</v>
      </c>
      <c r="AB403" s="42" t="s">
        <v>899</v>
      </c>
      <c r="AC403" s="43">
        <v>1</v>
      </c>
      <c r="AD403" s="44">
        <v>68599000</v>
      </c>
    </row>
    <row r="404" spans="1:30" x14ac:dyDescent="0.2">
      <c r="A404" s="37">
        <v>44520</v>
      </c>
      <c r="B404" s="38" t="s">
        <v>15</v>
      </c>
      <c r="C404" s="38" t="s">
        <v>37</v>
      </c>
      <c r="D404" s="38" t="s">
        <v>447</v>
      </c>
      <c r="E404" s="38" t="s">
        <v>900</v>
      </c>
      <c r="F404" s="38" t="s">
        <v>901</v>
      </c>
      <c r="G404" s="39">
        <v>1</v>
      </c>
      <c r="H404" s="40">
        <v>26176000</v>
      </c>
      <c r="I404">
        <f>1*(COUNTIF($E$2:E404,E404)=1)</f>
        <v>1</v>
      </c>
      <c r="L404" s="37">
        <v>44520</v>
      </c>
      <c r="M404" s="38" t="s">
        <v>15</v>
      </c>
      <c r="N404" s="38" t="s">
        <v>37</v>
      </c>
      <c r="O404" s="38" t="s">
        <v>447</v>
      </c>
      <c r="P404" s="38" t="s">
        <v>900</v>
      </c>
      <c r="Q404" s="38" t="s">
        <v>901</v>
      </c>
      <c r="R404" s="39">
        <v>1</v>
      </c>
      <c r="S404" s="40">
        <v>26176000</v>
      </c>
      <c r="T404">
        <f>1*(COUNTIF($Q$2:Q404,Q404)=1)</f>
        <v>1</v>
      </c>
      <c r="W404" s="37">
        <v>44520</v>
      </c>
      <c r="X404" s="38" t="s">
        <v>15</v>
      </c>
      <c r="Y404" s="38" t="s">
        <v>37</v>
      </c>
      <c r="Z404" s="38" t="s">
        <v>447</v>
      </c>
      <c r="AA404" s="38" t="s">
        <v>900</v>
      </c>
      <c r="AB404" s="38" t="s">
        <v>901</v>
      </c>
      <c r="AC404" s="39">
        <v>1</v>
      </c>
      <c r="AD404" s="40">
        <v>26176000</v>
      </c>
    </row>
    <row r="405" spans="1:30" x14ac:dyDescent="0.2">
      <c r="A405" s="41">
        <v>44520</v>
      </c>
      <c r="B405" s="42" t="s">
        <v>15</v>
      </c>
      <c r="C405" s="42" t="s">
        <v>37</v>
      </c>
      <c r="D405" s="42" t="s">
        <v>902</v>
      </c>
      <c r="E405" s="42" t="s">
        <v>900</v>
      </c>
      <c r="F405" s="42" t="s">
        <v>901</v>
      </c>
      <c r="G405" s="43">
        <v>1</v>
      </c>
      <c r="H405" s="44">
        <v>65892000</v>
      </c>
      <c r="I405">
        <f>1*(COUNTIF($E$2:E405,E405)=1)</f>
        <v>0</v>
      </c>
      <c r="L405" s="41">
        <v>44520</v>
      </c>
      <c r="M405" s="42" t="s">
        <v>15</v>
      </c>
      <c r="N405" s="42" t="s">
        <v>37</v>
      </c>
      <c r="O405" s="42" t="s">
        <v>902</v>
      </c>
      <c r="P405" s="42" t="s">
        <v>900</v>
      </c>
      <c r="Q405" s="42" t="s">
        <v>901</v>
      </c>
      <c r="R405" s="43">
        <v>1</v>
      </c>
      <c r="S405" s="44">
        <v>65892000</v>
      </c>
      <c r="T405">
        <f>1*(COUNTIF($Q$2:Q405,Q405)=1)</f>
        <v>0</v>
      </c>
      <c r="W405" s="41">
        <v>44520</v>
      </c>
      <c r="X405" s="42" t="s">
        <v>15</v>
      </c>
      <c r="Y405" s="42" t="s">
        <v>37</v>
      </c>
      <c r="Z405" s="42" t="s">
        <v>902</v>
      </c>
      <c r="AA405" s="42" t="s">
        <v>900</v>
      </c>
      <c r="AB405" s="42" t="s">
        <v>901</v>
      </c>
      <c r="AC405" s="43">
        <v>1</v>
      </c>
      <c r="AD405" s="44">
        <v>65892000</v>
      </c>
    </row>
    <row r="406" spans="1:30" x14ac:dyDescent="0.2">
      <c r="A406" s="37">
        <v>44520</v>
      </c>
      <c r="B406" s="38" t="s">
        <v>48</v>
      </c>
      <c r="C406" s="38" t="s">
        <v>37</v>
      </c>
      <c r="D406" s="38" t="s">
        <v>903</v>
      </c>
      <c r="E406" s="38" t="s">
        <v>904</v>
      </c>
      <c r="F406" s="38" t="s">
        <v>905</v>
      </c>
      <c r="G406" s="39">
        <v>1</v>
      </c>
      <c r="H406" s="40">
        <v>46034000</v>
      </c>
      <c r="I406">
        <f>1*(COUNTIF($E$2:E406,E406)=1)</f>
        <v>1</v>
      </c>
      <c r="L406" s="37">
        <v>44520</v>
      </c>
      <c r="M406" s="38" t="s">
        <v>48</v>
      </c>
      <c r="N406" s="38" t="s">
        <v>37</v>
      </c>
      <c r="O406" s="38" t="s">
        <v>903</v>
      </c>
      <c r="P406" s="38" t="s">
        <v>904</v>
      </c>
      <c r="Q406" s="38" t="s">
        <v>905</v>
      </c>
      <c r="R406" s="39">
        <v>1</v>
      </c>
      <c r="S406" s="40">
        <v>46034000</v>
      </c>
      <c r="T406">
        <f>1*(COUNTIF($Q$2:Q406,Q406)=1)</f>
        <v>1</v>
      </c>
      <c r="W406" s="37">
        <v>44520</v>
      </c>
      <c r="X406" s="38" t="s">
        <v>48</v>
      </c>
      <c r="Y406" s="38" t="s">
        <v>37</v>
      </c>
      <c r="Z406" s="38" t="s">
        <v>903</v>
      </c>
      <c r="AA406" s="38" t="s">
        <v>904</v>
      </c>
      <c r="AB406" s="38" t="s">
        <v>905</v>
      </c>
      <c r="AC406" s="39">
        <v>1</v>
      </c>
      <c r="AD406" s="40">
        <v>46034000</v>
      </c>
    </row>
    <row r="407" spans="1:30" x14ac:dyDescent="0.2">
      <c r="A407" s="41">
        <v>44520</v>
      </c>
      <c r="B407" s="42" t="s">
        <v>48</v>
      </c>
      <c r="C407" s="42" t="s">
        <v>37</v>
      </c>
      <c r="D407" s="42" t="s">
        <v>382</v>
      </c>
      <c r="E407" s="42" t="s">
        <v>904</v>
      </c>
      <c r="F407" s="42" t="s">
        <v>906</v>
      </c>
      <c r="G407" s="43">
        <v>1</v>
      </c>
      <c r="H407" s="44">
        <v>26176000</v>
      </c>
      <c r="I407">
        <f>1*(COUNTIF($E$2:E407,E407)=1)</f>
        <v>0</v>
      </c>
      <c r="L407" s="41">
        <v>44520</v>
      </c>
      <c r="M407" s="42" t="s">
        <v>48</v>
      </c>
      <c r="N407" s="42" t="s">
        <v>37</v>
      </c>
      <c r="O407" s="42" t="s">
        <v>382</v>
      </c>
      <c r="P407" s="42" t="s">
        <v>904</v>
      </c>
      <c r="Q407" s="42" t="s">
        <v>906</v>
      </c>
      <c r="R407" s="43">
        <v>1</v>
      </c>
      <c r="S407" s="44">
        <v>26176000</v>
      </c>
      <c r="T407">
        <f>1*(COUNTIF($Q$2:Q407,Q407)=1)</f>
        <v>1</v>
      </c>
      <c r="W407" s="41">
        <v>44520</v>
      </c>
      <c r="X407" s="42" t="s">
        <v>48</v>
      </c>
      <c r="Y407" s="42" t="s">
        <v>37</v>
      </c>
      <c r="Z407" s="42" t="s">
        <v>382</v>
      </c>
      <c r="AA407" s="42" t="s">
        <v>904</v>
      </c>
      <c r="AB407" s="42" t="s">
        <v>906</v>
      </c>
      <c r="AC407" s="43">
        <v>1</v>
      </c>
      <c r="AD407" s="44">
        <v>26176000</v>
      </c>
    </row>
    <row r="408" spans="1:30" x14ac:dyDescent="0.2">
      <c r="A408" s="37">
        <v>44520</v>
      </c>
      <c r="B408" s="38" t="s">
        <v>15</v>
      </c>
      <c r="C408" s="38" t="s">
        <v>37</v>
      </c>
      <c r="D408" s="38" t="s">
        <v>717</v>
      </c>
      <c r="E408" s="38" t="s">
        <v>907</v>
      </c>
      <c r="F408" s="38" t="s">
        <v>908</v>
      </c>
      <c r="G408" s="39">
        <v>1</v>
      </c>
      <c r="H408" s="40">
        <v>6951000</v>
      </c>
      <c r="I408">
        <f>1*(COUNTIF($E$2:E408,E408)=1)</f>
        <v>1</v>
      </c>
      <c r="L408" s="37">
        <v>44520</v>
      </c>
      <c r="M408" s="38" t="s">
        <v>15</v>
      </c>
      <c r="N408" s="38" t="s">
        <v>37</v>
      </c>
      <c r="O408" s="38" t="s">
        <v>717</v>
      </c>
      <c r="P408" s="38" t="s">
        <v>907</v>
      </c>
      <c r="Q408" s="38" t="s">
        <v>908</v>
      </c>
      <c r="R408" s="39">
        <v>1</v>
      </c>
      <c r="S408" s="40">
        <v>6951000</v>
      </c>
      <c r="T408">
        <f>1*(COUNTIF($Q$2:Q408,Q408)=1)</f>
        <v>1</v>
      </c>
      <c r="W408" s="37">
        <v>44520</v>
      </c>
      <c r="X408" s="38" t="s">
        <v>15</v>
      </c>
      <c r="Y408" s="38" t="s">
        <v>37</v>
      </c>
      <c r="Z408" s="38" t="s">
        <v>717</v>
      </c>
      <c r="AA408" s="38" t="s">
        <v>907</v>
      </c>
      <c r="AB408" s="38" t="s">
        <v>908</v>
      </c>
      <c r="AC408" s="39">
        <v>1</v>
      </c>
      <c r="AD408" s="40">
        <v>6951000</v>
      </c>
    </row>
    <row r="409" spans="1:30" x14ac:dyDescent="0.2">
      <c r="A409" s="41">
        <v>44521</v>
      </c>
      <c r="B409" s="42" t="s">
        <v>15</v>
      </c>
      <c r="C409" s="42" t="s">
        <v>37</v>
      </c>
      <c r="D409" s="42" t="s">
        <v>909</v>
      </c>
      <c r="E409" s="42" t="s">
        <v>910</v>
      </c>
      <c r="F409" s="42" t="s">
        <v>911</v>
      </c>
      <c r="G409" s="43">
        <v>1</v>
      </c>
      <c r="H409" s="44">
        <v>56865000</v>
      </c>
      <c r="I409">
        <f>1*(COUNTIF($E$2:E409,E409)=1)</f>
        <v>1</v>
      </c>
      <c r="L409" s="41">
        <v>44521</v>
      </c>
      <c r="M409" s="42" t="s">
        <v>15</v>
      </c>
      <c r="N409" s="42" t="s">
        <v>37</v>
      </c>
      <c r="O409" s="42" t="s">
        <v>909</v>
      </c>
      <c r="P409" s="42" t="s">
        <v>910</v>
      </c>
      <c r="Q409" s="42" t="s">
        <v>911</v>
      </c>
      <c r="R409" s="43">
        <v>1</v>
      </c>
      <c r="S409" s="44">
        <v>56865000</v>
      </c>
      <c r="T409">
        <f>1*(COUNTIF($Q$2:Q409,Q409)=1)</f>
        <v>1</v>
      </c>
      <c r="W409" s="41">
        <v>44521</v>
      </c>
      <c r="X409" s="42" t="s">
        <v>15</v>
      </c>
      <c r="Y409" s="42" t="s">
        <v>37</v>
      </c>
      <c r="Z409" s="42" t="s">
        <v>909</v>
      </c>
      <c r="AA409" s="42" t="s">
        <v>910</v>
      </c>
      <c r="AB409" s="42" t="s">
        <v>911</v>
      </c>
      <c r="AC409" s="43">
        <v>1</v>
      </c>
      <c r="AD409" s="44">
        <v>56865000</v>
      </c>
    </row>
    <row r="410" spans="1:30" x14ac:dyDescent="0.2">
      <c r="A410" s="37">
        <v>44521</v>
      </c>
      <c r="B410" s="38" t="s">
        <v>15</v>
      </c>
      <c r="C410" s="38" t="s">
        <v>37</v>
      </c>
      <c r="D410" s="38" t="s">
        <v>912</v>
      </c>
      <c r="E410" s="38" t="s">
        <v>910</v>
      </c>
      <c r="F410" s="38" t="s">
        <v>911</v>
      </c>
      <c r="G410" s="39">
        <v>1</v>
      </c>
      <c r="H410" s="40">
        <v>79431000</v>
      </c>
      <c r="I410">
        <f>1*(COUNTIF($E$2:E410,E410)=1)</f>
        <v>0</v>
      </c>
      <c r="L410" s="37">
        <v>44521</v>
      </c>
      <c r="M410" s="38" t="s">
        <v>15</v>
      </c>
      <c r="N410" s="38" t="s">
        <v>37</v>
      </c>
      <c r="O410" s="38" t="s">
        <v>912</v>
      </c>
      <c r="P410" s="38" t="s">
        <v>910</v>
      </c>
      <c r="Q410" s="38" t="s">
        <v>911</v>
      </c>
      <c r="R410" s="39">
        <v>1</v>
      </c>
      <c r="S410" s="40">
        <v>79431000</v>
      </c>
      <c r="T410">
        <f>1*(COUNTIF($Q$2:Q410,Q410)=1)</f>
        <v>0</v>
      </c>
      <c r="W410" s="37">
        <v>44521</v>
      </c>
      <c r="X410" s="38" t="s">
        <v>15</v>
      </c>
      <c r="Y410" s="38" t="s">
        <v>37</v>
      </c>
      <c r="Z410" s="38" t="s">
        <v>912</v>
      </c>
      <c r="AA410" s="38" t="s">
        <v>910</v>
      </c>
      <c r="AB410" s="38" t="s">
        <v>911</v>
      </c>
      <c r="AC410" s="39">
        <v>1</v>
      </c>
      <c r="AD410" s="40">
        <v>79431000</v>
      </c>
    </row>
    <row r="411" spans="1:30" x14ac:dyDescent="0.2">
      <c r="A411" s="41">
        <v>44522</v>
      </c>
      <c r="B411" s="42" t="s">
        <v>48</v>
      </c>
      <c r="C411" s="42" t="s">
        <v>37</v>
      </c>
      <c r="D411" s="42" t="s">
        <v>144</v>
      </c>
      <c r="E411" s="42" t="s">
        <v>913</v>
      </c>
      <c r="F411" s="42" t="s">
        <v>914</v>
      </c>
      <c r="G411" s="43">
        <v>1</v>
      </c>
      <c r="H411" s="44">
        <v>9388000</v>
      </c>
      <c r="I411">
        <f>1*(COUNTIF($E$2:E411,E411)=1)</f>
        <v>1</v>
      </c>
      <c r="L411" s="41">
        <v>44522</v>
      </c>
      <c r="M411" s="42" t="s">
        <v>48</v>
      </c>
      <c r="N411" s="42" t="s">
        <v>37</v>
      </c>
      <c r="O411" s="42" t="s">
        <v>144</v>
      </c>
      <c r="P411" s="42" t="s">
        <v>913</v>
      </c>
      <c r="Q411" s="42" t="s">
        <v>914</v>
      </c>
      <c r="R411" s="43">
        <v>1</v>
      </c>
      <c r="S411" s="44">
        <v>9388000</v>
      </c>
      <c r="T411">
        <f>1*(COUNTIF($Q$2:Q411,Q411)=1)</f>
        <v>1</v>
      </c>
      <c r="W411" s="41">
        <v>44522</v>
      </c>
      <c r="X411" s="42" t="s">
        <v>48</v>
      </c>
      <c r="Y411" s="42" t="s">
        <v>37</v>
      </c>
      <c r="Z411" s="42" t="s">
        <v>144</v>
      </c>
      <c r="AA411" s="42" t="s">
        <v>913</v>
      </c>
      <c r="AB411" s="42" t="s">
        <v>914</v>
      </c>
      <c r="AC411" s="43">
        <v>1</v>
      </c>
      <c r="AD411" s="44">
        <v>9388000</v>
      </c>
    </row>
    <row r="412" spans="1:30" x14ac:dyDescent="0.2">
      <c r="A412" s="37">
        <v>44522</v>
      </c>
      <c r="B412" s="38" t="s">
        <v>48</v>
      </c>
      <c r="C412" s="38" t="s">
        <v>37</v>
      </c>
      <c r="D412" s="38" t="s">
        <v>915</v>
      </c>
      <c r="E412" s="38" t="s">
        <v>913</v>
      </c>
      <c r="F412" s="38" t="s">
        <v>914</v>
      </c>
      <c r="G412" s="39">
        <v>1</v>
      </c>
      <c r="H412" s="40">
        <v>43326000</v>
      </c>
      <c r="I412">
        <f>1*(COUNTIF($E$2:E412,E412)=1)</f>
        <v>0</v>
      </c>
      <c r="L412" s="37">
        <v>44522</v>
      </c>
      <c r="M412" s="38" t="s">
        <v>48</v>
      </c>
      <c r="N412" s="38" t="s">
        <v>37</v>
      </c>
      <c r="O412" s="38" t="s">
        <v>915</v>
      </c>
      <c r="P412" s="38" t="s">
        <v>913</v>
      </c>
      <c r="Q412" s="38" t="s">
        <v>914</v>
      </c>
      <c r="R412" s="39">
        <v>1</v>
      </c>
      <c r="S412" s="40">
        <v>43326000</v>
      </c>
      <c r="T412">
        <f>1*(COUNTIF($Q$2:Q412,Q412)=1)</f>
        <v>0</v>
      </c>
      <c r="W412" s="37">
        <v>44522</v>
      </c>
      <c r="X412" s="38" t="s">
        <v>48</v>
      </c>
      <c r="Y412" s="38" t="s">
        <v>37</v>
      </c>
      <c r="Z412" s="38" t="s">
        <v>915</v>
      </c>
      <c r="AA412" s="38" t="s">
        <v>913</v>
      </c>
      <c r="AB412" s="38" t="s">
        <v>914</v>
      </c>
      <c r="AC412" s="39">
        <v>1</v>
      </c>
      <c r="AD412" s="40">
        <v>43326000</v>
      </c>
    </row>
    <row r="413" spans="1:30" x14ac:dyDescent="0.2">
      <c r="A413" s="41">
        <v>44522</v>
      </c>
      <c r="B413" s="42" t="s">
        <v>48</v>
      </c>
      <c r="C413" s="42" t="s">
        <v>37</v>
      </c>
      <c r="D413" s="42" t="s">
        <v>717</v>
      </c>
      <c r="E413" s="42" t="s">
        <v>916</v>
      </c>
      <c r="F413" s="42" t="s">
        <v>917</v>
      </c>
      <c r="G413" s="43">
        <v>1</v>
      </c>
      <c r="H413" s="44">
        <v>6951000</v>
      </c>
      <c r="I413">
        <f>1*(COUNTIF($E$2:E413,E413)=1)</f>
        <v>1</v>
      </c>
      <c r="L413" s="41">
        <v>44522</v>
      </c>
      <c r="M413" s="42" t="s">
        <v>48</v>
      </c>
      <c r="N413" s="42" t="s">
        <v>37</v>
      </c>
      <c r="O413" s="42" t="s">
        <v>717</v>
      </c>
      <c r="P413" s="42" t="s">
        <v>916</v>
      </c>
      <c r="Q413" s="42" t="s">
        <v>917</v>
      </c>
      <c r="R413" s="43">
        <v>1</v>
      </c>
      <c r="S413" s="44">
        <v>6951000</v>
      </c>
      <c r="T413">
        <f>1*(COUNTIF($Q$2:Q413,Q413)=1)</f>
        <v>1</v>
      </c>
      <c r="W413" s="41">
        <v>44522</v>
      </c>
      <c r="X413" s="42" t="s">
        <v>48</v>
      </c>
      <c r="Y413" s="42" t="s">
        <v>37</v>
      </c>
      <c r="Z413" s="42" t="s">
        <v>717</v>
      </c>
      <c r="AA413" s="42" t="s">
        <v>916</v>
      </c>
      <c r="AB413" s="42" t="s">
        <v>917</v>
      </c>
      <c r="AC413" s="43">
        <v>1</v>
      </c>
      <c r="AD413" s="44">
        <v>6951000</v>
      </c>
    </row>
    <row r="414" spans="1:30" x14ac:dyDescent="0.2">
      <c r="A414" s="37">
        <v>44522</v>
      </c>
      <c r="B414" s="38" t="s">
        <v>48</v>
      </c>
      <c r="C414" s="38" t="s">
        <v>37</v>
      </c>
      <c r="D414" s="38" t="s">
        <v>918</v>
      </c>
      <c r="E414" s="38" t="s">
        <v>919</v>
      </c>
      <c r="F414" s="38" t="s">
        <v>920</v>
      </c>
      <c r="G414" s="39">
        <v>1</v>
      </c>
      <c r="H414" s="40">
        <v>63184000</v>
      </c>
      <c r="I414">
        <f>1*(COUNTIF($E$2:E414,E414)=1)</f>
        <v>1</v>
      </c>
      <c r="L414" s="37">
        <v>44522</v>
      </c>
      <c r="M414" s="38" t="s">
        <v>48</v>
      </c>
      <c r="N414" s="38" t="s">
        <v>37</v>
      </c>
      <c r="O414" s="38" t="s">
        <v>918</v>
      </c>
      <c r="P414" s="38" t="s">
        <v>919</v>
      </c>
      <c r="Q414" s="38" t="s">
        <v>920</v>
      </c>
      <c r="R414" s="39">
        <v>1</v>
      </c>
      <c r="S414" s="40">
        <v>63184000</v>
      </c>
      <c r="T414">
        <f>1*(COUNTIF($Q$2:Q414,Q414)=1)</f>
        <v>1</v>
      </c>
      <c r="W414" s="37">
        <v>44522</v>
      </c>
      <c r="X414" s="38" t="s">
        <v>48</v>
      </c>
      <c r="Y414" s="38" t="s">
        <v>37</v>
      </c>
      <c r="Z414" s="38" t="s">
        <v>918</v>
      </c>
      <c r="AA414" s="38" t="s">
        <v>919</v>
      </c>
      <c r="AB414" s="38" t="s">
        <v>920</v>
      </c>
      <c r="AC414" s="39">
        <v>1</v>
      </c>
      <c r="AD414" s="40">
        <v>63184000</v>
      </c>
    </row>
    <row r="415" spans="1:30" x14ac:dyDescent="0.2">
      <c r="A415" s="41">
        <v>44522</v>
      </c>
      <c r="B415" s="42" t="s">
        <v>48</v>
      </c>
      <c r="C415" s="42" t="s">
        <v>37</v>
      </c>
      <c r="D415" s="42" t="s">
        <v>84</v>
      </c>
      <c r="E415" s="42" t="s">
        <v>919</v>
      </c>
      <c r="F415" s="42" t="s">
        <v>920</v>
      </c>
      <c r="G415" s="43">
        <v>1</v>
      </c>
      <c r="H415" s="44">
        <v>9388000</v>
      </c>
      <c r="I415">
        <f>1*(COUNTIF($E$2:E415,E415)=1)</f>
        <v>0</v>
      </c>
      <c r="L415" s="41">
        <v>44522</v>
      </c>
      <c r="M415" s="42" t="s">
        <v>48</v>
      </c>
      <c r="N415" s="42" t="s">
        <v>37</v>
      </c>
      <c r="O415" s="42" t="s">
        <v>84</v>
      </c>
      <c r="P415" s="42" t="s">
        <v>919</v>
      </c>
      <c r="Q415" s="42" t="s">
        <v>920</v>
      </c>
      <c r="R415" s="43">
        <v>1</v>
      </c>
      <c r="S415" s="44">
        <v>9388000</v>
      </c>
      <c r="T415">
        <f>1*(COUNTIF($Q$2:Q415,Q415)=1)</f>
        <v>0</v>
      </c>
      <c r="W415" s="41">
        <v>44522</v>
      </c>
      <c r="X415" s="42" t="s">
        <v>48</v>
      </c>
      <c r="Y415" s="42" t="s">
        <v>37</v>
      </c>
      <c r="Z415" s="42" t="s">
        <v>84</v>
      </c>
      <c r="AA415" s="42" t="s">
        <v>919</v>
      </c>
      <c r="AB415" s="42" t="s">
        <v>920</v>
      </c>
      <c r="AC415" s="43">
        <v>1</v>
      </c>
      <c r="AD415" s="44">
        <v>9388000</v>
      </c>
    </row>
    <row r="416" spans="1:30" x14ac:dyDescent="0.2">
      <c r="A416" s="37">
        <v>44522</v>
      </c>
      <c r="B416" s="38" t="s">
        <v>48</v>
      </c>
      <c r="C416" s="38" t="s">
        <v>37</v>
      </c>
      <c r="D416" s="38" t="s">
        <v>897</v>
      </c>
      <c r="E416" s="38" t="s">
        <v>921</v>
      </c>
      <c r="F416" s="38" t="s">
        <v>922</v>
      </c>
      <c r="G416" s="39">
        <v>1</v>
      </c>
      <c r="H416" s="40">
        <v>68599000</v>
      </c>
      <c r="I416">
        <f>1*(COUNTIF($E$2:E416,E416)=1)</f>
        <v>1</v>
      </c>
      <c r="L416" s="37">
        <v>44522</v>
      </c>
      <c r="M416" s="38" t="s">
        <v>48</v>
      </c>
      <c r="N416" s="38" t="s">
        <v>37</v>
      </c>
      <c r="O416" s="38" t="s">
        <v>897</v>
      </c>
      <c r="P416" s="38" t="s">
        <v>921</v>
      </c>
      <c r="Q416" s="38" t="s">
        <v>922</v>
      </c>
      <c r="R416" s="39">
        <v>1</v>
      </c>
      <c r="S416" s="40">
        <v>68599000</v>
      </c>
      <c r="T416">
        <f>1*(COUNTIF($Q$2:Q416,Q416)=1)</f>
        <v>1</v>
      </c>
      <c r="W416" s="37">
        <v>44522</v>
      </c>
      <c r="X416" s="38" t="s">
        <v>48</v>
      </c>
      <c r="Y416" s="38" t="s">
        <v>37</v>
      </c>
      <c r="Z416" s="38" t="s">
        <v>897</v>
      </c>
      <c r="AA416" s="38" t="s">
        <v>921</v>
      </c>
      <c r="AB416" s="38" t="s">
        <v>922</v>
      </c>
      <c r="AC416" s="39">
        <v>1</v>
      </c>
      <c r="AD416" s="40">
        <v>68599000</v>
      </c>
    </row>
    <row r="417" spans="1:30" x14ac:dyDescent="0.2">
      <c r="A417" s="41">
        <v>44522</v>
      </c>
      <c r="B417" s="42" t="s">
        <v>13</v>
      </c>
      <c r="C417" s="42" t="s">
        <v>37</v>
      </c>
      <c r="D417" s="42" t="s">
        <v>923</v>
      </c>
      <c r="E417" s="42" t="s">
        <v>924</v>
      </c>
      <c r="F417" s="42" t="s">
        <v>925</v>
      </c>
      <c r="G417" s="43">
        <v>1</v>
      </c>
      <c r="H417" s="44">
        <v>388126000</v>
      </c>
      <c r="I417">
        <f>1*(COUNTIF($E$2:E417,E417)=1)</f>
        <v>1</v>
      </c>
      <c r="L417" s="41">
        <v>44522</v>
      </c>
      <c r="M417" s="42" t="s">
        <v>13</v>
      </c>
      <c r="N417" s="42" t="s">
        <v>37</v>
      </c>
      <c r="O417" s="42" t="s">
        <v>923</v>
      </c>
      <c r="P417" s="42" t="s">
        <v>924</v>
      </c>
      <c r="Q417" s="42" t="s">
        <v>925</v>
      </c>
      <c r="R417" s="43">
        <v>1</v>
      </c>
      <c r="S417" s="44">
        <v>388126000</v>
      </c>
      <c r="T417">
        <f>1*(COUNTIF($Q$2:Q417,Q417)=1)</f>
        <v>1</v>
      </c>
      <c r="W417" s="41">
        <v>44522</v>
      </c>
      <c r="X417" s="42" t="s">
        <v>13</v>
      </c>
      <c r="Y417" s="42" t="s">
        <v>37</v>
      </c>
      <c r="Z417" s="42" t="s">
        <v>923</v>
      </c>
      <c r="AA417" s="42" t="s">
        <v>924</v>
      </c>
      <c r="AB417" s="42" t="s">
        <v>925</v>
      </c>
      <c r="AC417" s="43">
        <v>1</v>
      </c>
      <c r="AD417" s="44">
        <v>388126000</v>
      </c>
    </row>
    <row r="418" spans="1:30" x14ac:dyDescent="0.2">
      <c r="A418" s="37">
        <v>44523</v>
      </c>
      <c r="B418" s="38" t="s">
        <v>13</v>
      </c>
      <c r="C418" s="38" t="s">
        <v>37</v>
      </c>
      <c r="D418" s="38" t="s">
        <v>926</v>
      </c>
      <c r="E418" s="38" t="s">
        <v>927</v>
      </c>
      <c r="F418" s="38" t="s">
        <v>928</v>
      </c>
      <c r="G418" s="39">
        <v>1</v>
      </c>
      <c r="H418" s="40">
        <v>46034000</v>
      </c>
      <c r="I418">
        <f>1*(COUNTIF($E$2:E418,E418)=1)</f>
        <v>1</v>
      </c>
      <c r="L418" s="37">
        <v>44523</v>
      </c>
      <c r="M418" s="38" t="s">
        <v>13</v>
      </c>
      <c r="N418" s="38" t="s">
        <v>37</v>
      </c>
      <c r="O418" s="38" t="s">
        <v>926</v>
      </c>
      <c r="P418" s="38" t="s">
        <v>927</v>
      </c>
      <c r="Q418" s="38" t="s">
        <v>928</v>
      </c>
      <c r="R418" s="39">
        <v>1</v>
      </c>
      <c r="S418" s="40">
        <v>46034000</v>
      </c>
      <c r="T418">
        <f>1*(COUNTIF($Q$2:Q418,Q418)=1)</f>
        <v>1</v>
      </c>
      <c r="W418" s="37">
        <v>44523</v>
      </c>
      <c r="X418" s="38" t="s">
        <v>13</v>
      </c>
      <c r="Y418" s="38" t="s">
        <v>37</v>
      </c>
      <c r="Z418" s="38" t="s">
        <v>926</v>
      </c>
      <c r="AA418" s="38" t="s">
        <v>927</v>
      </c>
      <c r="AB418" s="38" t="s">
        <v>928</v>
      </c>
      <c r="AC418" s="39">
        <v>1</v>
      </c>
      <c r="AD418" s="40">
        <v>46034000</v>
      </c>
    </row>
    <row r="419" spans="1:30" x14ac:dyDescent="0.2">
      <c r="A419" s="41">
        <v>44523</v>
      </c>
      <c r="B419" s="42" t="s">
        <v>13</v>
      </c>
      <c r="C419" s="42" t="s">
        <v>37</v>
      </c>
      <c r="D419" s="42" t="s">
        <v>929</v>
      </c>
      <c r="E419" s="42" t="s">
        <v>927</v>
      </c>
      <c r="F419" s="42" t="s">
        <v>928</v>
      </c>
      <c r="G419" s="43">
        <v>1</v>
      </c>
      <c r="H419" s="44">
        <v>46034000</v>
      </c>
      <c r="I419">
        <f>1*(COUNTIF($E$2:E419,E419)=1)</f>
        <v>0</v>
      </c>
      <c r="L419" s="41">
        <v>44523</v>
      </c>
      <c r="M419" s="42" t="s">
        <v>13</v>
      </c>
      <c r="N419" s="42" t="s">
        <v>37</v>
      </c>
      <c r="O419" s="42" t="s">
        <v>929</v>
      </c>
      <c r="P419" s="42" t="s">
        <v>927</v>
      </c>
      <c r="Q419" s="42" t="s">
        <v>928</v>
      </c>
      <c r="R419" s="43">
        <v>1</v>
      </c>
      <c r="S419" s="44">
        <v>46034000</v>
      </c>
      <c r="T419">
        <f>1*(COUNTIF($Q$2:Q419,Q419)=1)</f>
        <v>0</v>
      </c>
      <c r="W419" s="41">
        <v>44523</v>
      </c>
      <c r="X419" s="42" t="s">
        <v>13</v>
      </c>
      <c r="Y419" s="42" t="s">
        <v>37</v>
      </c>
      <c r="Z419" s="42" t="s">
        <v>929</v>
      </c>
      <c r="AA419" s="42" t="s">
        <v>927</v>
      </c>
      <c r="AB419" s="42" t="s">
        <v>928</v>
      </c>
      <c r="AC419" s="43">
        <v>1</v>
      </c>
      <c r="AD419" s="44">
        <v>46034000</v>
      </c>
    </row>
    <row r="420" spans="1:30" x14ac:dyDescent="0.2">
      <c r="A420" s="37">
        <v>44523</v>
      </c>
      <c r="B420" s="38" t="s">
        <v>13</v>
      </c>
      <c r="C420" s="38" t="s">
        <v>37</v>
      </c>
      <c r="D420" s="38" t="s">
        <v>930</v>
      </c>
      <c r="E420" s="38" t="s">
        <v>931</v>
      </c>
      <c r="F420" s="38" t="s">
        <v>932</v>
      </c>
      <c r="G420" s="39">
        <v>1</v>
      </c>
      <c r="H420" s="40">
        <v>6680000</v>
      </c>
      <c r="I420">
        <f>1*(COUNTIF($E$2:E420,E420)=1)</f>
        <v>1</v>
      </c>
      <c r="L420" s="37">
        <v>44523</v>
      </c>
      <c r="M420" s="38" t="s">
        <v>13</v>
      </c>
      <c r="N420" s="38" t="s">
        <v>37</v>
      </c>
      <c r="O420" s="38" t="s">
        <v>930</v>
      </c>
      <c r="P420" s="38" t="s">
        <v>931</v>
      </c>
      <c r="Q420" s="38" t="s">
        <v>932</v>
      </c>
      <c r="R420" s="39">
        <v>1</v>
      </c>
      <c r="S420" s="40">
        <v>6680000</v>
      </c>
      <c r="T420">
        <f>1*(COUNTIF($Q$2:Q420,Q420)=1)</f>
        <v>1</v>
      </c>
      <c r="W420" s="37">
        <v>44523</v>
      </c>
      <c r="X420" s="38" t="s">
        <v>13</v>
      </c>
      <c r="Y420" s="38" t="s">
        <v>37</v>
      </c>
      <c r="Z420" s="38" t="s">
        <v>930</v>
      </c>
      <c r="AA420" s="38" t="s">
        <v>931</v>
      </c>
      <c r="AB420" s="38" t="s">
        <v>932</v>
      </c>
      <c r="AC420" s="39">
        <v>1</v>
      </c>
      <c r="AD420" s="40">
        <v>6680000</v>
      </c>
    </row>
    <row r="421" spans="1:30" x14ac:dyDescent="0.2">
      <c r="A421" s="41">
        <v>44524</v>
      </c>
      <c r="B421" s="42" t="s">
        <v>13</v>
      </c>
      <c r="C421" s="42" t="s">
        <v>37</v>
      </c>
      <c r="D421" s="42" t="s">
        <v>933</v>
      </c>
      <c r="E421" s="42" t="s">
        <v>547</v>
      </c>
      <c r="F421" s="42" t="s">
        <v>934</v>
      </c>
      <c r="G421" s="43">
        <v>1</v>
      </c>
      <c r="H421" s="44">
        <v>83041000</v>
      </c>
      <c r="I421">
        <f>1*(COUNTIF($E$2:E421,E421)=1)</f>
        <v>0</v>
      </c>
      <c r="L421" s="41">
        <v>44524</v>
      </c>
      <c r="M421" s="42" t="s">
        <v>13</v>
      </c>
      <c r="N421" s="42" t="s">
        <v>37</v>
      </c>
      <c r="O421" s="42" t="s">
        <v>933</v>
      </c>
      <c r="P421" s="42" t="s">
        <v>547</v>
      </c>
      <c r="Q421" s="42" t="s">
        <v>934</v>
      </c>
      <c r="R421" s="43">
        <v>1</v>
      </c>
      <c r="S421" s="44">
        <v>83041000</v>
      </c>
      <c r="T421">
        <f>1*(COUNTIF($Q$2:Q421,Q421)=1)</f>
        <v>1</v>
      </c>
      <c r="W421" s="41">
        <v>44524</v>
      </c>
      <c r="X421" s="42" t="s">
        <v>13</v>
      </c>
      <c r="Y421" s="42" t="s">
        <v>37</v>
      </c>
      <c r="Z421" s="42" t="s">
        <v>933</v>
      </c>
      <c r="AA421" s="42" t="s">
        <v>547</v>
      </c>
      <c r="AB421" s="42" t="s">
        <v>934</v>
      </c>
      <c r="AC421" s="43">
        <v>1</v>
      </c>
      <c r="AD421" s="44">
        <v>83041000</v>
      </c>
    </row>
    <row r="422" spans="1:30" x14ac:dyDescent="0.2">
      <c r="A422" s="37">
        <v>44524</v>
      </c>
      <c r="B422" s="38" t="s">
        <v>13</v>
      </c>
      <c r="C422" s="38" t="s">
        <v>37</v>
      </c>
      <c r="D422" s="38" t="s">
        <v>84</v>
      </c>
      <c r="E422" s="38" t="s">
        <v>547</v>
      </c>
      <c r="F422" s="38" t="s">
        <v>934</v>
      </c>
      <c r="G422" s="39">
        <v>1</v>
      </c>
      <c r="H422" s="40">
        <v>9388000</v>
      </c>
      <c r="I422">
        <f>1*(COUNTIF($E$2:E422,E422)=1)</f>
        <v>0</v>
      </c>
      <c r="L422" s="37">
        <v>44524</v>
      </c>
      <c r="M422" s="38" t="s">
        <v>13</v>
      </c>
      <c r="N422" s="38" t="s">
        <v>37</v>
      </c>
      <c r="O422" s="38" t="s">
        <v>84</v>
      </c>
      <c r="P422" s="38" t="s">
        <v>547</v>
      </c>
      <c r="Q422" s="38" t="s">
        <v>934</v>
      </c>
      <c r="R422" s="39">
        <v>1</v>
      </c>
      <c r="S422" s="40">
        <v>9388000</v>
      </c>
      <c r="T422">
        <f>1*(COUNTIF($Q$2:Q422,Q422)=1)</f>
        <v>0</v>
      </c>
      <c r="W422" s="37">
        <v>44524</v>
      </c>
      <c r="X422" s="38" t="s">
        <v>13</v>
      </c>
      <c r="Y422" s="38" t="s">
        <v>37</v>
      </c>
      <c r="Z422" s="38" t="s">
        <v>84</v>
      </c>
      <c r="AA422" s="38" t="s">
        <v>547</v>
      </c>
      <c r="AB422" s="38" t="s">
        <v>934</v>
      </c>
      <c r="AC422" s="39">
        <v>1</v>
      </c>
      <c r="AD422" s="40">
        <v>9388000</v>
      </c>
    </row>
    <row r="423" spans="1:30" x14ac:dyDescent="0.2">
      <c r="A423" s="41">
        <v>44525</v>
      </c>
      <c r="B423" s="42" t="s">
        <v>15</v>
      </c>
      <c r="C423" s="42" t="s">
        <v>37</v>
      </c>
      <c r="D423" s="42" t="s">
        <v>935</v>
      </c>
      <c r="E423" s="42" t="s">
        <v>936</v>
      </c>
      <c r="F423" s="42" t="s">
        <v>937</v>
      </c>
      <c r="G423" s="43">
        <v>1</v>
      </c>
      <c r="H423" s="44">
        <v>48742000</v>
      </c>
      <c r="I423">
        <f>1*(COUNTIF($E$2:E423,E423)=1)</f>
        <v>1</v>
      </c>
      <c r="L423" s="41">
        <v>44525</v>
      </c>
      <c r="M423" s="42" t="s">
        <v>15</v>
      </c>
      <c r="N423" s="42" t="s">
        <v>37</v>
      </c>
      <c r="O423" s="42" t="s">
        <v>935</v>
      </c>
      <c r="P423" s="42" t="s">
        <v>936</v>
      </c>
      <c r="Q423" s="42" t="s">
        <v>937</v>
      </c>
      <c r="R423" s="43">
        <v>1</v>
      </c>
      <c r="S423" s="44">
        <v>48742000</v>
      </c>
      <c r="T423">
        <f>1*(COUNTIF($Q$2:Q423,Q423)=1)</f>
        <v>1</v>
      </c>
      <c r="W423" s="41">
        <v>44525</v>
      </c>
      <c r="X423" s="42" t="s">
        <v>15</v>
      </c>
      <c r="Y423" s="42" t="s">
        <v>37</v>
      </c>
      <c r="Z423" s="42" t="s">
        <v>935</v>
      </c>
      <c r="AA423" s="42" t="s">
        <v>936</v>
      </c>
      <c r="AB423" s="42" t="s">
        <v>937</v>
      </c>
      <c r="AC423" s="43">
        <v>1</v>
      </c>
      <c r="AD423" s="44">
        <v>48742000</v>
      </c>
    </row>
    <row r="424" spans="1:30" x14ac:dyDescent="0.2">
      <c r="A424" s="37">
        <v>44525</v>
      </c>
      <c r="B424" s="38" t="s">
        <v>15</v>
      </c>
      <c r="C424" s="38" t="s">
        <v>37</v>
      </c>
      <c r="D424" s="38" t="s">
        <v>938</v>
      </c>
      <c r="E424" s="38" t="s">
        <v>936</v>
      </c>
      <c r="F424" s="38" t="s">
        <v>939</v>
      </c>
      <c r="G424" s="39">
        <v>1</v>
      </c>
      <c r="H424" s="40">
        <v>80333000</v>
      </c>
      <c r="I424">
        <f>1*(COUNTIF($E$2:E424,E424)=1)</f>
        <v>0</v>
      </c>
      <c r="L424" s="37">
        <v>44525</v>
      </c>
      <c r="M424" s="38" t="s">
        <v>15</v>
      </c>
      <c r="N424" s="38" t="s">
        <v>37</v>
      </c>
      <c r="O424" s="38" t="s">
        <v>938</v>
      </c>
      <c r="P424" s="38" t="s">
        <v>936</v>
      </c>
      <c r="Q424" s="38" t="s">
        <v>939</v>
      </c>
      <c r="R424" s="39">
        <v>1</v>
      </c>
      <c r="S424" s="40">
        <v>80333000</v>
      </c>
      <c r="T424">
        <f>1*(COUNTIF($Q$2:Q424,Q424)=1)</f>
        <v>1</v>
      </c>
      <c r="W424" s="37">
        <v>44525</v>
      </c>
      <c r="X424" s="38" t="s">
        <v>15</v>
      </c>
      <c r="Y424" s="38" t="s">
        <v>37</v>
      </c>
      <c r="Z424" s="38" t="s">
        <v>938</v>
      </c>
      <c r="AA424" s="38" t="s">
        <v>936</v>
      </c>
      <c r="AB424" s="38" t="s">
        <v>939</v>
      </c>
      <c r="AC424" s="39">
        <v>1</v>
      </c>
      <c r="AD424" s="40">
        <v>80333000</v>
      </c>
    </row>
    <row r="425" spans="1:30" x14ac:dyDescent="0.2">
      <c r="A425" s="41">
        <v>44526</v>
      </c>
      <c r="B425" s="42" t="s">
        <v>48</v>
      </c>
      <c r="C425" s="42" t="s">
        <v>37</v>
      </c>
      <c r="D425" s="42" t="s">
        <v>382</v>
      </c>
      <c r="E425" s="42" t="s">
        <v>940</v>
      </c>
      <c r="F425" s="42" t="s">
        <v>941</v>
      </c>
      <c r="G425" s="43">
        <v>1</v>
      </c>
      <c r="H425" s="44">
        <v>26176000</v>
      </c>
      <c r="I425">
        <f>1*(COUNTIF($E$2:E425,E425)=1)</f>
        <v>1</v>
      </c>
      <c r="L425" s="41">
        <v>44526</v>
      </c>
      <c r="M425" s="42" t="s">
        <v>48</v>
      </c>
      <c r="N425" s="42" t="s">
        <v>37</v>
      </c>
      <c r="O425" s="42" t="s">
        <v>382</v>
      </c>
      <c r="P425" s="42" t="s">
        <v>940</v>
      </c>
      <c r="Q425" s="42" t="s">
        <v>941</v>
      </c>
      <c r="R425" s="43">
        <v>1</v>
      </c>
      <c r="S425" s="44">
        <v>26176000</v>
      </c>
      <c r="T425">
        <f>1*(COUNTIF($Q$2:Q425,Q425)=1)</f>
        <v>1</v>
      </c>
      <c r="W425" s="41">
        <v>44526</v>
      </c>
      <c r="X425" s="42" t="s">
        <v>48</v>
      </c>
      <c r="Y425" s="42" t="s">
        <v>37</v>
      </c>
      <c r="Z425" s="42" t="s">
        <v>382</v>
      </c>
      <c r="AA425" s="42" t="s">
        <v>940</v>
      </c>
      <c r="AB425" s="42" t="s">
        <v>941</v>
      </c>
      <c r="AC425" s="43">
        <v>1</v>
      </c>
      <c r="AD425" s="44">
        <v>26176000</v>
      </c>
    </row>
    <row r="426" spans="1:30" x14ac:dyDescent="0.2">
      <c r="A426" s="37">
        <v>44526</v>
      </c>
      <c r="B426" s="38" t="s">
        <v>48</v>
      </c>
      <c r="C426" s="38" t="s">
        <v>37</v>
      </c>
      <c r="D426" s="38" t="s">
        <v>942</v>
      </c>
      <c r="E426" s="38" t="s">
        <v>943</v>
      </c>
      <c r="F426" s="38" t="s">
        <v>944</v>
      </c>
      <c r="G426" s="39">
        <v>1</v>
      </c>
      <c r="H426" s="40">
        <v>60476000</v>
      </c>
      <c r="I426">
        <f>1*(COUNTIF($E$2:E426,E426)=1)</f>
        <v>1</v>
      </c>
      <c r="L426" s="37">
        <v>44526</v>
      </c>
      <c r="M426" s="38" t="s">
        <v>48</v>
      </c>
      <c r="N426" s="38" t="s">
        <v>37</v>
      </c>
      <c r="O426" s="38" t="s">
        <v>942</v>
      </c>
      <c r="P426" s="38" t="s">
        <v>943</v>
      </c>
      <c r="Q426" s="38" t="s">
        <v>944</v>
      </c>
      <c r="R426" s="39">
        <v>1</v>
      </c>
      <c r="S426" s="40">
        <v>60476000</v>
      </c>
      <c r="T426">
        <f>1*(COUNTIF($Q$2:Q426,Q426)=1)</f>
        <v>1</v>
      </c>
      <c r="W426" s="37">
        <v>44526</v>
      </c>
      <c r="X426" s="38" t="s">
        <v>48</v>
      </c>
      <c r="Y426" s="38" t="s">
        <v>37</v>
      </c>
      <c r="Z426" s="38" t="s">
        <v>942</v>
      </c>
      <c r="AA426" s="38" t="s">
        <v>943</v>
      </c>
      <c r="AB426" s="38" t="s">
        <v>944</v>
      </c>
      <c r="AC426" s="39">
        <v>1</v>
      </c>
      <c r="AD426" s="40">
        <v>60476000</v>
      </c>
    </row>
    <row r="427" spans="1:30" x14ac:dyDescent="0.2">
      <c r="A427" s="41">
        <v>44526</v>
      </c>
      <c r="B427" s="42" t="s">
        <v>48</v>
      </c>
      <c r="C427" s="42" t="s">
        <v>37</v>
      </c>
      <c r="D427" s="42" t="s">
        <v>585</v>
      </c>
      <c r="E427" s="42" t="s">
        <v>945</v>
      </c>
      <c r="F427" s="42" t="s">
        <v>946</v>
      </c>
      <c r="G427" s="43">
        <v>1</v>
      </c>
      <c r="H427" s="44">
        <v>51450000</v>
      </c>
      <c r="I427">
        <f>1*(COUNTIF($E$2:E427,E427)=1)</f>
        <v>1</v>
      </c>
      <c r="L427" s="41">
        <v>44526</v>
      </c>
      <c r="M427" s="42" t="s">
        <v>48</v>
      </c>
      <c r="N427" s="42" t="s">
        <v>37</v>
      </c>
      <c r="O427" s="42" t="s">
        <v>585</v>
      </c>
      <c r="P427" s="42" t="s">
        <v>945</v>
      </c>
      <c r="Q427" s="42" t="s">
        <v>946</v>
      </c>
      <c r="R427" s="43">
        <v>1</v>
      </c>
      <c r="S427" s="44">
        <v>51450000</v>
      </c>
      <c r="T427">
        <f>1*(COUNTIF($Q$2:Q427,Q427)=1)</f>
        <v>1</v>
      </c>
      <c r="W427" s="41">
        <v>44526</v>
      </c>
      <c r="X427" s="42" t="s">
        <v>48</v>
      </c>
      <c r="Y427" s="42" t="s">
        <v>37</v>
      </c>
      <c r="Z427" s="42" t="s">
        <v>585</v>
      </c>
      <c r="AA427" s="42" t="s">
        <v>945</v>
      </c>
      <c r="AB427" s="42" t="s">
        <v>946</v>
      </c>
      <c r="AC427" s="43">
        <v>1</v>
      </c>
      <c r="AD427" s="44">
        <v>51450000</v>
      </c>
    </row>
    <row r="428" spans="1:30" x14ac:dyDescent="0.2">
      <c r="A428" s="37">
        <v>44526</v>
      </c>
      <c r="B428" s="38" t="s">
        <v>48</v>
      </c>
      <c r="C428" s="38" t="s">
        <v>37</v>
      </c>
      <c r="D428" s="38" t="s">
        <v>930</v>
      </c>
      <c r="E428" s="38" t="s">
        <v>947</v>
      </c>
      <c r="F428" s="38" t="s">
        <v>948</v>
      </c>
      <c r="G428" s="39">
        <v>1</v>
      </c>
      <c r="H428" s="40">
        <v>6680000</v>
      </c>
      <c r="I428">
        <f>1*(COUNTIF($E$2:E428,E428)=1)</f>
        <v>1</v>
      </c>
      <c r="L428" s="37">
        <v>44526</v>
      </c>
      <c r="M428" s="38" t="s">
        <v>48</v>
      </c>
      <c r="N428" s="38" t="s">
        <v>37</v>
      </c>
      <c r="O428" s="38" t="s">
        <v>930</v>
      </c>
      <c r="P428" s="38" t="s">
        <v>947</v>
      </c>
      <c r="Q428" s="38" t="s">
        <v>948</v>
      </c>
      <c r="R428" s="39">
        <v>1</v>
      </c>
      <c r="S428" s="40">
        <v>6680000</v>
      </c>
      <c r="T428">
        <f>1*(COUNTIF($Q$2:Q428,Q428)=1)</f>
        <v>1</v>
      </c>
      <c r="W428" s="37">
        <v>44526</v>
      </c>
      <c r="X428" s="38" t="s">
        <v>48</v>
      </c>
      <c r="Y428" s="38" t="s">
        <v>37</v>
      </c>
      <c r="Z428" s="38" t="s">
        <v>930</v>
      </c>
      <c r="AA428" s="38" t="s">
        <v>947</v>
      </c>
      <c r="AB428" s="38" t="s">
        <v>948</v>
      </c>
      <c r="AC428" s="39">
        <v>1</v>
      </c>
      <c r="AD428" s="40">
        <v>6680000</v>
      </c>
    </row>
    <row r="429" spans="1:30" x14ac:dyDescent="0.2">
      <c r="A429" s="41">
        <v>44526</v>
      </c>
      <c r="B429" s="42" t="s">
        <v>48</v>
      </c>
      <c r="C429" s="42" t="s">
        <v>37</v>
      </c>
      <c r="D429" s="42" t="s">
        <v>395</v>
      </c>
      <c r="E429" s="42" t="s">
        <v>947</v>
      </c>
      <c r="F429" s="42" t="s">
        <v>948</v>
      </c>
      <c r="G429" s="43">
        <v>1</v>
      </c>
      <c r="H429" s="44">
        <v>8124000</v>
      </c>
      <c r="I429">
        <f>1*(COUNTIF($E$2:E429,E429)=1)</f>
        <v>0</v>
      </c>
      <c r="L429" s="41">
        <v>44526</v>
      </c>
      <c r="M429" s="42" t="s">
        <v>48</v>
      </c>
      <c r="N429" s="42" t="s">
        <v>37</v>
      </c>
      <c r="O429" s="42" t="s">
        <v>395</v>
      </c>
      <c r="P429" s="42" t="s">
        <v>947</v>
      </c>
      <c r="Q429" s="42" t="s">
        <v>948</v>
      </c>
      <c r="R429" s="43">
        <v>1</v>
      </c>
      <c r="S429" s="44">
        <v>8124000</v>
      </c>
      <c r="T429">
        <f>1*(COUNTIF($Q$2:Q429,Q429)=1)</f>
        <v>0</v>
      </c>
      <c r="W429" s="41">
        <v>44526</v>
      </c>
      <c r="X429" s="42" t="s">
        <v>48</v>
      </c>
      <c r="Y429" s="42" t="s">
        <v>37</v>
      </c>
      <c r="Z429" s="42" t="s">
        <v>395</v>
      </c>
      <c r="AA429" s="42" t="s">
        <v>947</v>
      </c>
      <c r="AB429" s="42" t="s">
        <v>948</v>
      </c>
      <c r="AC429" s="43">
        <v>1</v>
      </c>
      <c r="AD429" s="44">
        <v>8124000</v>
      </c>
    </row>
    <row r="430" spans="1:30" x14ac:dyDescent="0.2">
      <c r="A430" s="37">
        <v>44527</v>
      </c>
      <c r="B430" s="38" t="s">
        <v>13</v>
      </c>
      <c r="C430" s="38" t="s">
        <v>37</v>
      </c>
      <c r="D430" s="38" t="s">
        <v>949</v>
      </c>
      <c r="E430" s="38" t="s">
        <v>950</v>
      </c>
      <c r="F430" s="38" t="s">
        <v>951</v>
      </c>
      <c r="G430" s="39">
        <v>1</v>
      </c>
      <c r="H430" s="40">
        <v>71307000</v>
      </c>
      <c r="I430">
        <f>1*(COUNTIF($E$2:E430,E430)=1)</f>
        <v>1</v>
      </c>
      <c r="L430" s="37">
        <v>44527</v>
      </c>
      <c r="M430" s="38" t="s">
        <v>13</v>
      </c>
      <c r="N430" s="38" t="s">
        <v>37</v>
      </c>
      <c r="O430" s="38" t="s">
        <v>949</v>
      </c>
      <c r="P430" s="38" t="s">
        <v>950</v>
      </c>
      <c r="Q430" s="38" t="s">
        <v>951</v>
      </c>
      <c r="R430" s="39">
        <v>1</v>
      </c>
      <c r="S430" s="40">
        <v>71307000</v>
      </c>
      <c r="T430">
        <f>1*(COUNTIF($Q$2:Q430,Q430)=1)</f>
        <v>1</v>
      </c>
      <c r="W430" s="37">
        <v>44527</v>
      </c>
      <c r="X430" s="38" t="s">
        <v>13</v>
      </c>
      <c r="Y430" s="38" t="s">
        <v>37</v>
      </c>
      <c r="Z430" s="38" t="s">
        <v>949</v>
      </c>
      <c r="AA430" s="38" t="s">
        <v>950</v>
      </c>
      <c r="AB430" s="38" t="s">
        <v>951</v>
      </c>
      <c r="AC430" s="39">
        <v>1</v>
      </c>
      <c r="AD430" s="40">
        <v>71307000</v>
      </c>
    </row>
    <row r="431" spans="1:30" x14ac:dyDescent="0.2">
      <c r="A431" s="41">
        <v>44527</v>
      </c>
      <c r="B431" s="42" t="s">
        <v>48</v>
      </c>
      <c r="C431" s="42" t="s">
        <v>37</v>
      </c>
      <c r="D431" s="42" t="s">
        <v>952</v>
      </c>
      <c r="E431" s="42" t="s">
        <v>953</v>
      </c>
      <c r="F431" s="42" t="s">
        <v>954</v>
      </c>
      <c r="G431" s="43">
        <v>1</v>
      </c>
      <c r="H431" s="44">
        <v>48742000</v>
      </c>
      <c r="I431">
        <f>1*(COUNTIF($E$2:E431,E431)=1)</f>
        <v>1</v>
      </c>
      <c r="L431" s="41">
        <v>44527</v>
      </c>
      <c r="M431" s="42" t="s">
        <v>48</v>
      </c>
      <c r="N431" s="42" t="s">
        <v>37</v>
      </c>
      <c r="O431" s="42" t="s">
        <v>952</v>
      </c>
      <c r="P431" s="42" t="s">
        <v>953</v>
      </c>
      <c r="Q431" s="42" t="s">
        <v>954</v>
      </c>
      <c r="R431" s="43">
        <v>1</v>
      </c>
      <c r="S431" s="44">
        <v>48742000</v>
      </c>
      <c r="T431">
        <f>1*(COUNTIF($Q$2:Q431,Q431)=1)</f>
        <v>1</v>
      </c>
      <c r="W431" s="41">
        <v>44527</v>
      </c>
      <c r="X431" s="42" t="s">
        <v>48</v>
      </c>
      <c r="Y431" s="42" t="s">
        <v>37</v>
      </c>
      <c r="Z431" s="42" t="s">
        <v>952</v>
      </c>
      <c r="AA431" s="42" t="s">
        <v>953</v>
      </c>
      <c r="AB431" s="42" t="s">
        <v>954</v>
      </c>
      <c r="AC431" s="43">
        <v>1</v>
      </c>
      <c r="AD431" s="44">
        <v>48742000</v>
      </c>
    </row>
    <row r="432" spans="1:30" x14ac:dyDescent="0.2">
      <c r="A432" s="37">
        <v>44527</v>
      </c>
      <c r="B432" s="38" t="s">
        <v>48</v>
      </c>
      <c r="C432" s="38" t="s">
        <v>37</v>
      </c>
      <c r="D432" s="38" t="s">
        <v>955</v>
      </c>
      <c r="E432" s="38" t="s">
        <v>956</v>
      </c>
      <c r="F432" s="38" t="s">
        <v>957</v>
      </c>
      <c r="G432" s="39">
        <v>1</v>
      </c>
      <c r="H432" s="40">
        <v>27079000</v>
      </c>
      <c r="I432">
        <f>1*(COUNTIF($E$2:E432,E432)=1)</f>
        <v>1</v>
      </c>
      <c r="L432" s="37">
        <v>44527</v>
      </c>
      <c r="M432" s="38" t="s">
        <v>48</v>
      </c>
      <c r="N432" s="38" t="s">
        <v>37</v>
      </c>
      <c r="O432" s="38" t="s">
        <v>955</v>
      </c>
      <c r="P432" s="38" t="s">
        <v>956</v>
      </c>
      <c r="Q432" s="38" t="s">
        <v>957</v>
      </c>
      <c r="R432" s="39">
        <v>1</v>
      </c>
      <c r="S432" s="40">
        <v>27079000</v>
      </c>
      <c r="T432">
        <f>1*(COUNTIF($Q$2:Q432,Q432)=1)</f>
        <v>1</v>
      </c>
      <c r="W432" s="37">
        <v>44527</v>
      </c>
      <c r="X432" s="38" t="s">
        <v>48</v>
      </c>
      <c r="Y432" s="38" t="s">
        <v>37</v>
      </c>
      <c r="Z432" s="38" t="s">
        <v>955</v>
      </c>
      <c r="AA432" s="38" t="s">
        <v>956</v>
      </c>
      <c r="AB432" s="38" t="s">
        <v>957</v>
      </c>
      <c r="AC432" s="39">
        <v>1</v>
      </c>
      <c r="AD432" s="40">
        <v>27079000</v>
      </c>
    </row>
    <row r="433" spans="1:30" x14ac:dyDescent="0.2">
      <c r="A433" s="41">
        <v>44528</v>
      </c>
      <c r="B433" s="42" t="s">
        <v>13</v>
      </c>
      <c r="C433" s="42" t="s">
        <v>37</v>
      </c>
      <c r="D433" s="42" t="s">
        <v>958</v>
      </c>
      <c r="E433" s="42" t="s">
        <v>959</v>
      </c>
      <c r="F433" s="42" t="s">
        <v>960</v>
      </c>
      <c r="G433" s="43">
        <v>1</v>
      </c>
      <c r="H433" s="44">
        <v>213018000</v>
      </c>
      <c r="I433">
        <f>1*(COUNTIF($E$2:E433,E433)=1)</f>
        <v>1</v>
      </c>
      <c r="L433" s="41">
        <v>44528</v>
      </c>
      <c r="M433" s="42" t="s">
        <v>13</v>
      </c>
      <c r="N433" s="42" t="s">
        <v>37</v>
      </c>
      <c r="O433" s="42" t="s">
        <v>958</v>
      </c>
      <c r="P433" s="42" t="s">
        <v>959</v>
      </c>
      <c r="Q433" s="42" t="s">
        <v>960</v>
      </c>
      <c r="R433" s="43">
        <v>1</v>
      </c>
      <c r="S433" s="44">
        <v>213018000</v>
      </c>
      <c r="T433">
        <f>1*(COUNTIF($Q$2:Q433,Q433)=1)</f>
        <v>1</v>
      </c>
      <c r="W433" s="41">
        <v>44528</v>
      </c>
      <c r="X433" s="42" t="s">
        <v>13</v>
      </c>
      <c r="Y433" s="42" t="s">
        <v>37</v>
      </c>
      <c r="Z433" s="42" t="s">
        <v>958</v>
      </c>
      <c r="AA433" s="42" t="s">
        <v>959</v>
      </c>
      <c r="AB433" s="42" t="s">
        <v>960</v>
      </c>
      <c r="AC433" s="43">
        <v>1</v>
      </c>
      <c r="AD433" s="44">
        <v>213018000</v>
      </c>
    </row>
    <row r="434" spans="1:30" x14ac:dyDescent="0.2">
      <c r="A434" s="37">
        <v>44528</v>
      </c>
      <c r="B434" s="38" t="s">
        <v>13</v>
      </c>
      <c r="C434" s="38" t="s">
        <v>37</v>
      </c>
      <c r="D434" s="38" t="s">
        <v>952</v>
      </c>
      <c r="E434" s="38" t="s">
        <v>961</v>
      </c>
      <c r="F434" s="38" t="s">
        <v>962</v>
      </c>
      <c r="G434" s="39">
        <v>1</v>
      </c>
      <c r="H434" s="40">
        <v>48742000</v>
      </c>
      <c r="I434">
        <f>1*(COUNTIF($E$2:E434,E434)=1)</f>
        <v>1</v>
      </c>
      <c r="L434" s="37">
        <v>44528</v>
      </c>
      <c r="M434" s="38" t="s">
        <v>13</v>
      </c>
      <c r="N434" s="38" t="s">
        <v>37</v>
      </c>
      <c r="O434" s="38" t="s">
        <v>952</v>
      </c>
      <c r="P434" s="38" t="s">
        <v>961</v>
      </c>
      <c r="Q434" s="38" t="s">
        <v>962</v>
      </c>
      <c r="R434" s="39">
        <v>1</v>
      </c>
      <c r="S434" s="40">
        <v>48742000</v>
      </c>
      <c r="T434">
        <f>1*(COUNTIF($Q$2:Q434,Q434)=1)</f>
        <v>1</v>
      </c>
      <c r="W434" s="37">
        <v>44528</v>
      </c>
      <c r="X434" s="38" t="s">
        <v>13</v>
      </c>
      <c r="Y434" s="38" t="s">
        <v>37</v>
      </c>
      <c r="Z434" s="38" t="s">
        <v>952</v>
      </c>
      <c r="AA434" s="38" t="s">
        <v>961</v>
      </c>
      <c r="AB434" s="38" t="s">
        <v>962</v>
      </c>
      <c r="AC434" s="39">
        <v>1</v>
      </c>
      <c r="AD434" s="40">
        <v>48742000</v>
      </c>
    </row>
    <row r="435" spans="1:30" x14ac:dyDescent="0.2">
      <c r="A435" s="41">
        <v>44529</v>
      </c>
      <c r="B435" s="42" t="s">
        <v>963</v>
      </c>
      <c r="C435" s="42" t="s">
        <v>37</v>
      </c>
      <c r="D435" s="42" t="s">
        <v>964</v>
      </c>
      <c r="E435" s="42" t="s">
        <v>965</v>
      </c>
      <c r="F435" s="42" t="s">
        <v>966</v>
      </c>
      <c r="G435" s="43">
        <v>1</v>
      </c>
      <c r="H435" s="44">
        <v>11554000</v>
      </c>
      <c r="I435">
        <f>1*(COUNTIF($E$2:E435,E435)=1)</f>
        <v>1</v>
      </c>
      <c r="L435" s="41">
        <v>44529</v>
      </c>
      <c r="M435" s="42" t="s">
        <v>963</v>
      </c>
      <c r="N435" s="42" t="s">
        <v>37</v>
      </c>
      <c r="O435" s="42" t="s">
        <v>964</v>
      </c>
      <c r="P435" s="42" t="s">
        <v>965</v>
      </c>
      <c r="Q435" s="42" t="s">
        <v>966</v>
      </c>
      <c r="R435" s="43">
        <v>1</v>
      </c>
      <c r="S435" s="44">
        <v>11554000</v>
      </c>
      <c r="T435">
        <f>1*(COUNTIF($Q$2:Q435,Q435)=1)</f>
        <v>1</v>
      </c>
      <c r="W435" s="41">
        <v>44529</v>
      </c>
      <c r="X435" s="42" t="s">
        <v>963</v>
      </c>
      <c r="Y435" s="42" t="s">
        <v>37</v>
      </c>
      <c r="Z435" s="42" t="s">
        <v>964</v>
      </c>
      <c r="AA435" s="42" t="s">
        <v>965</v>
      </c>
      <c r="AB435" s="42" t="s">
        <v>966</v>
      </c>
      <c r="AC435" s="43">
        <v>1</v>
      </c>
      <c r="AD435" s="44">
        <v>11554000</v>
      </c>
    </row>
    <row r="436" spans="1:30" x14ac:dyDescent="0.2">
      <c r="A436" s="37">
        <v>44530</v>
      </c>
      <c r="B436" s="38" t="s">
        <v>15</v>
      </c>
      <c r="C436" s="38" t="s">
        <v>37</v>
      </c>
      <c r="D436" s="38" t="s">
        <v>967</v>
      </c>
      <c r="E436" s="38" t="s">
        <v>968</v>
      </c>
      <c r="F436" s="38" t="s">
        <v>969</v>
      </c>
      <c r="G436" s="39">
        <v>1</v>
      </c>
      <c r="H436" s="40">
        <v>77626000</v>
      </c>
      <c r="I436">
        <f>1*(COUNTIF($E$2:E436,E436)=1)</f>
        <v>1</v>
      </c>
      <c r="L436" s="37">
        <v>44530</v>
      </c>
      <c r="M436" s="38" t="s">
        <v>15</v>
      </c>
      <c r="N436" s="38" t="s">
        <v>37</v>
      </c>
      <c r="O436" s="38" t="s">
        <v>967</v>
      </c>
      <c r="P436" s="38" t="s">
        <v>968</v>
      </c>
      <c r="Q436" s="38" t="s">
        <v>969</v>
      </c>
      <c r="R436" s="39">
        <v>1</v>
      </c>
      <c r="S436" s="40">
        <v>77626000</v>
      </c>
      <c r="T436">
        <f>1*(COUNTIF($Q$2:Q436,Q436)=1)</f>
        <v>1</v>
      </c>
      <c r="W436" s="37">
        <v>44530</v>
      </c>
      <c r="X436" s="38" t="s">
        <v>15</v>
      </c>
      <c r="Y436" s="38" t="s">
        <v>37</v>
      </c>
      <c r="Z436" s="38" t="s">
        <v>967</v>
      </c>
      <c r="AA436" s="38" t="s">
        <v>968</v>
      </c>
      <c r="AB436" s="38" t="s">
        <v>969</v>
      </c>
      <c r="AC436" s="39">
        <v>1</v>
      </c>
      <c r="AD436" s="40">
        <v>77626000</v>
      </c>
    </row>
    <row r="437" spans="1:30" x14ac:dyDescent="0.2">
      <c r="A437" s="41">
        <v>44530</v>
      </c>
      <c r="B437" s="42" t="s">
        <v>48</v>
      </c>
      <c r="C437" s="42" t="s">
        <v>37</v>
      </c>
      <c r="D437" s="42" t="s">
        <v>970</v>
      </c>
      <c r="E437" s="42" t="s">
        <v>971</v>
      </c>
      <c r="F437" s="42" t="s">
        <v>972</v>
      </c>
      <c r="G437" s="43">
        <v>1</v>
      </c>
      <c r="H437" s="44">
        <v>37910000</v>
      </c>
      <c r="I437">
        <f>1*(COUNTIF($E$2:E437,E437)=1)</f>
        <v>1</v>
      </c>
      <c r="L437" s="41">
        <v>44530</v>
      </c>
      <c r="M437" s="42" t="s">
        <v>48</v>
      </c>
      <c r="N437" s="42" t="s">
        <v>37</v>
      </c>
      <c r="O437" s="42" t="s">
        <v>970</v>
      </c>
      <c r="P437" s="42" t="s">
        <v>971</v>
      </c>
      <c r="Q437" s="42" t="s">
        <v>972</v>
      </c>
      <c r="R437" s="43">
        <v>1</v>
      </c>
      <c r="S437" s="44">
        <v>37910000</v>
      </c>
      <c r="T437">
        <f>1*(COUNTIF($Q$2:Q437,Q437)=1)</f>
        <v>1</v>
      </c>
      <c r="W437" s="41">
        <v>44530</v>
      </c>
      <c r="X437" s="42" t="s">
        <v>48</v>
      </c>
      <c r="Y437" s="42" t="s">
        <v>37</v>
      </c>
      <c r="Z437" s="42" t="s">
        <v>970</v>
      </c>
      <c r="AA437" s="42" t="s">
        <v>971</v>
      </c>
      <c r="AB437" s="42" t="s">
        <v>972</v>
      </c>
      <c r="AC437" s="43">
        <v>1</v>
      </c>
      <c r="AD437" s="44">
        <v>37910000</v>
      </c>
    </row>
    <row r="438" spans="1:30" x14ac:dyDescent="0.2">
      <c r="A438" s="37">
        <v>44530</v>
      </c>
      <c r="B438" s="38" t="s">
        <v>48</v>
      </c>
      <c r="C438" s="38" t="s">
        <v>37</v>
      </c>
      <c r="D438" s="38" t="s">
        <v>810</v>
      </c>
      <c r="E438" s="38" t="s">
        <v>973</v>
      </c>
      <c r="F438" s="38" t="s">
        <v>974</v>
      </c>
      <c r="G438" s="39">
        <v>1</v>
      </c>
      <c r="H438" s="40">
        <v>6951000</v>
      </c>
      <c r="I438">
        <f>1*(COUNTIF($E$2:E438,E438)=1)</f>
        <v>1</v>
      </c>
      <c r="L438" s="37">
        <v>44530</v>
      </c>
      <c r="M438" s="38" t="s">
        <v>48</v>
      </c>
      <c r="N438" s="38" t="s">
        <v>37</v>
      </c>
      <c r="O438" s="38" t="s">
        <v>810</v>
      </c>
      <c r="P438" s="38" t="s">
        <v>973</v>
      </c>
      <c r="Q438" s="38" t="s">
        <v>974</v>
      </c>
      <c r="R438" s="39">
        <v>1</v>
      </c>
      <c r="S438" s="40">
        <v>6951000</v>
      </c>
      <c r="T438">
        <f>1*(COUNTIF($Q$2:Q438,Q438)=1)</f>
        <v>1</v>
      </c>
      <c r="W438" s="37">
        <v>44530</v>
      </c>
      <c r="X438" s="38" t="s">
        <v>48</v>
      </c>
      <c r="Y438" s="38" t="s">
        <v>37</v>
      </c>
      <c r="Z438" s="38" t="s">
        <v>810</v>
      </c>
      <c r="AA438" s="38" t="s">
        <v>973</v>
      </c>
      <c r="AB438" s="38" t="s">
        <v>974</v>
      </c>
      <c r="AC438" s="39">
        <v>1</v>
      </c>
      <c r="AD438" s="40">
        <v>6951000</v>
      </c>
    </row>
    <row r="439" spans="1:30" x14ac:dyDescent="0.2">
      <c r="A439" s="41">
        <v>44530</v>
      </c>
      <c r="B439" s="42" t="s">
        <v>48</v>
      </c>
      <c r="C439" s="42" t="s">
        <v>37</v>
      </c>
      <c r="D439" s="42" t="s">
        <v>897</v>
      </c>
      <c r="E439" s="42" t="s">
        <v>975</v>
      </c>
      <c r="F439" s="42" t="s">
        <v>976</v>
      </c>
      <c r="G439" s="43">
        <v>1</v>
      </c>
      <c r="H439" s="44">
        <v>68599000</v>
      </c>
      <c r="I439">
        <f>1*(COUNTIF($E$2:E439,E439)=1)</f>
        <v>1</v>
      </c>
      <c r="L439" s="41">
        <v>44530</v>
      </c>
      <c r="M439" s="42" t="s">
        <v>48</v>
      </c>
      <c r="N439" s="42" t="s">
        <v>37</v>
      </c>
      <c r="O439" s="42" t="s">
        <v>897</v>
      </c>
      <c r="P439" s="42" t="s">
        <v>975</v>
      </c>
      <c r="Q439" s="42" t="s">
        <v>976</v>
      </c>
      <c r="R439" s="43">
        <v>1</v>
      </c>
      <c r="S439" s="44">
        <v>68599000</v>
      </c>
      <c r="T439">
        <f>1*(COUNTIF($Q$2:Q439,Q439)=1)</f>
        <v>1</v>
      </c>
      <c r="W439" s="41">
        <v>44530</v>
      </c>
      <c r="X439" s="42" t="s">
        <v>48</v>
      </c>
      <c r="Y439" s="42" t="s">
        <v>37</v>
      </c>
      <c r="Z439" s="42" t="s">
        <v>897</v>
      </c>
      <c r="AA439" s="42" t="s">
        <v>975</v>
      </c>
      <c r="AB439" s="42" t="s">
        <v>976</v>
      </c>
      <c r="AC439" s="43">
        <v>1</v>
      </c>
      <c r="AD439" s="44">
        <v>68599000</v>
      </c>
    </row>
    <row r="440" spans="1:30" x14ac:dyDescent="0.2">
      <c r="A440" s="37">
        <v>44530</v>
      </c>
      <c r="B440" s="38" t="s">
        <v>15</v>
      </c>
      <c r="C440" s="38" t="s">
        <v>37</v>
      </c>
      <c r="D440" s="38" t="s">
        <v>463</v>
      </c>
      <c r="E440" s="38" t="s">
        <v>968</v>
      </c>
      <c r="F440" s="38" t="s">
        <v>977</v>
      </c>
      <c r="G440" s="39">
        <v>1</v>
      </c>
      <c r="H440" s="40">
        <v>10832000</v>
      </c>
      <c r="I440">
        <f>1*(COUNTIF($E$2:E440,E440)=1)</f>
        <v>0</v>
      </c>
      <c r="L440" s="37">
        <v>44530</v>
      </c>
      <c r="M440" s="38" t="s">
        <v>15</v>
      </c>
      <c r="N440" s="38" t="s">
        <v>37</v>
      </c>
      <c r="O440" s="38" t="s">
        <v>463</v>
      </c>
      <c r="P440" s="38" t="s">
        <v>968</v>
      </c>
      <c r="Q440" s="38" t="s">
        <v>977</v>
      </c>
      <c r="R440" s="39">
        <v>1</v>
      </c>
      <c r="S440" s="40">
        <v>10832000</v>
      </c>
      <c r="T440">
        <f>1*(COUNTIF($Q$2:Q440,Q440)=1)</f>
        <v>1</v>
      </c>
      <c r="W440" s="37">
        <v>44530</v>
      </c>
      <c r="X440" s="38" t="s">
        <v>15</v>
      </c>
      <c r="Y440" s="38" t="s">
        <v>37</v>
      </c>
      <c r="Z440" s="38" t="s">
        <v>463</v>
      </c>
      <c r="AA440" s="38" t="s">
        <v>968</v>
      </c>
      <c r="AB440" s="38" t="s">
        <v>977</v>
      </c>
      <c r="AC440" s="39">
        <v>1</v>
      </c>
      <c r="AD440" s="40">
        <v>10832000</v>
      </c>
    </row>
    <row r="441" spans="1:30" x14ac:dyDescent="0.2">
      <c r="A441" s="41">
        <v>44531</v>
      </c>
      <c r="B441" s="42" t="s">
        <v>15</v>
      </c>
      <c r="C441" s="42" t="s">
        <v>37</v>
      </c>
      <c r="D441" s="42" t="s">
        <v>978</v>
      </c>
      <c r="E441" s="42" t="s">
        <v>979</v>
      </c>
      <c r="F441" s="42" t="s">
        <v>980</v>
      </c>
      <c r="G441" s="43">
        <v>1</v>
      </c>
      <c r="H441" s="44">
        <v>76723000</v>
      </c>
      <c r="I441">
        <f>1*(COUNTIF($E$2:E441,E441)=1)</f>
        <v>1</v>
      </c>
      <c r="L441" s="41">
        <v>44531</v>
      </c>
      <c r="M441" s="42" t="s">
        <v>15</v>
      </c>
      <c r="N441" s="42" t="s">
        <v>37</v>
      </c>
      <c r="O441" s="42" t="s">
        <v>978</v>
      </c>
      <c r="P441" s="42" t="s">
        <v>979</v>
      </c>
      <c r="Q441" s="42" t="s">
        <v>980</v>
      </c>
      <c r="R441" s="43">
        <v>1</v>
      </c>
      <c r="S441" s="44">
        <v>76723000</v>
      </c>
      <c r="T441">
        <f>1*(COUNTIF($Q$2:Q441,Q441)=1)</f>
        <v>1</v>
      </c>
      <c r="W441" s="41">
        <v>44531</v>
      </c>
      <c r="X441" s="42" t="s">
        <v>15</v>
      </c>
      <c r="Y441" s="42" t="s">
        <v>37</v>
      </c>
      <c r="Z441" s="42" t="s">
        <v>978</v>
      </c>
      <c r="AA441" s="42" t="s">
        <v>979</v>
      </c>
      <c r="AB441" s="42" t="s">
        <v>980</v>
      </c>
      <c r="AC441" s="43">
        <v>1</v>
      </c>
      <c r="AD441" s="44">
        <v>76723000</v>
      </c>
    </row>
    <row r="442" spans="1:30" x14ac:dyDescent="0.2">
      <c r="A442" s="37">
        <v>44531</v>
      </c>
      <c r="B442" s="38" t="s">
        <v>15</v>
      </c>
      <c r="C442" s="38" t="s">
        <v>37</v>
      </c>
      <c r="D442" s="38" t="s">
        <v>981</v>
      </c>
      <c r="E442" s="38" t="s">
        <v>979</v>
      </c>
      <c r="F442" s="38" t="s">
        <v>980</v>
      </c>
      <c r="G442" s="39">
        <v>1</v>
      </c>
      <c r="H442" s="40">
        <v>55963000</v>
      </c>
      <c r="I442">
        <f>1*(COUNTIF($E$2:E442,E442)=1)</f>
        <v>0</v>
      </c>
      <c r="L442" s="37">
        <v>44531</v>
      </c>
      <c r="M442" s="38" t="s">
        <v>15</v>
      </c>
      <c r="N442" s="38" t="s">
        <v>37</v>
      </c>
      <c r="O442" s="38" t="s">
        <v>981</v>
      </c>
      <c r="P442" s="38" t="s">
        <v>979</v>
      </c>
      <c r="Q442" s="38" t="s">
        <v>980</v>
      </c>
      <c r="R442" s="39">
        <v>1</v>
      </c>
      <c r="S442" s="40">
        <v>55963000</v>
      </c>
      <c r="T442">
        <f>1*(COUNTIF($Q$2:Q442,Q442)=1)</f>
        <v>0</v>
      </c>
      <c r="W442" s="37">
        <v>44531</v>
      </c>
      <c r="X442" s="38" t="s">
        <v>15</v>
      </c>
      <c r="Y442" s="38" t="s">
        <v>37</v>
      </c>
      <c r="Z442" s="38" t="s">
        <v>981</v>
      </c>
      <c r="AA442" s="38" t="s">
        <v>979</v>
      </c>
      <c r="AB442" s="38" t="s">
        <v>980</v>
      </c>
      <c r="AC442" s="39">
        <v>1</v>
      </c>
      <c r="AD442" s="40">
        <v>55963000</v>
      </c>
    </row>
    <row r="443" spans="1:30" x14ac:dyDescent="0.2">
      <c r="A443" s="41">
        <v>44532</v>
      </c>
      <c r="B443" s="42" t="s">
        <v>13</v>
      </c>
      <c r="C443" s="42" t="s">
        <v>37</v>
      </c>
      <c r="D443" s="42" t="s">
        <v>982</v>
      </c>
      <c r="E443" s="42" t="s">
        <v>983</v>
      </c>
      <c r="F443" s="42" t="s">
        <v>984</v>
      </c>
      <c r="G443" s="43">
        <v>1</v>
      </c>
      <c r="H443" s="44">
        <v>234681000</v>
      </c>
      <c r="I443">
        <f>1*(COUNTIF($E$2:E443,E443)=1)</f>
        <v>1</v>
      </c>
      <c r="L443" s="41">
        <v>44532</v>
      </c>
      <c r="M443" s="42" t="s">
        <v>13</v>
      </c>
      <c r="N443" s="42" t="s">
        <v>37</v>
      </c>
      <c r="O443" s="42" t="s">
        <v>982</v>
      </c>
      <c r="P443" s="42" t="s">
        <v>983</v>
      </c>
      <c r="Q443" s="42" t="s">
        <v>984</v>
      </c>
      <c r="R443" s="43">
        <v>1</v>
      </c>
      <c r="S443" s="44">
        <v>234681000</v>
      </c>
      <c r="T443">
        <f>1*(COUNTIF($Q$2:Q443,Q443)=1)</f>
        <v>1</v>
      </c>
      <c r="W443" s="41">
        <v>44532</v>
      </c>
      <c r="X443" s="42" t="s">
        <v>13</v>
      </c>
      <c r="Y443" s="42" t="s">
        <v>37</v>
      </c>
      <c r="Z443" s="42" t="s">
        <v>982</v>
      </c>
      <c r="AA443" s="42" t="s">
        <v>983</v>
      </c>
      <c r="AB443" s="42" t="s">
        <v>984</v>
      </c>
      <c r="AC443" s="43">
        <v>1</v>
      </c>
      <c r="AD443" s="44">
        <v>234681000</v>
      </c>
    </row>
    <row r="444" spans="1:30" x14ac:dyDescent="0.2">
      <c r="A444" s="37">
        <v>44532</v>
      </c>
      <c r="B444" s="38" t="s">
        <v>13</v>
      </c>
      <c r="C444" s="38" t="s">
        <v>37</v>
      </c>
      <c r="D444" s="38" t="s">
        <v>985</v>
      </c>
      <c r="E444" s="38" t="s">
        <v>986</v>
      </c>
      <c r="F444" s="38" t="s">
        <v>987</v>
      </c>
      <c r="G444" s="39">
        <v>1</v>
      </c>
      <c r="H444" s="40">
        <v>27079000</v>
      </c>
      <c r="I444">
        <f>1*(COUNTIF($E$2:E444,E444)=1)</f>
        <v>1</v>
      </c>
      <c r="L444" s="37">
        <v>44532</v>
      </c>
      <c r="M444" s="38" t="s">
        <v>13</v>
      </c>
      <c r="N444" s="38" t="s">
        <v>37</v>
      </c>
      <c r="O444" s="38" t="s">
        <v>985</v>
      </c>
      <c r="P444" s="38" t="s">
        <v>986</v>
      </c>
      <c r="Q444" s="38" t="s">
        <v>987</v>
      </c>
      <c r="R444" s="39">
        <v>1</v>
      </c>
      <c r="S444" s="40">
        <v>27079000</v>
      </c>
      <c r="T444">
        <f>1*(COUNTIF($Q$2:Q444,Q444)=1)</f>
        <v>1</v>
      </c>
      <c r="W444" s="37">
        <v>44532</v>
      </c>
      <c r="X444" s="38" t="s">
        <v>13</v>
      </c>
      <c r="Y444" s="38" t="s">
        <v>37</v>
      </c>
      <c r="Z444" s="38" t="s">
        <v>985</v>
      </c>
      <c r="AA444" s="38" t="s">
        <v>986</v>
      </c>
      <c r="AB444" s="38" t="s">
        <v>987</v>
      </c>
      <c r="AC444" s="39">
        <v>1</v>
      </c>
      <c r="AD444" s="40">
        <v>27079000</v>
      </c>
    </row>
    <row r="445" spans="1:30" x14ac:dyDescent="0.2">
      <c r="A445" s="41">
        <v>44532</v>
      </c>
      <c r="B445" s="42" t="s">
        <v>13</v>
      </c>
      <c r="C445" s="42" t="s">
        <v>37</v>
      </c>
      <c r="D445" s="42" t="s">
        <v>988</v>
      </c>
      <c r="E445" s="42" t="s">
        <v>989</v>
      </c>
      <c r="F445" s="42" t="s">
        <v>990</v>
      </c>
      <c r="G445" s="43">
        <v>1</v>
      </c>
      <c r="H445" s="44">
        <v>46034000</v>
      </c>
      <c r="I445">
        <f>1*(COUNTIF($E$2:E445,E445)=1)</f>
        <v>1</v>
      </c>
      <c r="L445" s="41">
        <v>44532</v>
      </c>
      <c r="M445" s="42" t="s">
        <v>13</v>
      </c>
      <c r="N445" s="42" t="s">
        <v>37</v>
      </c>
      <c r="O445" s="42" t="s">
        <v>988</v>
      </c>
      <c r="P445" s="42" t="s">
        <v>989</v>
      </c>
      <c r="Q445" s="42" t="s">
        <v>990</v>
      </c>
      <c r="R445" s="43">
        <v>1</v>
      </c>
      <c r="S445" s="44">
        <v>46034000</v>
      </c>
      <c r="T445">
        <f>1*(COUNTIF($Q$2:Q445,Q445)=1)</f>
        <v>1</v>
      </c>
      <c r="W445" s="41">
        <v>44532</v>
      </c>
      <c r="X445" s="42" t="s">
        <v>13</v>
      </c>
      <c r="Y445" s="42" t="s">
        <v>37</v>
      </c>
      <c r="Z445" s="42" t="s">
        <v>988</v>
      </c>
      <c r="AA445" s="42" t="s">
        <v>989</v>
      </c>
      <c r="AB445" s="42" t="s">
        <v>990</v>
      </c>
      <c r="AC445" s="43">
        <v>1</v>
      </c>
      <c r="AD445" s="44">
        <v>46034000</v>
      </c>
    </row>
    <row r="446" spans="1:30" x14ac:dyDescent="0.2">
      <c r="A446" s="37">
        <v>44532</v>
      </c>
      <c r="B446" s="38" t="s">
        <v>13</v>
      </c>
      <c r="C446" s="38" t="s">
        <v>37</v>
      </c>
      <c r="D446" s="38" t="s">
        <v>991</v>
      </c>
      <c r="E446" s="38" t="s">
        <v>992</v>
      </c>
      <c r="F446" s="38" t="s">
        <v>993</v>
      </c>
      <c r="G446" s="39">
        <v>1</v>
      </c>
      <c r="H446" s="40">
        <v>602949000</v>
      </c>
      <c r="I446">
        <f>1*(COUNTIF($E$2:E446,E446)=1)</f>
        <v>1</v>
      </c>
      <c r="L446" s="37">
        <v>44532</v>
      </c>
      <c r="M446" s="38" t="s">
        <v>13</v>
      </c>
      <c r="N446" s="38" t="s">
        <v>37</v>
      </c>
      <c r="O446" s="38" t="s">
        <v>991</v>
      </c>
      <c r="P446" s="38" t="s">
        <v>992</v>
      </c>
      <c r="Q446" s="38" t="s">
        <v>993</v>
      </c>
      <c r="R446" s="39">
        <v>1</v>
      </c>
      <c r="S446" s="40">
        <v>602949000</v>
      </c>
      <c r="T446">
        <f>1*(COUNTIF($Q$2:Q446,Q446)=1)</f>
        <v>1</v>
      </c>
      <c r="W446" s="37">
        <v>44532</v>
      </c>
      <c r="X446" s="38" t="s">
        <v>13</v>
      </c>
      <c r="Y446" s="38" t="s">
        <v>37</v>
      </c>
      <c r="Z446" s="38" t="s">
        <v>991</v>
      </c>
      <c r="AA446" s="38" t="s">
        <v>992</v>
      </c>
      <c r="AB446" s="38" t="s">
        <v>993</v>
      </c>
      <c r="AC446" s="39">
        <v>1</v>
      </c>
      <c r="AD446" s="40">
        <v>602949000</v>
      </c>
    </row>
    <row r="447" spans="1:30" x14ac:dyDescent="0.2">
      <c r="A447" s="41">
        <v>44534</v>
      </c>
      <c r="B447" s="42" t="s">
        <v>15</v>
      </c>
      <c r="C447" s="42" t="s">
        <v>37</v>
      </c>
      <c r="D447" s="42" t="s">
        <v>193</v>
      </c>
      <c r="E447" s="42" t="s">
        <v>994</v>
      </c>
      <c r="F447" s="42" t="s">
        <v>995</v>
      </c>
      <c r="G447" s="43">
        <v>1</v>
      </c>
      <c r="H447" s="44">
        <v>43326000</v>
      </c>
      <c r="I447">
        <f>1*(COUNTIF($E$2:E447,E447)=1)</f>
        <v>1</v>
      </c>
      <c r="L447" s="41">
        <v>44534</v>
      </c>
      <c r="M447" s="42" t="s">
        <v>15</v>
      </c>
      <c r="N447" s="42" t="s">
        <v>37</v>
      </c>
      <c r="O447" s="42" t="s">
        <v>193</v>
      </c>
      <c r="P447" s="42" t="s">
        <v>994</v>
      </c>
      <c r="Q447" s="42" t="s">
        <v>995</v>
      </c>
      <c r="R447" s="43">
        <v>1</v>
      </c>
      <c r="S447" s="44">
        <v>43326000</v>
      </c>
      <c r="T447">
        <f>1*(COUNTIF($Q$2:Q447,Q447)=1)</f>
        <v>1</v>
      </c>
      <c r="W447" s="41">
        <v>44534</v>
      </c>
      <c r="X447" s="42" t="s">
        <v>15</v>
      </c>
      <c r="Y447" s="42" t="s">
        <v>37</v>
      </c>
      <c r="Z447" s="42" t="s">
        <v>193</v>
      </c>
      <c r="AA447" s="42" t="s">
        <v>994</v>
      </c>
      <c r="AB447" s="42" t="s">
        <v>995</v>
      </c>
      <c r="AC447" s="43">
        <v>1</v>
      </c>
      <c r="AD447" s="44">
        <v>43326000</v>
      </c>
    </row>
    <row r="448" spans="1:30" x14ac:dyDescent="0.2">
      <c r="A448" s="37">
        <v>44534</v>
      </c>
      <c r="B448" s="38" t="s">
        <v>15</v>
      </c>
      <c r="C448" s="38" t="s">
        <v>37</v>
      </c>
      <c r="D448" s="38" t="s">
        <v>622</v>
      </c>
      <c r="E448" s="38" t="s">
        <v>996</v>
      </c>
      <c r="F448" s="38" t="s">
        <v>997</v>
      </c>
      <c r="G448" s="39">
        <v>1</v>
      </c>
      <c r="H448" s="40">
        <v>56865000</v>
      </c>
      <c r="I448">
        <f>1*(COUNTIF($E$2:E448,E448)=1)</f>
        <v>1</v>
      </c>
      <c r="L448" s="37">
        <v>44534</v>
      </c>
      <c r="M448" s="38" t="s">
        <v>15</v>
      </c>
      <c r="N448" s="38" t="s">
        <v>37</v>
      </c>
      <c r="O448" s="38" t="s">
        <v>622</v>
      </c>
      <c r="P448" s="38" t="s">
        <v>996</v>
      </c>
      <c r="Q448" s="38" t="s">
        <v>997</v>
      </c>
      <c r="R448" s="39">
        <v>1</v>
      </c>
      <c r="S448" s="40">
        <v>56865000</v>
      </c>
      <c r="T448">
        <f>1*(COUNTIF($Q$2:Q448,Q448)=1)</f>
        <v>1</v>
      </c>
      <c r="W448" s="37">
        <v>44534</v>
      </c>
      <c r="X448" s="38" t="s">
        <v>15</v>
      </c>
      <c r="Y448" s="38" t="s">
        <v>37</v>
      </c>
      <c r="Z448" s="38" t="s">
        <v>622</v>
      </c>
      <c r="AA448" s="38" t="s">
        <v>996</v>
      </c>
      <c r="AB448" s="38" t="s">
        <v>997</v>
      </c>
      <c r="AC448" s="39">
        <v>1</v>
      </c>
      <c r="AD448" s="40">
        <v>56865000</v>
      </c>
    </row>
    <row r="449" spans="1:30" x14ac:dyDescent="0.2">
      <c r="A449" s="41">
        <v>44534</v>
      </c>
      <c r="B449" s="42" t="s">
        <v>48</v>
      </c>
      <c r="C449" s="42" t="s">
        <v>37</v>
      </c>
      <c r="D449" s="42" t="s">
        <v>998</v>
      </c>
      <c r="E449" s="42" t="s">
        <v>999</v>
      </c>
      <c r="F449" s="42" t="s">
        <v>1000</v>
      </c>
      <c r="G449" s="43">
        <v>1</v>
      </c>
      <c r="H449" s="44">
        <v>13630000</v>
      </c>
      <c r="I449">
        <f>1*(COUNTIF($E$2:E449,E449)=1)</f>
        <v>1</v>
      </c>
      <c r="L449" s="41">
        <v>44534</v>
      </c>
      <c r="M449" s="42" t="s">
        <v>48</v>
      </c>
      <c r="N449" s="42" t="s">
        <v>37</v>
      </c>
      <c r="O449" s="42" t="s">
        <v>998</v>
      </c>
      <c r="P449" s="42" t="s">
        <v>999</v>
      </c>
      <c r="Q449" s="42" t="s">
        <v>1000</v>
      </c>
      <c r="R449" s="43">
        <v>1</v>
      </c>
      <c r="S449" s="44">
        <v>13630000</v>
      </c>
      <c r="T449">
        <f>1*(COUNTIF($Q$2:Q449,Q449)=1)</f>
        <v>1</v>
      </c>
      <c r="W449" s="41">
        <v>44534</v>
      </c>
      <c r="X449" s="42" t="s">
        <v>48</v>
      </c>
      <c r="Y449" s="42" t="s">
        <v>37</v>
      </c>
      <c r="Z449" s="42" t="s">
        <v>998</v>
      </c>
      <c r="AA449" s="42" t="s">
        <v>999</v>
      </c>
      <c r="AB449" s="42" t="s">
        <v>1000</v>
      </c>
      <c r="AC449" s="43">
        <v>1</v>
      </c>
      <c r="AD449" s="44">
        <v>13630000</v>
      </c>
    </row>
    <row r="450" spans="1:30" x14ac:dyDescent="0.2">
      <c r="A450" s="37">
        <v>44534</v>
      </c>
      <c r="B450" s="38" t="s">
        <v>13</v>
      </c>
      <c r="C450" s="38" t="s">
        <v>37</v>
      </c>
      <c r="D450" s="38" t="s">
        <v>178</v>
      </c>
      <c r="E450" s="38" t="s">
        <v>160</v>
      </c>
      <c r="F450" s="38" t="s">
        <v>1001</v>
      </c>
      <c r="G450" s="39">
        <v>1</v>
      </c>
      <c r="H450" s="40">
        <v>55060000</v>
      </c>
      <c r="I450">
        <f>1*(COUNTIF($E$2:E450,E450)=1)</f>
        <v>0</v>
      </c>
      <c r="L450" s="37">
        <v>44534</v>
      </c>
      <c r="M450" s="38" t="s">
        <v>13</v>
      </c>
      <c r="N450" s="38" t="s">
        <v>37</v>
      </c>
      <c r="O450" s="38" t="s">
        <v>178</v>
      </c>
      <c r="P450" s="38" t="s">
        <v>160</v>
      </c>
      <c r="Q450" s="38" t="s">
        <v>1001</v>
      </c>
      <c r="R450" s="39">
        <v>1</v>
      </c>
      <c r="S450" s="40">
        <v>55060000</v>
      </c>
      <c r="T450">
        <f>1*(COUNTIF($Q$2:Q450,Q450)=1)</f>
        <v>1</v>
      </c>
      <c r="W450" s="37">
        <v>44534</v>
      </c>
      <c r="X450" s="38" t="s">
        <v>13</v>
      </c>
      <c r="Y450" s="38" t="s">
        <v>37</v>
      </c>
      <c r="Z450" s="38" t="s">
        <v>178</v>
      </c>
      <c r="AA450" s="38" t="s">
        <v>160</v>
      </c>
      <c r="AB450" s="38" t="s">
        <v>1001</v>
      </c>
      <c r="AC450" s="39">
        <v>1</v>
      </c>
      <c r="AD450" s="40">
        <v>55060000</v>
      </c>
    </row>
    <row r="451" spans="1:30" x14ac:dyDescent="0.2">
      <c r="A451" s="41">
        <v>44534</v>
      </c>
      <c r="B451" s="42" t="s">
        <v>13</v>
      </c>
      <c r="C451" s="42" t="s">
        <v>37</v>
      </c>
      <c r="D451" s="42" t="s">
        <v>1002</v>
      </c>
      <c r="E451" s="42" t="s">
        <v>1003</v>
      </c>
      <c r="F451" s="42" t="s">
        <v>1004</v>
      </c>
      <c r="G451" s="43">
        <v>1</v>
      </c>
      <c r="H451" s="44">
        <v>102899000</v>
      </c>
      <c r="I451">
        <f>1*(COUNTIF($E$2:E451,E451)=1)</f>
        <v>1</v>
      </c>
      <c r="L451" s="41">
        <v>44534</v>
      </c>
      <c r="M451" s="42" t="s">
        <v>13</v>
      </c>
      <c r="N451" s="42" t="s">
        <v>37</v>
      </c>
      <c r="O451" s="42" t="s">
        <v>1002</v>
      </c>
      <c r="P451" s="42" t="s">
        <v>1003</v>
      </c>
      <c r="Q451" s="42" t="s">
        <v>1004</v>
      </c>
      <c r="R451" s="43">
        <v>1</v>
      </c>
      <c r="S451" s="44">
        <v>102899000</v>
      </c>
      <c r="T451">
        <f>1*(COUNTIF($Q$2:Q451,Q451)=1)</f>
        <v>1</v>
      </c>
      <c r="W451" s="41">
        <v>44534</v>
      </c>
      <c r="X451" s="42" t="s">
        <v>13</v>
      </c>
      <c r="Y451" s="42" t="s">
        <v>37</v>
      </c>
      <c r="Z451" s="42" t="s">
        <v>1002</v>
      </c>
      <c r="AA451" s="42" t="s">
        <v>1003</v>
      </c>
      <c r="AB451" s="42" t="s">
        <v>1004</v>
      </c>
      <c r="AC451" s="43">
        <v>1</v>
      </c>
      <c r="AD451" s="44">
        <v>102899000</v>
      </c>
    </row>
    <row r="452" spans="1:30" x14ac:dyDescent="0.2">
      <c r="A452" s="37">
        <v>44535</v>
      </c>
      <c r="B452" s="38" t="s">
        <v>48</v>
      </c>
      <c r="C452" s="38" t="s">
        <v>37</v>
      </c>
      <c r="D452" s="38" t="s">
        <v>1005</v>
      </c>
      <c r="E452" s="38" t="s">
        <v>1006</v>
      </c>
      <c r="F452" s="38" t="s">
        <v>1007</v>
      </c>
      <c r="G452" s="39">
        <v>1</v>
      </c>
      <c r="H452" s="40">
        <v>59573000</v>
      </c>
      <c r="I452">
        <f>1*(COUNTIF($E$2:E452,E452)=1)</f>
        <v>1</v>
      </c>
      <c r="L452" s="37">
        <v>44535</v>
      </c>
      <c r="M452" s="38" t="s">
        <v>48</v>
      </c>
      <c r="N452" s="38" t="s">
        <v>37</v>
      </c>
      <c r="O452" s="38" t="s">
        <v>1005</v>
      </c>
      <c r="P452" s="38" t="s">
        <v>1006</v>
      </c>
      <c r="Q452" s="38" t="s">
        <v>1007</v>
      </c>
      <c r="R452" s="39">
        <v>1</v>
      </c>
      <c r="S452" s="40">
        <v>59573000</v>
      </c>
      <c r="T452">
        <f>1*(COUNTIF($Q$2:Q452,Q452)=1)</f>
        <v>1</v>
      </c>
      <c r="W452" s="37">
        <v>44535</v>
      </c>
      <c r="X452" s="38" t="s">
        <v>48</v>
      </c>
      <c r="Y452" s="38" t="s">
        <v>37</v>
      </c>
      <c r="Z452" s="38" t="s">
        <v>1005</v>
      </c>
      <c r="AA452" s="38" t="s">
        <v>1006</v>
      </c>
      <c r="AB452" s="38" t="s">
        <v>1007</v>
      </c>
      <c r="AC452" s="39">
        <v>1</v>
      </c>
      <c r="AD452" s="40">
        <v>59573000</v>
      </c>
    </row>
    <row r="453" spans="1:30" x14ac:dyDescent="0.2">
      <c r="A453" s="41">
        <v>44535</v>
      </c>
      <c r="B453" s="42" t="s">
        <v>15</v>
      </c>
      <c r="C453" s="42" t="s">
        <v>37</v>
      </c>
      <c r="D453" s="42" t="s">
        <v>1008</v>
      </c>
      <c r="E453" s="42" t="s">
        <v>1009</v>
      </c>
      <c r="F453" s="42" t="s">
        <v>1010</v>
      </c>
      <c r="G453" s="43">
        <v>1</v>
      </c>
      <c r="H453" s="44">
        <v>6951000</v>
      </c>
      <c r="I453">
        <f>1*(COUNTIF($E$2:E453,E453)=1)</f>
        <v>1</v>
      </c>
      <c r="L453" s="41">
        <v>44535</v>
      </c>
      <c r="M453" s="42" t="s">
        <v>15</v>
      </c>
      <c r="N453" s="42" t="s">
        <v>37</v>
      </c>
      <c r="O453" s="42" t="s">
        <v>1008</v>
      </c>
      <c r="P453" s="42" t="s">
        <v>1009</v>
      </c>
      <c r="Q453" s="42" t="s">
        <v>1010</v>
      </c>
      <c r="R453" s="43">
        <v>1</v>
      </c>
      <c r="S453" s="44">
        <v>6951000</v>
      </c>
      <c r="T453">
        <f>1*(COUNTIF($Q$2:Q453,Q453)=1)</f>
        <v>1</v>
      </c>
      <c r="W453" s="41">
        <v>44535</v>
      </c>
      <c r="X453" s="42" t="s">
        <v>15</v>
      </c>
      <c r="Y453" s="42" t="s">
        <v>37</v>
      </c>
      <c r="Z453" s="42" t="s">
        <v>1008</v>
      </c>
      <c r="AA453" s="42" t="s">
        <v>1009</v>
      </c>
      <c r="AB453" s="42" t="s">
        <v>1010</v>
      </c>
      <c r="AC453" s="43">
        <v>1</v>
      </c>
      <c r="AD453" s="44">
        <v>6951000</v>
      </c>
    </row>
    <row r="454" spans="1:30" x14ac:dyDescent="0.2">
      <c r="A454" s="37">
        <v>44535</v>
      </c>
      <c r="B454" s="38" t="s">
        <v>15</v>
      </c>
      <c r="C454" s="38" t="s">
        <v>37</v>
      </c>
      <c r="D454" s="38" t="s">
        <v>1011</v>
      </c>
      <c r="E454" s="38" t="s">
        <v>1009</v>
      </c>
      <c r="F454" s="38" t="s">
        <v>1012</v>
      </c>
      <c r="G454" s="39">
        <v>1</v>
      </c>
      <c r="H454" s="40">
        <v>55060000</v>
      </c>
      <c r="I454">
        <f>1*(COUNTIF($E$2:E454,E454)=1)</f>
        <v>0</v>
      </c>
      <c r="L454" s="37">
        <v>44535</v>
      </c>
      <c r="M454" s="38" t="s">
        <v>15</v>
      </c>
      <c r="N454" s="38" t="s">
        <v>37</v>
      </c>
      <c r="O454" s="38" t="s">
        <v>1011</v>
      </c>
      <c r="P454" s="38" t="s">
        <v>1009</v>
      </c>
      <c r="Q454" s="38" t="s">
        <v>1012</v>
      </c>
      <c r="R454" s="39">
        <v>1</v>
      </c>
      <c r="S454" s="40">
        <v>55060000</v>
      </c>
      <c r="T454">
        <f>1*(COUNTIF($Q$2:Q454,Q454)=1)</f>
        <v>1</v>
      </c>
      <c r="W454" s="37">
        <v>44535</v>
      </c>
      <c r="X454" s="38" t="s">
        <v>15</v>
      </c>
      <c r="Y454" s="38" t="s">
        <v>37</v>
      </c>
      <c r="Z454" s="38" t="s">
        <v>1011</v>
      </c>
      <c r="AA454" s="38" t="s">
        <v>1009</v>
      </c>
      <c r="AB454" s="38" t="s">
        <v>1012</v>
      </c>
      <c r="AC454" s="39">
        <v>1</v>
      </c>
      <c r="AD454" s="40">
        <v>55060000</v>
      </c>
    </row>
    <row r="455" spans="1:30" x14ac:dyDescent="0.2">
      <c r="A455" s="41">
        <v>44535</v>
      </c>
      <c r="B455" s="42" t="s">
        <v>15</v>
      </c>
      <c r="C455" s="42" t="s">
        <v>37</v>
      </c>
      <c r="D455" s="42" t="s">
        <v>1013</v>
      </c>
      <c r="E455" s="42" t="s">
        <v>1009</v>
      </c>
      <c r="F455" s="42" t="s">
        <v>1014</v>
      </c>
      <c r="G455" s="43">
        <v>1</v>
      </c>
      <c r="H455" s="44">
        <v>9388000</v>
      </c>
      <c r="I455">
        <f>1*(COUNTIF($E$2:E455,E455)=1)</f>
        <v>0</v>
      </c>
      <c r="L455" s="41">
        <v>44535</v>
      </c>
      <c r="M455" s="42" t="s">
        <v>15</v>
      </c>
      <c r="N455" s="42" t="s">
        <v>37</v>
      </c>
      <c r="O455" s="42" t="s">
        <v>1013</v>
      </c>
      <c r="P455" s="42" t="s">
        <v>1009</v>
      </c>
      <c r="Q455" s="42" t="s">
        <v>1014</v>
      </c>
      <c r="R455" s="43">
        <v>1</v>
      </c>
      <c r="S455" s="44">
        <v>9388000</v>
      </c>
      <c r="T455">
        <f>1*(COUNTIF($Q$2:Q455,Q455)=1)</f>
        <v>1</v>
      </c>
      <c r="W455" s="41">
        <v>44535</v>
      </c>
      <c r="X455" s="42" t="s">
        <v>15</v>
      </c>
      <c r="Y455" s="42" t="s">
        <v>37</v>
      </c>
      <c r="Z455" s="42" t="s">
        <v>1013</v>
      </c>
      <c r="AA455" s="42" t="s">
        <v>1009</v>
      </c>
      <c r="AB455" s="42" t="s">
        <v>1014</v>
      </c>
      <c r="AC455" s="43">
        <v>1</v>
      </c>
      <c r="AD455" s="44">
        <v>9388000</v>
      </c>
    </row>
    <row r="456" spans="1:30" x14ac:dyDescent="0.2">
      <c r="A456" s="37">
        <v>44535</v>
      </c>
      <c r="B456" s="38" t="s">
        <v>13</v>
      </c>
      <c r="C456" s="38" t="s">
        <v>37</v>
      </c>
      <c r="D456" s="38" t="s">
        <v>1015</v>
      </c>
      <c r="E456" s="38" t="s">
        <v>646</v>
      </c>
      <c r="F456" s="38" t="s">
        <v>1016</v>
      </c>
      <c r="G456" s="39">
        <v>1</v>
      </c>
      <c r="H456" s="40">
        <v>162472000</v>
      </c>
      <c r="I456">
        <f>1*(COUNTIF($E$2:E456,E456)=1)</f>
        <v>0</v>
      </c>
      <c r="L456" s="37">
        <v>44535</v>
      </c>
      <c r="M456" s="38" t="s">
        <v>13</v>
      </c>
      <c r="N456" s="38" t="s">
        <v>37</v>
      </c>
      <c r="O456" s="38" t="s">
        <v>1015</v>
      </c>
      <c r="P456" s="38" t="s">
        <v>646</v>
      </c>
      <c r="Q456" s="38" t="s">
        <v>1016</v>
      </c>
      <c r="R456" s="39">
        <v>1</v>
      </c>
      <c r="S456" s="40">
        <v>162472000</v>
      </c>
      <c r="T456">
        <f>1*(COUNTIF($Q$2:Q456,Q456)=1)</f>
        <v>1</v>
      </c>
      <c r="W456" s="37">
        <v>44535</v>
      </c>
      <c r="X456" s="38" t="s">
        <v>13</v>
      </c>
      <c r="Y456" s="38" t="s">
        <v>37</v>
      </c>
      <c r="Z456" s="38" t="s">
        <v>1015</v>
      </c>
      <c r="AA456" s="38" t="s">
        <v>646</v>
      </c>
      <c r="AB456" s="38" t="s">
        <v>1016</v>
      </c>
      <c r="AC456" s="39">
        <v>1</v>
      </c>
      <c r="AD456" s="40">
        <v>162472000</v>
      </c>
    </row>
    <row r="457" spans="1:30" x14ac:dyDescent="0.2">
      <c r="A457" s="41">
        <v>44536</v>
      </c>
      <c r="B457" s="42" t="s">
        <v>13</v>
      </c>
      <c r="C457" s="42" t="s">
        <v>37</v>
      </c>
      <c r="D457" s="42" t="s">
        <v>1017</v>
      </c>
      <c r="E457" s="42" t="s">
        <v>386</v>
      </c>
      <c r="F457" s="42" t="s">
        <v>1018</v>
      </c>
      <c r="G457" s="43">
        <v>1</v>
      </c>
      <c r="H457" s="44">
        <v>267175000</v>
      </c>
      <c r="I457">
        <f>1*(COUNTIF($E$2:E457,E457)=1)</f>
        <v>0</v>
      </c>
      <c r="L457" s="41">
        <v>44536</v>
      </c>
      <c r="M457" s="42" t="s">
        <v>13</v>
      </c>
      <c r="N457" s="42" t="s">
        <v>37</v>
      </c>
      <c r="O457" s="42" t="s">
        <v>1017</v>
      </c>
      <c r="P457" s="42" t="s">
        <v>386</v>
      </c>
      <c r="Q457" s="42" t="s">
        <v>1018</v>
      </c>
      <c r="R457" s="43">
        <v>1</v>
      </c>
      <c r="S457" s="44">
        <v>267175000</v>
      </c>
      <c r="T457">
        <f>1*(COUNTIF($Q$2:Q457,Q457)=1)</f>
        <v>1</v>
      </c>
      <c r="W457" s="41">
        <v>44536</v>
      </c>
      <c r="X457" s="42" t="s">
        <v>13</v>
      </c>
      <c r="Y457" s="42" t="s">
        <v>37</v>
      </c>
      <c r="Z457" s="42" t="s">
        <v>1017</v>
      </c>
      <c r="AA457" s="42" t="s">
        <v>386</v>
      </c>
      <c r="AB457" s="42" t="s">
        <v>1018</v>
      </c>
      <c r="AC457" s="43">
        <v>1</v>
      </c>
      <c r="AD457" s="44">
        <v>267175000</v>
      </c>
    </row>
    <row r="458" spans="1:30" x14ac:dyDescent="0.2">
      <c r="A458" s="37">
        <v>44536</v>
      </c>
      <c r="B458" s="38" t="s">
        <v>13</v>
      </c>
      <c r="C458" s="38" t="s">
        <v>37</v>
      </c>
      <c r="D458" s="38" t="s">
        <v>1019</v>
      </c>
      <c r="E458" s="38" t="s">
        <v>1020</v>
      </c>
      <c r="F458" s="38" t="s">
        <v>1021</v>
      </c>
      <c r="G458" s="39">
        <v>1</v>
      </c>
      <c r="H458" s="40">
        <v>71307000</v>
      </c>
      <c r="I458">
        <f>1*(COUNTIF($E$2:E458,E458)=1)</f>
        <v>1</v>
      </c>
      <c r="L458" s="37">
        <v>44536</v>
      </c>
      <c r="M458" s="38" t="s">
        <v>13</v>
      </c>
      <c r="N458" s="38" t="s">
        <v>37</v>
      </c>
      <c r="O458" s="38" t="s">
        <v>1019</v>
      </c>
      <c r="P458" s="38" t="s">
        <v>1020</v>
      </c>
      <c r="Q458" s="38" t="s">
        <v>1021</v>
      </c>
      <c r="R458" s="39">
        <v>1</v>
      </c>
      <c r="S458" s="40">
        <v>71307000</v>
      </c>
      <c r="T458">
        <f>1*(COUNTIF($Q$2:Q458,Q458)=1)</f>
        <v>1</v>
      </c>
      <c r="W458" s="37">
        <v>44536</v>
      </c>
      <c r="X458" s="38" t="s">
        <v>13</v>
      </c>
      <c r="Y458" s="38" t="s">
        <v>37</v>
      </c>
      <c r="Z458" s="38" t="s">
        <v>1019</v>
      </c>
      <c r="AA458" s="38" t="s">
        <v>1020</v>
      </c>
      <c r="AB458" s="38" t="s">
        <v>1021</v>
      </c>
      <c r="AC458" s="39">
        <v>1</v>
      </c>
      <c r="AD458" s="40">
        <v>71307000</v>
      </c>
    </row>
    <row r="459" spans="1:30" x14ac:dyDescent="0.2">
      <c r="A459" s="41">
        <v>44536</v>
      </c>
      <c r="B459" s="42" t="s">
        <v>13</v>
      </c>
      <c r="C459" s="42" t="s">
        <v>37</v>
      </c>
      <c r="D459" s="42" t="s">
        <v>1022</v>
      </c>
      <c r="E459" s="42" t="s">
        <v>1020</v>
      </c>
      <c r="F459" s="42" t="s">
        <v>1021</v>
      </c>
      <c r="G459" s="43">
        <v>1</v>
      </c>
      <c r="H459" s="44">
        <v>2130176000</v>
      </c>
      <c r="I459">
        <f>1*(COUNTIF($E$2:E459,E459)=1)</f>
        <v>0</v>
      </c>
      <c r="L459" s="41">
        <v>44536</v>
      </c>
      <c r="M459" s="42" t="s">
        <v>13</v>
      </c>
      <c r="N459" s="42" t="s">
        <v>37</v>
      </c>
      <c r="O459" s="42" t="s">
        <v>1022</v>
      </c>
      <c r="P459" s="42" t="s">
        <v>1020</v>
      </c>
      <c r="Q459" s="42" t="s">
        <v>1021</v>
      </c>
      <c r="R459" s="43">
        <v>1</v>
      </c>
      <c r="S459" s="44">
        <v>2130176000</v>
      </c>
      <c r="T459">
        <f>1*(COUNTIF($Q$2:Q459,Q459)=1)</f>
        <v>0</v>
      </c>
      <c r="W459" s="41">
        <v>44536</v>
      </c>
      <c r="X459" s="42" t="s">
        <v>13</v>
      </c>
      <c r="Y459" s="42" t="s">
        <v>37</v>
      </c>
      <c r="Z459" s="42" t="s">
        <v>1022</v>
      </c>
      <c r="AA459" s="42" t="s">
        <v>1020</v>
      </c>
      <c r="AB459" s="42" t="s">
        <v>1021</v>
      </c>
      <c r="AC459" s="43">
        <v>1</v>
      </c>
      <c r="AD459" s="44">
        <v>2130176000</v>
      </c>
    </row>
    <row r="460" spans="1:30" x14ac:dyDescent="0.2">
      <c r="A460" s="37">
        <v>44537</v>
      </c>
      <c r="B460" s="38" t="s">
        <v>15</v>
      </c>
      <c r="C460" s="38" t="s">
        <v>37</v>
      </c>
      <c r="D460" s="38" t="s">
        <v>137</v>
      </c>
      <c r="E460" s="38" t="s">
        <v>1023</v>
      </c>
      <c r="F460" s="38" t="s">
        <v>1024</v>
      </c>
      <c r="G460" s="39">
        <v>1</v>
      </c>
      <c r="H460" s="40">
        <v>103801000</v>
      </c>
      <c r="I460">
        <f>1*(COUNTIF($E$2:E460,E460)=1)</f>
        <v>1</v>
      </c>
      <c r="L460" s="37">
        <v>44537</v>
      </c>
      <c r="M460" s="38" t="s">
        <v>15</v>
      </c>
      <c r="N460" s="38" t="s">
        <v>37</v>
      </c>
      <c r="O460" s="38" t="s">
        <v>137</v>
      </c>
      <c r="P460" s="38" t="s">
        <v>1023</v>
      </c>
      <c r="Q460" s="38" t="s">
        <v>1024</v>
      </c>
      <c r="R460" s="39">
        <v>1</v>
      </c>
      <c r="S460" s="40">
        <v>103801000</v>
      </c>
      <c r="T460">
        <f>1*(COUNTIF($Q$2:Q460,Q460)=1)</f>
        <v>1</v>
      </c>
      <c r="W460" s="37">
        <v>44537</v>
      </c>
      <c r="X460" s="38" t="s">
        <v>15</v>
      </c>
      <c r="Y460" s="38" t="s">
        <v>37</v>
      </c>
      <c r="Z460" s="38" t="s">
        <v>137</v>
      </c>
      <c r="AA460" s="38" t="s">
        <v>1023</v>
      </c>
      <c r="AB460" s="38" t="s">
        <v>1024</v>
      </c>
      <c r="AC460" s="39">
        <v>1</v>
      </c>
      <c r="AD460" s="40">
        <v>103801000</v>
      </c>
    </row>
    <row r="461" spans="1:30" x14ac:dyDescent="0.2">
      <c r="A461" s="41">
        <v>44537</v>
      </c>
      <c r="B461" s="42" t="s">
        <v>48</v>
      </c>
      <c r="C461" s="42" t="s">
        <v>37</v>
      </c>
      <c r="D461" s="42" t="s">
        <v>1025</v>
      </c>
      <c r="E461" s="42" t="s">
        <v>1026</v>
      </c>
      <c r="F461" s="42" t="s">
        <v>1027</v>
      </c>
      <c r="G461" s="43">
        <v>1</v>
      </c>
      <c r="H461" s="44">
        <v>6951000</v>
      </c>
      <c r="I461">
        <f>1*(COUNTIF($E$2:E461,E461)=1)</f>
        <v>1</v>
      </c>
      <c r="L461" s="41">
        <v>44537</v>
      </c>
      <c r="M461" s="42" t="s">
        <v>48</v>
      </c>
      <c r="N461" s="42" t="s">
        <v>37</v>
      </c>
      <c r="O461" s="42" t="s">
        <v>1025</v>
      </c>
      <c r="P461" s="42" t="s">
        <v>1026</v>
      </c>
      <c r="Q461" s="42" t="s">
        <v>1027</v>
      </c>
      <c r="R461" s="43">
        <v>1</v>
      </c>
      <c r="S461" s="44">
        <v>6951000</v>
      </c>
      <c r="T461">
        <f>1*(COUNTIF($Q$2:Q461,Q461)=1)</f>
        <v>1</v>
      </c>
      <c r="W461" s="41">
        <v>44537</v>
      </c>
      <c r="X461" s="42" t="s">
        <v>48</v>
      </c>
      <c r="Y461" s="42" t="s">
        <v>37</v>
      </c>
      <c r="Z461" s="42" t="s">
        <v>1025</v>
      </c>
      <c r="AA461" s="42" t="s">
        <v>1026</v>
      </c>
      <c r="AB461" s="42" t="s">
        <v>1027</v>
      </c>
      <c r="AC461" s="43">
        <v>1</v>
      </c>
      <c r="AD461" s="44">
        <v>6951000</v>
      </c>
    </row>
    <row r="462" spans="1:30" x14ac:dyDescent="0.2">
      <c r="A462" s="37">
        <v>44538</v>
      </c>
      <c r="B462" s="38" t="s">
        <v>48</v>
      </c>
      <c r="C462" s="38" t="s">
        <v>37</v>
      </c>
      <c r="D462" s="38" t="s">
        <v>1028</v>
      </c>
      <c r="E462" s="38" t="s">
        <v>1029</v>
      </c>
      <c r="F462" s="38" t="s">
        <v>1030</v>
      </c>
      <c r="G462" s="39">
        <v>1</v>
      </c>
      <c r="H462" s="40">
        <v>55060000</v>
      </c>
      <c r="I462">
        <f>1*(COUNTIF($E$2:E462,E462)=1)</f>
        <v>1</v>
      </c>
      <c r="L462" s="37">
        <v>44538</v>
      </c>
      <c r="M462" s="38" t="s">
        <v>48</v>
      </c>
      <c r="N462" s="38" t="s">
        <v>37</v>
      </c>
      <c r="O462" s="38" t="s">
        <v>1028</v>
      </c>
      <c r="P462" s="38" t="s">
        <v>1029</v>
      </c>
      <c r="Q462" s="38" t="s">
        <v>1030</v>
      </c>
      <c r="R462" s="39">
        <v>1</v>
      </c>
      <c r="S462" s="40">
        <v>55060000</v>
      </c>
      <c r="T462">
        <f>1*(COUNTIF($Q$2:Q462,Q462)=1)</f>
        <v>1</v>
      </c>
      <c r="W462" s="37">
        <v>44538</v>
      </c>
      <c r="X462" s="38" t="s">
        <v>48</v>
      </c>
      <c r="Y462" s="38" t="s">
        <v>37</v>
      </c>
      <c r="Z462" s="38" t="s">
        <v>1028</v>
      </c>
      <c r="AA462" s="38" t="s">
        <v>1029</v>
      </c>
      <c r="AB462" s="38" t="s">
        <v>1030</v>
      </c>
      <c r="AC462" s="39">
        <v>1</v>
      </c>
      <c r="AD462" s="40">
        <v>55060000</v>
      </c>
    </row>
    <row r="463" spans="1:30" x14ac:dyDescent="0.2">
      <c r="A463" s="41">
        <v>44538</v>
      </c>
      <c r="B463" s="42" t="s">
        <v>15</v>
      </c>
      <c r="C463" s="42" t="s">
        <v>37</v>
      </c>
      <c r="D463" s="42" t="s">
        <v>897</v>
      </c>
      <c r="E463" s="42" t="s">
        <v>1031</v>
      </c>
      <c r="F463" s="42" t="s">
        <v>1032</v>
      </c>
      <c r="G463" s="43">
        <v>1</v>
      </c>
      <c r="H463" s="44">
        <v>68599000</v>
      </c>
      <c r="I463">
        <f>1*(COUNTIF($E$2:E463,E463)=1)</f>
        <v>1</v>
      </c>
      <c r="L463" s="41">
        <v>44538</v>
      </c>
      <c r="M463" s="42" t="s">
        <v>15</v>
      </c>
      <c r="N463" s="42" t="s">
        <v>37</v>
      </c>
      <c r="O463" s="42" t="s">
        <v>897</v>
      </c>
      <c r="P463" s="42" t="s">
        <v>1031</v>
      </c>
      <c r="Q463" s="42" t="s">
        <v>1032</v>
      </c>
      <c r="R463" s="43">
        <v>1</v>
      </c>
      <c r="S463" s="44">
        <v>68599000</v>
      </c>
      <c r="T463">
        <f>1*(COUNTIF($Q$2:Q463,Q463)=1)</f>
        <v>1</v>
      </c>
      <c r="W463" s="41">
        <v>44538</v>
      </c>
      <c r="X463" s="42" t="s">
        <v>15</v>
      </c>
      <c r="Y463" s="42" t="s">
        <v>37</v>
      </c>
      <c r="Z463" s="42" t="s">
        <v>897</v>
      </c>
      <c r="AA463" s="42" t="s">
        <v>1031</v>
      </c>
      <c r="AB463" s="42" t="s">
        <v>1032</v>
      </c>
      <c r="AC463" s="43">
        <v>1</v>
      </c>
      <c r="AD463" s="44">
        <v>68599000</v>
      </c>
    </row>
    <row r="464" spans="1:30" x14ac:dyDescent="0.2">
      <c r="A464" s="37">
        <v>44539</v>
      </c>
      <c r="B464" s="38" t="s">
        <v>15</v>
      </c>
      <c r="C464" s="38" t="s">
        <v>37</v>
      </c>
      <c r="D464" s="38" t="s">
        <v>638</v>
      </c>
      <c r="E464" s="38" t="s">
        <v>1033</v>
      </c>
      <c r="F464" s="38" t="s">
        <v>1034</v>
      </c>
      <c r="G464" s="39">
        <v>1</v>
      </c>
      <c r="H464" s="40">
        <v>92067000</v>
      </c>
      <c r="I464">
        <f>1*(COUNTIF($E$2:E464,E464)=1)</f>
        <v>1</v>
      </c>
      <c r="L464" s="37">
        <v>44539</v>
      </c>
      <c r="M464" s="38" t="s">
        <v>15</v>
      </c>
      <c r="N464" s="38" t="s">
        <v>37</v>
      </c>
      <c r="O464" s="38" t="s">
        <v>638</v>
      </c>
      <c r="P464" s="38" t="s">
        <v>1033</v>
      </c>
      <c r="Q464" s="38" t="s">
        <v>1034</v>
      </c>
      <c r="R464" s="39">
        <v>1</v>
      </c>
      <c r="S464" s="40">
        <v>92067000</v>
      </c>
      <c r="T464">
        <f>1*(COUNTIF($Q$2:Q464,Q464)=1)</f>
        <v>1</v>
      </c>
      <c r="W464" s="37">
        <v>44539</v>
      </c>
      <c r="X464" s="38" t="s">
        <v>15</v>
      </c>
      <c r="Y464" s="38" t="s">
        <v>37</v>
      </c>
      <c r="Z464" s="38" t="s">
        <v>638</v>
      </c>
      <c r="AA464" s="38" t="s">
        <v>1033</v>
      </c>
      <c r="AB464" s="38" t="s">
        <v>1034</v>
      </c>
      <c r="AC464" s="39">
        <v>1</v>
      </c>
      <c r="AD464" s="40">
        <v>92067000</v>
      </c>
    </row>
    <row r="465" spans="1:30" x14ac:dyDescent="0.2">
      <c r="A465" s="41">
        <v>44539</v>
      </c>
      <c r="B465" s="42" t="s">
        <v>48</v>
      </c>
      <c r="C465" s="42" t="s">
        <v>37</v>
      </c>
      <c r="D465" s="42" t="s">
        <v>1035</v>
      </c>
      <c r="E465" s="42" t="s">
        <v>114</v>
      </c>
      <c r="F465" s="42" t="s">
        <v>1036</v>
      </c>
      <c r="G465" s="43">
        <v>1</v>
      </c>
      <c r="H465" s="44">
        <v>8124000</v>
      </c>
      <c r="I465">
        <f>1*(COUNTIF($E$2:E465,E465)=1)</f>
        <v>0</v>
      </c>
      <c r="L465" s="41">
        <v>44539</v>
      </c>
      <c r="M465" s="42" t="s">
        <v>48</v>
      </c>
      <c r="N465" s="42" t="s">
        <v>37</v>
      </c>
      <c r="O465" s="42" t="s">
        <v>1035</v>
      </c>
      <c r="P465" s="42" t="s">
        <v>114</v>
      </c>
      <c r="Q465" s="42" t="s">
        <v>1036</v>
      </c>
      <c r="R465" s="43">
        <v>1</v>
      </c>
      <c r="S465" s="44">
        <v>8124000</v>
      </c>
      <c r="T465">
        <f>1*(COUNTIF($Q$2:Q465,Q465)=1)</f>
        <v>1</v>
      </c>
      <c r="W465" s="41">
        <v>44539</v>
      </c>
      <c r="X465" s="42" t="s">
        <v>48</v>
      </c>
      <c r="Y465" s="42" t="s">
        <v>37</v>
      </c>
      <c r="Z465" s="42" t="s">
        <v>1035</v>
      </c>
      <c r="AA465" s="42" t="s">
        <v>114</v>
      </c>
      <c r="AB465" s="42" t="s">
        <v>1036</v>
      </c>
      <c r="AC465" s="43">
        <v>1</v>
      </c>
      <c r="AD465" s="44">
        <v>8124000</v>
      </c>
    </row>
    <row r="466" spans="1:30" x14ac:dyDescent="0.2">
      <c r="A466" s="37">
        <v>44539</v>
      </c>
      <c r="B466" s="38" t="s">
        <v>48</v>
      </c>
      <c r="C466" s="38" t="s">
        <v>37</v>
      </c>
      <c r="D466" s="38" t="s">
        <v>1037</v>
      </c>
      <c r="E466" s="38" t="s">
        <v>1038</v>
      </c>
      <c r="F466" s="38" t="s">
        <v>1039</v>
      </c>
      <c r="G466" s="39">
        <v>1</v>
      </c>
      <c r="H466" s="40">
        <v>28884000</v>
      </c>
      <c r="I466">
        <f>1*(COUNTIF($E$2:E466,E466)=1)</f>
        <v>1</v>
      </c>
      <c r="L466" s="37">
        <v>44539</v>
      </c>
      <c r="M466" s="38" t="s">
        <v>48</v>
      </c>
      <c r="N466" s="38" t="s">
        <v>37</v>
      </c>
      <c r="O466" s="38" t="s">
        <v>1037</v>
      </c>
      <c r="P466" s="38" t="s">
        <v>1038</v>
      </c>
      <c r="Q466" s="38" t="s">
        <v>1039</v>
      </c>
      <c r="R466" s="39">
        <v>1</v>
      </c>
      <c r="S466" s="40">
        <v>28884000</v>
      </c>
      <c r="T466">
        <f>1*(COUNTIF($Q$2:Q466,Q466)=1)</f>
        <v>1</v>
      </c>
      <c r="W466" s="37">
        <v>44539</v>
      </c>
      <c r="X466" s="38" t="s">
        <v>48</v>
      </c>
      <c r="Y466" s="38" t="s">
        <v>37</v>
      </c>
      <c r="Z466" s="38" t="s">
        <v>1037</v>
      </c>
      <c r="AA466" s="38" t="s">
        <v>1038</v>
      </c>
      <c r="AB466" s="38" t="s">
        <v>1039</v>
      </c>
      <c r="AC466" s="39">
        <v>1</v>
      </c>
      <c r="AD466" s="40">
        <v>28884000</v>
      </c>
    </row>
    <row r="467" spans="1:30" x14ac:dyDescent="0.2">
      <c r="A467" s="41">
        <v>44539</v>
      </c>
      <c r="B467" s="42" t="s">
        <v>15</v>
      </c>
      <c r="C467" s="42" t="s">
        <v>37</v>
      </c>
      <c r="D467" s="42" t="s">
        <v>1040</v>
      </c>
      <c r="E467" s="42" t="s">
        <v>1041</v>
      </c>
      <c r="F467" s="42" t="s">
        <v>1042</v>
      </c>
      <c r="G467" s="43">
        <v>1</v>
      </c>
      <c r="H467" s="44">
        <v>125464000</v>
      </c>
      <c r="I467">
        <f>1*(COUNTIF($E$2:E467,E467)=1)</f>
        <v>1</v>
      </c>
      <c r="L467" s="41">
        <v>44539</v>
      </c>
      <c r="M467" s="42" t="s">
        <v>15</v>
      </c>
      <c r="N467" s="42" t="s">
        <v>37</v>
      </c>
      <c r="O467" s="42" t="s">
        <v>1040</v>
      </c>
      <c r="P467" s="42" t="s">
        <v>1041</v>
      </c>
      <c r="Q467" s="42" t="s">
        <v>1042</v>
      </c>
      <c r="R467" s="43">
        <v>1</v>
      </c>
      <c r="S467" s="44">
        <v>125464000</v>
      </c>
      <c r="T467">
        <f>1*(COUNTIF($Q$2:Q467,Q467)=1)</f>
        <v>1</v>
      </c>
      <c r="W467" s="41">
        <v>44539</v>
      </c>
      <c r="X467" s="42" t="s">
        <v>15</v>
      </c>
      <c r="Y467" s="42" t="s">
        <v>37</v>
      </c>
      <c r="Z467" s="42" t="s">
        <v>1040</v>
      </c>
      <c r="AA467" s="42" t="s">
        <v>1041</v>
      </c>
      <c r="AB467" s="42" t="s">
        <v>1042</v>
      </c>
      <c r="AC467" s="43">
        <v>1</v>
      </c>
      <c r="AD467" s="44">
        <v>125464000</v>
      </c>
    </row>
    <row r="468" spans="1:30" x14ac:dyDescent="0.2">
      <c r="A468" s="37">
        <v>44539</v>
      </c>
      <c r="B468" s="38" t="s">
        <v>15</v>
      </c>
      <c r="C468" s="38" t="s">
        <v>37</v>
      </c>
      <c r="D468" s="38" t="s">
        <v>1043</v>
      </c>
      <c r="E468" s="38" t="s">
        <v>1031</v>
      </c>
      <c r="F468" s="38" t="s">
        <v>1044</v>
      </c>
      <c r="G468" s="39">
        <v>1</v>
      </c>
      <c r="H468" s="40">
        <v>56865000</v>
      </c>
      <c r="I468">
        <f>1*(COUNTIF($E$2:E468,E468)=1)</f>
        <v>0</v>
      </c>
      <c r="L468" s="37">
        <v>44539</v>
      </c>
      <c r="M468" s="38" t="s">
        <v>15</v>
      </c>
      <c r="N468" s="38" t="s">
        <v>37</v>
      </c>
      <c r="O468" s="38" t="s">
        <v>1043</v>
      </c>
      <c r="P468" s="38" t="s">
        <v>1031</v>
      </c>
      <c r="Q468" s="38" t="s">
        <v>1044</v>
      </c>
      <c r="R468" s="39">
        <v>1</v>
      </c>
      <c r="S468" s="40">
        <v>56865000</v>
      </c>
      <c r="T468">
        <f>1*(COUNTIF($Q$2:Q468,Q468)=1)</f>
        <v>1</v>
      </c>
      <c r="W468" s="37">
        <v>44539</v>
      </c>
      <c r="X468" s="38" t="s">
        <v>15</v>
      </c>
      <c r="Y468" s="38" t="s">
        <v>37</v>
      </c>
      <c r="Z468" s="38" t="s">
        <v>1043</v>
      </c>
      <c r="AA468" s="38" t="s">
        <v>1031</v>
      </c>
      <c r="AB468" s="38" t="s">
        <v>1044</v>
      </c>
      <c r="AC468" s="39">
        <v>1</v>
      </c>
      <c r="AD468" s="40">
        <v>56865000</v>
      </c>
    </row>
    <row r="469" spans="1:30" x14ac:dyDescent="0.2">
      <c r="A469" s="41">
        <v>44539</v>
      </c>
      <c r="B469" s="42" t="s">
        <v>48</v>
      </c>
      <c r="C469" s="42" t="s">
        <v>37</v>
      </c>
      <c r="D469" s="42" t="s">
        <v>1045</v>
      </c>
      <c r="E469" s="42" t="s">
        <v>1046</v>
      </c>
      <c r="F469" s="42" t="s">
        <v>1047</v>
      </c>
      <c r="G469" s="43">
        <v>1</v>
      </c>
      <c r="H469" s="44">
        <v>71307000</v>
      </c>
      <c r="I469">
        <f>1*(COUNTIF($E$2:E469,E469)=1)</f>
        <v>1</v>
      </c>
      <c r="L469" s="41">
        <v>44539</v>
      </c>
      <c r="M469" s="42" t="s">
        <v>48</v>
      </c>
      <c r="N469" s="42" t="s">
        <v>37</v>
      </c>
      <c r="O469" s="42" t="s">
        <v>1045</v>
      </c>
      <c r="P469" s="42" t="s">
        <v>1046</v>
      </c>
      <c r="Q469" s="42" t="s">
        <v>1047</v>
      </c>
      <c r="R469" s="43">
        <v>1</v>
      </c>
      <c r="S469" s="44">
        <v>71307000</v>
      </c>
      <c r="T469">
        <f>1*(COUNTIF($Q$2:Q469,Q469)=1)</f>
        <v>1</v>
      </c>
      <c r="W469" s="41">
        <v>44539</v>
      </c>
      <c r="X469" s="42" t="s">
        <v>48</v>
      </c>
      <c r="Y469" s="42" t="s">
        <v>37</v>
      </c>
      <c r="Z469" s="42" t="s">
        <v>1045</v>
      </c>
      <c r="AA469" s="42" t="s">
        <v>1046</v>
      </c>
      <c r="AB469" s="42" t="s">
        <v>1047</v>
      </c>
      <c r="AC469" s="43">
        <v>1</v>
      </c>
      <c r="AD469" s="44">
        <v>71307000</v>
      </c>
    </row>
    <row r="470" spans="1:30" x14ac:dyDescent="0.2">
      <c r="A470" s="37">
        <v>44540</v>
      </c>
      <c r="B470" s="38" t="s">
        <v>13</v>
      </c>
      <c r="C470" s="38" t="s">
        <v>37</v>
      </c>
      <c r="D470" s="38" t="s">
        <v>1048</v>
      </c>
      <c r="E470" s="38" t="s">
        <v>1049</v>
      </c>
      <c r="F470" s="38" t="s">
        <v>1050</v>
      </c>
      <c r="G470" s="39">
        <v>1</v>
      </c>
      <c r="H470" s="40">
        <v>7402000</v>
      </c>
      <c r="I470">
        <f>1*(COUNTIF($E$2:E470,E470)=1)</f>
        <v>1</v>
      </c>
      <c r="L470" s="37">
        <v>44540</v>
      </c>
      <c r="M470" s="38" t="s">
        <v>13</v>
      </c>
      <c r="N470" s="38" t="s">
        <v>37</v>
      </c>
      <c r="O470" s="38" t="s">
        <v>1048</v>
      </c>
      <c r="P470" s="38" t="s">
        <v>1049</v>
      </c>
      <c r="Q470" s="38" t="s">
        <v>1050</v>
      </c>
      <c r="R470" s="39">
        <v>1</v>
      </c>
      <c r="S470" s="40">
        <v>7402000</v>
      </c>
      <c r="T470">
        <f>1*(COUNTIF($Q$2:Q470,Q470)=1)</f>
        <v>1</v>
      </c>
      <c r="W470" s="37">
        <v>44540</v>
      </c>
      <c r="X470" s="38" t="s">
        <v>13</v>
      </c>
      <c r="Y470" s="38" t="s">
        <v>37</v>
      </c>
      <c r="Z470" s="38" t="s">
        <v>1048</v>
      </c>
      <c r="AA470" s="38" t="s">
        <v>1049</v>
      </c>
      <c r="AB470" s="38" t="s">
        <v>1050</v>
      </c>
      <c r="AC470" s="39">
        <v>1</v>
      </c>
      <c r="AD470" s="40">
        <v>7402000</v>
      </c>
    </row>
    <row r="471" spans="1:30" x14ac:dyDescent="0.2">
      <c r="A471" s="41">
        <v>44540</v>
      </c>
      <c r="B471" s="42" t="s">
        <v>48</v>
      </c>
      <c r="C471" s="42" t="s">
        <v>37</v>
      </c>
      <c r="D471" s="42" t="s">
        <v>1051</v>
      </c>
      <c r="E471" s="42" t="s">
        <v>1052</v>
      </c>
      <c r="F471" s="42" t="s">
        <v>1053</v>
      </c>
      <c r="G471" s="43">
        <v>1</v>
      </c>
      <c r="H471" s="44">
        <v>22566000</v>
      </c>
      <c r="I471">
        <f>1*(COUNTIF($E$2:E471,E471)=1)</f>
        <v>1</v>
      </c>
      <c r="L471" s="41">
        <v>44540</v>
      </c>
      <c r="M471" s="42" t="s">
        <v>48</v>
      </c>
      <c r="N471" s="42" t="s">
        <v>37</v>
      </c>
      <c r="O471" s="42" t="s">
        <v>1051</v>
      </c>
      <c r="P471" s="42" t="s">
        <v>1052</v>
      </c>
      <c r="Q471" s="42" t="s">
        <v>1053</v>
      </c>
      <c r="R471" s="43">
        <v>1</v>
      </c>
      <c r="S471" s="44">
        <v>22566000</v>
      </c>
      <c r="T471">
        <f>1*(COUNTIF($Q$2:Q471,Q471)=1)</f>
        <v>1</v>
      </c>
      <c r="W471" s="41">
        <v>44540</v>
      </c>
      <c r="X471" s="42" t="s">
        <v>48</v>
      </c>
      <c r="Y471" s="42" t="s">
        <v>37</v>
      </c>
      <c r="Z471" s="42" t="s">
        <v>1051</v>
      </c>
      <c r="AA471" s="42" t="s">
        <v>1052</v>
      </c>
      <c r="AB471" s="42" t="s">
        <v>1053</v>
      </c>
      <c r="AC471" s="43">
        <v>1</v>
      </c>
      <c r="AD471" s="44">
        <v>22566000</v>
      </c>
    </row>
    <row r="472" spans="1:30" x14ac:dyDescent="0.2">
      <c r="A472" s="37">
        <v>44540</v>
      </c>
      <c r="B472" s="38" t="s">
        <v>48</v>
      </c>
      <c r="C472" s="38" t="s">
        <v>37</v>
      </c>
      <c r="D472" s="38" t="s">
        <v>1051</v>
      </c>
      <c r="E472" s="38" t="s">
        <v>1052</v>
      </c>
      <c r="F472" s="38" t="s">
        <v>1054</v>
      </c>
      <c r="G472" s="39">
        <v>-1</v>
      </c>
      <c r="H472" s="40">
        <v>-22566000</v>
      </c>
      <c r="I472">
        <f>1*(COUNTIF($E$2:E472,E472)=1)</f>
        <v>0</v>
      </c>
      <c r="L472" s="37">
        <v>44540</v>
      </c>
      <c r="M472" s="38" t="s">
        <v>48</v>
      </c>
      <c r="N472" s="38" t="s">
        <v>37</v>
      </c>
      <c r="O472" s="38" t="s">
        <v>1051</v>
      </c>
      <c r="P472" s="38" t="s">
        <v>1052</v>
      </c>
      <c r="Q472" s="38" t="s">
        <v>1054</v>
      </c>
      <c r="R472" s="39">
        <v>-1</v>
      </c>
      <c r="S472" s="40">
        <v>-22566000</v>
      </c>
      <c r="T472">
        <f>1*(COUNTIF($Q$2:Q472,Q472)=1)</f>
        <v>1</v>
      </c>
      <c r="W472" s="37">
        <v>44540</v>
      </c>
      <c r="X472" s="38" t="s">
        <v>48</v>
      </c>
      <c r="Y472" s="38" t="s">
        <v>37</v>
      </c>
      <c r="Z472" s="38" t="s">
        <v>1051</v>
      </c>
      <c r="AA472" s="38" t="s">
        <v>1052</v>
      </c>
      <c r="AB472" s="38" t="s">
        <v>1054</v>
      </c>
      <c r="AC472" s="39">
        <v>-1</v>
      </c>
      <c r="AD472" s="40">
        <v>-22566000</v>
      </c>
    </row>
    <row r="473" spans="1:30" x14ac:dyDescent="0.2">
      <c r="A473" s="41">
        <v>44540</v>
      </c>
      <c r="B473" s="42" t="s">
        <v>48</v>
      </c>
      <c r="C473" s="42" t="s">
        <v>37</v>
      </c>
      <c r="D473" s="42" t="s">
        <v>1051</v>
      </c>
      <c r="E473" s="42" t="s">
        <v>1052</v>
      </c>
      <c r="F473" s="42" t="s">
        <v>1055</v>
      </c>
      <c r="G473" s="43">
        <v>1</v>
      </c>
      <c r="H473" s="44">
        <v>22566000</v>
      </c>
      <c r="I473">
        <f>1*(COUNTIF($E$2:E473,E473)=1)</f>
        <v>0</v>
      </c>
      <c r="L473" s="41">
        <v>44540</v>
      </c>
      <c r="M473" s="42" t="s">
        <v>48</v>
      </c>
      <c r="N473" s="42" t="s">
        <v>37</v>
      </c>
      <c r="O473" s="42" t="s">
        <v>1051</v>
      </c>
      <c r="P473" s="42" t="s">
        <v>1052</v>
      </c>
      <c r="Q473" s="42" t="s">
        <v>1055</v>
      </c>
      <c r="R473" s="43">
        <v>1</v>
      </c>
      <c r="S473" s="44">
        <v>22566000</v>
      </c>
      <c r="T473">
        <f>1*(COUNTIF($Q$2:Q473,Q473)=1)</f>
        <v>1</v>
      </c>
      <c r="W473" s="41">
        <v>44540</v>
      </c>
      <c r="X473" s="42" t="s">
        <v>48</v>
      </c>
      <c r="Y473" s="42" t="s">
        <v>37</v>
      </c>
      <c r="Z473" s="42" t="s">
        <v>1051</v>
      </c>
      <c r="AA473" s="42" t="s">
        <v>1052</v>
      </c>
      <c r="AB473" s="42" t="s">
        <v>1055</v>
      </c>
      <c r="AC473" s="43">
        <v>1</v>
      </c>
      <c r="AD473" s="44">
        <v>22566000</v>
      </c>
    </row>
    <row r="474" spans="1:30" x14ac:dyDescent="0.2">
      <c r="A474" s="37">
        <v>44541</v>
      </c>
      <c r="B474" s="38" t="s">
        <v>48</v>
      </c>
      <c r="C474" s="38" t="s">
        <v>37</v>
      </c>
      <c r="D474" s="38" t="s">
        <v>1056</v>
      </c>
      <c r="E474" s="38" t="s">
        <v>1057</v>
      </c>
      <c r="F474" s="38" t="s">
        <v>1058</v>
      </c>
      <c r="G474" s="39">
        <v>1</v>
      </c>
      <c r="H474" s="40">
        <v>13630000</v>
      </c>
      <c r="I474">
        <f>1*(COUNTIF($E$2:E474,E474)=1)</f>
        <v>1</v>
      </c>
      <c r="L474" s="37">
        <v>44541</v>
      </c>
      <c r="M474" s="38" t="s">
        <v>48</v>
      </c>
      <c r="N474" s="38" t="s">
        <v>37</v>
      </c>
      <c r="O474" s="38" t="s">
        <v>1056</v>
      </c>
      <c r="P474" s="38" t="s">
        <v>1057</v>
      </c>
      <c r="Q474" s="38" t="s">
        <v>1058</v>
      </c>
      <c r="R474" s="39">
        <v>1</v>
      </c>
      <c r="S474" s="40">
        <v>13630000</v>
      </c>
      <c r="T474">
        <f>1*(COUNTIF($Q$2:Q474,Q474)=1)</f>
        <v>1</v>
      </c>
      <c r="W474" s="37">
        <v>44541</v>
      </c>
      <c r="X474" s="38" t="s">
        <v>48</v>
      </c>
      <c r="Y474" s="38" t="s">
        <v>37</v>
      </c>
      <c r="Z474" s="38" t="s">
        <v>1056</v>
      </c>
      <c r="AA474" s="38" t="s">
        <v>1057</v>
      </c>
      <c r="AB474" s="38" t="s">
        <v>1058</v>
      </c>
      <c r="AC474" s="39">
        <v>1</v>
      </c>
      <c r="AD474" s="40">
        <v>13630000</v>
      </c>
    </row>
    <row r="475" spans="1:30" x14ac:dyDescent="0.2">
      <c r="A475" s="41">
        <v>44541</v>
      </c>
      <c r="B475" s="42" t="s">
        <v>48</v>
      </c>
      <c r="C475" s="42" t="s">
        <v>37</v>
      </c>
      <c r="D475" s="42" t="s">
        <v>534</v>
      </c>
      <c r="E475" s="42" t="s">
        <v>1059</v>
      </c>
      <c r="F475" s="42" t="s">
        <v>1060</v>
      </c>
      <c r="G475" s="43">
        <v>1</v>
      </c>
      <c r="H475" s="44">
        <v>6951000</v>
      </c>
      <c r="I475">
        <f>1*(COUNTIF($E$2:E475,E475)=1)</f>
        <v>1</v>
      </c>
      <c r="L475" s="41">
        <v>44541</v>
      </c>
      <c r="M475" s="42" t="s">
        <v>48</v>
      </c>
      <c r="N475" s="42" t="s">
        <v>37</v>
      </c>
      <c r="O475" s="42" t="s">
        <v>534</v>
      </c>
      <c r="P475" s="42" t="s">
        <v>1059</v>
      </c>
      <c r="Q475" s="42" t="s">
        <v>1060</v>
      </c>
      <c r="R475" s="43">
        <v>1</v>
      </c>
      <c r="S475" s="44">
        <v>6951000</v>
      </c>
      <c r="T475">
        <f>1*(COUNTIF($Q$2:Q475,Q475)=1)</f>
        <v>1</v>
      </c>
      <c r="W475" s="41">
        <v>44541</v>
      </c>
      <c r="X475" s="42" t="s">
        <v>48</v>
      </c>
      <c r="Y475" s="42" t="s">
        <v>37</v>
      </c>
      <c r="Z475" s="42" t="s">
        <v>534</v>
      </c>
      <c r="AA475" s="42" t="s">
        <v>1059</v>
      </c>
      <c r="AB475" s="42" t="s">
        <v>1060</v>
      </c>
      <c r="AC475" s="43">
        <v>1</v>
      </c>
      <c r="AD475" s="44">
        <v>6951000</v>
      </c>
    </row>
    <row r="476" spans="1:30" x14ac:dyDescent="0.2">
      <c r="A476" s="37">
        <v>44541</v>
      </c>
      <c r="B476" s="38" t="s">
        <v>48</v>
      </c>
      <c r="C476" s="38" t="s">
        <v>37</v>
      </c>
      <c r="D476" s="38" t="s">
        <v>1061</v>
      </c>
      <c r="E476" s="38" t="s">
        <v>1062</v>
      </c>
      <c r="F476" s="38" t="s">
        <v>1063</v>
      </c>
      <c r="G476" s="39">
        <v>1</v>
      </c>
      <c r="H476" s="40">
        <v>29787000</v>
      </c>
      <c r="I476">
        <f>1*(COUNTIF($E$2:E476,E476)=1)</f>
        <v>1</v>
      </c>
      <c r="L476" s="37">
        <v>44541</v>
      </c>
      <c r="M476" s="38" t="s">
        <v>48</v>
      </c>
      <c r="N476" s="38" t="s">
        <v>37</v>
      </c>
      <c r="O476" s="38" t="s">
        <v>1061</v>
      </c>
      <c r="P476" s="38" t="s">
        <v>1062</v>
      </c>
      <c r="Q476" s="38" t="s">
        <v>1063</v>
      </c>
      <c r="R476" s="39">
        <v>1</v>
      </c>
      <c r="S476" s="40">
        <v>29787000</v>
      </c>
      <c r="T476">
        <f>1*(COUNTIF($Q$2:Q476,Q476)=1)</f>
        <v>1</v>
      </c>
      <c r="W476" s="37">
        <v>44541</v>
      </c>
      <c r="X476" s="38" t="s">
        <v>48</v>
      </c>
      <c r="Y476" s="38" t="s">
        <v>37</v>
      </c>
      <c r="Z476" s="38" t="s">
        <v>1061</v>
      </c>
      <c r="AA476" s="38" t="s">
        <v>1062</v>
      </c>
      <c r="AB476" s="38" t="s">
        <v>1063</v>
      </c>
      <c r="AC476" s="39">
        <v>1</v>
      </c>
      <c r="AD476" s="40">
        <v>29787000</v>
      </c>
    </row>
    <row r="477" spans="1:30" x14ac:dyDescent="0.2">
      <c r="A477" s="41">
        <v>44541</v>
      </c>
      <c r="B477" s="42" t="s">
        <v>48</v>
      </c>
      <c r="C477" s="42" t="s">
        <v>37</v>
      </c>
      <c r="D477" s="42" t="s">
        <v>1064</v>
      </c>
      <c r="E477" s="42" t="s">
        <v>1065</v>
      </c>
      <c r="F477" s="42" t="s">
        <v>1066</v>
      </c>
      <c r="G477" s="43">
        <v>1</v>
      </c>
      <c r="H477" s="44">
        <v>31592000</v>
      </c>
      <c r="I477">
        <f>1*(COUNTIF($E$2:E477,E477)=1)</f>
        <v>1</v>
      </c>
      <c r="L477" s="41">
        <v>44541</v>
      </c>
      <c r="M477" s="42" t="s">
        <v>48</v>
      </c>
      <c r="N477" s="42" t="s">
        <v>37</v>
      </c>
      <c r="O477" s="42" t="s">
        <v>1064</v>
      </c>
      <c r="P477" s="42" t="s">
        <v>1065</v>
      </c>
      <c r="Q477" s="42" t="s">
        <v>1066</v>
      </c>
      <c r="R477" s="43">
        <v>1</v>
      </c>
      <c r="S477" s="44">
        <v>31592000</v>
      </c>
      <c r="T477">
        <f>1*(COUNTIF($Q$2:Q477,Q477)=1)</f>
        <v>1</v>
      </c>
      <c r="W477" s="41">
        <v>44541</v>
      </c>
      <c r="X477" s="42" t="s">
        <v>48</v>
      </c>
      <c r="Y477" s="42" t="s">
        <v>37</v>
      </c>
      <c r="Z477" s="42" t="s">
        <v>1064</v>
      </c>
      <c r="AA477" s="42" t="s">
        <v>1065</v>
      </c>
      <c r="AB477" s="42" t="s">
        <v>1066</v>
      </c>
      <c r="AC477" s="43">
        <v>1</v>
      </c>
      <c r="AD477" s="44">
        <v>31592000</v>
      </c>
    </row>
    <row r="478" spans="1:30" x14ac:dyDescent="0.2">
      <c r="A478" s="37">
        <v>44541</v>
      </c>
      <c r="B478" s="38" t="s">
        <v>48</v>
      </c>
      <c r="C478" s="38" t="s">
        <v>37</v>
      </c>
      <c r="D478" s="38" t="s">
        <v>671</v>
      </c>
      <c r="E478" s="38" t="s">
        <v>1067</v>
      </c>
      <c r="F478" s="38" t="s">
        <v>1068</v>
      </c>
      <c r="G478" s="39">
        <v>1</v>
      </c>
      <c r="H478" s="40">
        <v>60476000</v>
      </c>
      <c r="I478">
        <f>1*(COUNTIF($E$2:E478,E478)=1)</f>
        <v>1</v>
      </c>
      <c r="L478" s="37">
        <v>44541</v>
      </c>
      <c r="M478" s="38" t="s">
        <v>48</v>
      </c>
      <c r="N478" s="38" t="s">
        <v>37</v>
      </c>
      <c r="O478" s="38" t="s">
        <v>671</v>
      </c>
      <c r="P478" s="38" t="s">
        <v>1067</v>
      </c>
      <c r="Q478" s="38" t="s">
        <v>1068</v>
      </c>
      <c r="R478" s="39">
        <v>1</v>
      </c>
      <c r="S478" s="40">
        <v>60476000</v>
      </c>
      <c r="T478">
        <f>1*(COUNTIF($Q$2:Q478,Q478)=1)</f>
        <v>1</v>
      </c>
      <c r="W478" s="37">
        <v>44541</v>
      </c>
      <c r="X478" s="38" t="s">
        <v>48</v>
      </c>
      <c r="Y478" s="38" t="s">
        <v>37</v>
      </c>
      <c r="Z478" s="38" t="s">
        <v>671</v>
      </c>
      <c r="AA478" s="38" t="s">
        <v>1067</v>
      </c>
      <c r="AB478" s="38" t="s">
        <v>1068</v>
      </c>
      <c r="AC478" s="39">
        <v>1</v>
      </c>
      <c r="AD478" s="40">
        <v>60476000</v>
      </c>
    </row>
    <row r="479" spans="1:30" x14ac:dyDescent="0.2">
      <c r="A479" s="41">
        <v>44541</v>
      </c>
      <c r="B479" s="42" t="s">
        <v>48</v>
      </c>
      <c r="C479" s="42" t="s">
        <v>37</v>
      </c>
      <c r="D479" s="42" t="s">
        <v>1069</v>
      </c>
      <c r="E479" s="42" t="s">
        <v>1070</v>
      </c>
      <c r="F479" s="42" t="s">
        <v>1071</v>
      </c>
      <c r="G479" s="43">
        <v>1</v>
      </c>
      <c r="H479" s="44">
        <v>56865000</v>
      </c>
      <c r="I479">
        <f>1*(COUNTIF($E$2:E479,E479)=1)</f>
        <v>1</v>
      </c>
      <c r="L479" s="41">
        <v>44541</v>
      </c>
      <c r="M479" s="42" t="s">
        <v>48</v>
      </c>
      <c r="N479" s="42" t="s">
        <v>37</v>
      </c>
      <c r="O479" s="42" t="s">
        <v>1069</v>
      </c>
      <c r="P479" s="42" t="s">
        <v>1070</v>
      </c>
      <c r="Q479" s="42" t="s">
        <v>1071</v>
      </c>
      <c r="R479" s="43">
        <v>1</v>
      </c>
      <c r="S479" s="44">
        <v>56865000</v>
      </c>
      <c r="T479">
        <f>1*(COUNTIF($Q$2:Q479,Q479)=1)</f>
        <v>1</v>
      </c>
      <c r="W479" s="41">
        <v>44541</v>
      </c>
      <c r="X479" s="42" t="s">
        <v>48</v>
      </c>
      <c r="Y479" s="42" t="s">
        <v>37</v>
      </c>
      <c r="Z479" s="42" t="s">
        <v>1069</v>
      </c>
      <c r="AA479" s="42" t="s">
        <v>1070</v>
      </c>
      <c r="AB479" s="42" t="s">
        <v>1071</v>
      </c>
      <c r="AC479" s="43">
        <v>1</v>
      </c>
      <c r="AD479" s="44">
        <v>56865000</v>
      </c>
    </row>
    <row r="480" spans="1:30" x14ac:dyDescent="0.2">
      <c r="A480" s="37">
        <v>44541</v>
      </c>
      <c r="B480" s="38" t="s">
        <v>48</v>
      </c>
      <c r="C480" s="38" t="s">
        <v>37</v>
      </c>
      <c r="D480" s="38" t="s">
        <v>396</v>
      </c>
      <c r="E480" s="38" t="s">
        <v>1072</v>
      </c>
      <c r="F480" s="38" t="s">
        <v>1073</v>
      </c>
      <c r="G480" s="39">
        <v>1</v>
      </c>
      <c r="H480" s="40">
        <v>7763000</v>
      </c>
      <c r="I480">
        <f>1*(COUNTIF($E$2:E480,E480)=1)</f>
        <v>1</v>
      </c>
      <c r="L480" s="37">
        <v>44541</v>
      </c>
      <c r="M480" s="38" t="s">
        <v>48</v>
      </c>
      <c r="N480" s="38" t="s">
        <v>37</v>
      </c>
      <c r="O480" s="38" t="s">
        <v>396</v>
      </c>
      <c r="P480" s="38" t="s">
        <v>1072</v>
      </c>
      <c r="Q480" s="38" t="s">
        <v>1073</v>
      </c>
      <c r="R480" s="39">
        <v>1</v>
      </c>
      <c r="S480" s="40">
        <v>7763000</v>
      </c>
      <c r="T480">
        <f>1*(COUNTIF($Q$2:Q480,Q480)=1)</f>
        <v>1</v>
      </c>
      <c r="W480" s="37">
        <v>44541</v>
      </c>
      <c r="X480" s="38" t="s">
        <v>48</v>
      </c>
      <c r="Y480" s="38" t="s">
        <v>37</v>
      </c>
      <c r="Z480" s="38" t="s">
        <v>396</v>
      </c>
      <c r="AA480" s="38" t="s">
        <v>1072</v>
      </c>
      <c r="AB480" s="38" t="s">
        <v>1073</v>
      </c>
      <c r="AC480" s="39">
        <v>1</v>
      </c>
      <c r="AD480" s="40">
        <v>7763000</v>
      </c>
    </row>
    <row r="481" spans="1:30" x14ac:dyDescent="0.2">
      <c r="A481" s="41">
        <v>44541</v>
      </c>
      <c r="B481" s="42" t="s">
        <v>48</v>
      </c>
      <c r="C481" s="42" t="s">
        <v>37</v>
      </c>
      <c r="D481" s="42" t="s">
        <v>239</v>
      </c>
      <c r="E481" s="42" t="s">
        <v>1074</v>
      </c>
      <c r="F481" s="42" t="s">
        <v>1075</v>
      </c>
      <c r="G481" s="43">
        <v>1</v>
      </c>
      <c r="H481" s="44">
        <v>55060000</v>
      </c>
      <c r="I481">
        <f>1*(COUNTIF($E$2:E481,E481)=1)</f>
        <v>1</v>
      </c>
      <c r="L481" s="41">
        <v>44541</v>
      </c>
      <c r="M481" s="42" t="s">
        <v>48</v>
      </c>
      <c r="N481" s="42" t="s">
        <v>37</v>
      </c>
      <c r="O481" s="42" t="s">
        <v>239</v>
      </c>
      <c r="P481" s="42" t="s">
        <v>1074</v>
      </c>
      <c r="Q481" s="42" t="s">
        <v>1075</v>
      </c>
      <c r="R481" s="43">
        <v>1</v>
      </c>
      <c r="S481" s="44">
        <v>55060000</v>
      </c>
      <c r="T481">
        <f>1*(COUNTIF($Q$2:Q481,Q481)=1)</f>
        <v>1</v>
      </c>
      <c r="W481" s="41">
        <v>44541</v>
      </c>
      <c r="X481" s="42" t="s">
        <v>48</v>
      </c>
      <c r="Y481" s="42" t="s">
        <v>37</v>
      </c>
      <c r="Z481" s="42" t="s">
        <v>239</v>
      </c>
      <c r="AA481" s="42" t="s">
        <v>1074</v>
      </c>
      <c r="AB481" s="42" t="s">
        <v>1075</v>
      </c>
      <c r="AC481" s="43">
        <v>1</v>
      </c>
      <c r="AD481" s="44">
        <v>55060000</v>
      </c>
    </row>
    <row r="482" spans="1:30" x14ac:dyDescent="0.2">
      <c r="A482" s="37">
        <v>44541</v>
      </c>
      <c r="B482" s="38" t="s">
        <v>48</v>
      </c>
      <c r="C482" s="38" t="s">
        <v>37</v>
      </c>
      <c r="D482" s="38" t="s">
        <v>671</v>
      </c>
      <c r="E482" s="38" t="s">
        <v>1067</v>
      </c>
      <c r="F482" s="38" t="s">
        <v>1076</v>
      </c>
      <c r="G482" s="39">
        <v>-1</v>
      </c>
      <c r="H482" s="40">
        <v>-60476000</v>
      </c>
      <c r="I482">
        <f>1*(COUNTIF($E$2:E482,E482)=1)</f>
        <v>0</v>
      </c>
      <c r="L482" s="37">
        <v>44541</v>
      </c>
      <c r="M482" s="38" t="s">
        <v>48</v>
      </c>
      <c r="N482" s="38" t="s">
        <v>37</v>
      </c>
      <c r="O482" s="38" t="s">
        <v>671</v>
      </c>
      <c r="P482" s="38" t="s">
        <v>1067</v>
      </c>
      <c r="Q482" s="38" t="s">
        <v>1076</v>
      </c>
      <c r="R482" s="39">
        <v>-1</v>
      </c>
      <c r="S482" s="40">
        <v>-60476000</v>
      </c>
      <c r="T482">
        <f>1*(COUNTIF($Q$2:Q482,Q482)=1)</f>
        <v>1</v>
      </c>
      <c r="W482" s="37">
        <v>44541</v>
      </c>
      <c r="X482" s="38" t="s">
        <v>48</v>
      </c>
      <c r="Y482" s="38" t="s">
        <v>37</v>
      </c>
      <c r="Z482" s="38" t="s">
        <v>671</v>
      </c>
      <c r="AA482" s="38" t="s">
        <v>1067</v>
      </c>
      <c r="AB482" s="38" t="s">
        <v>1076</v>
      </c>
      <c r="AC482" s="39">
        <v>-1</v>
      </c>
      <c r="AD482" s="40">
        <v>-60476000</v>
      </c>
    </row>
    <row r="483" spans="1:30" x14ac:dyDescent="0.2">
      <c r="A483" s="41">
        <v>44541</v>
      </c>
      <c r="B483" s="42" t="s">
        <v>48</v>
      </c>
      <c r="C483" s="42" t="s">
        <v>37</v>
      </c>
      <c r="D483" s="42" t="s">
        <v>396</v>
      </c>
      <c r="E483" s="42" t="s">
        <v>1077</v>
      </c>
      <c r="F483" s="42" t="s">
        <v>1078</v>
      </c>
      <c r="G483" s="43">
        <v>1</v>
      </c>
      <c r="H483" s="44">
        <v>7763000</v>
      </c>
      <c r="I483">
        <f>1*(COUNTIF($E$2:E483,E483)=1)</f>
        <v>1</v>
      </c>
      <c r="L483" s="41">
        <v>44541</v>
      </c>
      <c r="M483" s="42" t="s">
        <v>48</v>
      </c>
      <c r="N483" s="42" t="s">
        <v>37</v>
      </c>
      <c r="O483" s="42" t="s">
        <v>396</v>
      </c>
      <c r="P483" s="42" t="s">
        <v>1077</v>
      </c>
      <c r="Q483" s="42" t="s">
        <v>1078</v>
      </c>
      <c r="R483" s="43">
        <v>1</v>
      </c>
      <c r="S483" s="44">
        <v>7763000</v>
      </c>
      <c r="T483">
        <f>1*(COUNTIF($Q$2:Q483,Q483)=1)</f>
        <v>1</v>
      </c>
      <c r="W483" s="41">
        <v>44541</v>
      </c>
      <c r="X483" s="42" t="s">
        <v>48</v>
      </c>
      <c r="Y483" s="42" t="s">
        <v>37</v>
      </c>
      <c r="Z483" s="42" t="s">
        <v>396</v>
      </c>
      <c r="AA483" s="42" t="s">
        <v>1077</v>
      </c>
      <c r="AB483" s="42" t="s">
        <v>1078</v>
      </c>
      <c r="AC483" s="43">
        <v>1</v>
      </c>
      <c r="AD483" s="44">
        <v>7763000</v>
      </c>
    </row>
    <row r="484" spans="1:30" x14ac:dyDescent="0.2">
      <c r="A484" s="37">
        <v>44541</v>
      </c>
      <c r="B484" s="38" t="s">
        <v>48</v>
      </c>
      <c r="C484" s="38" t="s">
        <v>37</v>
      </c>
      <c r="D484" s="38" t="s">
        <v>671</v>
      </c>
      <c r="E484" s="38" t="s">
        <v>1067</v>
      </c>
      <c r="F484" s="38" t="s">
        <v>1079</v>
      </c>
      <c r="G484" s="39">
        <v>1</v>
      </c>
      <c r="H484" s="40">
        <v>60476000</v>
      </c>
      <c r="I484">
        <f>1*(COUNTIF($E$2:E484,E484)=1)</f>
        <v>0</v>
      </c>
      <c r="L484" s="37">
        <v>44541</v>
      </c>
      <c r="M484" s="38" t="s">
        <v>48</v>
      </c>
      <c r="N484" s="38" t="s">
        <v>37</v>
      </c>
      <c r="O484" s="38" t="s">
        <v>671</v>
      </c>
      <c r="P484" s="38" t="s">
        <v>1067</v>
      </c>
      <c r="Q484" s="38" t="s">
        <v>1079</v>
      </c>
      <c r="R484" s="39">
        <v>1</v>
      </c>
      <c r="S484" s="40">
        <v>60476000</v>
      </c>
      <c r="T484">
        <f>1*(COUNTIF($Q$2:Q484,Q484)=1)</f>
        <v>1</v>
      </c>
      <c r="W484" s="37">
        <v>44541</v>
      </c>
      <c r="X484" s="38" t="s">
        <v>48</v>
      </c>
      <c r="Y484" s="38" t="s">
        <v>37</v>
      </c>
      <c r="Z484" s="38" t="s">
        <v>671</v>
      </c>
      <c r="AA484" s="38" t="s">
        <v>1067</v>
      </c>
      <c r="AB484" s="38" t="s">
        <v>1079</v>
      </c>
      <c r="AC484" s="39">
        <v>1</v>
      </c>
      <c r="AD484" s="40">
        <v>60476000</v>
      </c>
    </row>
    <row r="485" spans="1:30" x14ac:dyDescent="0.2">
      <c r="A485" s="41">
        <v>44542</v>
      </c>
      <c r="B485" s="42" t="s">
        <v>13</v>
      </c>
      <c r="C485" s="42" t="s">
        <v>37</v>
      </c>
      <c r="D485" s="42" t="s">
        <v>134</v>
      </c>
      <c r="E485" s="42" t="s">
        <v>1080</v>
      </c>
      <c r="F485" s="42" t="s">
        <v>1081</v>
      </c>
      <c r="G485" s="43">
        <v>1</v>
      </c>
      <c r="H485" s="44">
        <v>55060000</v>
      </c>
      <c r="I485">
        <f>1*(COUNTIF($E$2:E485,E485)=1)</f>
        <v>1</v>
      </c>
      <c r="L485" s="41">
        <v>44542</v>
      </c>
      <c r="M485" s="42" t="s">
        <v>13</v>
      </c>
      <c r="N485" s="42" t="s">
        <v>37</v>
      </c>
      <c r="O485" s="42" t="s">
        <v>134</v>
      </c>
      <c r="P485" s="42" t="s">
        <v>1080</v>
      </c>
      <c r="Q485" s="42" t="s">
        <v>1081</v>
      </c>
      <c r="R485" s="43">
        <v>1</v>
      </c>
      <c r="S485" s="44">
        <v>55060000</v>
      </c>
      <c r="T485">
        <f>1*(COUNTIF($Q$2:Q485,Q485)=1)</f>
        <v>1</v>
      </c>
      <c r="W485" s="41">
        <v>44542</v>
      </c>
      <c r="X485" s="42" t="s">
        <v>13</v>
      </c>
      <c r="Y485" s="42" t="s">
        <v>37</v>
      </c>
      <c r="Z485" s="42" t="s">
        <v>134</v>
      </c>
      <c r="AA485" s="42" t="s">
        <v>1080</v>
      </c>
      <c r="AB485" s="42" t="s">
        <v>1081</v>
      </c>
      <c r="AC485" s="43">
        <v>1</v>
      </c>
      <c r="AD485" s="44">
        <v>55060000</v>
      </c>
    </row>
    <row r="486" spans="1:30" x14ac:dyDescent="0.2">
      <c r="A486" s="37">
        <v>44542</v>
      </c>
      <c r="B486" s="38" t="s">
        <v>48</v>
      </c>
      <c r="C486" s="38" t="s">
        <v>37</v>
      </c>
      <c r="D486" s="38" t="s">
        <v>382</v>
      </c>
      <c r="E486" s="38" t="s">
        <v>1082</v>
      </c>
      <c r="F486" s="38" t="s">
        <v>1083</v>
      </c>
      <c r="G486" s="39">
        <v>1</v>
      </c>
      <c r="H486" s="40">
        <v>26176000</v>
      </c>
      <c r="I486">
        <f>1*(COUNTIF($E$2:E486,E486)=1)</f>
        <v>1</v>
      </c>
      <c r="L486" s="37">
        <v>44542</v>
      </c>
      <c r="M486" s="38" t="s">
        <v>48</v>
      </c>
      <c r="N486" s="38" t="s">
        <v>37</v>
      </c>
      <c r="O486" s="38" t="s">
        <v>382</v>
      </c>
      <c r="P486" s="38" t="s">
        <v>1082</v>
      </c>
      <c r="Q486" s="38" t="s">
        <v>1083</v>
      </c>
      <c r="R486" s="39">
        <v>1</v>
      </c>
      <c r="S486" s="40">
        <v>26176000</v>
      </c>
      <c r="T486">
        <f>1*(COUNTIF($Q$2:Q486,Q486)=1)</f>
        <v>1</v>
      </c>
      <c r="W486" s="37">
        <v>44542</v>
      </c>
      <c r="X486" s="38" t="s">
        <v>48</v>
      </c>
      <c r="Y486" s="38" t="s">
        <v>37</v>
      </c>
      <c r="Z486" s="38" t="s">
        <v>382</v>
      </c>
      <c r="AA486" s="38" t="s">
        <v>1082</v>
      </c>
      <c r="AB486" s="38" t="s">
        <v>1083</v>
      </c>
      <c r="AC486" s="39">
        <v>1</v>
      </c>
      <c r="AD486" s="40">
        <v>26176000</v>
      </c>
    </row>
    <row r="487" spans="1:30" x14ac:dyDescent="0.2">
      <c r="A487" s="41">
        <v>44542</v>
      </c>
      <c r="B487" s="42" t="s">
        <v>48</v>
      </c>
      <c r="C487" s="42" t="s">
        <v>37</v>
      </c>
      <c r="D487" s="42" t="s">
        <v>1084</v>
      </c>
      <c r="E487" s="42" t="s">
        <v>1085</v>
      </c>
      <c r="F487" s="42" t="s">
        <v>1086</v>
      </c>
      <c r="G487" s="43">
        <v>1</v>
      </c>
      <c r="H487" s="44">
        <v>56865000</v>
      </c>
      <c r="I487">
        <f>1*(COUNTIF($E$2:E487,E487)=1)</f>
        <v>1</v>
      </c>
      <c r="L487" s="41">
        <v>44542</v>
      </c>
      <c r="M487" s="42" t="s">
        <v>48</v>
      </c>
      <c r="N487" s="42" t="s">
        <v>37</v>
      </c>
      <c r="O487" s="42" t="s">
        <v>1084</v>
      </c>
      <c r="P487" s="42" t="s">
        <v>1085</v>
      </c>
      <c r="Q487" s="42" t="s">
        <v>1086</v>
      </c>
      <c r="R487" s="43">
        <v>1</v>
      </c>
      <c r="S487" s="44">
        <v>56865000</v>
      </c>
      <c r="T487">
        <f>1*(COUNTIF($Q$2:Q487,Q487)=1)</f>
        <v>1</v>
      </c>
      <c r="W487" s="41">
        <v>44542</v>
      </c>
      <c r="X487" s="42" t="s">
        <v>48</v>
      </c>
      <c r="Y487" s="42" t="s">
        <v>37</v>
      </c>
      <c r="Z487" s="42" t="s">
        <v>1084</v>
      </c>
      <c r="AA487" s="42" t="s">
        <v>1085</v>
      </c>
      <c r="AB487" s="42" t="s">
        <v>1086</v>
      </c>
      <c r="AC487" s="43">
        <v>1</v>
      </c>
      <c r="AD487" s="44">
        <v>56865000</v>
      </c>
    </row>
    <row r="488" spans="1:30" x14ac:dyDescent="0.2">
      <c r="A488" s="37">
        <v>44542</v>
      </c>
      <c r="B488" s="38" t="s">
        <v>48</v>
      </c>
      <c r="C488" s="38" t="s">
        <v>37</v>
      </c>
      <c r="D488" s="38" t="s">
        <v>1087</v>
      </c>
      <c r="E488" s="38" t="s">
        <v>1088</v>
      </c>
      <c r="F488" s="38" t="s">
        <v>1089</v>
      </c>
      <c r="G488" s="39">
        <v>1</v>
      </c>
      <c r="H488" s="40">
        <v>60476000</v>
      </c>
      <c r="I488">
        <f>1*(COUNTIF($E$2:E488,E488)=1)</f>
        <v>1</v>
      </c>
      <c r="L488" s="37">
        <v>44542</v>
      </c>
      <c r="M488" s="38" t="s">
        <v>48</v>
      </c>
      <c r="N488" s="38" t="s">
        <v>37</v>
      </c>
      <c r="O488" s="38" t="s">
        <v>1087</v>
      </c>
      <c r="P488" s="38" t="s">
        <v>1088</v>
      </c>
      <c r="Q488" s="38" t="s">
        <v>1089</v>
      </c>
      <c r="R488" s="39">
        <v>1</v>
      </c>
      <c r="S488" s="40">
        <v>60476000</v>
      </c>
      <c r="T488">
        <f>1*(COUNTIF($Q$2:Q488,Q488)=1)</f>
        <v>1</v>
      </c>
      <c r="W488" s="37">
        <v>44542</v>
      </c>
      <c r="X488" s="38" t="s">
        <v>48</v>
      </c>
      <c r="Y488" s="38" t="s">
        <v>37</v>
      </c>
      <c r="Z488" s="38" t="s">
        <v>1087</v>
      </c>
      <c r="AA488" s="38" t="s">
        <v>1088</v>
      </c>
      <c r="AB488" s="38" t="s">
        <v>1089</v>
      </c>
      <c r="AC488" s="39">
        <v>1</v>
      </c>
      <c r="AD488" s="40">
        <v>60476000</v>
      </c>
    </row>
    <row r="489" spans="1:30" x14ac:dyDescent="0.2">
      <c r="A489" s="41">
        <v>44542</v>
      </c>
      <c r="B489" s="42" t="s">
        <v>48</v>
      </c>
      <c r="C489" s="42" t="s">
        <v>37</v>
      </c>
      <c r="D489" s="42" t="s">
        <v>610</v>
      </c>
      <c r="E489" s="42" t="s">
        <v>1090</v>
      </c>
      <c r="F489" s="42" t="s">
        <v>1091</v>
      </c>
      <c r="G489" s="43">
        <v>1</v>
      </c>
      <c r="H489" s="44">
        <v>13179000</v>
      </c>
      <c r="I489">
        <f>1*(COUNTIF($E$2:E489,E489)=1)</f>
        <v>1</v>
      </c>
      <c r="L489" s="41">
        <v>44542</v>
      </c>
      <c r="M489" s="42" t="s">
        <v>48</v>
      </c>
      <c r="N489" s="42" t="s">
        <v>37</v>
      </c>
      <c r="O489" s="42" t="s">
        <v>610</v>
      </c>
      <c r="P489" s="42" t="s">
        <v>1090</v>
      </c>
      <c r="Q489" s="42" t="s">
        <v>1091</v>
      </c>
      <c r="R489" s="43">
        <v>1</v>
      </c>
      <c r="S489" s="44">
        <v>13179000</v>
      </c>
      <c r="T489">
        <f>1*(COUNTIF($Q$2:Q489,Q489)=1)</f>
        <v>1</v>
      </c>
      <c r="W489" s="41">
        <v>44542</v>
      </c>
      <c r="X489" s="42" t="s">
        <v>48</v>
      </c>
      <c r="Y489" s="42" t="s">
        <v>37</v>
      </c>
      <c r="Z489" s="42" t="s">
        <v>610</v>
      </c>
      <c r="AA489" s="42" t="s">
        <v>1090</v>
      </c>
      <c r="AB489" s="42" t="s">
        <v>1091</v>
      </c>
      <c r="AC489" s="43">
        <v>1</v>
      </c>
      <c r="AD489" s="44">
        <v>13179000</v>
      </c>
    </row>
    <row r="490" spans="1:30" x14ac:dyDescent="0.2">
      <c r="A490" s="37">
        <v>44543</v>
      </c>
      <c r="B490" s="38" t="s">
        <v>48</v>
      </c>
      <c r="C490" s="38" t="s">
        <v>37</v>
      </c>
      <c r="D490" s="38" t="s">
        <v>1025</v>
      </c>
      <c r="E490" s="38" t="s">
        <v>1092</v>
      </c>
      <c r="F490" s="38" t="s">
        <v>1093</v>
      </c>
      <c r="G490" s="39">
        <v>1</v>
      </c>
      <c r="H490" s="40">
        <v>6951000</v>
      </c>
      <c r="I490">
        <f>1*(COUNTIF($E$2:E490,E490)=1)</f>
        <v>1</v>
      </c>
      <c r="L490" s="37">
        <v>44543</v>
      </c>
      <c r="M490" s="38" t="s">
        <v>48</v>
      </c>
      <c r="N490" s="38" t="s">
        <v>37</v>
      </c>
      <c r="O490" s="38" t="s">
        <v>1025</v>
      </c>
      <c r="P490" s="38" t="s">
        <v>1092</v>
      </c>
      <c r="Q490" s="38" t="s">
        <v>1093</v>
      </c>
      <c r="R490" s="39">
        <v>1</v>
      </c>
      <c r="S490" s="40">
        <v>6951000</v>
      </c>
      <c r="T490">
        <f>1*(COUNTIF($Q$2:Q490,Q490)=1)</f>
        <v>1</v>
      </c>
      <c r="W490" s="37">
        <v>44543</v>
      </c>
      <c r="X490" s="38" t="s">
        <v>48</v>
      </c>
      <c r="Y490" s="38" t="s">
        <v>37</v>
      </c>
      <c r="Z490" s="38" t="s">
        <v>1025</v>
      </c>
      <c r="AA490" s="38" t="s">
        <v>1092</v>
      </c>
      <c r="AB490" s="38" t="s">
        <v>1093</v>
      </c>
      <c r="AC490" s="39">
        <v>1</v>
      </c>
      <c r="AD490" s="40">
        <v>6951000</v>
      </c>
    </row>
    <row r="491" spans="1:30" x14ac:dyDescent="0.2">
      <c r="A491" s="41">
        <v>44543</v>
      </c>
      <c r="B491" s="42" t="s">
        <v>48</v>
      </c>
      <c r="C491" s="42" t="s">
        <v>37</v>
      </c>
      <c r="D491" s="42" t="s">
        <v>1094</v>
      </c>
      <c r="E491" s="42" t="s">
        <v>1095</v>
      </c>
      <c r="F491" s="42" t="s">
        <v>1096</v>
      </c>
      <c r="G491" s="43">
        <v>1</v>
      </c>
      <c r="H491" s="44">
        <v>7763000</v>
      </c>
      <c r="I491">
        <f>1*(COUNTIF($E$2:E491,E491)=1)</f>
        <v>1</v>
      </c>
      <c r="L491" s="41">
        <v>44543</v>
      </c>
      <c r="M491" s="42" t="s">
        <v>48</v>
      </c>
      <c r="N491" s="42" t="s">
        <v>37</v>
      </c>
      <c r="O491" s="42" t="s">
        <v>1094</v>
      </c>
      <c r="P491" s="42" t="s">
        <v>1095</v>
      </c>
      <c r="Q491" s="42" t="s">
        <v>1096</v>
      </c>
      <c r="R491" s="43">
        <v>1</v>
      </c>
      <c r="S491" s="44">
        <v>7763000</v>
      </c>
      <c r="T491">
        <f>1*(COUNTIF($Q$2:Q491,Q491)=1)</f>
        <v>1</v>
      </c>
      <c r="W491" s="41">
        <v>44543</v>
      </c>
      <c r="X491" s="42" t="s">
        <v>48</v>
      </c>
      <c r="Y491" s="42" t="s">
        <v>37</v>
      </c>
      <c r="Z491" s="42" t="s">
        <v>1094</v>
      </c>
      <c r="AA491" s="42" t="s">
        <v>1095</v>
      </c>
      <c r="AB491" s="42" t="s">
        <v>1096</v>
      </c>
      <c r="AC491" s="43">
        <v>1</v>
      </c>
      <c r="AD491" s="44">
        <v>7763000</v>
      </c>
    </row>
    <row r="492" spans="1:30" x14ac:dyDescent="0.2">
      <c r="A492" s="37">
        <v>44543</v>
      </c>
      <c r="B492" s="38" t="s">
        <v>48</v>
      </c>
      <c r="C492" s="38" t="s">
        <v>37</v>
      </c>
      <c r="D492" s="38" t="s">
        <v>706</v>
      </c>
      <c r="E492" s="38" t="s">
        <v>1095</v>
      </c>
      <c r="F492" s="38" t="s">
        <v>1096</v>
      </c>
      <c r="G492" s="39">
        <v>1</v>
      </c>
      <c r="H492" s="40">
        <v>13179000</v>
      </c>
      <c r="I492">
        <f>1*(COUNTIF($E$2:E492,E492)=1)</f>
        <v>0</v>
      </c>
      <c r="L492" s="37">
        <v>44543</v>
      </c>
      <c r="M492" s="38" t="s">
        <v>48</v>
      </c>
      <c r="N492" s="38" t="s">
        <v>37</v>
      </c>
      <c r="O492" s="38" t="s">
        <v>706</v>
      </c>
      <c r="P492" s="38" t="s">
        <v>1095</v>
      </c>
      <c r="Q492" s="38" t="s">
        <v>1096</v>
      </c>
      <c r="R492" s="39">
        <v>1</v>
      </c>
      <c r="S492" s="40">
        <v>13179000</v>
      </c>
      <c r="T492">
        <f>1*(COUNTIF($Q$2:Q492,Q492)=1)</f>
        <v>0</v>
      </c>
      <c r="W492" s="37">
        <v>44543</v>
      </c>
      <c r="X492" s="38" t="s">
        <v>48</v>
      </c>
      <c r="Y492" s="38" t="s">
        <v>37</v>
      </c>
      <c r="Z492" s="38" t="s">
        <v>706</v>
      </c>
      <c r="AA492" s="38" t="s">
        <v>1095</v>
      </c>
      <c r="AB492" s="38" t="s">
        <v>1096</v>
      </c>
      <c r="AC492" s="39">
        <v>1</v>
      </c>
      <c r="AD492" s="40">
        <v>13179000</v>
      </c>
    </row>
    <row r="493" spans="1:30" x14ac:dyDescent="0.2">
      <c r="A493" s="41">
        <v>44544</v>
      </c>
      <c r="B493" s="42" t="s">
        <v>242</v>
      </c>
      <c r="C493" s="42" t="s">
        <v>37</v>
      </c>
      <c r="D493" s="42" t="s">
        <v>1097</v>
      </c>
      <c r="E493" s="42" t="s">
        <v>1098</v>
      </c>
      <c r="F493" s="42" t="s">
        <v>1099</v>
      </c>
      <c r="G493" s="43">
        <v>1</v>
      </c>
      <c r="H493" s="44">
        <v>17963000</v>
      </c>
      <c r="I493">
        <f>1*(COUNTIF($E$2:E493,E493)=1)</f>
        <v>1</v>
      </c>
      <c r="L493" s="41">
        <v>44544</v>
      </c>
      <c r="M493" s="42" t="s">
        <v>242</v>
      </c>
      <c r="N493" s="42" t="s">
        <v>37</v>
      </c>
      <c r="O493" s="42" t="s">
        <v>1097</v>
      </c>
      <c r="P493" s="42" t="s">
        <v>1098</v>
      </c>
      <c r="Q493" s="42" t="s">
        <v>1099</v>
      </c>
      <c r="R493" s="43">
        <v>1</v>
      </c>
      <c r="S493" s="44">
        <v>17963000</v>
      </c>
      <c r="T493">
        <f>1*(COUNTIF($Q$2:Q493,Q493)=1)</f>
        <v>1</v>
      </c>
      <c r="W493" s="41">
        <v>44544</v>
      </c>
      <c r="X493" s="42" t="s">
        <v>242</v>
      </c>
      <c r="Y493" s="42" t="s">
        <v>37</v>
      </c>
      <c r="Z493" s="42" t="s">
        <v>1097</v>
      </c>
      <c r="AA493" s="42" t="s">
        <v>1098</v>
      </c>
      <c r="AB493" s="42" t="s">
        <v>1099</v>
      </c>
      <c r="AC493" s="43">
        <v>1</v>
      </c>
      <c r="AD493" s="44">
        <v>17963000</v>
      </c>
    </row>
    <row r="494" spans="1:30" x14ac:dyDescent="0.2">
      <c r="A494" s="37">
        <v>44545</v>
      </c>
      <c r="B494" s="38" t="s">
        <v>242</v>
      </c>
      <c r="C494" s="38" t="s">
        <v>37</v>
      </c>
      <c r="D494" s="38" t="s">
        <v>222</v>
      </c>
      <c r="E494" s="38" t="s">
        <v>1100</v>
      </c>
      <c r="F494" s="38" t="s">
        <v>1101</v>
      </c>
      <c r="G494" s="39">
        <v>1</v>
      </c>
      <c r="H494" s="40">
        <v>26176000</v>
      </c>
      <c r="I494">
        <f>1*(COUNTIF($E$2:E494,E494)=1)</f>
        <v>1</v>
      </c>
      <c r="L494" s="37">
        <v>44545</v>
      </c>
      <c r="M494" s="38" t="s">
        <v>242</v>
      </c>
      <c r="N494" s="38" t="s">
        <v>37</v>
      </c>
      <c r="O494" s="38" t="s">
        <v>222</v>
      </c>
      <c r="P494" s="38" t="s">
        <v>1100</v>
      </c>
      <c r="Q494" s="38" t="s">
        <v>1101</v>
      </c>
      <c r="R494" s="39">
        <v>1</v>
      </c>
      <c r="S494" s="40">
        <v>26176000</v>
      </c>
      <c r="T494">
        <f>1*(COUNTIF($Q$2:Q494,Q494)=1)</f>
        <v>1</v>
      </c>
      <c r="W494" s="37">
        <v>44545</v>
      </c>
      <c r="X494" s="38" t="s">
        <v>242</v>
      </c>
      <c r="Y494" s="38" t="s">
        <v>37</v>
      </c>
      <c r="Z494" s="38" t="s">
        <v>222</v>
      </c>
      <c r="AA494" s="38" t="s">
        <v>1100</v>
      </c>
      <c r="AB494" s="38" t="s">
        <v>1101</v>
      </c>
      <c r="AC494" s="39">
        <v>1</v>
      </c>
      <c r="AD494" s="40">
        <v>26176000</v>
      </c>
    </row>
    <row r="495" spans="1:30" x14ac:dyDescent="0.2">
      <c r="A495" s="41">
        <v>44545</v>
      </c>
      <c r="B495" s="42" t="s">
        <v>13</v>
      </c>
      <c r="C495" s="42" t="s">
        <v>37</v>
      </c>
      <c r="D495" s="42" t="s">
        <v>1102</v>
      </c>
      <c r="E495" s="42" t="s">
        <v>1103</v>
      </c>
      <c r="F495" s="42" t="s">
        <v>1104</v>
      </c>
      <c r="G495" s="43">
        <v>1</v>
      </c>
      <c r="H495" s="44">
        <v>4097881000</v>
      </c>
      <c r="I495">
        <f>1*(COUNTIF($E$2:E495,E495)=1)</f>
        <v>1</v>
      </c>
      <c r="L495" s="41">
        <v>44545</v>
      </c>
      <c r="M495" s="42" t="s">
        <v>13</v>
      </c>
      <c r="N495" s="42" t="s">
        <v>37</v>
      </c>
      <c r="O495" s="42" t="s">
        <v>1102</v>
      </c>
      <c r="P495" s="42" t="s">
        <v>1103</v>
      </c>
      <c r="Q495" s="42" t="s">
        <v>1104</v>
      </c>
      <c r="R495" s="43">
        <v>1</v>
      </c>
      <c r="S495" s="44">
        <v>4097881000</v>
      </c>
      <c r="T495">
        <f>1*(COUNTIF($Q$2:Q495,Q495)=1)</f>
        <v>1</v>
      </c>
      <c r="W495" s="41">
        <v>44545</v>
      </c>
      <c r="X495" s="42" t="s">
        <v>13</v>
      </c>
      <c r="Y495" s="42" t="s">
        <v>37</v>
      </c>
      <c r="Z495" s="42" t="s">
        <v>1102</v>
      </c>
      <c r="AA495" s="42" t="s">
        <v>1103</v>
      </c>
      <c r="AB495" s="42" t="s">
        <v>1104</v>
      </c>
      <c r="AC495" s="43">
        <v>1</v>
      </c>
      <c r="AD495" s="44">
        <v>4097881000</v>
      </c>
    </row>
    <row r="496" spans="1:30" x14ac:dyDescent="0.2">
      <c r="A496" s="37">
        <v>44545</v>
      </c>
      <c r="B496" s="38" t="s">
        <v>242</v>
      </c>
      <c r="C496" s="38" t="s">
        <v>37</v>
      </c>
      <c r="D496" s="38" t="s">
        <v>1008</v>
      </c>
      <c r="E496" s="38" t="s">
        <v>1105</v>
      </c>
      <c r="F496" s="38" t="s">
        <v>1106</v>
      </c>
      <c r="G496" s="39">
        <v>1</v>
      </c>
      <c r="H496" s="40">
        <v>6951000</v>
      </c>
      <c r="I496">
        <f>1*(COUNTIF($E$2:E496,E496)=1)</f>
        <v>1</v>
      </c>
      <c r="L496" s="37">
        <v>44545</v>
      </c>
      <c r="M496" s="38" t="s">
        <v>242</v>
      </c>
      <c r="N496" s="38" t="s">
        <v>37</v>
      </c>
      <c r="O496" s="38" t="s">
        <v>1008</v>
      </c>
      <c r="P496" s="38" t="s">
        <v>1105</v>
      </c>
      <c r="Q496" s="38" t="s">
        <v>1106</v>
      </c>
      <c r="R496" s="39">
        <v>1</v>
      </c>
      <c r="S496" s="40">
        <v>6951000</v>
      </c>
      <c r="T496">
        <f>1*(COUNTIF($Q$2:Q496,Q496)=1)</f>
        <v>1</v>
      </c>
      <c r="W496" s="37">
        <v>44545</v>
      </c>
      <c r="X496" s="38" t="s">
        <v>242</v>
      </c>
      <c r="Y496" s="38" t="s">
        <v>37</v>
      </c>
      <c r="Z496" s="38" t="s">
        <v>1008</v>
      </c>
      <c r="AA496" s="38" t="s">
        <v>1105</v>
      </c>
      <c r="AB496" s="38" t="s">
        <v>1106</v>
      </c>
      <c r="AC496" s="39">
        <v>1</v>
      </c>
      <c r="AD496" s="40">
        <v>6951000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CFD1-050C-E747-A878-6F1E9EAF0A96}">
  <dimension ref="A1:G44"/>
  <sheetViews>
    <sheetView zoomScale="125" workbookViewId="0">
      <selection activeCell="H23" sqref="H23"/>
    </sheetView>
  </sheetViews>
  <sheetFormatPr baseColWidth="10" defaultColWidth="11.5" defaultRowHeight="15" x14ac:dyDescent="0.2"/>
  <cols>
    <col min="1" max="1" width="27.33203125" bestFit="1" customWidth="1"/>
    <col min="2" max="2" width="34.33203125" bestFit="1" customWidth="1"/>
    <col min="3" max="3" width="13.6640625" bestFit="1" customWidth="1"/>
    <col min="5" max="5" width="22.83203125" bestFit="1" customWidth="1"/>
    <col min="6" max="6" width="12.1640625" bestFit="1" customWidth="1"/>
    <col min="7" max="7" width="14.5" bestFit="1" customWidth="1"/>
  </cols>
  <sheetData>
    <row r="1" spans="1:7" x14ac:dyDescent="0.2">
      <c r="A1" s="11" t="s">
        <v>24</v>
      </c>
    </row>
    <row r="2" spans="1:7" x14ac:dyDescent="0.2">
      <c r="A2" s="4" t="s">
        <v>25</v>
      </c>
      <c r="B2" s="46" t="s">
        <v>1111</v>
      </c>
      <c r="C2" t="s">
        <v>1112</v>
      </c>
      <c r="E2" s="4" t="s">
        <v>26</v>
      </c>
      <c r="F2" s="46" t="s">
        <v>1111</v>
      </c>
      <c r="G2" t="s">
        <v>1113</v>
      </c>
    </row>
    <row r="3" spans="1:7" x14ac:dyDescent="0.2">
      <c r="B3" s="47" t="s">
        <v>105</v>
      </c>
      <c r="C3">
        <v>10</v>
      </c>
      <c r="F3" s="47" t="s">
        <v>1103</v>
      </c>
      <c r="G3">
        <v>4097881000</v>
      </c>
    </row>
    <row r="4" spans="1:7" x14ac:dyDescent="0.2">
      <c r="B4" s="47" t="s">
        <v>142</v>
      </c>
      <c r="C4">
        <v>6</v>
      </c>
      <c r="F4" s="47" t="s">
        <v>1020</v>
      </c>
      <c r="G4">
        <v>2201483000</v>
      </c>
    </row>
    <row r="5" spans="1:7" x14ac:dyDescent="0.2">
      <c r="B5" s="47" t="s">
        <v>191</v>
      </c>
      <c r="C5">
        <v>5</v>
      </c>
      <c r="F5" s="47" t="s">
        <v>841</v>
      </c>
      <c r="G5">
        <v>1610268800</v>
      </c>
    </row>
    <row r="6" spans="1:7" x14ac:dyDescent="0.2">
      <c r="B6" s="47" t="s">
        <v>884</v>
      </c>
      <c r="C6">
        <v>4</v>
      </c>
      <c r="F6" s="47" t="s">
        <v>655</v>
      </c>
      <c r="G6">
        <v>732926000</v>
      </c>
    </row>
    <row r="7" spans="1:7" x14ac:dyDescent="0.2">
      <c r="B7" s="47" t="s">
        <v>451</v>
      </c>
      <c r="C7">
        <v>4</v>
      </c>
      <c r="F7" s="47" t="s">
        <v>409</v>
      </c>
      <c r="G7">
        <v>685989000</v>
      </c>
    </row>
    <row r="8" spans="1:7" x14ac:dyDescent="0.2">
      <c r="B8" s="47" t="s">
        <v>135</v>
      </c>
      <c r="C8">
        <v>4</v>
      </c>
      <c r="F8" s="47" t="s">
        <v>200</v>
      </c>
      <c r="G8">
        <v>617390000</v>
      </c>
    </row>
    <row r="9" spans="1:7" x14ac:dyDescent="0.2">
      <c r="B9" s="47" t="s">
        <v>547</v>
      </c>
      <c r="C9">
        <v>4</v>
      </c>
      <c r="F9" s="47" t="s">
        <v>372</v>
      </c>
      <c r="G9">
        <v>609900000</v>
      </c>
    </row>
    <row r="10" spans="1:7" x14ac:dyDescent="0.2">
      <c r="B10" s="47" t="s">
        <v>586</v>
      </c>
      <c r="C10">
        <v>3</v>
      </c>
      <c r="F10" s="47" t="s">
        <v>992</v>
      </c>
      <c r="G10">
        <v>602949000</v>
      </c>
    </row>
    <row r="11" spans="1:7" x14ac:dyDescent="0.2">
      <c r="B11" s="47" t="s">
        <v>393</v>
      </c>
      <c r="C11">
        <v>3</v>
      </c>
      <c r="F11" s="47" t="s">
        <v>726</v>
      </c>
      <c r="G11">
        <v>505466000</v>
      </c>
    </row>
    <row r="12" spans="1:7" x14ac:dyDescent="0.2">
      <c r="B12" s="47" t="s">
        <v>82</v>
      </c>
      <c r="C12">
        <v>3</v>
      </c>
      <c r="F12" s="47" t="s">
        <v>807</v>
      </c>
      <c r="G12">
        <v>478388000</v>
      </c>
    </row>
    <row r="13" spans="1:7" x14ac:dyDescent="0.2">
      <c r="B13" s="47" t="s">
        <v>160</v>
      </c>
      <c r="C13">
        <v>3</v>
      </c>
      <c r="F13" s="47" t="s">
        <v>1114</v>
      </c>
      <c r="G13">
        <v>12142640800</v>
      </c>
    </row>
    <row r="14" spans="1:7" x14ac:dyDescent="0.2">
      <c r="B14" s="47" t="s">
        <v>150</v>
      </c>
      <c r="C14">
        <v>3</v>
      </c>
    </row>
    <row r="15" spans="1:7" x14ac:dyDescent="0.2">
      <c r="B15" s="47" t="s">
        <v>175</v>
      </c>
      <c r="C15">
        <v>3</v>
      </c>
      <c r="E15" s="11" t="s">
        <v>27</v>
      </c>
    </row>
    <row r="16" spans="1:7" x14ac:dyDescent="0.2">
      <c r="B16" s="47" t="s">
        <v>1009</v>
      </c>
      <c r="C16">
        <v>3</v>
      </c>
      <c r="E16" s="4" t="s">
        <v>25</v>
      </c>
      <c r="F16" s="46" t="s">
        <v>1111</v>
      </c>
      <c r="G16" t="s">
        <v>1112</v>
      </c>
    </row>
    <row r="17" spans="1:7" x14ac:dyDescent="0.2">
      <c r="B17" s="47" t="s">
        <v>417</v>
      </c>
      <c r="C17">
        <v>3</v>
      </c>
      <c r="F17" s="47" t="s">
        <v>194</v>
      </c>
      <c r="G17">
        <v>3</v>
      </c>
    </row>
    <row r="18" spans="1:7" x14ac:dyDescent="0.2">
      <c r="B18" s="47" t="s">
        <v>226</v>
      </c>
      <c r="C18">
        <v>3</v>
      </c>
      <c r="F18" s="47" t="s">
        <v>15</v>
      </c>
      <c r="G18">
        <v>65</v>
      </c>
    </row>
    <row r="19" spans="1:7" x14ac:dyDescent="0.2">
      <c r="B19" s="47" t="s">
        <v>358</v>
      </c>
      <c r="C19">
        <v>3</v>
      </c>
      <c r="F19" s="47" t="s">
        <v>48</v>
      </c>
      <c r="G19">
        <v>196</v>
      </c>
    </row>
    <row r="20" spans="1:7" x14ac:dyDescent="0.2">
      <c r="B20" s="47" t="s">
        <v>422</v>
      </c>
      <c r="C20">
        <v>3</v>
      </c>
      <c r="F20" s="47" t="s">
        <v>242</v>
      </c>
      <c r="G20">
        <v>9</v>
      </c>
    </row>
    <row r="21" spans="1:7" x14ac:dyDescent="0.2">
      <c r="B21" s="47" t="s">
        <v>677</v>
      </c>
      <c r="C21">
        <v>3</v>
      </c>
      <c r="F21" s="47" t="s">
        <v>13</v>
      </c>
      <c r="G21">
        <v>204</v>
      </c>
    </row>
    <row r="22" spans="1:7" x14ac:dyDescent="0.2">
      <c r="B22" s="47" t="s">
        <v>219</v>
      </c>
      <c r="C22">
        <v>3</v>
      </c>
      <c r="F22" s="47" t="s">
        <v>963</v>
      </c>
      <c r="G22">
        <v>1</v>
      </c>
    </row>
    <row r="23" spans="1:7" x14ac:dyDescent="0.2">
      <c r="B23" s="47" t="s">
        <v>807</v>
      </c>
      <c r="C23">
        <v>3</v>
      </c>
      <c r="F23" s="47" t="s">
        <v>179</v>
      </c>
      <c r="G23">
        <v>5</v>
      </c>
    </row>
    <row r="24" spans="1:7" x14ac:dyDescent="0.2">
      <c r="B24" s="47" t="s">
        <v>206</v>
      </c>
      <c r="C24">
        <v>3</v>
      </c>
      <c r="F24" s="47" t="s">
        <v>1114</v>
      </c>
      <c r="G24">
        <v>483</v>
      </c>
    </row>
    <row r="25" spans="1:7" x14ac:dyDescent="0.2">
      <c r="B25" s="47" t="s">
        <v>837</v>
      </c>
      <c r="C25">
        <v>3</v>
      </c>
    </row>
    <row r="26" spans="1:7" x14ac:dyDescent="0.2">
      <c r="B26" s="47" t="s">
        <v>372</v>
      </c>
      <c r="C26">
        <v>3</v>
      </c>
      <c r="E26" s="4" t="s">
        <v>26</v>
      </c>
      <c r="F26" s="46" t="s">
        <v>1111</v>
      </c>
      <c r="G26" t="s">
        <v>1113</v>
      </c>
    </row>
    <row r="27" spans="1:7" x14ac:dyDescent="0.2">
      <c r="B27" s="47" t="s">
        <v>181</v>
      </c>
      <c r="C27">
        <v>3</v>
      </c>
      <c r="F27" s="47" t="s">
        <v>194</v>
      </c>
      <c r="G27">
        <v>1705043800</v>
      </c>
    </row>
    <row r="28" spans="1:7" x14ac:dyDescent="0.2">
      <c r="B28" s="47" t="s">
        <v>485</v>
      </c>
      <c r="C28">
        <v>3</v>
      </c>
      <c r="F28" s="47" t="s">
        <v>15</v>
      </c>
      <c r="G28">
        <v>3225354000</v>
      </c>
    </row>
    <row r="29" spans="1:7" x14ac:dyDescent="0.2">
      <c r="B29" s="47" t="s">
        <v>1114</v>
      </c>
      <c r="C29">
        <v>94</v>
      </c>
      <c r="F29" s="47" t="s">
        <v>48</v>
      </c>
      <c r="G29">
        <v>4487652000</v>
      </c>
    </row>
    <row r="30" spans="1:7" x14ac:dyDescent="0.2">
      <c r="F30" s="47" t="s">
        <v>242</v>
      </c>
      <c r="G30">
        <v>139821000</v>
      </c>
    </row>
    <row r="31" spans="1:7" x14ac:dyDescent="0.2">
      <c r="F31" s="47" t="s">
        <v>13</v>
      </c>
      <c r="G31">
        <v>25040954000</v>
      </c>
    </row>
    <row r="32" spans="1:7" x14ac:dyDescent="0.2">
      <c r="A32" s="11" t="s">
        <v>28</v>
      </c>
      <c r="B32" s="46" t="s">
        <v>1111</v>
      </c>
      <c r="C32" t="s">
        <v>1112</v>
      </c>
      <c r="F32" s="47" t="s">
        <v>963</v>
      </c>
      <c r="G32">
        <v>11554000</v>
      </c>
    </row>
    <row r="33" spans="2:7" x14ac:dyDescent="0.2">
      <c r="B33" s="47" t="s">
        <v>382</v>
      </c>
      <c r="C33">
        <v>10</v>
      </c>
      <c r="F33" s="47" t="s">
        <v>179</v>
      </c>
      <c r="G33">
        <v>260588000</v>
      </c>
    </row>
    <row r="34" spans="2:7" x14ac:dyDescent="0.2">
      <c r="B34" s="47" t="s">
        <v>268</v>
      </c>
      <c r="C34">
        <v>7</v>
      </c>
      <c r="F34" s="47" t="s">
        <v>1114</v>
      </c>
      <c r="G34">
        <v>34870966800</v>
      </c>
    </row>
    <row r="35" spans="2:7" x14ac:dyDescent="0.2">
      <c r="B35" s="47" t="s">
        <v>44</v>
      </c>
      <c r="C35">
        <v>7</v>
      </c>
    </row>
    <row r="36" spans="2:7" x14ac:dyDescent="0.2">
      <c r="B36" s="47" t="s">
        <v>319</v>
      </c>
      <c r="C36">
        <v>6</v>
      </c>
    </row>
    <row r="37" spans="2:7" x14ac:dyDescent="0.2">
      <c r="B37" s="47" t="s">
        <v>717</v>
      </c>
      <c r="C37">
        <v>6</v>
      </c>
    </row>
    <row r="38" spans="2:7" x14ac:dyDescent="0.2">
      <c r="B38" s="47" t="s">
        <v>84</v>
      </c>
      <c r="C38">
        <v>6</v>
      </c>
    </row>
    <row r="39" spans="2:7" x14ac:dyDescent="0.2">
      <c r="B39" s="47" t="s">
        <v>257</v>
      </c>
      <c r="C39">
        <v>6</v>
      </c>
    </row>
    <row r="40" spans="2:7" x14ac:dyDescent="0.2">
      <c r="B40" s="47" t="s">
        <v>144</v>
      </c>
      <c r="C40">
        <v>5</v>
      </c>
    </row>
    <row r="41" spans="2:7" x14ac:dyDescent="0.2">
      <c r="B41" s="47" t="s">
        <v>447</v>
      </c>
      <c r="C41">
        <v>5</v>
      </c>
    </row>
    <row r="42" spans="2:7" x14ac:dyDescent="0.2">
      <c r="B42" s="47" t="s">
        <v>222</v>
      </c>
      <c r="C42">
        <v>4</v>
      </c>
    </row>
    <row r="43" spans="2:7" x14ac:dyDescent="0.2">
      <c r="B43" s="47" t="s">
        <v>897</v>
      </c>
      <c r="C43">
        <v>4</v>
      </c>
    </row>
    <row r="44" spans="2:7" x14ac:dyDescent="0.2">
      <c r="B44" s="47" t="s">
        <v>1114</v>
      </c>
      <c r="C44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FACD-DB88-594F-A0DA-02FBAC40F6E1}">
  <dimension ref="A2:J228"/>
  <sheetViews>
    <sheetView tabSelected="1" workbookViewId="0">
      <selection activeCell="A3" sqref="A3"/>
    </sheetView>
  </sheetViews>
  <sheetFormatPr baseColWidth="10" defaultColWidth="11.5" defaultRowHeight="15" x14ac:dyDescent="0.2"/>
  <cols>
    <col min="1" max="1" width="14.1640625" bestFit="1" customWidth="1"/>
    <col min="3" max="3" width="13.6640625" bestFit="1" customWidth="1"/>
    <col min="4" max="4" width="14.1640625" bestFit="1" customWidth="1"/>
    <col min="6" max="6" width="13.6640625" bestFit="1" customWidth="1"/>
    <col min="7" max="7" width="14.1640625" bestFit="1" customWidth="1"/>
    <col min="9" max="9" width="13.6640625" bestFit="1" customWidth="1"/>
    <col min="10" max="10" width="14.1640625" bestFit="1" customWidth="1"/>
  </cols>
  <sheetData>
    <row r="2" spans="1:10" x14ac:dyDescent="0.2">
      <c r="C2" s="33" t="s">
        <v>13</v>
      </c>
      <c r="D2">
        <f>50000*23000</f>
        <v>1150000000</v>
      </c>
      <c r="F2" s="33" t="s">
        <v>1115</v>
      </c>
      <c r="G2">
        <f>3000*23000</f>
        <v>69000000</v>
      </c>
      <c r="I2" s="33" t="s">
        <v>21</v>
      </c>
    </row>
    <row r="3" spans="1:10" x14ac:dyDescent="0.2">
      <c r="A3" t="s">
        <v>1113</v>
      </c>
      <c r="C3" s="46" t="s">
        <v>1111</v>
      </c>
      <c r="D3" t="s">
        <v>1113</v>
      </c>
      <c r="F3" s="46" t="s">
        <v>1111</v>
      </c>
      <c r="G3" t="s">
        <v>1113</v>
      </c>
      <c r="I3" s="46" t="s">
        <v>1111</v>
      </c>
      <c r="J3" t="s">
        <v>1113</v>
      </c>
    </row>
    <row r="4" spans="1:10" x14ac:dyDescent="0.2">
      <c r="A4">
        <v>34870966800</v>
      </c>
      <c r="C4" s="47" t="s">
        <v>1103</v>
      </c>
      <c r="D4">
        <v>4097881000</v>
      </c>
      <c r="F4" s="47" t="s">
        <v>325</v>
      </c>
      <c r="G4">
        <v>186843000</v>
      </c>
      <c r="I4" s="47" t="s">
        <v>581</v>
      </c>
      <c r="J4">
        <v>18505000</v>
      </c>
    </row>
    <row r="5" spans="1:10" x14ac:dyDescent="0.2">
      <c r="C5" s="47" t="s">
        <v>1020</v>
      </c>
      <c r="D5">
        <v>2201483000</v>
      </c>
      <c r="F5" s="47" t="s">
        <v>1003</v>
      </c>
      <c r="G5">
        <v>102899000</v>
      </c>
      <c r="I5" s="47" t="s">
        <v>947</v>
      </c>
      <c r="J5">
        <v>14804000</v>
      </c>
    </row>
    <row r="6" spans="1:10" x14ac:dyDescent="0.2">
      <c r="C6" s="47" t="s">
        <v>841</v>
      </c>
      <c r="D6">
        <v>1610268800</v>
      </c>
      <c r="F6" s="47" t="s">
        <v>800</v>
      </c>
      <c r="G6">
        <v>148932000</v>
      </c>
      <c r="I6" s="47" t="s">
        <v>1062</v>
      </c>
      <c r="J6">
        <v>29787000</v>
      </c>
    </row>
    <row r="7" spans="1:10" x14ac:dyDescent="0.2">
      <c r="C7" s="47" t="s">
        <v>1114</v>
      </c>
      <c r="D7">
        <v>7909632800</v>
      </c>
      <c r="F7" s="47" t="s">
        <v>785</v>
      </c>
      <c r="G7">
        <v>98386000</v>
      </c>
      <c r="I7" s="47" t="s">
        <v>723</v>
      </c>
      <c r="J7">
        <v>10832000</v>
      </c>
    </row>
    <row r="8" spans="1:10" x14ac:dyDescent="0.2">
      <c r="F8" s="47" t="s">
        <v>202</v>
      </c>
      <c r="G8">
        <v>153988000</v>
      </c>
      <c r="I8" s="47" t="s">
        <v>1080</v>
      </c>
      <c r="J8">
        <v>55060000</v>
      </c>
    </row>
    <row r="9" spans="1:10" x14ac:dyDescent="0.2">
      <c r="C9" s="33" t="s">
        <v>15</v>
      </c>
      <c r="D9">
        <f>25000*23000</f>
        <v>575000000</v>
      </c>
      <c r="F9" s="47" t="s">
        <v>586</v>
      </c>
      <c r="G9">
        <v>181428000</v>
      </c>
      <c r="I9" s="47" t="s">
        <v>157</v>
      </c>
      <c r="J9">
        <v>13630000</v>
      </c>
    </row>
    <row r="10" spans="1:10" x14ac:dyDescent="0.2">
      <c r="C10" s="46" t="s">
        <v>1111</v>
      </c>
      <c r="D10" t="s">
        <v>1113</v>
      </c>
      <c r="F10" s="47" t="s">
        <v>680</v>
      </c>
      <c r="G10">
        <v>114633000</v>
      </c>
      <c r="I10" s="47" t="s">
        <v>750</v>
      </c>
      <c r="J10">
        <v>50547000</v>
      </c>
    </row>
    <row r="11" spans="1:10" x14ac:dyDescent="0.2">
      <c r="C11" s="47" t="s">
        <v>372</v>
      </c>
      <c r="D11">
        <v>609900000</v>
      </c>
      <c r="F11" s="47" t="s">
        <v>739</v>
      </c>
      <c r="G11">
        <v>178719000</v>
      </c>
      <c r="I11" s="47" t="s">
        <v>593</v>
      </c>
      <c r="J11">
        <v>13902000</v>
      </c>
    </row>
    <row r="12" spans="1:10" x14ac:dyDescent="0.2">
      <c r="C12" s="47" t="s">
        <v>655</v>
      </c>
      <c r="D12">
        <v>732926000</v>
      </c>
      <c r="F12" s="47" t="s">
        <v>417</v>
      </c>
      <c r="G12">
        <v>113009000</v>
      </c>
      <c r="I12" s="47" t="s">
        <v>255</v>
      </c>
      <c r="J12">
        <v>26267000</v>
      </c>
    </row>
    <row r="13" spans="1:10" x14ac:dyDescent="0.2">
      <c r="C13" s="47" t="s">
        <v>409</v>
      </c>
      <c r="D13">
        <v>685989000</v>
      </c>
      <c r="F13" s="47" t="s">
        <v>729</v>
      </c>
      <c r="G13">
        <v>74015000</v>
      </c>
      <c r="I13" s="47" t="s">
        <v>907</v>
      </c>
      <c r="J13">
        <v>6951000</v>
      </c>
    </row>
    <row r="14" spans="1:10" x14ac:dyDescent="0.2">
      <c r="C14" s="47" t="s">
        <v>200</v>
      </c>
      <c r="D14">
        <v>617390000</v>
      </c>
      <c r="F14" s="47" t="s">
        <v>160</v>
      </c>
      <c r="G14">
        <v>113731000</v>
      </c>
      <c r="I14" s="47" t="s">
        <v>986</v>
      </c>
      <c r="J14">
        <v>27079000</v>
      </c>
    </row>
    <row r="15" spans="1:10" x14ac:dyDescent="0.2">
      <c r="C15" s="47" t="s">
        <v>992</v>
      </c>
      <c r="D15">
        <v>602949000</v>
      </c>
      <c r="F15" s="47" t="s">
        <v>779</v>
      </c>
      <c r="G15">
        <v>77987000</v>
      </c>
      <c r="I15" s="47" t="s">
        <v>213</v>
      </c>
      <c r="J15">
        <v>64989000</v>
      </c>
    </row>
    <row r="16" spans="1:10" x14ac:dyDescent="0.2">
      <c r="C16" s="47" t="s">
        <v>1114</v>
      </c>
      <c r="D16">
        <v>3249154000</v>
      </c>
      <c r="F16" s="47" t="s">
        <v>175</v>
      </c>
      <c r="G16">
        <v>138102000</v>
      </c>
      <c r="I16" s="47" t="s">
        <v>1077</v>
      </c>
      <c r="J16">
        <v>7763000</v>
      </c>
    </row>
    <row r="17" spans="3:10" x14ac:dyDescent="0.2">
      <c r="F17" s="47" t="s">
        <v>510</v>
      </c>
      <c r="G17">
        <v>143517000</v>
      </c>
      <c r="I17" s="47" t="s">
        <v>603</v>
      </c>
      <c r="J17">
        <v>55061000</v>
      </c>
    </row>
    <row r="18" spans="3:10" x14ac:dyDescent="0.2">
      <c r="C18" s="33" t="s">
        <v>17</v>
      </c>
      <c r="D18">
        <f>10000*23000</f>
        <v>230000000</v>
      </c>
      <c r="F18" s="47" t="s">
        <v>636</v>
      </c>
      <c r="G18">
        <v>157418000</v>
      </c>
      <c r="I18" s="47" t="s">
        <v>305</v>
      </c>
      <c r="J18">
        <v>6229000</v>
      </c>
    </row>
    <row r="19" spans="3:10" x14ac:dyDescent="0.2">
      <c r="C19" s="46" t="s">
        <v>1111</v>
      </c>
      <c r="D19" t="s">
        <v>1113</v>
      </c>
      <c r="F19" s="47" t="s">
        <v>431</v>
      </c>
      <c r="G19">
        <v>162472000</v>
      </c>
      <c r="I19" s="47" t="s">
        <v>666</v>
      </c>
      <c r="J19">
        <v>6951000</v>
      </c>
    </row>
    <row r="20" spans="3:10" x14ac:dyDescent="0.2">
      <c r="C20" s="47" t="s">
        <v>216</v>
      </c>
      <c r="D20">
        <v>328553000</v>
      </c>
      <c r="F20" s="47" t="s">
        <v>694</v>
      </c>
      <c r="G20">
        <v>121584000</v>
      </c>
      <c r="I20" s="47" t="s">
        <v>583</v>
      </c>
      <c r="J20">
        <v>6951000</v>
      </c>
    </row>
    <row r="21" spans="3:10" x14ac:dyDescent="0.2">
      <c r="C21" s="47" t="s">
        <v>105</v>
      </c>
      <c r="D21">
        <v>334966000</v>
      </c>
      <c r="F21" s="47" t="s">
        <v>651</v>
      </c>
      <c r="G21">
        <v>149836000</v>
      </c>
      <c r="I21" s="47" t="s">
        <v>240</v>
      </c>
      <c r="J21">
        <v>55060000</v>
      </c>
    </row>
    <row r="22" spans="3:10" x14ac:dyDescent="0.2">
      <c r="C22" s="47" t="s">
        <v>646</v>
      </c>
      <c r="D22">
        <v>254539000</v>
      </c>
      <c r="F22" s="47" t="s">
        <v>71</v>
      </c>
      <c r="G22">
        <v>84847000</v>
      </c>
      <c r="I22" s="47" t="s">
        <v>931</v>
      </c>
      <c r="J22">
        <v>6680000</v>
      </c>
    </row>
    <row r="23" spans="3:10" x14ac:dyDescent="0.2">
      <c r="C23" s="47" t="s">
        <v>206</v>
      </c>
      <c r="D23">
        <v>398958000</v>
      </c>
      <c r="F23" s="47" t="s">
        <v>872</v>
      </c>
      <c r="G23">
        <v>171498000</v>
      </c>
      <c r="I23" s="47" t="s">
        <v>292</v>
      </c>
      <c r="J23">
        <v>6229000</v>
      </c>
    </row>
    <row r="24" spans="3:10" x14ac:dyDescent="0.2">
      <c r="C24" s="47" t="s">
        <v>726</v>
      </c>
      <c r="D24">
        <v>505466000</v>
      </c>
      <c r="F24" s="47" t="s">
        <v>308</v>
      </c>
      <c r="G24">
        <v>73655000</v>
      </c>
      <c r="I24" s="47" t="s">
        <v>847</v>
      </c>
      <c r="J24">
        <v>14713000</v>
      </c>
    </row>
    <row r="25" spans="3:10" x14ac:dyDescent="0.2">
      <c r="C25" s="47" t="s">
        <v>807</v>
      </c>
      <c r="D25">
        <v>478388000</v>
      </c>
      <c r="F25" s="47" t="s">
        <v>614</v>
      </c>
      <c r="G25">
        <v>138102000</v>
      </c>
      <c r="I25" s="47" t="s">
        <v>731</v>
      </c>
      <c r="J25">
        <v>6951000</v>
      </c>
    </row>
    <row r="26" spans="3:10" x14ac:dyDescent="0.2">
      <c r="C26" s="47" t="s">
        <v>142</v>
      </c>
      <c r="D26">
        <v>343900000</v>
      </c>
      <c r="F26" s="47" t="s">
        <v>837</v>
      </c>
      <c r="G26">
        <v>103802000</v>
      </c>
      <c r="I26" s="47" t="s">
        <v>102</v>
      </c>
      <c r="J26">
        <v>5416000</v>
      </c>
    </row>
    <row r="27" spans="3:10" x14ac:dyDescent="0.2">
      <c r="C27" s="47" t="s">
        <v>135</v>
      </c>
      <c r="D27">
        <v>316820000</v>
      </c>
      <c r="F27" s="47" t="s">
        <v>485</v>
      </c>
      <c r="G27">
        <v>155252000</v>
      </c>
      <c r="I27" s="47" t="s">
        <v>770</v>
      </c>
      <c r="J27">
        <v>56865000</v>
      </c>
    </row>
    <row r="28" spans="3:10" x14ac:dyDescent="0.2">
      <c r="C28" s="47" t="s">
        <v>191</v>
      </c>
      <c r="D28">
        <v>342094000</v>
      </c>
      <c r="F28" s="47" t="s">
        <v>451</v>
      </c>
      <c r="G28">
        <v>140268000</v>
      </c>
      <c r="I28" s="47" t="s">
        <v>470</v>
      </c>
      <c r="J28">
        <v>63184000</v>
      </c>
    </row>
    <row r="29" spans="3:10" x14ac:dyDescent="0.2">
      <c r="C29" s="47" t="s">
        <v>884</v>
      </c>
      <c r="D29">
        <v>415567000</v>
      </c>
      <c r="F29" s="47" t="s">
        <v>639</v>
      </c>
      <c r="G29">
        <v>92067000</v>
      </c>
      <c r="I29" s="47" t="s">
        <v>445</v>
      </c>
      <c r="J29">
        <v>8485000</v>
      </c>
    </row>
    <row r="30" spans="3:10" x14ac:dyDescent="0.2">
      <c r="C30" s="47" t="s">
        <v>767</v>
      </c>
      <c r="D30">
        <v>265370000</v>
      </c>
      <c r="F30" s="47" t="s">
        <v>927</v>
      </c>
      <c r="G30">
        <v>92068000</v>
      </c>
      <c r="I30" s="47" t="s">
        <v>399</v>
      </c>
      <c r="J30">
        <v>31592000</v>
      </c>
    </row>
    <row r="31" spans="3:10" x14ac:dyDescent="0.2">
      <c r="C31" s="47" t="s">
        <v>386</v>
      </c>
      <c r="D31">
        <v>476583000</v>
      </c>
      <c r="F31" s="47" t="s">
        <v>301</v>
      </c>
      <c r="G31">
        <v>111926000</v>
      </c>
      <c r="I31" s="47" t="s">
        <v>617</v>
      </c>
      <c r="J31">
        <v>6951000</v>
      </c>
    </row>
    <row r="32" spans="3:10" x14ac:dyDescent="0.2">
      <c r="C32" s="47" t="s">
        <v>758</v>
      </c>
      <c r="D32">
        <v>384515000</v>
      </c>
      <c r="F32" s="47" t="s">
        <v>551</v>
      </c>
      <c r="G32">
        <v>83944000</v>
      </c>
      <c r="I32" s="47" t="s">
        <v>46</v>
      </c>
      <c r="J32">
        <v>46937000</v>
      </c>
    </row>
    <row r="33" spans="3:10" x14ac:dyDescent="0.2">
      <c r="C33" s="47" t="s">
        <v>742</v>
      </c>
      <c r="D33">
        <v>278007000</v>
      </c>
      <c r="F33" s="47" t="s">
        <v>184</v>
      </c>
      <c r="G33">
        <v>157959000</v>
      </c>
      <c r="I33" s="47" t="s">
        <v>685</v>
      </c>
      <c r="J33">
        <v>26176000</v>
      </c>
    </row>
    <row r="34" spans="3:10" x14ac:dyDescent="0.2">
      <c r="C34" s="47" t="s">
        <v>332</v>
      </c>
      <c r="D34">
        <v>280714000</v>
      </c>
      <c r="F34" s="47" t="s">
        <v>831</v>
      </c>
      <c r="G34">
        <v>169693000</v>
      </c>
      <c r="I34" s="47" t="s">
        <v>961</v>
      </c>
      <c r="J34">
        <v>48742000</v>
      </c>
    </row>
    <row r="35" spans="3:10" x14ac:dyDescent="0.2">
      <c r="C35" s="47" t="s">
        <v>492</v>
      </c>
      <c r="D35">
        <v>285227000</v>
      </c>
      <c r="F35" s="47" t="s">
        <v>54</v>
      </c>
      <c r="G35">
        <v>114633000</v>
      </c>
      <c r="I35" s="47" t="s">
        <v>852</v>
      </c>
      <c r="J35">
        <v>46937000</v>
      </c>
    </row>
    <row r="36" spans="3:10" x14ac:dyDescent="0.2">
      <c r="C36" s="47" t="s">
        <v>538</v>
      </c>
      <c r="D36">
        <v>453115000</v>
      </c>
      <c r="F36" s="47" t="s">
        <v>950</v>
      </c>
      <c r="G36">
        <v>71307000</v>
      </c>
      <c r="I36" s="47" t="s">
        <v>558</v>
      </c>
      <c r="J36">
        <v>6680000</v>
      </c>
    </row>
    <row r="37" spans="3:10" x14ac:dyDescent="0.2">
      <c r="C37" s="47" t="s">
        <v>659</v>
      </c>
      <c r="D37">
        <v>330358000</v>
      </c>
      <c r="F37" s="47" t="s">
        <v>1009</v>
      </c>
      <c r="G37">
        <v>71399000</v>
      </c>
      <c r="I37" s="47" t="s">
        <v>996</v>
      </c>
      <c r="J37">
        <v>56865000</v>
      </c>
    </row>
    <row r="38" spans="3:10" x14ac:dyDescent="0.2">
      <c r="C38" s="47" t="s">
        <v>677</v>
      </c>
      <c r="D38">
        <v>343899000</v>
      </c>
      <c r="F38" s="47" t="s">
        <v>82</v>
      </c>
      <c r="G38">
        <v>101276000</v>
      </c>
      <c r="I38" s="47" t="s">
        <v>989</v>
      </c>
      <c r="J38">
        <v>46034000</v>
      </c>
    </row>
    <row r="39" spans="3:10" x14ac:dyDescent="0.2">
      <c r="C39" s="47" t="s">
        <v>924</v>
      </c>
      <c r="D39">
        <v>388126000</v>
      </c>
      <c r="F39" s="47" t="s">
        <v>596</v>
      </c>
      <c r="G39">
        <v>177816000</v>
      </c>
      <c r="I39" s="47" t="s">
        <v>845</v>
      </c>
      <c r="J39">
        <v>6951000</v>
      </c>
    </row>
    <row r="40" spans="3:10" x14ac:dyDescent="0.2">
      <c r="C40" s="47" t="s">
        <v>983</v>
      </c>
      <c r="D40">
        <v>234681000</v>
      </c>
      <c r="F40" s="47" t="s">
        <v>782</v>
      </c>
      <c r="G40">
        <v>97483000</v>
      </c>
      <c r="I40" s="47" t="s">
        <v>467</v>
      </c>
      <c r="J40">
        <v>13631000</v>
      </c>
    </row>
    <row r="41" spans="3:10" x14ac:dyDescent="0.2">
      <c r="C41" s="47" t="s">
        <v>1114</v>
      </c>
      <c r="D41">
        <v>7439846000</v>
      </c>
      <c r="F41" s="47" t="s">
        <v>226</v>
      </c>
      <c r="G41">
        <v>185941000</v>
      </c>
      <c r="I41" s="47" t="s">
        <v>95</v>
      </c>
      <c r="J41">
        <v>48742000</v>
      </c>
    </row>
    <row r="42" spans="3:10" x14ac:dyDescent="0.2">
      <c r="F42" s="47" t="s">
        <v>422</v>
      </c>
      <c r="G42">
        <v>134582000</v>
      </c>
      <c r="I42" s="47" t="s">
        <v>888</v>
      </c>
      <c r="J42">
        <v>6951000</v>
      </c>
    </row>
    <row r="43" spans="3:10" x14ac:dyDescent="0.2">
      <c r="F43" s="47" t="s">
        <v>281</v>
      </c>
      <c r="G43">
        <v>184134000</v>
      </c>
      <c r="I43" s="47" t="s">
        <v>329</v>
      </c>
      <c r="J43">
        <v>10832000</v>
      </c>
    </row>
    <row r="44" spans="3:10" x14ac:dyDescent="0.2">
      <c r="F44" s="47" t="s">
        <v>798</v>
      </c>
      <c r="G44">
        <v>82139000</v>
      </c>
      <c r="I44" s="47" t="s">
        <v>818</v>
      </c>
      <c r="J44">
        <v>56865000</v>
      </c>
    </row>
    <row r="45" spans="3:10" x14ac:dyDescent="0.2">
      <c r="F45" s="47" t="s">
        <v>506</v>
      </c>
      <c r="G45">
        <v>86652000</v>
      </c>
      <c r="I45" s="47" t="s">
        <v>458</v>
      </c>
      <c r="J45">
        <v>19858000</v>
      </c>
    </row>
    <row r="46" spans="3:10" x14ac:dyDescent="0.2">
      <c r="F46" s="47" t="s">
        <v>248</v>
      </c>
      <c r="G46">
        <v>92067000</v>
      </c>
      <c r="I46" s="47" t="s">
        <v>672</v>
      </c>
      <c r="J46">
        <v>60476000</v>
      </c>
    </row>
    <row r="47" spans="3:10" x14ac:dyDescent="0.2">
      <c r="F47" s="47" t="s">
        <v>428</v>
      </c>
      <c r="G47">
        <v>223849000</v>
      </c>
      <c r="I47" s="47" t="s">
        <v>813</v>
      </c>
      <c r="J47">
        <v>8485000</v>
      </c>
    </row>
    <row r="48" spans="3:10" x14ac:dyDescent="0.2">
      <c r="F48" s="47" t="s">
        <v>936</v>
      </c>
      <c r="G48">
        <v>129075000</v>
      </c>
      <c r="I48" s="47" t="s">
        <v>568</v>
      </c>
      <c r="J48">
        <v>10832000</v>
      </c>
    </row>
    <row r="49" spans="6:10" x14ac:dyDescent="0.2">
      <c r="F49" s="47" t="s">
        <v>64</v>
      </c>
      <c r="G49">
        <v>69413000</v>
      </c>
      <c r="I49" s="47" t="s">
        <v>393</v>
      </c>
      <c r="J49">
        <v>30330000</v>
      </c>
    </row>
    <row r="50" spans="6:10" x14ac:dyDescent="0.2">
      <c r="F50" s="47" t="s">
        <v>146</v>
      </c>
      <c r="G50">
        <v>69503000</v>
      </c>
      <c r="I50" s="47" t="s">
        <v>376</v>
      </c>
      <c r="J50">
        <v>28884000</v>
      </c>
    </row>
    <row r="51" spans="6:10" x14ac:dyDescent="0.2">
      <c r="F51" s="47" t="s">
        <v>150</v>
      </c>
      <c r="G51">
        <v>160667000</v>
      </c>
      <c r="I51" s="47" t="s">
        <v>39</v>
      </c>
      <c r="J51">
        <v>5416000</v>
      </c>
    </row>
    <row r="52" spans="6:10" x14ac:dyDescent="0.2">
      <c r="F52" s="47" t="s">
        <v>294</v>
      </c>
      <c r="G52">
        <v>165541000</v>
      </c>
      <c r="I52" s="47" t="s">
        <v>79</v>
      </c>
      <c r="J52">
        <v>26176000</v>
      </c>
    </row>
    <row r="53" spans="6:10" x14ac:dyDescent="0.2">
      <c r="F53" s="47" t="s">
        <v>298</v>
      </c>
      <c r="G53">
        <v>77987000</v>
      </c>
      <c r="I53" s="47" t="s">
        <v>707</v>
      </c>
      <c r="J53">
        <v>24733000</v>
      </c>
    </row>
    <row r="54" spans="6:10" x14ac:dyDescent="0.2">
      <c r="F54" s="47" t="s">
        <v>316</v>
      </c>
      <c r="G54">
        <v>129978000</v>
      </c>
      <c r="I54" s="47" t="s">
        <v>682</v>
      </c>
      <c r="J54">
        <v>6951000</v>
      </c>
    </row>
    <row r="55" spans="6:10" x14ac:dyDescent="0.2">
      <c r="F55" s="47" t="s">
        <v>349</v>
      </c>
      <c r="G55">
        <v>173304000</v>
      </c>
      <c r="I55" s="47" t="s">
        <v>804</v>
      </c>
      <c r="J55">
        <v>12366000</v>
      </c>
    </row>
    <row r="56" spans="6:10" x14ac:dyDescent="0.2">
      <c r="F56" s="47" t="s">
        <v>389</v>
      </c>
      <c r="G56">
        <v>104704000</v>
      </c>
      <c r="I56" s="47" t="s">
        <v>223</v>
      </c>
      <c r="J56">
        <v>26176000</v>
      </c>
    </row>
    <row r="57" spans="6:10" x14ac:dyDescent="0.2">
      <c r="F57" s="47" t="s">
        <v>402</v>
      </c>
      <c r="G57">
        <v>129978000</v>
      </c>
      <c r="I57" s="47" t="s">
        <v>824</v>
      </c>
      <c r="J57">
        <v>56865000</v>
      </c>
    </row>
    <row r="58" spans="6:10" x14ac:dyDescent="0.2">
      <c r="F58" s="47" t="s">
        <v>436</v>
      </c>
      <c r="G58">
        <v>79431000</v>
      </c>
      <c r="I58" s="47" t="s">
        <v>42</v>
      </c>
      <c r="J58">
        <v>45042000</v>
      </c>
    </row>
    <row r="59" spans="6:10" x14ac:dyDescent="0.2">
      <c r="F59" s="47" t="s">
        <v>547</v>
      </c>
      <c r="G59">
        <v>184497000</v>
      </c>
      <c r="I59" s="47" t="s">
        <v>50</v>
      </c>
      <c r="J59">
        <v>57768000</v>
      </c>
    </row>
    <row r="60" spans="6:10" x14ac:dyDescent="0.2">
      <c r="F60" s="47" t="s">
        <v>519</v>
      </c>
      <c r="G60">
        <v>81236000</v>
      </c>
      <c r="I60" s="47" t="s">
        <v>720</v>
      </c>
      <c r="J60">
        <v>56865000</v>
      </c>
    </row>
    <row r="61" spans="6:10" x14ac:dyDescent="0.2">
      <c r="F61" s="47" t="s">
        <v>513</v>
      </c>
      <c r="G61">
        <v>114633000</v>
      </c>
      <c r="I61" s="47" t="s">
        <v>57</v>
      </c>
      <c r="J61">
        <v>12458000</v>
      </c>
    </row>
    <row r="62" spans="6:10" x14ac:dyDescent="0.2">
      <c r="F62" s="47" t="s">
        <v>620</v>
      </c>
      <c r="G62">
        <v>171498000</v>
      </c>
      <c r="I62" s="47" t="s">
        <v>86</v>
      </c>
      <c r="J62">
        <v>6229000</v>
      </c>
    </row>
    <row r="63" spans="6:10" x14ac:dyDescent="0.2">
      <c r="F63" s="47" t="s">
        <v>578</v>
      </c>
      <c r="G63">
        <v>186843000</v>
      </c>
      <c r="I63" s="47" t="s">
        <v>89</v>
      </c>
      <c r="J63">
        <v>2618000</v>
      </c>
    </row>
    <row r="64" spans="6:10" x14ac:dyDescent="0.2">
      <c r="F64" s="47" t="s">
        <v>196</v>
      </c>
      <c r="G64">
        <v>94775000</v>
      </c>
      <c r="I64" s="47" t="s">
        <v>68</v>
      </c>
      <c r="J64">
        <v>6229000</v>
      </c>
    </row>
    <row r="65" spans="6:10" x14ac:dyDescent="0.2">
      <c r="F65" s="47" t="s">
        <v>649</v>
      </c>
      <c r="G65">
        <v>200381000</v>
      </c>
      <c r="I65" s="47" t="s">
        <v>98</v>
      </c>
      <c r="J65">
        <v>63185000</v>
      </c>
    </row>
    <row r="66" spans="6:10" x14ac:dyDescent="0.2">
      <c r="F66" s="47" t="s">
        <v>644</v>
      </c>
      <c r="G66">
        <v>92067000</v>
      </c>
      <c r="I66" s="47" t="s">
        <v>114</v>
      </c>
      <c r="J66">
        <v>19678000</v>
      </c>
    </row>
    <row r="67" spans="6:10" x14ac:dyDescent="0.2">
      <c r="F67" s="47" t="s">
        <v>664</v>
      </c>
      <c r="G67">
        <v>159764000</v>
      </c>
      <c r="I67" s="47" t="s">
        <v>117</v>
      </c>
      <c r="J67">
        <v>17693000</v>
      </c>
    </row>
    <row r="68" spans="6:10" x14ac:dyDescent="0.2">
      <c r="F68" s="47" t="s">
        <v>697</v>
      </c>
      <c r="G68">
        <v>103801000</v>
      </c>
      <c r="I68" s="47" t="s">
        <v>120</v>
      </c>
      <c r="J68">
        <v>5416000</v>
      </c>
    </row>
    <row r="69" spans="6:10" x14ac:dyDescent="0.2">
      <c r="F69" s="47" t="s">
        <v>702</v>
      </c>
      <c r="G69">
        <v>70405000</v>
      </c>
      <c r="I69" s="47" t="s">
        <v>123</v>
      </c>
      <c r="J69">
        <v>37008000</v>
      </c>
    </row>
    <row r="70" spans="6:10" x14ac:dyDescent="0.2">
      <c r="F70" s="47" t="s">
        <v>773</v>
      </c>
      <c r="G70">
        <v>93874000</v>
      </c>
      <c r="I70" s="47" t="s">
        <v>132</v>
      </c>
      <c r="J70">
        <v>26176000</v>
      </c>
    </row>
    <row r="71" spans="6:10" x14ac:dyDescent="0.2">
      <c r="F71" s="47" t="s">
        <v>795</v>
      </c>
      <c r="G71">
        <v>178719000</v>
      </c>
      <c r="I71" s="47" t="s">
        <v>126</v>
      </c>
      <c r="J71">
        <v>36105000</v>
      </c>
    </row>
    <row r="72" spans="6:10" x14ac:dyDescent="0.2">
      <c r="F72" s="47" t="s">
        <v>827</v>
      </c>
      <c r="G72">
        <v>105607000</v>
      </c>
      <c r="I72" s="47" t="s">
        <v>129</v>
      </c>
      <c r="J72">
        <v>56865000</v>
      </c>
    </row>
    <row r="73" spans="6:10" x14ac:dyDescent="0.2">
      <c r="F73" s="47" t="s">
        <v>866</v>
      </c>
      <c r="G73">
        <v>207603000</v>
      </c>
      <c r="I73" s="47" t="s">
        <v>139</v>
      </c>
      <c r="J73">
        <v>5416000</v>
      </c>
    </row>
    <row r="74" spans="6:10" x14ac:dyDescent="0.2">
      <c r="F74" s="47" t="s">
        <v>878</v>
      </c>
      <c r="G74">
        <v>81236000</v>
      </c>
      <c r="I74" s="47" t="s">
        <v>154</v>
      </c>
      <c r="J74">
        <v>12366000</v>
      </c>
    </row>
    <row r="75" spans="6:10" x14ac:dyDescent="0.2">
      <c r="F75" s="47" t="s">
        <v>882</v>
      </c>
      <c r="G75">
        <v>97483000</v>
      </c>
      <c r="I75" s="47" t="s">
        <v>165</v>
      </c>
      <c r="J75">
        <v>8124000</v>
      </c>
    </row>
    <row r="76" spans="6:10" x14ac:dyDescent="0.2">
      <c r="F76" s="47" t="s">
        <v>893</v>
      </c>
      <c r="G76">
        <v>114633000</v>
      </c>
      <c r="I76" s="47" t="s">
        <v>188</v>
      </c>
      <c r="J76">
        <v>19858000</v>
      </c>
    </row>
    <row r="77" spans="6:10" x14ac:dyDescent="0.2">
      <c r="F77" s="47" t="s">
        <v>900</v>
      </c>
      <c r="G77">
        <v>92068000</v>
      </c>
      <c r="I77" s="47" t="s">
        <v>172</v>
      </c>
      <c r="J77">
        <v>11464000</v>
      </c>
    </row>
    <row r="78" spans="6:10" x14ac:dyDescent="0.2">
      <c r="F78" s="47" t="s">
        <v>904</v>
      </c>
      <c r="G78">
        <v>72210000</v>
      </c>
      <c r="I78" s="47" t="s">
        <v>168</v>
      </c>
      <c r="J78">
        <v>48742000</v>
      </c>
    </row>
    <row r="79" spans="6:10" x14ac:dyDescent="0.2">
      <c r="F79" s="47" t="s">
        <v>910</v>
      </c>
      <c r="G79">
        <v>136296000</v>
      </c>
      <c r="I79" s="47" t="s">
        <v>219</v>
      </c>
      <c r="J79">
        <v>52895000</v>
      </c>
    </row>
    <row r="80" spans="6:10" x14ac:dyDescent="0.2">
      <c r="F80" s="47" t="s">
        <v>919</v>
      </c>
      <c r="G80">
        <v>72572000</v>
      </c>
      <c r="I80" s="47" t="s">
        <v>231</v>
      </c>
      <c r="J80">
        <v>6680000</v>
      </c>
    </row>
    <row r="81" spans="6:10" x14ac:dyDescent="0.2">
      <c r="F81" s="47" t="s">
        <v>959</v>
      </c>
      <c r="G81">
        <v>213018000</v>
      </c>
      <c r="I81" s="47" t="s">
        <v>234</v>
      </c>
      <c r="J81">
        <v>14804000</v>
      </c>
    </row>
    <row r="82" spans="6:10" x14ac:dyDescent="0.2">
      <c r="F82" s="47" t="s">
        <v>1023</v>
      </c>
      <c r="G82">
        <v>103801000</v>
      </c>
      <c r="I82" s="47" t="s">
        <v>237</v>
      </c>
      <c r="J82">
        <v>6229000</v>
      </c>
    </row>
    <row r="83" spans="6:10" x14ac:dyDescent="0.2">
      <c r="F83" s="47" t="s">
        <v>968</v>
      </c>
      <c r="G83">
        <v>88458000</v>
      </c>
      <c r="I83" s="47" t="s">
        <v>244</v>
      </c>
      <c r="J83">
        <v>45674000</v>
      </c>
    </row>
    <row r="84" spans="6:10" x14ac:dyDescent="0.2">
      <c r="F84" s="47" t="s">
        <v>979</v>
      </c>
      <c r="G84">
        <v>132686000</v>
      </c>
      <c r="I84" s="47" t="s">
        <v>251</v>
      </c>
      <c r="J84">
        <v>47478000</v>
      </c>
    </row>
    <row r="85" spans="6:10" x14ac:dyDescent="0.2">
      <c r="F85" s="47" t="s">
        <v>1031</v>
      </c>
      <c r="G85">
        <v>125464000</v>
      </c>
      <c r="I85" s="47" t="s">
        <v>258</v>
      </c>
      <c r="J85">
        <v>5416000</v>
      </c>
    </row>
    <row r="86" spans="6:10" x14ac:dyDescent="0.2">
      <c r="F86" s="47" t="s">
        <v>1033</v>
      </c>
      <c r="G86">
        <v>92067000</v>
      </c>
      <c r="I86" s="47" t="s">
        <v>261</v>
      </c>
      <c r="J86">
        <v>42063000</v>
      </c>
    </row>
    <row r="87" spans="6:10" x14ac:dyDescent="0.2">
      <c r="F87" s="47" t="s">
        <v>1041</v>
      </c>
      <c r="G87">
        <v>125464000</v>
      </c>
      <c r="I87" s="47" t="s">
        <v>269</v>
      </c>
      <c r="J87">
        <v>6229000</v>
      </c>
    </row>
    <row r="88" spans="6:10" x14ac:dyDescent="0.2">
      <c r="F88" s="47" t="s">
        <v>1046</v>
      </c>
      <c r="G88">
        <v>71307000</v>
      </c>
      <c r="I88" s="47" t="s">
        <v>271</v>
      </c>
      <c r="J88">
        <v>6229000</v>
      </c>
    </row>
    <row r="89" spans="6:10" x14ac:dyDescent="0.2">
      <c r="F89" s="47" t="s">
        <v>181</v>
      </c>
      <c r="G89">
        <v>140539000</v>
      </c>
      <c r="I89" s="47" t="s">
        <v>274</v>
      </c>
      <c r="J89">
        <v>65892000</v>
      </c>
    </row>
    <row r="90" spans="6:10" x14ac:dyDescent="0.2">
      <c r="F90" s="47" t="s">
        <v>1114</v>
      </c>
      <c r="G90">
        <v>10710444000</v>
      </c>
      <c r="I90" s="47" t="s">
        <v>276</v>
      </c>
      <c r="J90">
        <v>6229000</v>
      </c>
    </row>
    <row r="91" spans="6:10" x14ac:dyDescent="0.2">
      <c r="I91" s="47" t="s">
        <v>278</v>
      </c>
      <c r="J91">
        <v>6229000</v>
      </c>
    </row>
    <row r="92" spans="6:10" x14ac:dyDescent="0.2">
      <c r="I92" s="47" t="s">
        <v>283</v>
      </c>
      <c r="J92">
        <v>5416000</v>
      </c>
    </row>
    <row r="93" spans="6:10" x14ac:dyDescent="0.2">
      <c r="I93" s="47" t="s">
        <v>285</v>
      </c>
      <c r="J93">
        <v>6229000</v>
      </c>
    </row>
    <row r="94" spans="6:10" x14ac:dyDescent="0.2">
      <c r="I94" s="47" t="s">
        <v>287</v>
      </c>
      <c r="J94">
        <v>26176000</v>
      </c>
    </row>
    <row r="95" spans="6:10" x14ac:dyDescent="0.2">
      <c r="I95" s="47" t="s">
        <v>290</v>
      </c>
      <c r="J95">
        <v>60476000</v>
      </c>
    </row>
    <row r="96" spans="6:10" x14ac:dyDescent="0.2">
      <c r="I96" s="47" t="s">
        <v>311</v>
      </c>
      <c r="J96">
        <v>11464000</v>
      </c>
    </row>
    <row r="97" spans="9:10" x14ac:dyDescent="0.2">
      <c r="I97" s="47" t="s">
        <v>313</v>
      </c>
      <c r="J97">
        <v>6229000</v>
      </c>
    </row>
    <row r="98" spans="9:10" x14ac:dyDescent="0.2">
      <c r="I98" s="47" t="s">
        <v>320</v>
      </c>
      <c r="J98">
        <v>6229000</v>
      </c>
    </row>
    <row r="99" spans="9:10" x14ac:dyDescent="0.2">
      <c r="I99" s="47" t="s">
        <v>322</v>
      </c>
      <c r="J99">
        <v>11645000</v>
      </c>
    </row>
    <row r="100" spans="9:10" x14ac:dyDescent="0.2">
      <c r="I100" s="47" t="s">
        <v>336</v>
      </c>
      <c r="J100">
        <v>40618000</v>
      </c>
    </row>
    <row r="101" spans="9:10" x14ac:dyDescent="0.2">
      <c r="I101" s="47" t="s">
        <v>340</v>
      </c>
      <c r="J101">
        <v>6229000</v>
      </c>
    </row>
    <row r="102" spans="9:10" x14ac:dyDescent="0.2">
      <c r="I102" s="47" t="s">
        <v>343</v>
      </c>
      <c r="J102">
        <v>11554000</v>
      </c>
    </row>
    <row r="103" spans="9:10" x14ac:dyDescent="0.2">
      <c r="I103" s="47" t="s">
        <v>346</v>
      </c>
      <c r="J103">
        <v>5416000</v>
      </c>
    </row>
    <row r="104" spans="9:10" x14ac:dyDescent="0.2">
      <c r="I104" s="47" t="s">
        <v>353</v>
      </c>
      <c r="J104">
        <v>26176000</v>
      </c>
    </row>
    <row r="105" spans="9:10" x14ac:dyDescent="0.2">
      <c r="I105" s="47" t="s">
        <v>356</v>
      </c>
      <c r="J105">
        <v>8485000</v>
      </c>
    </row>
    <row r="106" spans="9:10" x14ac:dyDescent="0.2">
      <c r="I106" s="47" t="s">
        <v>358</v>
      </c>
      <c r="J106">
        <v>17061000</v>
      </c>
    </row>
    <row r="107" spans="9:10" x14ac:dyDescent="0.2">
      <c r="I107" s="47" t="s">
        <v>360</v>
      </c>
      <c r="J107">
        <v>6229000</v>
      </c>
    </row>
    <row r="108" spans="9:10" x14ac:dyDescent="0.2">
      <c r="I108" s="47" t="s">
        <v>369</v>
      </c>
      <c r="J108">
        <v>5958000</v>
      </c>
    </row>
    <row r="109" spans="9:10" x14ac:dyDescent="0.2">
      <c r="I109" s="47" t="s">
        <v>378</v>
      </c>
      <c r="J109">
        <v>12458000</v>
      </c>
    </row>
    <row r="110" spans="9:10" x14ac:dyDescent="0.2">
      <c r="I110" s="47" t="s">
        <v>383</v>
      </c>
      <c r="J110">
        <v>26176000</v>
      </c>
    </row>
    <row r="111" spans="9:10" x14ac:dyDescent="0.2">
      <c r="I111" s="47" t="s">
        <v>397</v>
      </c>
      <c r="J111">
        <v>6951000</v>
      </c>
    </row>
    <row r="112" spans="9:10" x14ac:dyDescent="0.2">
      <c r="I112" s="47" t="s">
        <v>406</v>
      </c>
      <c r="J112">
        <v>6229000</v>
      </c>
    </row>
    <row r="113" spans="9:10" x14ac:dyDescent="0.2">
      <c r="I113" s="47" t="s">
        <v>412</v>
      </c>
      <c r="J113">
        <v>56865000</v>
      </c>
    </row>
    <row r="114" spans="9:10" x14ac:dyDescent="0.2">
      <c r="I114" s="47" t="s">
        <v>414</v>
      </c>
      <c r="J114">
        <v>6229000</v>
      </c>
    </row>
    <row r="115" spans="9:10" x14ac:dyDescent="0.2">
      <c r="I115" s="47" t="s">
        <v>433</v>
      </c>
      <c r="J115">
        <v>5416000</v>
      </c>
    </row>
    <row r="116" spans="9:10" x14ac:dyDescent="0.2">
      <c r="I116" s="47" t="s">
        <v>440</v>
      </c>
      <c r="J116">
        <v>6229000</v>
      </c>
    </row>
    <row r="117" spans="9:10" x14ac:dyDescent="0.2">
      <c r="I117" s="47" t="s">
        <v>443</v>
      </c>
      <c r="J117">
        <v>55060000</v>
      </c>
    </row>
    <row r="118" spans="9:10" x14ac:dyDescent="0.2">
      <c r="I118" s="47" t="s">
        <v>448</v>
      </c>
      <c r="J118">
        <v>26176000</v>
      </c>
    </row>
    <row r="119" spans="9:10" x14ac:dyDescent="0.2">
      <c r="I119" s="47" t="s">
        <v>455</v>
      </c>
      <c r="J119">
        <v>6229000</v>
      </c>
    </row>
    <row r="120" spans="9:10" x14ac:dyDescent="0.2">
      <c r="I120" s="47" t="s">
        <v>461</v>
      </c>
      <c r="J120">
        <v>28884000</v>
      </c>
    </row>
    <row r="121" spans="9:10" x14ac:dyDescent="0.2">
      <c r="I121" s="47" t="s">
        <v>464</v>
      </c>
      <c r="J121">
        <v>10832000</v>
      </c>
    </row>
    <row r="122" spans="9:10" x14ac:dyDescent="0.2">
      <c r="I122" s="47" t="s">
        <v>472</v>
      </c>
      <c r="J122">
        <v>5416000</v>
      </c>
    </row>
    <row r="123" spans="9:10" x14ac:dyDescent="0.2">
      <c r="I123" s="47" t="s">
        <v>474</v>
      </c>
      <c r="J123">
        <v>6229000</v>
      </c>
    </row>
    <row r="124" spans="9:10" x14ac:dyDescent="0.2">
      <c r="I124" s="47" t="s">
        <v>477</v>
      </c>
      <c r="J124">
        <v>55964000</v>
      </c>
    </row>
    <row r="125" spans="9:10" x14ac:dyDescent="0.2">
      <c r="I125" s="47" t="s">
        <v>480</v>
      </c>
      <c r="J125">
        <v>10832000</v>
      </c>
    </row>
    <row r="126" spans="9:10" x14ac:dyDescent="0.2">
      <c r="I126" s="47" t="s">
        <v>482</v>
      </c>
      <c r="J126">
        <v>6229000</v>
      </c>
    </row>
    <row r="127" spans="9:10" x14ac:dyDescent="0.2">
      <c r="I127" s="47" t="s">
        <v>489</v>
      </c>
      <c r="J127">
        <v>5416000</v>
      </c>
    </row>
    <row r="128" spans="9:10" x14ac:dyDescent="0.2">
      <c r="I128" s="47" t="s">
        <v>495</v>
      </c>
      <c r="J128">
        <v>10832000</v>
      </c>
    </row>
    <row r="129" spans="9:10" x14ac:dyDescent="0.2">
      <c r="I129" s="47" t="s">
        <v>544</v>
      </c>
      <c r="J129">
        <v>11554000</v>
      </c>
    </row>
    <row r="130" spans="9:10" x14ac:dyDescent="0.2">
      <c r="I130" s="47" t="s">
        <v>541</v>
      </c>
      <c r="J130">
        <v>26176000</v>
      </c>
    </row>
    <row r="131" spans="9:10" x14ac:dyDescent="0.2">
      <c r="I131" s="47" t="s">
        <v>525</v>
      </c>
      <c r="J131">
        <v>59573000</v>
      </c>
    </row>
    <row r="132" spans="9:10" x14ac:dyDescent="0.2">
      <c r="I132" s="47" t="s">
        <v>522</v>
      </c>
      <c r="J132">
        <v>6229000</v>
      </c>
    </row>
    <row r="133" spans="9:10" x14ac:dyDescent="0.2">
      <c r="I133" s="47" t="s">
        <v>516</v>
      </c>
      <c r="J133">
        <v>31592000</v>
      </c>
    </row>
    <row r="134" spans="9:10" x14ac:dyDescent="0.2">
      <c r="I134" s="47" t="s">
        <v>503</v>
      </c>
      <c r="J134">
        <v>6229000</v>
      </c>
    </row>
    <row r="135" spans="9:10" x14ac:dyDescent="0.2">
      <c r="I135" s="47" t="s">
        <v>500</v>
      </c>
      <c r="J135">
        <v>6229000</v>
      </c>
    </row>
    <row r="136" spans="9:10" x14ac:dyDescent="0.2">
      <c r="I136" s="47" t="s">
        <v>497</v>
      </c>
      <c r="J136">
        <v>26176000</v>
      </c>
    </row>
    <row r="137" spans="9:10" x14ac:dyDescent="0.2">
      <c r="I137" s="47" t="s">
        <v>965</v>
      </c>
      <c r="J137">
        <v>11554000</v>
      </c>
    </row>
    <row r="138" spans="9:10" x14ac:dyDescent="0.2">
      <c r="I138" s="47" t="s">
        <v>92</v>
      </c>
      <c r="J138">
        <v>40618000</v>
      </c>
    </row>
    <row r="139" spans="9:10" x14ac:dyDescent="0.2">
      <c r="I139" s="47" t="s">
        <v>1049</v>
      </c>
      <c r="J139">
        <v>7402000</v>
      </c>
    </row>
    <row r="140" spans="9:10" x14ac:dyDescent="0.2">
      <c r="I140" s="47" t="s">
        <v>747</v>
      </c>
      <c r="J140">
        <v>6951000</v>
      </c>
    </row>
    <row r="141" spans="9:10" x14ac:dyDescent="0.2">
      <c r="I141" s="47" t="s">
        <v>1085</v>
      </c>
      <c r="J141">
        <v>56865000</v>
      </c>
    </row>
    <row r="142" spans="9:10" x14ac:dyDescent="0.2">
      <c r="I142" s="47" t="s">
        <v>1090</v>
      </c>
      <c r="J142">
        <v>13179000</v>
      </c>
    </row>
    <row r="143" spans="9:10" x14ac:dyDescent="0.2">
      <c r="I143" s="47" t="s">
        <v>264</v>
      </c>
      <c r="J143">
        <v>22566000</v>
      </c>
    </row>
    <row r="144" spans="9:10" x14ac:dyDescent="0.2">
      <c r="I144" s="47" t="s">
        <v>111</v>
      </c>
      <c r="J144">
        <v>6229000</v>
      </c>
    </row>
    <row r="145" spans="9:10" x14ac:dyDescent="0.2">
      <c r="I145" s="47" t="s">
        <v>532</v>
      </c>
      <c r="J145">
        <v>16970000</v>
      </c>
    </row>
    <row r="146" spans="9:10" x14ac:dyDescent="0.2">
      <c r="I146" s="47" t="s">
        <v>711</v>
      </c>
      <c r="J146">
        <v>68599000</v>
      </c>
    </row>
    <row r="147" spans="9:10" x14ac:dyDescent="0.2">
      <c r="I147" s="47" t="s">
        <v>61</v>
      </c>
      <c r="J147">
        <v>6229000</v>
      </c>
    </row>
    <row r="148" spans="9:10" x14ac:dyDescent="0.2">
      <c r="I148" s="47" t="s">
        <v>789</v>
      </c>
      <c r="J148">
        <v>12096000</v>
      </c>
    </row>
    <row r="149" spans="9:10" x14ac:dyDescent="0.2">
      <c r="I149" s="47" t="s">
        <v>528</v>
      </c>
      <c r="J149">
        <v>25275000</v>
      </c>
    </row>
    <row r="150" spans="9:10" x14ac:dyDescent="0.2">
      <c r="I150" s="47" t="s">
        <v>535</v>
      </c>
      <c r="J150">
        <v>6229000</v>
      </c>
    </row>
    <row r="151" spans="9:10" x14ac:dyDescent="0.2">
      <c r="I151" s="47" t="s">
        <v>555</v>
      </c>
      <c r="J151">
        <v>17240000</v>
      </c>
    </row>
    <row r="152" spans="9:10" x14ac:dyDescent="0.2">
      <c r="I152" s="47" t="s">
        <v>560</v>
      </c>
      <c r="J152">
        <v>6229000</v>
      </c>
    </row>
    <row r="153" spans="9:10" x14ac:dyDescent="0.2">
      <c r="I153" s="47" t="s">
        <v>563</v>
      </c>
      <c r="J153">
        <v>6229000</v>
      </c>
    </row>
    <row r="154" spans="9:10" x14ac:dyDescent="0.2">
      <c r="I154" s="47" t="s">
        <v>565</v>
      </c>
      <c r="J154">
        <v>17783000</v>
      </c>
    </row>
    <row r="155" spans="9:10" x14ac:dyDescent="0.2">
      <c r="I155" s="47" t="s">
        <v>570</v>
      </c>
      <c r="J155">
        <v>26176000</v>
      </c>
    </row>
    <row r="156" spans="9:10" x14ac:dyDescent="0.2">
      <c r="I156" s="47" t="s">
        <v>573</v>
      </c>
      <c r="J156">
        <v>22566000</v>
      </c>
    </row>
    <row r="157" spans="9:10" x14ac:dyDescent="0.2">
      <c r="I157" s="47" t="s">
        <v>591</v>
      </c>
      <c r="J157">
        <v>51450000</v>
      </c>
    </row>
    <row r="158" spans="9:10" x14ac:dyDescent="0.2">
      <c r="I158" s="47" t="s">
        <v>606</v>
      </c>
      <c r="J158">
        <v>6951000</v>
      </c>
    </row>
    <row r="159" spans="9:10" x14ac:dyDescent="0.2">
      <c r="I159" s="47" t="s">
        <v>611</v>
      </c>
      <c r="J159">
        <v>13179000</v>
      </c>
    </row>
    <row r="160" spans="9:10" x14ac:dyDescent="0.2">
      <c r="I160" s="47" t="s">
        <v>633</v>
      </c>
      <c r="J160">
        <v>26176000</v>
      </c>
    </row>
    <row r="161" spans="9:10" x14ac:dyDescent="0.2">
      <c r="I161" s="47" t="s">
        <v>624</v>
      </c>
      <c r="J161">
        <v>48742000</v>
      </c>
    </row>
    <row r="162" spans="9:10" x14ac:dyDescent="0.2">
      <c r="I162" s="47" t="s">
        <v>627</v>
      </c>
      <c r="J162">
        <v>46034000</v>
      </c>
    </row>
    <row r="163" spans="9:10" x14ac:dyDescent="0.2">
      <c r="I163" s="47" t="s">
        <v>994</v>
      </c>
      <c r="J163">
        <v>43326000</v>
      </c>
    </row>
    <row r="164" spans="9:10" x14ac:dyDescent="0.2">
      <c r="I164" s="47" t="s">
        <v>629</v>
      </c>
      <c r="J164">
        <v>36105000</v>
      </c>
    </row>
    <row r="165" spans="9:10" x14ac:dyDescent="0.2">
      <c r="I165" s="47" t="s">
        <v>631</v>
      </c>
      <c r="J165">
        <v>6951000</v>
      </c>
    </row>
    <row r="166" spans="9:10" x14ac:dyDescent="0.2">
      <c r="I166" s="47" t="s">
        <v>642</v>
      </c>
      <c r="J166">
        <v>7763000</v>
      </c>
    </row>
    <row r="167" spans="9:10" x14ac:dyDescent="0.2">
      <c r="I167" s="47" t="s">
        <v>669</v>
      </c>
      <c r="J167">
        <v>6951000</v>
      </c>
    </row>
    <row r="168" spans="9:10" x14ac:dyDescent="0.2">
      <c r="I168" s="47" t="s">
        <v>675</v>
      </c>
      <c r="J168">
        <v>21663000</v>
      </c>
    </row>
    <row r="169" spans="9:10" x14ac:dyDescent="0.2">
      <c r="I169" s="47" t="s">
        <v>687</v>
      </c>
      <c r="J169">
        <v>40618000</v>
      </c>
    </row>
    <row r="170" spans="9:10" x14ac:dyDescent="0.2">
      <c r="I170" s="47" t="s">
        <v>692</v>
      </c>
      <c r="J170">
        <v>6951000</v>
      </c>
    </row>
    <row r="171" spans="9:10" x14ac:dyDescent="0.2">
      <c r="I171" s="47" t="s">
        <v>700</v>
      </c>
      <c r="J171">
        <v>50547000</v>
      </c>
    </row>
    <row r="172" spans="9:10" x14ac:dyDescent="0.2">
      <c r="I172" s="47" t="s">
        <v>704</v>
      </c>
      <c r="J172">
        <v>26176000</v>
      </c>
    </row>
    <row r="173" spans="9:10" x14ac:dyDescent="0.2">
      <c r="I173" s="47" t="s">
        <v>713</v>
      </c>
      <c r="J173">
        <v>40618000</v>
      </c>
    </row>
    <row r="174" spans="9:10" x14ac:dyDescent="0.2">
      <c r="I174" s="47" t="s">
        <v>715</v>
      </c>
      <c r="J174">
        <v>26176000</v>
      </c>
    </row>
    <row r="175" spans="9:10" x14ac:dyDescent="0.2">
      <c r="I175" s="47" t="s">
        <v>733</v>
      </c>
      <c r="J175">
        <v>26176000</v>
      </c>
    </row>
    <row r="176" spans="9:10" x14ac:dyDescent="0.2">
      <c r="I176" s="47" t="s">
        <v>736</v>
      </c>
      <c r="J176">
        <v>15435000</v>
      </c>
    </row>
    <row r="177" spans="9:10" x14ac:dyDescent="0.2">
      <c r="I177" s="47" t="s">
        <v>745</v>
      </c>
      <c r="J177">
        <v>10832000</v>
      </c>
    </row>
    <row r="178" spans="9:10" x14ac:dyDescent="0.2">
      <c r="I178" s="47" t="s">
        <v>753</v>
      </c>
      <c r="J178">
        <v>14262000</v>
      </c>
    </row>
    <row r="179" spans="9:10" x14ac:dyDescent="0.2">
      <c r="I179" s="47" t="s">
        <v>755</v>
      </c>
      <c r="J179">
        <v>14714000</v>
      </c>
    </row>
    <row r="180" spans="9:10" x14ac:dyDescent="0.2">
      <c r="I180" s="47" t="s">
        <v>761</v>
      </c>
      <c r="J180">
        <v>6951000</v>
      </c>
    </row>
    <row r="181" spans="9:10" x14ac:dyDescent="0.2">
      <c r="I181" s="47" t="s">
        <v>764</v>
      </c>
      <c r="J181">
        <v>55060000</v>
      </c>
    </row>
    <row r="182" spans="9:10" x14ac:dyDescent="0.2">
      <c r="I182" s="47" t="s">
        <v>792</v>
      </c>
      <c r="J182">
        <v>24371000</v>
      </c>
    </row>
    <row r="183" spans="9:10" x14ac:dyDescent="0.2">
      <c r="I183" s="47" t="s">
        <v>811</v>
      </c>
      <c r="J183">
        <v>6951000</v>
      </c>
    </row>
    <row r="184" spans="9:10" x14ac:dyDescent="0.2">
      <c r="I184" s="47" t="s">
        <v>815</v>
      </c>
      <c r="J184">
        <v>9388000</v>
      </c>
    </row>
    <row r="185" spans="9:10" x14ac:dyDescent="0.2">
      <c r="I185" s="47" t="s">
        <v>821</v>
      </c>
      <c r="J185">
        <v>6951000</v>
      </c>
    </row>
    <row r="186" spans="9:10" x14ac:dyDescent="0.2">
      <c r="I186" s="47" t="s">
        <v>835</v>
      </c>
      <c r="J186">
        <v>11554000</v>
      </c>
    </row>
    <row r="187" spans="9:10" x14ac:dyDescent="0.2">
      <c r="I187" s="47" t="s">
        <v>843</v>
      </c>
      <c r="J187">
        <v>6951000</v>
      </c>
    </row>
    <row r="188" spans="9:10" x14ac:dyDescent="0.2">
      <c r="I188" s="47" t="s">
        <v>849</v>
      </c>
      <c r="J188">
        <v>26176000</v>
      </c>
    </row>
    <row r="189" spans="9:10" x14ac:dyDescent="0.2">
      <c r="I189" s="47" t="s">
        <v>854</v>
      </c>
      <c r="J189">
        <v>26176000</v>
      </c>
    </row>
    <row r="190" spans="9:10" x14ac:dyDescent="0.2">
      <c r="I190" s="47" t="s">
        <v>859</v>
      </c>
      <c r="J190">
        <v>56865000</v>
      </c>
    </row>
    <row r="191" spans="9:10" x14ac:dyDescent="0.2">
      <c r="I191" s="47" t="s">
        <v>863</v>
      </c>
      <c r="J191">
        <v>10832000</v>
      </c>
    </row>
    <row r="192" spans="9:10" x14ac:dyDescent="0.2">
      <c r="I192" s="47" t="s">
        <v>869</v>
      </c>
      <c r="J192">
        <v>48742000</v>
      </c>
    </row>
    <row r="193" spans="9:10" x14ac:dyDescent="0.2">
      <c r="I193" s="47" t="s">
        <v>875</v>
      </c>
      <c r="J193">
        <v>25274000</v>
      </c>
    </row>
    <row r="194" spans="9:10" x14ac:dyDescent="0.2">
      <c r="I194" s="47" t="s">
        <v>895</v>
      </c>
      <c r="J194">
        <v>65892000</v>
      </c>
    </row>
    <row r="195" spans="9:10" x14ac:dyDescent="0.2">
      <c r="I195" s="47" t="s">
        <v>898</v>
      </c>
      <c r="J195">
        <v>68599000</v>
      </c>
    </row>
    <row r="196" spans="9:10" x14ac:dyDescent="0.2">
      <c r="I196" s="47" t="s">
        <v>913</v>
      </c>
      <c r="J196">
        <v>52714000</v>
      </c>
    </row>
    <row r="197" spans="9:10" x14ac:dyDescent="0.2">
      <c r="I197" s="47" t="s">
        <v>916</v>
      </c>
      <c r="J197">
        <v>6951000</v>
      </c>
    </row>
    <row r="198" spans="9:10" x14ac:dyDescent="0.2">
      <c r="I198" s="47" t="s">
        <v>921</v>
      </c>
      <c r="J198">
        <v>68599000</v>
      </c>
    </row>
    <row r="199" spans="9:10" x14ac:dyDescent="0.2">
      <c r="I199" s="47" t="s">
        <v>940</v>
      </c>
      <c r="J199">
        <v>26176000</v>
      </c>
    </row>
    <row r="200" spans="9:10" x14ac:dyDescent="0.2">
      <c r="I200" s="47" t="s">
        <v>943</v>
      </c>
      <c r="J200">
        <v>60476000</v>
      </c>
    </row>
    <row r="201" spans="9:10" x14ac:dyDescent="0.2">
      <c r="I201" s="47" t="s">
        <v>945</v>
      </c>
      <c r="J201">
        <v>51450000</v>
      </c>
    </row>
    <row r="202" spans="9:10" x14ac:dyDescent="0.2">
      <c r="I202" s="47" t="s">
        <v>953</v>
      </c>
      <c r="J202">
        <v>48742000</v>
      </c>
    </row>
    <row r="203" spans="9:10" x14ac:dyDescent="0.2">
      <c r="I203" s="47" t="s">
        <v>956</v>
      </c>
      <c r="J203">
        <v>27079000</v>
      </c>
    </row>
    <row r="204" spans="9:10" x14ac:dyDescent="0.2">
      <c r="I204" s="47" t="s">
        <v>971</v>
      </c>
      <c r="J204">
        <v>37910000</v>
      </c>
    </row>
    <row r="205" spans="9:10" x14ac:dyDescent="0.2">
      <c r="I205" s="47" t="s">
        <v>973</v>
      </c>
      <c r="J205">
        <v>6951000</v>
      </c>
    </row>
    <row r="206" spans="9:10" x14ac:dyDescent="0.2">
      <c r="I206" s="47" t="s">
        <v>975</v>
      </c>
      <c r="J206">
        <v>68599000</v>
      </c>
    </row>
    <row r="207" spans="9:10" x14ac:dyDescent="0.2">
      <c r="I207" s="47" t="s">
        <v>999</v>
      </c>
      <c r="J207">
        <v>13630000</v>
      </c>
    </row>
    <row r="208" spans="9:10" x14ac:dyDescent="0.2">
      <c r="I208" s="47" t="s">
        <v>1006</v>
      </c>
      <c r="J208">
        <v>59573000</v>
      </c>
    </row>
    <row r="209" spans="9:10" x14ac:dyDescent="0.2">
      <c r="I209" s="47" t="s">
        <v>1026</v>
      </c>
      <c r="J209">
        <v>6951000</v>
      </c>
    </row>
    <row r="210" spans="9:10" x14ac:dyDescent="0.2">
      <c r="I210" s="47" t="s">
        <v>1029</v>
      </c>
      <c r="J210">
        <v>55060000</v>
      </c>
    </row>
    <row r="211" spans="9:10" x14ac:dyDescent="0.2">
      <c r="I211" s="47" t="s">
        <v>1038</v>
      </c>
      <c r="J211">
        <v>28884000</v>
      </c>
    </row>
    <row r="212" spans="9:10" x14ac:dyDescent="0.2">
      <c r="I212" s="47" t="s">
        <v>1052</v>
      </c>
      <c r="J212">
        <v>22566000</v>
      </c>
    </row>
    <row r="213" spans="9:10" x14ac:dyDescent="0.2">
      <c r="I213" s="47" t="s">
        <v>1057</v>
      </c>
      <c r="J213">
        <v>13630000</v>
      </c>
    </row>
    <row r="214" spans="9:10" x14ac:dyDescent="0.2">
      <c r="I214" s="47" t="s">
        <v>1059</v>
      </c>
      <c r="J214">
        <v>6951000</v>
      </c>
    </row>
    <row r="215" spans="9:10" x14ac:dyDescent="0.2">
      <c r="I215" s="47" t="s">
        <v>1065</v>
      </c>
      <c r="J215">
        <v>31592000</v>
      </c>
    </row>
    <row r="216" spans="9:10" x14ac:dyDescent="0.2">
      <c r="I216" s="47" t="s">
        <v>1067</v>
      </c>
      <c r="J216">
        <v>60476000</v>
      </c>
    </row>
    <row r="217" spans="9:10" x14ac:dyDescent="0.2">
      <c r="I217" s="47" t="s">
        <v>1070</v>
      </c>
      <c r="J217">
        <v>56865000</v>
      </c>
    </row>
    <row r="218" spans="9:10" x14ac:dyDescent="0.2">
      <c r="I218" s="47" t="s">
        <v>1072</v>
      </c>
      <c r="J218">
        <v>7763000</v>
      </c>
    </row>
    <row r="219" spans="9:10" x14ac:dyDescent="0.2">
      <c r="I219" s="47" t="s">
        <v>1074</v>
      </c>
      <c r="J219">
        <v>55060000</v>
      </c>
    </row>
    <row r="220" spans="9:10" x14ac:dyDescent="0.2">
      <c r="I220" s="47" t="s">
        <v>1082</v>
      </c>
      <c r="J220">
        <v>26176000</v>
      </c>
    </row>
    <row r="221" spans="9:10" x14ac:dyDescent="0.2">
      <c r="I221" s="47" t="s">
        <v>1088</v>
      </c>
      <c r="J221">
        <v>60476000</v>
      </c>
    </row>
    <row r="222" spans="9:10" x14ac:dyDescent="0.2">
      <c r="I222" s="47" t="s">
        <v>1092</v>
      </c>
      <c r="J222">
        <v>6951000</v>
      </c>
    </row>
    <row r="223" spans="9:10" x14ac:dyDescent="0.2">
      <c r="I223" s="47" t="s">
        <v>1095</v>
      </c>
      <c r="J223">
        <v>20942000</v>
      </c>
    </row>
    <row r="224" spans="9:10" x14ac:dyDescent="0.2">
      <c r="I224" s="47" t="s">
        <v>1098</v>
      </c>
      <c r="J224">
        <v>17963000</v>
      </c>
    </row>
    <row r="225" spans="9:10" x14ac:dyDescent="0.2">
      <c r="I225" s="47" t="s">
        <v>1100</v>
      </c>
      <c r="J225">
        <v>26176000</v>
      </c>
    </row>
    <row r="226" spans="9:10" x14ac:dyDescent="0.2">
      <c r="I226" s="47" t="s">
        <v>1105</v>
      </c>
      <c r="J226">
        <v>6951000</v>
      </c>
    </row>
    <row r="227" spans="9:10" x14ac:dyDescent="0.2">
      <c r="I227" s="47" t="s">
        <v>380</v>
      </c>
      <c r="J227">
        <v>5416000</v>
      </c>
    </row>
    <row r="228" spans="9:10" x14ac:dyDescent="0.2">
      <c r="I228" s="47" t="s">
        <v>1114</v>
      </c>
      <c r="J228">
        <v>5561890000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4BA9-B7D4-514A-883C-1DA3D0454C1C}">
  <dimension ref="A2:J343"/>
  <sheetViews>
    <sheetView topLeftCell="H3" workbookViewId="0">
      <selection activeCell="H3" sqref="H3"/>
    </sheetView>
  </sheetViews>
  <sheetFormatPr baseColWidth="10" defaultColWidth="11.5" defaultRowHeight="15" x14ac:dyDescent="0.2"/>
  <cols>
    <col min="1" max="1" width="13.6640625" bestFit="1" customWidth="1"/>
    <col min="2" max="2" width="17.83203125" bestFit="1" customWidth="1"/>
    <col min="3" max="3" width="17.83203125" customWidth="1"/>
    <col min="4" max="4" width="13.6640625" bestFit="1" customWidth="1"/>
    <col min="5" max="5" width="14.1640625" bestFit="1" customWidth="1"/>
    <col min="6" max="6" width="17.83203125" bestFit="1" customWidth="1"/>
    <col min="8" max="8" width="13.6640625" bestFit="1" customWidth="1"/>
    <col min="9" max="9" width="14.1640625" bestFit="1" customWidth="1"/>
    <col min="10" max="10" width="17.83203125" bestFit="1" customWidth="1"/>
  </cols>
  <sheetData>
    <row r="2" spans="1:10" x14ac:dyDescent="0.2">
      <c r="D2" s="33" t="s">
        <v>13</v>
      </c>
      <c r="E2">
        <f>50000*23000</f>
        <v>1150000000</v>
      </c>
      <c r="H2" s="33" t="s">
        <v>21</v>
      </c>
    </row>
    <row r="3" spans="1:10" x14ac:dyDescent="0.2">
      <c r="A3" s="46" t="s">
        <v>1111</v>
      </c>
      <c r="B3" t="s">
        <v>1116</v>
      </c>
      <c r="D3" s="46" t="s">
        <v>1111</v>
      </c>
      <c r="E3" t="s">
        <v>1113</v>
      </c>
      <c r="F3" t="s">
        <v>1116</v>
      </c>
      <c r="H3" s="46" t="s">
        <v>1111</v>
      </c>
      <c r="I3" t="s">
        <v>1113</v>
      </c>
      <c r="J3" t="s">
        <v>1116</v>
      </c>
    </row>
    <row r="4" spans="1:10" x14ac:dyDescent="0.2">
      <c r="A4" s="47" t="s">
        <v>581</v>
      </c>
      <c r="B4">
        <v>1</v>
      </c>
      <c r="D4" s="47" t="s">
        <v>1103</v>
      </c>
      <c r="E4">
        <v>4097881000</v>
      </c>
      <c r="F4">
        <v>1</v>
      </c>
      <c r="H4" s="47" t="s">
        <v>581</v>
      </c>
      <c r="I4">
        <v>18505000</v>
      </c>
      <c r="J4">
        <v>1</v>
      </c>
    </row>
    <row r="5" spans="1:10" x14ac:dyDescent="0.2">
      <c r="A5" s="47" t="s">
        <v>947</v>
      </c>
      <c r="B5">
        <v>1</v>
      </c>
      <c r="D5" s="47" t="s">
        <v>1020</v>
      </c>
      <c r="E5">
        <v>2201483000</v>
      </c>
      <c r="F5">
        <v>1</v>
      </c>
      <c r="H5" s="47" t="s">
        <v>947</v>
      </c>
      <c r="I5">
        <v>14804000</v>
      </c>
      <c r="J5">
        <v>1</v>
      </c>
    </row>
    <row r="6" spans="1:10" x14ac:dyDescent="0.2">
      <c r="A6" s="47" t="s">
        <v>216</v>
      </c>
      <c r="B6">
        <v>1</v>
      </c>
      <c r="D6" s="47" t="s">
        <v>841</v>
      </c>
      <c r="E6">
        <v>1610268800</v>
      </c>
      <c r="F6">
        <v>1</v>
      </c>
      <c r="H6" s="47" t="s">
        <v>1062</v>
      </c>
      <c r="I6">
        <v>29787000</v>
      </c>
      <c r="J6">
        <v>1</v>
      </c>
    </row>
    <row r="7" spans="1:10" x14ac:dyDescent="0.2">
      <c r="A7" s="47" t="s">
        <v>1062</v>
      </c>
      <c r="B7">
        <v>1</v>
      </c>
      <c r="D7" s="47" t="s">
        <v>1114</v>
      </c>
      <c r="E7">
        <v>7909632800</v>
      </c>
      <c r="F7">
        <v>3</v>
      </c>
      <c r="H7" s="47" t="s">
        <v>723</v>
      </c>
      <c r="I7">
        <v>10832000</v>
      </c>
      <c r="J7">
        <v>1</v>
      </c>
    </row>
    <row r="8" spans="1:10" x14ac:dyDescent="0.2">
      <c r="A8" s="47" t="s">
        <v>723</v>
      </c>
      <c r="B8">
        <v>1</v>
      </c>
      <c r="D8" s="33" t="s">
        <v>15</v>
      </c>
      <c r="E8">
        <f>25000*23000</f>
        <v>575000000</v>
      </c>
      <c r="H8" s="47" t="s">
        <v>1080</v>
      </c>
      <c r="I8">
        <v>55060000</v>
      </c>
      <c r="J8">
        <v>1</v>
      </c>
    </row>
    <row r="9" spans="1:10" x14ac:dyDescent="0.2">
      <c r="A9" s="47" t="s">
        <v>325</v>
      </c>
      <c r="B9">
        <v>1</v>
      </c>
      <c r="D9" s="46" t="s">
        <v>1111</v>
      </c>
      <c r="E9" t="s">
        <v>1113</v>
      </c>
      <c r="F9" t="s">
        <v>1116</v>
      </c>
      <c r="H9" s="47" t="s">
        <v>157</v>
      </c>
      <c r="I9">
        <v>13630000</v>
      </c>
      <c r="J9">
        <v>1</v>
      </c>
    </row>
    <row r="10" spans="1:10" x14ac:dyDescent="0.2">
      <c r="A10" s="47" t="s">
        <v>1003</v>
      </c>
      <c r="B10">
        <v>1</v>
      </c>
      <c r="D10" s="47" t="s">
        <v>372</v>
      </c>
      <c r="E10">
        <v>609900000</v>
      </c>
      <c r="F10">
        <v>1</v>
      </c>
      <c r="H10" s="47" t="s">
        <v>750</v>
      </c>
      <c r="I10">
        <v>50547000</v>
      </c>
      <c r="J10">
        <v>1</v>
      </c>
    </row>
    <row r="11" spans="1:10" x14ac:dyDescent="0.2">
      <c r="A11" s="47" t="s">
        <v>105</v>
      </c>
      <c r="B11">
        <v>1</v>
      </c>
      <c r="D11" s="47" t="s">
        <v>655</v>
      </c>
      <c r="E11">
        <v>732926000</v>
      </c>
      <c r="F11">
        <v>1</v>
      </c>
      <c r="H11" s="47" t="s">
        <v>593</v>
      </c>
      <c r="I11">
        <v>13902000</v>
      </c>
      <c r="J11">
        <v>1</v>
      </c>
    </row>
    <row r="12" spans="1:10" x14ac:dyDescent="0.2">
      <c r="A12" s="47" t="s">
        <v>800</v>
      </c>
      <c r="B12">
        <v>1</v>
      </c>
      <c r="D12" s="47" t="s">
        <v>409</v>
      </c>
      <c r="E12">
        <v>685989000</v>
      </c>
      <c r="F12">
        <v>1</v>
      </c>
      <c r="H12" s="47" t="s">
        <v>255</v>
      </c>
      <c r="I12">
        <v>26267000</v>
      </c>
      <c r="J12">
        <v>1</v>
      </c>
    </row>
    <row r="13" spans="1:10" x14ac:dyDescent="0.2">
      <c r="A13" s="47" t="s">
        <v>1080</v>
      </c>
      <c r="B13">
        <v>1</v>
      </c>
      <c r="D13" s="47" t="s">
        <v>200</v>
      </c>
      <c r="E13">
        <v>617390000</v>
      </c>
      <c r="F13">
        <v>1</v>
      </c>
      <c r="H13" s="47" t="s">
        <v>907</v>
      </c>
      <c r="I13">
        <v>6951000</v>
      </c>
      <c r="J13">
        <v>1</v>
      </c>
    </row>
    <row r="14" spans="1:10" x14ac:dyDescent="0.2">
      <c r="A14" s="47" t="s">
        <v>372</v>
      </c>
      <c r="B14">
        <v>1</v>
      </c>
      <c r="D14" s="47" t="s">
        <v>992</v>
      </c>
      <c r="E14">
        <v>602949000</v>
      </c>
      <c r="F14">
        <v>1</v>
      </c>
      <c r="H14" s="47" t="s">
        <v>986</v>
      </c>
      <c r="I14">
        <v>27079000</v>
      </c>
      <c r="J14">
        <v>1</v>
      </c>
    </row>
    <row r="15" spans="1:10" x14ac:dyDescent="0.2">
      <c r="A15" s="47" t="s">
        <v>646</v>
      </c>
      <c r="B15">
        <v>1</v>
      </c>
      <c r="D15" s="47" t="s">
        <v>1114</v>
      </c>
      <c r="E15">
        <v>3249154000</v>
      </c>
      <c r="F15">
        <v>5</v>
      </c>
      <c r="H15" s="47" t="s">
        <v>213</v>
      </c>
      <c r="I15">
        <v>64989000</v>
      </c>
      <c r="J15">
        <v>1</v>
      </c>
    </row>
    <row r="16" spans="1:10" x14ac:dyDescent="0.2">
      <c r="A16" s="47" t="s">
        <v>785</v>
      </c>
      <c r="B16">
        <v>1</v>
      </c>
      <c r="H16" s="47" t="s">
        <v>1077</v>
      </c>
      <c r="I16">
        <v>7763000</v>
      </c>
      <c r="J16">
        <v>1</v>
      </c>
    </row>
    <row r="17" spans="1:10" x14ac:dyDescent="0.2">
      <c r="A17" s="47" t="s">
        <v>157</v>
      </c>
      <c r="B17">
        <v>1</v>
      </c>
      <c r="D17" s="33" t="s">
        <v>17</v>
      </c>
      <c r="E17">
        <f>10000*23000</f>
        <v>230000000</v>
      </c>
      <c r="H17" s="47" t="s">
        <v>603</v>
      </c>
      <c r="I17">
        <v>55061000</v>
      </c>
      <c r="J17">
        <v>1</v>
      </c>
    </row>
    <row r="18" spans="1:10" x14ac:dyDescent="0.2">
      <c r="A18" s="47" t="s">
        <v>750</v>
      </c>
      <c r="B18">
        <v>1</v>
      </c>
      <c r="D18" s="46" t="s">
        <v>1111</v>
      </c>
      <c r="E18" t="s">
        <v>1113</v>
      </c>
      <c r="F18" t="s">
        <v>1116</v>
      </c>
      <c r="H18" s="47" t="s">
        <v>305</v>
      </c>
      <c r="I18">
        <v>6229000</v>
      </c>
      <c r="J18">
        <v>1</v>
      </c>
    </row>
    <row r="19" spans="1:10" x14ac:dyDescent="0.2">
      <c r="A19" s="47" t="s">
        <v>593</v>
      </c>
      <c r="B19">
        <v>1</v>
      </c>
      <c r="D19" s="47" t="s">
        <v>216</v>
      </c>
      <c r="E19">
        <v>328553000</v>
      </c>
      <c r="F19">
        <v>1</v>
      </c>
      <c r="H19" s="47" t="s">
        <v>666</v>
      </c>
      <c r="I19">
        <v>6951000</v>
      </c>
      <c r="J19">
        <v>1</v>
      </c>
    </row>
    <row r="20" spans="1:10" x14ac:dyDescent="0.2">
      <c r="A20" s="47" t="s">
        <v>255</v>
      </c>
      <c r="B20">
        <v>1</v>
      </c>
      <c r="D20" s="47" t="s">
        <v>105</v>
      </c>
      <c r="E20">
        <v>334966000</v>
      </c>
      <c r="F20">
        <v>1</v>
      </c>
      <c r="H20" s="47" t="s">
        <v>583</v>
      </c>
      <c r="I20">
        <v>6951000</v>
      </c>
      <c r="J20">
        <v>1</v>
      </c>
    </row>
    <row r="21" spans="1:10" x14ac:dyDescent="0.2">
      <c r="A21" s="47" t="s">
        <v>206</v>
      </c>
      <c r="B21">
        <v>1</v>
      </c>
      <c r="D21" s="47" t="s">
        <v>646</v>
      </c>
      <c r="E21">
        <v>254539000</v>
      </c>
      <c r="F21">
        <v>1</v>
      </c>
      <c r="H21" s="47" t="s">
        <v>240</v>
      </c>
      <c r="I21">
        <v>55060000</v>
      </c>
      <c r="J21">
        <v>1</v>
      </c>
    </row>
    <row r="22" spans="1:10" x14ac:dyDescent="0.2">
      <c r="A22" s="47" t="s">
        <v>907</v>
      </c>
      <c r="B22">
        <v>1</v>
      </c>
      <c r="D22" s="47" t="s">
        <v>206</v>
      </c>
      <c r="E22">
        <v>398958000</v>
      </c>
      <c r="F22">
        <v>1</v>
      </c>
      <c r="H22" s="47" t="s">
        <v>931</v>
      </c>
      <c r="I22">
        <v>6680000</v>
      </c>
      <c r="J22">
        <v>1</v>
      </c>
    </row>
    <row r="23" spans="1:10" x14ac:dyDescent="0.2">
      <c r="A23" s="47" t="s">
        <v>986</v>
      </c>
      <c r="B23">
        <v>1</v>
      </c>
      <c r="D23" s="47" t="s">
        <v>726</v>
      </c>
      <c r="E23">
        <v>505466000</v>
      </c>
      <c r="F23">
        <v>1</v>
      </c>
      <c r="H23" s="47" t="s">
        <v>292</v>
      </c>
      <c r="I23">
        <v>6229000</v>
      </c>
      <c r="J23">
        <v>1</v>
      </c>
    </row>
    <row r="24" spans="1:10" x14ac:dyDescent="0.2">
      <c r="A24" s="47" t="s">
        <v>202</v>
      </c>
      <c r="B24">
        <v>1</v>
      </c>
      <c r="D24" s="47" t="s">
        <v>807</v>
      </c>
      <c r="E24">
        <v>478388000</v>
      </c>
      <c r="F24">
        <v>1</v>
      </c>
      <c r="H24" s="47" t="s">
        <v>847</v>
      </c>
      <c r="I24">
        <v>14713000</v>
      </c>
      <c r="J24">
        <v>1</v>
      </c>
    </row>
    <row r="25" spans="1:10" x14ac:dyDescent="0.2">
      <c r="A25" s="47" t="s">
        <v>213</v>
      </c>
      <c r="B25">
        <v>1</v>
      </c>
      <c r="D25" s="47" t="s">
        <v>142</v>
      </c>
      <c r="E25">
        <v>343900000</v>
      </c>
      <c r="F25">
        <v>1</v>
      </c>
      <c r="H25" s="47" t="s">
        <v>731</v>
      </c>
      <c r="I25">
        <v>6951000</v>
      </c>
      <c r="J25">
        <v>1</v>
      </c>
    </row>
    <row r="26" spans="1:10" x14ac:dyDescent="0.2">
      <c r="A26" s="47" t="s">
        <v>586</v>
      </c>
      <c r="B26">
        <v>1</v>
      </c>
      <c r="D26" s="47" t="s">
        <v>135</v>
      </c>
      <c r="E26">
        <v>316820000</v>
      </c>
      <c r="F26">
        <v>1</v>
      </c>
      <c r="H26" s="47" t="s">
        <v>102</v>
      </c>
      <c r="I26">
        <v>5416000</v>
      </c>
      <c r="J26">
        <v>1</v>
      </c>
    </row>
    <row r="27" spans="1:10" x14ac:dyDescent="0.2">
      <c r="A27" s="47" t="s">
        <v>1077</v>
      </c>
      <c r="B27">
        <v>1</v>
      </c>
      <c r="D27" s="47" t="s">
        <v>191</v>
      </c>
      <c r="E27">
        <v>342094000</v>
      </c>
      <c r="F27">
        <v>1</v>
      </c>
      <c r="H27" s="47" t="s">
        <v>770</v>
      </c>
      <c r="I27">
        <v>56865000</v>
      </c>
      <c r="J27">
        <v>1</v>
      </c>
    </row>
    <row r="28" spans="1:10" x14ac:dyDescent="0.2">
      <c r="A28" s="47" t="s">
        <v>726</v>
      </c>
      <c r="B28">
        <v>1</v>
      </c>
      <c r="D28" s="47" t="s">
        <v>884</v>
      </c>
      <c r="E28">
        <v>415567000</v>
      </c>
      <c r="F28">
        <v>1</v>
      </c>
      <c r="H28" s="47" t="s">
        <v>470</v>
      </c>
      <c r="I28">
        <v>63184000</v>
      </c>
      <c r="J28">
        <v>1</v>
      </c>
    </row>
    <row r="29" spans="1:10" x14ac:dyDescent="0.2">
      <c r="A29" s="47" t="s">
        <v>680</v>
      </c>
      <c r="B29">
        <v>1</v>
      </c>
      <c r="D29" s="47" t="s">
        <v>767</v>
      </c>
      <c r="E29">
        <v>265370000</v>
      </c>
      <c r="F29">
        <v>1</v>
      </c>
      <c r="H29" s="47" t="s">
        <v>445</v>
      </c>
      <c r="I29">
        <v>8485000</v>
      </c>
      <c r="J29">
        <v>1</v>
      </c>
    </row>
    <row r="30" spans="1:10" x14ac:dyDescent="0.2">
      <c r="A30" s="47" t="s">
        <v>603</v>
      </c>
      <c r="B30">
        <v>1</v>
      </c>
      <c r="D30" s="47" t="s">
        <v>386</v>
      </c>
      <c r="E30">
        <v>476583000</v>
      </c>
      <c r="F30">
        <v>1</v>
      </c>
      <c r="H30" s="47" t="s">
        <v>399</v>
      </c>
      <c r="I30">
        <v>31592000</v>
      </c>
      <c r="J30">
        <v>1</v>
      </c>
    </row>
    <row r="31" spans="1:10" x14ac:dyDescent="0.2">
      <c r="A31" s="47" t="s">
        <v>739</v>
      </c>
      <c r="B31">
        <v>1</v>
      </c>
      <c r="D31" s="47" t="s">
        <v>758</v>
      </c>
      <c r="E31">
        <v>384515000</v>
      </c>
      <c r="F31">
        <v>1</v>
      </c>
      <c r="H31" s="47" t="s">
        <v>617</v>
      </c>
      <c r="I31">
        <v>6951000</v>
      </c>
      <c r="J31">
        <v>1</v>
      </c>
    </row>
    <row r="32" spans="1:10" x14ac:dyDescent="0.2">
      <c r="A32" s="47" t="s">
        <v>305</v>
      </c>
      <c r="B32">
        <v>1</v>
      </c>
      <c r="D32" s="47" t="s">
        <v>742</v>
      </c>
      <c r="E32">
        <v>278007000</v>
      </c>
      <c r="F32">
        <v>1</v>
      </c>
      <c r="H32" s="47" t="s">
        <v>46</v>
      </c>
      <c r="I32">
        <v>46937000</v>
      </c>
      <c r="J32">
        <v>1</v>
      </c>
    </row>
    <row r="33" spans="1:10" x14ac:dyDescent="0.2">
      <c r="A33" s="47" t="s">
        <v>666</v>
      </c>
      <c r="B33">
        <v>1</v>
      </c>
      <c r="D33" s="47" t="s">
        <v>332</v>
      </c>
      <c r="E33">
        <v>280714000</v>
      </c>
      <c r="F33">
        <v>1</v>
      </c>
      <c r="H33" s="47" t="s">
        <v>685</v>
      </c>
      <c r="I33">
        <v>26176000</v>
      </c>
      <c r="J33">
        <v>1</v>
      </c>
    </row>
    <row r="34" spans="1:10" x14ac:dyDescent="0.2">
      <c r="A34" s="47" t="s">
        <v>583</v>
      </c>
      <c r="B34">
        <v>1</v>
      </c>
      <c r="D34" s="47" t="s">
        <v>492</v>
      </c>
      <c r="E34">
        <v>285227000</v>
      </c>
      <c r="F34">
        <v>1</v>
      </c>
      <c r="H34" s="47" t="s">
        <v>961</v>
      </c>
      <c r="I34">
        <v>48742000</v>
      </c>
      <c r="J34">
        <v>1</v>
      </c>
    </row>
    <row r="35" spans="1:10" x14ac:dyDescent="0.2">
      <c r="A35" s="47" t="s">
        <v>240</v>
      </c>
      <c r="B35">
        <v>1</v>
      </c>
      <c r="D35" s="47" t="s">
        <v>538</v>
      </c>
      <c r="E35">
        <v>453115000</v>
      </c>
      <c r="F35">
        <v>1</v>
      </c>
      <c r="H35" s="47" t="s">
        <v>852</v>
      </c>
      <c r="I35">
        <v>46937000</v>
      </c>
      <c r="J35">
        <v>1</v>
      </c>
    </row>
    <row r="36" spans="1:10" x14ac:dyDescent="0.2">
      <c r="A36" s="47" t="s">
        <v>931</v>
      </c>
      <c r="B36">
        <v>1</v>
      </c>
      <c r="D36" s="47" t="s">
        <v>659</v>
      </c>
      <c r="E36">
        <v>330358000</v>
      </c>
      <c r="F36">
        <v>1</v>
      </c>
      <c r="H36" s="47" t="s">
        <v>558</v>
      </c>
      <c r="I36">
        <v>6680000</v>
      </c>
      <c r="J36">
        <v>1</v>
      </c>
    </row>
    <row r="37" spans="1:10" x14ac:dyDescent="0.2">
      <c r="A37" s="47" t="s">
        <v>417</v>
      </c>
      <c r="B37">
        <v>1</v>
      </c>
      <c r="D37" s="47" t="s">
        <v>677</v>
      </c>
      <c r="E37">
        <v>343899000</v>
      </c>
      <c r="F37">
        <v>1</v>
      </c>
      <c r="H37" s="47" t="s">
        <v>996</v>
      </c>
      <c r="I37">
        <v>56865000</v>
      </c>
      <c r="J37">
        <v>1</v>
      </c>
    </row>
    <row r="38" spans="1:10" x14ac:dyDescent="0.2">
      <c r="A38" s="47" t="s">
        <v>807</v>
      </c>
      <c r="B38">
        <v>1</v>
      </c>
      <c r="D38" s="47" t="s">
        <v>924</v>
      </c>
      <c r="E38">
        <v>388126000</v>
      </c>
      <c r="F38">
        <v>1</v>
      </c>
      <c r="H38" s="47" t="s">
        <v>989</v>
      </c>
      <c r="I38">
        <v>46034000</v>
      </c>
      <c r="J38">
        <v>1</v>
      </c>
    </row>
    <row r="39" spans="1:10" x14ac:dyDescent="0.2">
      <c r="A39" s="47" t="s">
        <v>142</v>
      </c>
      <c r="B39">
        <v>1</v>
      </c>
      <c r="D39" s="47" t="s">
        <v>983</v>
      </c>
      <c r="E39">
        <v>234681000</v>
      </c>
      <c r="F39">
        <v>1</v>
      </c>
      <c r="H39" s="47" t="s">
        <v>845</v>
      </c>
      <c r="I39">
        <v>6951000</v>
      </c>
      <c r="J39">
        <v>1</v>
      </c>
    </row>
    <row r="40" spans="1:10" x14ac:dyDescent="0.2">
      <c r="A40" s="47" t="s">
        <v>729</v>
      </c>
      <c r="B40">
        <v>1</v>
      </c>
      <c r="D40" s="47" t="s">
        <v>1114</v>
      </c>
      <c r="E40">
        <v>7439846000</v>
      </c>
      <c r="F40">
        <v>21</v>
      </c>
      <c r="H40" s="47" t="s">
        <v>467</v>
      </c>
      <c r="I40">
        <v>13631000</v>
      </c>
      <c r="J40">
        <v>1</v>
      </c>
    </row>
    <row r="41" spans="1:10" x14ac:dyDescent="0.2">
      <c r="A41" s="47" t="s">
        <v>292</v>
      </c>
      <c r="B41">
        <v>1</v>
      </c>
      <c r="H41" s="47" t="s">
        <v>95</v>
      </c>
      <c r="I41">
        <v>48742000</v>
      </c>
      <c r="J41">
        <v>1</v>
      </c>
    </row>
    <row r="42" spans="1:10" x14ac:dyDescent="0.2">
      <c r="A42" s="47" t="s">
        <v>135</v>
      </c>
      <c r="B42">
        <v>1</v>
      </c>
      <c r="D42" s="33" t="s">
        <v>1115</v>
      </c>
      <c r="E42">
        <f>3000*23000</f>
        <v>69000000</v>
      </c>
      <c r="H42" s="47" t="s">
        <v>888</v>
      </c>
      <c r="I42">
        <v>6951000</v>
      </c>
      <c r="J42">
        <v>1</v>
      </c>
    </row>
    <row r="43" spans="1:10" x14ac:dyDescent="0.2">
      <c r="A43" s="47" t="s">
        <v>160</v>
      </c>
      <c r="B43">
        <v>1</v>
      </c>
      <c r="D43" s="46" t="s">
        <v>1111</v>
      </c>
      <c r="E43" t="s">
        <v>1113</v>
      </c>
      <c r="F43" t="s">
        <v>1116</v>
      </c>
      <c r="H43" s="47" t="s">
        <v>329</v>
      </c>
      <c r="I43">
        <v>10832000</v>
      </c>
      <c r="J43">
        <v>1</v>
      </c>
    </row>
    <row r="44" spans="1:10" x14ac:dyDescent="0.2">
      <c r="A44" s="47" t="s">
        <v>655</v>
      </c>
      <c r="B44">
        <v>1</v>
      </c>
      <c r="D44" s="47" t="s">
        <v>325</v>
      </c>
      <c r="E44">
        <v>186843000</v>
      </c>
      <c r="F44">
        <v>1</v>
      </c>
      <c r="H44" s="47" t="s">
        <v>818</v>
      </c>
      <c r="I44">
        <v>56865000</v>
      </c>
      <c r="J44">
        <v>1</v>
      </c>
    </row>
    <row r="45" spans="1:10" x14ac:dyDescent="0.2">
      <c r="A45" s="47" t="s">
        <v>847</v>
      </c>
      <c r="B45">
        <v>1</v>
      </c>
      <c r="D45" s="47" t="s">
        <v>1003</v>
      </c>
      <c r="E45">
        <v>102899000</v>
      </c>
      <c r="F45">
        <v>1</v>
      </c>
      <c r="H45" s="47" t="s">
        <v>458</v>
      </c>
      <c r="I45">
        <v>19858000</v>
      </c>
      <c r="J45">
        <v>1</v>
      </c>
    </row>
    <row r="46" spans="1:10" x14ac:dyDescent="0.2">
      <c r="A46" s="47" t="s">
        <v>731</v>
      </c>
      <c r="B46">
        <v>1</v>
      </c>
      <c r="D46" s="47" t="s">
        <v>800</v>
      </c>
      <c r="E46">
        <v>148932000</v>
      </c>
      <c r="F46">
        <v>1</v>
      </c>
      <c r="H46" s="47" t="s">
        <v>672</v>
      </c>
      <c r="I46">
        <v>60476000</v>
      </c>
      <c r="J46">
        <v>1</v>
      </c>
    </row>
    <row r="47" spans="1:10" x14ac:dyDescent="0.2">
      <c r="A47" s="47" t="s">
        <v>1103</v>
      </c>
      <c r="B47">
        <v>1</v>
      </c>
      <c r="D47" s="47" t="s">
        <v>785</v>
      </c>
      <c r="E47">
        <v>98386000</v>
      </c>
      <c r="F47">
        <v>1</v>
      </c>
      <c r="H47" s="47" t="s">
        <v>813</v>
      </c>
      <c r="I47">
        <v>8485000</v>
      </c>
      <c r="J47">
        <v>1</v>
      </c>
    </row>
    <row r="48" spans="1:10" x14ac:dyDescent="0.2">
      <c r="A48" s="47" t="s">
        <v>102</v>
      </c>
      <c r="B48">
        <v>1</v>
      </c>
      <c r="D48" s="47" t="s">
        <v>202</v>
      </c>
      <c r="E48">
        <v>153988000</v>
      </c>
      <c r="F48">
        <v>1</v>
      </c>
      <c r="H48" s="47" t="s">
        <v>568</v>
      </c>
      <c r="I48">
        <v>10832000</v>
      </c>
      <c r="J48">
        <v>1</v>
      </c>
    </row>
    <row r="49" spans="1:10" x14ac:dyDescent="0.2">
      <c r="A49" s="47" t="s">
        <v>779</v>
      </c>
      <c r="B49">
        <v>1</v>
      </c>
      <c r="D49" s="47" t="s">
        <v>586</v>
      </c>
      <c r="E49">
        <v>181428000</v>
      </c>
      <c r="F49">
        <v>1</v>
      </c>
      <c r="H49" s="47" t="s">
        <v>393</v>
      </c>
      <c r="I49">
        <v>30330000</v>
      </c>
      <c r="J49">
        <v>1</v>
      </c>
    </row>
    <row r="50" spans="1:10" x14ac:dyDescent="0.2">
      <c r="A50" s="47" t="s">
        <v>175</v>
      </c>
      <c r="B50">
        <v>1</v>
      </c>
      <c r="D50" s="47" t="s">
        <v>680</v>
      </c>
      <c r="E50">
        <v>114633000</v>
      </c>
      <c r="F50">
        <v>1</v>
      </c>
      <c r="H50" s="47" t="s">
        <v>376</v>
      </c>
      <c r="I50">
        <v>28884000</v>
      </c>
      <c r="J50">
        <v>1</v>
      </c>
    </row>
    <row r="51" spans="1:10" x14ac:dyDescent="0.2">
      <c r="A51" s="47" t="s">
        <v>770</v>
      </c>
      <c r="B51">
        <v>1</v>
      </c>
      <c r="D51" s="47" t="s">
        <v>739</v>
      </c>
      <c r="E51">
        <v>178719000</v>
      </c>
      <c r="F51">
        <v>1</v>
      </c>
      <c r="H51" s="47" t="s">
        <v>39</v>
      </c>
      <c r="I51">
        <v>5416000</v>
      </c>
      <c r="J51">
        <v>1</v>
      </c>
    </row>
    <row r="52" spans="1:10" x14ac:dyDescent="0.2">
      <c r="A52" s="47" t="s">
        <v>510</v>
      </c>
      <c r="B52">
        <v>1</v>
      </c>
      <c r="D52" s="47" t="s">
        <v>417</v>
      </c>
      <c r="E52">
        <v>113009000</v>
      </c>
      <c r="F52">
        <v>1</v>
      </c>
      <c r="H52" s="47" t="s">
        <v>79</v>
      </c>
      <c r="I52">
        <v>26176000</v>
      </c>
      <c r="J52">
        <v>1</v>
      </c>
    </row>
    <row r="53" spans="1:10" x14ac:dyDescent="0.2">
      <c r="A53" s="47" t="s">
        <v>636</v>
      </c>
      <c r="B53">
        <v>1</v>
      </c>
      <c r="D53" s="47" t="s">
        <v>729</v>
      </c>
      <c r="E53">
        <v>74015000</v>
      </c>
      <c r="F53">
        <v>1</v>
      </c>
      <c r="H53" s="47" t="s">
        <v>707</v>
      </c>
      <c r="I53">
        <v>24733000</v>
      </c>
      <c r="J53">
        <v>1</v>
      </c>
    </row>
    <row r="54" spans="1:10" x14ac:dyDescent="0.2">
      <c r="A54" s="47" t="s">
        <v>431</v>
      </c>
      <c r="B54">
        <v>1</v>
      </c>
      <c r="D54" s="47" t="s">
        <v>160</v>
      </c>
      <c r="E54">
        <v>113731000</v>
      </c>
      <c r="F54">
        <v>1</v>
      </c>
      <c r="H54" s="47" t="s">
        <v>682</v>
      </c>
      <c r="I54">
        <v>6951000</v>
      </c>
      <c r="J54">
        <v>1</v>
      </c>
    </row>
    <row r="55" spans="1:10" x14ac:dyDescent="0.2">
      <c r="A55" s="47" t="s">
        <v>470</v>
      </c>
      <c r="B55">
        <v>1</v>
      </c>
      <c r="D55" s="47" t="s">
        <v>779</v>
      </c>
      <c r="E55">
        <v>77987000</v>
      </c>
      <c r="F55">
        <v>1</v>
      </c>
      <c r="H55" s="47" t="s">
        <v>804</v>
      </c>
      <c r="I55">
        <v>12366000</v>
      </c>
      <c r="J55">
        <v>1</v>
      </c>
    </row>
    <row r="56" spans="1:10" x14ac:dyDescent="0.2">
      <c r="A56" s="47" t="s">
        <v>694</v>
      </c>
      <c r="B56">
        <v>1</v>
      </c>
      <c r="D56" s="47" t="s">
        <v>175</v>
      </c>
      <c r="E56">
        <v>138102000</v>
      </c>
      <c r="F56">
        <v>1</v>
      </c>
      <c r="H56" s="47" t="s">
        <v>223</v>
      </c>
      <c r="I56">
        <v>26176000</v>
      </c>
      <c r="J56">
        <v>1</v>
      </c>
    </row>
    <row r="57" spans="1:10" x14ac:dyDescent="0.2">
      <c r="A57" s="47" t="s">
        <v>445</v>
      </c>
      <c r="B57">
        <v>1</v>
      </c>
      <c r="D57" s="47" t="s">
        <v>510</v>
      </c>
      <c r="E57">
        <v>143517000</v>
      </c>
      <c r="F57">
        <v>1</v>
      </c>
      <c r="H57" s="47" t="s">
        <v>824</v>
      </c>
      <c r="I57">
        <v>56865000</v>
      </c>
      <c r="J57">
        <v>1</v>
      </c>
    </row>
    <row r="58" spans="1:10" x14ac:dyDescent="0.2">
      <c r="A58" s="47" t="s">
        <v>399</v>
      </c>
      <c r="B58">
        <v>1</v>
      </c>
      <c r="D58" s="47" t="s">
        <v>636</v>
      </c>
      <c r="E58">
        <v>157418000</v>
      </c>
      <c r="F58">
        <v>1</v>
      </c>
      <c r="H58" s="47" t="s">
        <v>42</v>
      </c>
      <c r="I58">
        <v>45042000</v>
      </c>
      <c r="J58">
        <v>1</v>
      </c>
    </row>
    <row r="59" spans="1:10" x14ac:dyDescent="0.2">
      <c r="A59" s="47" t="s">
        <v>651</v>
      </c>
      <c r="B59">
        <v>1</v>
      </c>
      <c r="D59" s="47" t="s">
        <v>431</v>
      </c>
      <c r="E59">
        <v>162472000</v>
      </c>
      <c r="F59">
        <v>1</v>
      </c>
      <c r="H59" s="47" t="s">
        <v>50</v>
      </c>
      <c r="I59">
        <v>57768000</v>
      </c>
      <c r="J59">
        <v>1</v>
      </c>
    </row>
    <row r="60" spans="1:10" x14ac:dyDescent="0.2">
      <c r="A60" s="47" t="s">
        <v>617</v>
      </c>
      <c r="B60">
        <v>1</v>
      </c>
      <c r="D60" s="47" t="s">
        <v>694</v>
      </c>
      <c r="E60">
        <v>121584000</v>
      </c>
      <c r="F60">
        <v>1</v>
      </c>
      <c r="H60" s="47" t="s">
        <v>720</v>
      </c>
      <c r="I60">
        <v>56865000</v>
      </c>
      <c r="J60">
        <v>1</v>
      </c>
    </row>
    <row r="61" spans="1:10" x14ac:dyDescent="0.2">
      <c r="A61" s="47" t="s">
        <v>46</v>
      </c>
      <c r="B61">
        <v>1</v>
      </c>
      <c r="D61" s="47" t="s">
        <v>651</v>
      </c>
      <c r="E61">
        <v>149836000</v>
      </c>
      <c r="F61">
        <v>1</v>
      </c>
      <c r="H61" s="47" t="s">
        <v>57</v>
      </c>
      <c r="I61">
        <v>12458000</v>
      </c>
      <c r="J61">
        <v>1</v>
      </c>
    </row>
    <row r="62" spans="1:10" x14ac:dyDescent="0.2">
      <c r="A62" s="47" t="s">
        <v>685</v>
      </c>
      <c r="B62">
        <v>1</v>
      </c>
      <c r="D62" s="47" t="s">
        <v>71</v>
      </c>
      <c r="E62">
        <v>84847000</v>
      </c>
      <c r="F62">
        <v>1</v>
      </c>
      <c r="H62" s="47" t="s">
        <v>86</v>
      </c>
      <c r="I62">
        <v>6229000</v>
      </c>
      <c r="J62">
        <v>1</v>
      </c>
    </row>
    <row r="63" spans="1:10" x14ac:dyDescent="0.2">
      <c r="A63" s="47" t="s">
        <v>961</v>
      </c>
      <c r="B63">
        <v>1</v>
      </c>
      <c r="D63" s="47" t="s">
        <v>872</v>
      </c>
      <c r="E63">
        <v>171498000</v>
      </c>
      <c r="F63">
        <v>1</v>
      </c>
      <c r="H63" s="47" t="s">
        <v>89</v>
      </c>
      <c r="I63">
        <v>2618000</v>
      </c>
      <c r="J63">
        <v>1</v>
      </c>
    </row>
    <row r="64" spans="1:10" x14ac:dyDescent="0.2">
      <c r="A64" s="47" t="s">
        <v>71</v>
      </c>
      <c r="B64">
        <v>1</v>
      </c>
      <c r="D64" s="47" t="s">
        <v>308</v>
      </c>
      <c r="E64">
        <v>73655000</v>
      </c>
      <c r="F64">
        <v>1</v>
      </c>
      <c r="H64" s="47" t="s">
        <v>68</v>
      </c>
      <c r="I64">
        <v>6229000</v>
      </c>
      <c r="J64">
        <v>1</v>
      </c>
    </row>
    <row r="65" spans="1:10" x14ac:dyDescent="0.2">
      <c r="A65" s="47" t="s">
        <v>872</v>
      </c>
      <c r="B65">
        <v>1</v>
      </c>
      <c r="D65" s="47" t="s">
        <v>614</v>
      </c>
      <c r="E65">
        <v>138102000</v>
      </c>
      <c r="F65">
        <v>1</v>
      </c>
      <c r="H65" s="47" t="s">
        <v>98</v>
      </c>
      <c r="I65">
        <v>63185000</v>
      </c>
      <c r="J65">
        <v>1</v>
      </c>
    </row>
    <row r="66" spans="1:10" x14ac:dyDescent="0.2">
      <c r="A66" s="47" t="s">
        <v>191</v>
      </c>
      <c r="B66">
        <v>1</v>
      </c>
      <c r="D66" s="47" t="s">
        <v>837</v>
      </c>
      <c r="E66">
        <v>103802000</v>
      </c>
      <c r="F66">
        <v>1</v>
      </c>
      <c r="H66" s="47" t="s">
        <v>114</v>
      </c>
      <c r="I66">
        <v>19678000</v>
      </c>
      <c r="J66">
        <v>1</v>
      </c>
    </row>
    <row r="67" spans="1:10" x14ac:dyDescent="0.2">
      <c r="A67" s="47" t="s">
        <v>852</v>
      </c>
      <c r="B67">
        <v>1</v>
      </c>
      <c r="D67" s="47" t="s">
        <v>485</v>
      </c>
      <c r="E67">
        <v>155252000</v>
      </c>
      <c r="F67">
        <v>1</v>
      </c>
      <c r="H67" s="47" t="s">
        <v>117</v>
      </c>
      <c r="I67">
        <v>17693000</v>
      </c>
      <c r="J67">
        <v>1</v>
      </c>
    </row>
    <row r="68" spans="1:10" x14ac:dyDescent="0.2">
      <c r="A68" s="47" t="s">
        <v>558</v>
      </c>
      <c r="B68">
        <v>1</v>
      </c>
      <c r="D68" s="47" t="s">
        <v>451</v>
      </c>
      <c r="E68">
        <v>140268000</v>
      </c>
      <c r="F68">
        <v>1</v>
      </c>
      <c r="H68" s="47" t="s">
        <v>120</v>
      </c>
      <c r="I68">
        <v>5416000</v>
      </c>
      <c r="J68">
        <v>1</v>
      </c>
    </row>
    <row r="69" spans="1:10" x14ac:dyDescent="0.2">
      <c r="A69" s="47" t="s">
        <v>308</v>
      </c>
      <c r="B69">
        <v>1</v>
      </c>
      <c r="D69" s="47" t="s">
        <v>639</v>
      </c>
      <c r="E69">
        <v>92067000</v>
      </c>
      <c r="F69">
        <v>1</v>
      </c>
      <c r="H69" s="47" t="s">
        <v>123</v>
      </c>
      <c r="I69">
        <v>37008000</v>
      </c>
      <c r="J69">
        <v>1</v>
      </c>
    </row>
    <row r="70" spans="1:10" x14ac:dyDescent="0.2">
      <c r="A70" s="47" t="s">
        <v>614</v>
      </c>
      <c r="B70">
        <v>1</v>
      </c>
      <c r="D70" s="47" t="s">
        <v>927</v>
      </c>
      <c r="E70">
        <v>92068000</v>
      </c>
      <c r="F70">
        <v>1</v>
      </c>
      <c r="H70" s="47" t="s">
        <v>132</v>
      </c>
      <c r="I70">
        <v>26176000</v>
      </c>
      <c r="J70">
        <v>1</v>
      </c>
    </row>
    <row r="71" spans="1:10" x14ac:dyDescent="0.2">
      <c r="A71" s="47" t="s">
        <v>837</v>
      </c>
      <c r="B71">
        <v>1</v>
      </c>
      <c r="D71" s="47" t="s">
        <v>301</v>
      </c>
      <c r="E71">
        <v>111926000</v>
      </c>
      <c r="F71">
        <v>1</v>
      </c>
      <c r="H71" s="47" t="s">
        <v>126</v>
      </c>
      <c r="I71">
        <v>36105000</v>
      </c>
      <c r="J71">
        <v>1</v>
      </c>
    </row>
    <row r="72" spans="1:10" x14ac:dyDescent="0.2">
      <c r="A72" s="47" t="s">
        <v>996</v>
      </c>
      <c r="B72">
        <v>1</v>
      </c>
      <c r="D72" s="47" t="s">
        <v>551</v>
      </c>
      <c r="E72">
        <v>83944000</v>
      </c>
      <c r="F72">
        <v>1</v>
      </c>
      <c r="H72" s="47" t="s">
        <v>129</v>
      </c>
      <c r="I72">
        <v>56865000</v>
      </c>
      <c r="J72">
        <v>1</v>
      </c>
    </row>
    <row r="73" spans="1:10" x14ac:dyDescent="0.2">
      <c r="A73" s="47" t="s">
        <v>485</v>
      </c>
      <c r="B73">
        <v>1</v>
      </c>
      <c r="D73" s="47" t="s">
        <v>184</v>
      </c>
      <c r="E73">
        <v>157959000</v>
      </c>
      <c r="F73">
        <v>1</v>
      </c>
      <c r="H73" s="47" t="s">
        <v>139</v>
      </c>
      <c r="I73">
        <v>5416000</v>
      </c>
      <c r="J73">
        <v>1</v>
      </c>
    </row>
    <row r="74" spans="1:10" x14ac:dyDescent="0.2">
      <c r="A74" s="47" t="s">
        <v>884</v>
      </c>
      <c r="B74">
        <v>1</v>
      </c>
      <c r="D74" s="47" t="s">
        <v>831</v>
      </c>
      <c r="E74">
        <v>169693000</v>
      </c>
      <c r="F74">
        <v>1</v>
      </c>
      <c r="H74" s="47" t="s">
        <v>154</v>
      </c>
      <c r="I74">
        <v>12366000</v>
      </c>
      <c r="J74">
        <v>1</v>
      </c>
    </row>
    <row r="75" spans="1:10" x14ac:dyDescent="0.2">
      <c r="A75" s="47" t="s">
        <v>989</v>
      </c>
      <c r="B75">
        <v>1</v>
      </c>
      <c r="D75" s="47" t="s">
        <v>54</v>
      </c>
      <c r="E75">
        <v>114633000</v>
      </c>
      <c r="F75">
        <v>1</v>
      </c>
      <c r="H75" s="47" t="s">
        <v>165</v>
      </c>
      <c r="I75">
        <v>8124000</v>
      </c>
      <c r="J75">
        <v>1</v>
      </c>
    </row>
    <row r="76" spans="1:10" x14ac:dyDescent="0.2">
      <c r="A76" s="47" t="s">
        <v>409</v>
      </c>
      <c r="B76">
        <v>1</v>
      </c>
      <c r="D76" s="47" t="s">
        <v>950</v>
      </c>
      <c r="E76">
        <v>71307000</v>
      </c>
      <c r="F76">
        <v>1</v>
      </c>
      <c r="H76" s="47" t="s">
        <v>188</v>
      </c>
      <c r="I76">
        <v>19858000</v>
      </c>
      <c r="J76">
        <v>1</v>
      </c>
    </row>
    <row r="77" spans="1:10" x14ac:dyDescent="0.2">
      <c r="A77" s="47" t="s">
        <v>1020</v>
      </c>
      <c r="B77">
        <v>1</v>
      </c>
      <c r="D77" s="47" t="s">
        <v>1009</v>
      </c>
      <c r="E77">
        <v>71399000</v>
      </c>
      <c r="F77">
        <v>1</v>
      </c>
      <c r="H77" s="47" t="s">
        <v>172</v>
      </c>
      <c r="I77">
        <v>11464000</v>
      </c>
      <c r="J77">
        <v>1</v>
      </c>
    </row>
    <row r="78" spans="1:10" x14ac:dyDescent="0.2">
      <c r="A78" s="47" t="s">
        <v>845</v>
      </c>
      <c r="B78">
        <v>1</v>
      </c>
      <c r="D78" s="47" t="s">
        <v>82</v>
      </c>
      <c r="E78">
        <v>101276000</v>
      </c>
      <c r="F78">
        <v>1</v>
      </c>
      <c r="H78" s="47" t="s">
        <v>168</v>
      </c>
      <c r="I78">
        <v>48742000</v>
      </c>
      <c r="J78">
        <v>1</v>
      </c>
    </row>
    <row r="79" spans="1:10" x14ac:dyDescent="0.2">
      <c r="A79" s="47" t="s">
        <v>451</v>
      </c>
      <c r="B79">
        <v>1</v>
      </c>
      <c r="D79" s="47" t="s">
        <v>596</v>
      </c>
      <c r="E79">
        <v>177816000</v>
      </c>
      <c r="F79">
        <v>1</v>
      </c>
      <c r="H79" s="47" t="s">
        <v>219</v>
      </c>
      <c r="I79">
        <v>52895000</v>
      </c>
      <c r="J79">
        <v>1</v>
      </c>
    </row>
    <row r="80" spans="1:10" x14ac:dyDescent="0.2">
      <c r="A80" s="47" t="s">
        <v>639</v>
      </c>
      <c r="B80">
        <v>1</v>
      </c>
      <c r="D80" s="47" t="s">
        <v>782</v>
      </c>
      <c r="E80">
        <v>97483000</v>
      </c>
      <c r="F80">
        <v>1</v>
      </c>
      <c r="H80" s="47" t="s">
        <v>231</v>
      </c>
      <c r="I80">
        <v>6680000</v>
      </c>
      <c r="J80">
        <v>1</v>
      </c>
    </row>
    <row r="81" spans="1:10" x14ac:dyDescent="0.2">
      <c r="A81" s="47" t="s">
        <v>927</v>
      </c>
      <c r="B81">
        <v>1</v>
      </c>
      <c r="D81" s="47" t="s">
        <v>226</v>
      </c>
      <c r="E81">
        <v>185941000</v>
      </c>
      <c r="F81">
        <v>1</v>
      </c>
      <c r="H81" s="47" t="s">
        <v>234</v>
      </c>
      <c r="I81">
        <v>14804000</v>
      </c>
      <c r="J81">
        <v>1</v>
      </c>
    </row>
    <row r="82" spans="1:10" x14ac:dyDescent="0.2">
      <c r="A82" s="47" t="s">
        <v>301</v>
      </c>
      <c r="B82">
        <v>1</v>
      </c>
      <c r="D82" s="47" t="s">
        <v>422</v>
      </c>
      <c r="E82">
        <v>134582000</v>
      </c>
      <c r="F82">
        <v>1</v>
      </c>
      <c r="H82" s="47" t="s">
        <v>237</v>
      </c>
      <c r="I82">
        <v>6229000</v>
      </c>
      <c r="J82">
        <v>1</v>
      </c>
    </row>
    <row r="83" spans="1:10" x14ac:dyDescent="0.2">
      <c r="A83" s="47" t="s">
        <v>551</v>
      </c>
      <c r="B83">
        <v>1</v>
      </c>
      <c r="D83" s="47" t="s">
        <v>281</v>
      </c>
      <c r="E83">
        <v>184134000</v>
      </c>
      <c r="F83">
        <v>1</v>
      </c>
      <c r="H83" s="47" t="s">
        <v>244</v>
      </c>
      <c r="I83">
        <v>45674000</v>
      </c>
      <c r="J83">
        <v>1</v>
      </c>
    </row>
    <row r="84" spans="1:10" x14ac:dyDescent="0.2">
      <c r="A84" s="47" t="s">
        <v>767</v>
      </c>
      <c r="B84">
        <v>1</v>
      </c>
      <c r="D84" s="47" t="s">
        <v>798</v>
      </c>
      <c r="E84">
        <v>82139000</v>
      </c>
      <c r="F84">
        <v>1</v>
      </c>
      <c r="H84" s="47" t="s">
        <v>251</v>
      </c>
      <c r="I84">
        <v>47478000</v>
      </c>
      <c r="J84">
        <v>1</v>
      </c>
    </row>
    <row r="85" spans="1:10" x14ac:dyDescent="0.2">
      <c r="A85" s="47" t="s">
        <v>386</v>
      </c>
      <c r="B85">
        <v>1</v>
      </c>
      <c r="D85" s="47" t="s">
        <v>506</v>
      </c>
      <c r="E85">
        <v>86652000</v>
      </c>
      <c r="F85">
        <v>1</v>
      </c>
      <c r="H85" s="47" t="s">
        <v>258</v>
      </c>
      <c r="I85">
        <v>5416000</v>
      </c>
      <c r="J85">
        <v>1</v>
      </c>
    </row>
    <row r="86" spans="1:10" x14ac:dyDescent="0.2">
      <c r="A86" s="47" t="s">
        <v>758</v>
      </c>
      <c r="B86">
        <v>1</v>
      </c>
      <c r="D86" s="47" t="s">
        <v>248</v>
      </c>
      <c r="E86">
        <v>92067000</v>
      </c>
      <c r="F86">
        <v>1</v>
      </c>
      <c r="H86" s="47" t="s">
        <v>261</v>
      </c>
      <c r="I86">
        <v>42063000</v>
      </c>
      <c r="J86">
        <v>1</v>
      </c>
    </row>
    <row r="87" spans="1:10" x14ac:dyDescent="0.2">
      <c r="A87" s="47" t="s">
        <v>184</v>
      </c>
      <c r="B87">
        <v>1</v>
      </c>
      <c r="D87" s="47" t="s">
        <v>428</v>
      </c>
      <c r="E87">
        <v>223849000</v>
      </c>
      <c r="F87">
        <v>1</v>
      </c>
      <c r="H87" s="47" t="s">
        <v>269</v>
      </c>
      <c r="I87">
        <v>6229000</v>
      </c>
      <c r="J87">
        <v>1</v>
      </c>
    </row>
    <row r="88" spans="1:10" x14ac:dyDescent="0.2">
      <c r="A88" s="47" t="s">
        <v>831</v>
      </c>
      <c r="B88">
        <v>1</v>
      </c>
      <c r="D88" s="47" t="s">
        <v>936</v>
      </c>
      <c r="E88">
        <v>129075000</v>
      </c>
      <c r="F88">
        <v>1</v>
      </c>
      <c r="H88" s="47" t="s">
        <v>271</v>
      </c>
      <c r="I88">
        <v>6229000</v>
      </c>
      <c r="J88">
        <v>1</v>
      </c>
    </row>
    <row r="89" spans="1:10" x14ac:dyDescent="0.2">
      <c r="A89" s="47" t="s">
        <v>54</v>
      </c>
      <c r="B89">
        <v>1</v>
      </c>
      <c r="D89" s="47" t="s">
        <v>64</v>
      </c>
      <c r="E89">
        <v>69413000</v>
      </c>
      <c r="F89">
        <v>1</v>
      </c>
      <c r="H89" s="47" t="s">
        <v>274</v>
      </c>
      <c r="I89">
        <v>65892000</v>
      </c>
      <c r="J89">
        <v>1</v>
      </c>
    </row>
    <row r="90" spans="1:10" x14ac:dyDescent="0.2">
      <c r="A90" s="47" t="s">
        <v>950</v>
      </c>
      <c r="B90">
        <v>1</v>
      </c>
      <c r="D90" s="47" t="s">
        <v>146</v>
      </c>
      <c r="E90">
        <v>69503000</v>
      </c>
      <c r="F90">
        <v>1</v>
      </c>
      <c r="H90" s="47" t="s">
        <v>276</v>
      </c>
      <c r="I90">
        <v>6229000</v>
      </c>
      <c r="J90">
        <v>1</v>
      </c>
    </row>
    <row r="91" spans="1:10" x14ac:dyDescent="0.2">
      <c r="A91" s="47" t="s">
        <v>467</v>
      </c>
      <c r="B91">
        <v>1</v>
      </c>
      <c r="D91" s="47" t="s">
        <v>150</v>
      </c>
      <c r="E91">
        <v>160667000</v>
      </c>
      <c r="F91">
        <v>1</v>
      </c>
      <c r="H91" s="47" t="s">
        <v>278</v>
      </c>
      <c r="I91">
        <v>6229000</v>
      </c>
      <c r="J91">
        <v>1</v>
      </c>
    </row>
    <row r="92" spans="1:10" x14ac:dyDescent="0.2">
      <c r="A92" s="47" t="s">
        <v>1009</v>
      </c>
      <c r="B92">
        <v>1</v>
      </c>
      <c r="D92" s="47" t="s">
        <v>294</v>
      </c>
      <c r="E92">
        <v>165541000</v>
      </c>
      <c r="F92">
        <v>1</v>
      </c>
      <c r="H92" s="47" t="s">
        <v>283</v>
      </c>
      <c r="I92">
        <v>5416000</v>
      </c>
      <c r="J92">
        <v>1</v>
      </c>
    </row>
    <row r="93" spans="1:10" x14ac:dyDescent="0.2">
      <c r="A93" s="47" t="s">
        <v>95</v>
      </c>
      <c r="B93">
        <v>1</v>
      </c>
      <c r="D93" s="47" t="s">
        <v>298</v>
      </c>
      <c r="E93">
        <v>77987000</v>
      </c>
      <c r="F93">
        <v>1</v>
      </c>
      <c r="H93" s="47" t="s">
        <v>285</v>
      </c>
      <c r="I93">
        <v>6229000</v>
      </c>
      <c r="J93">
        <v>1</v>
      </c>
    </row>
    <row r="94" spans="1:10" x14ac:dyDescent="0.2">
      <c r="A94" s="47" t="s">
        <v>82</v>
      </c>
      <c r="B94">
        <v>1</v>
      </c>
      <c r="D94" s="47" t="s">
        <v>316</v>
      </c>
      <c r="E94">
        <v>129978000</v>
      </c>
      <c r="F94">
        <v>1</v>
      </c>
      <c r="H94" s="47" t="s">
        <v>287</v>
      </c>
      <c r="I94">
        <v>26176000</v>
      </c>
      <c r="J94">
        <v>1</v>
      </c>
    </row>
    <row r="95" spans="1:10" x14ac:dyDescent="0.2">
      <c r="A95" s="47" t="s">
        <v>888</v>
      </c>
      <c r="B95">
        <v>1</v>
      </c>
      <c r="D95" s="47" t="s">
        <v>349</v>
      </c>
      <c r="E95">
        <v>173304000</v>
      </c>
      <c r="F95">
        <v>1</v>
      </c>
      <c r="H95" s="47" t="s">
        <v>290</v>
      </c>
      <c r="I95">
        <v>60476000</v>
      </c>
      <c r="J95">
        <v>1</v>
      </c>
    </row>
    <row r="96" spans="1:10" x14ac:dyDescent="0.2">
      <c r="A96" s="47" t="s">
        <v>329</v>
      </c>
      <c r="B96">
        <v>1</v>
      </c>
      <c r="D96" s="47" t="s">
        <v>389</v>
      </c>
      <c r="E96">
        <v>104704000</v>
      </c>
      <c r="F96">
        <v>1</v>
      </c>
      <c r="H96" s="47" t="s">
        <v>311</v>
      </c>
      <c r="I96">
        <v>11464000</v>
      </c>
      <c r="J96">
        <v>1</v>
      </c>
    </row>
    <row r="97" spans="1:10" x14ac:dyDescent="0.2">
      <c r="A97" s="47" t="s">
        <v>818</v>
      </c>
      <c r="B97">
        <v>1</v>
      </c>
      <c r="D97" s="47" t="s">
        <v>402</v>
      </c>
      <c r="E97">
        <v>129978000</v>
      </c>
      <c r="F97">
        <v>1</v>
      </c>
      <c r="H97" s="47" t="s">
        <v>313</v>
      </c>
      <c r="I97">
        <v>6229000</v>
      </c>
      <c r="J97">
        <v>1</v>
      </c>
    </row>
    <row r="98" spans="1:10" x14ac:dyDescent="0.2">
      <c r="A98" s="47" t="s">
        <v>742</v>
      </c>
      <c r="B98">
        <v>1</v>
      </c>
      <c r="D98" s="47" t="s">
        <v>436</v>
      </c>
      <c r="E98">
        <v>79431000</v>
      </c>
      <c r="F98">
        <v>1</v>
      </c>
      <c r="H98" s="47" t="s">
        <v>320</v>
      </c>
      <c r="I98">
        <v>6229000</v>
      </c>
      <c r="J98">
        <v>1</v>
      </c>
    </row>
    <row r="99" spans="1:10" x14ac:dyDescent="0.2">
      <c r="A99" s="47" t="s">
        <v>458</v>
      </c>
      <c r="B99">
        <v>1</v>
      </c>
      <c r="D99" s="47" t="s">
        <v>547</v>
      </c>
      <c r="E99">
        <v>184497000</v>
      </c>
      <c r="F99">
        <v>1</v>
      </c>
      <c r="H99" s="47" t="s">
        <v>322</v>
      </c>
      <c r="I99">
        <v>11645000</v>
      </c>
      <c r="J99">
        <v>1</v>
      </c>
    </row>
    <row r="100" spans="1:10" x14ac:dyDescent="0.2">
      <c r="A100" s="47" t="s">
        <v>672</v>
      </c>
      <c r="B100">
        <v>1</v>
      </c>
      <c r="D100" s="47" t="s">
        <v>519</v>
      </c>
      <c r="E100">
        <v>81236000</v>
      </c>
      <c r="F100">
        <v>1</v>
      </c>
      <c r="H100" s="47" t="s">
        <v>336</v>
      </c>
      <c r="I100">
        <v>40618000</v>
      </c>
      <c r="J100">
        <v>1</v>
      </c>
    </row>
    <row r="101" spans="1:10" x14ac:dyDescent="0.2">
      <c r="A101" s="47" t="s">
        <v>813</v>
      </c>
      <c r="B101">
        <v>1</v>
      </c>
      <c r="D101" s="47" t="s">
        <v>513</v>
      </c>
      <c r="E101">
        <v>114633000</v>
      </c>
      <c r="F101">
        <v>1</v>
      </c>
      <c r="H101" s="47" t="s">
        <v>340</v>
      </c>
      <c r="I101">
        <v>6229000</v>
      </c>
      <c r="J101">
        <v>1</v>
      </c>
    </row>
    <row r="102" spans="1:10" x14ac:dyDescent="0.2">
      <c r="A102" s="47" t="s">
        <v>596</v>
      </c>
      <c r="B102">
        <v>1</v>
      </c>
      <c r="D102" s="47" t="s">
        <v>620</v>
      </c>
      <c r="E102">
        <v>171498000</v>
      </c>
      <c r="F102">
        <v>1</v>
      </c>
      <c r="H102" s="47" t="s">
        <v>343</v>
      </c>
      <c r="I102">
        <v>11554000</v>
      </c>
      <c r="J102">
        <v>1</v>
      </c>
    </row>
    <row r="103" spans="1:10" x14ac:dyDescent="0.2">
      <c r="A103" s="47" t="s">
        <v>568</v>
      </c>
      <c r="B103">
        <v>1</v>
      </c>
      <c r="D103" s="47" t="s">
        <v>578</v>
      </c>
      <c r="E103">
        <v>186843000</v>
      </c>
      <c r="F103">
        <v>1</v>
      </c>
      <c r="H103" s="47" t="s">
        <v>346</v>
      </c>
      <c r="I103">
        <v>5416000</v>
      </c>
      <c r="J103">
        <v>1</v>
      </c>
    </row>
    <row r="104" spans="1:10" x14ac:dyDescent="0.2">
      <c r="A104" s="47" t="s">
        <v>782</v>
      </c>
      <c r="B104">
        <v>1</v>
      </c>
      <c r="D104" s="47" t="s">
        <v>196</v>
      </c>
      <c r="E104">
        <v>94775000</v>
      </c>
      <c r="F104">
        <v>1</v>
      </c>
      <c r="H104" s="47" t="s">
        <v>353</v>
      </c>
      <c r="I104">
        <v>26176000</v>
      </c>
      <c r="J104">
        <v>1</v>
      </c>
    </row>
    <row r="105" spans="1:10" x14ac:dyDescent="0.2">
      <c r="A105" s="47" t="s">
        <v>226</v>
      </c>
      <c r="B105">
        <v>1</v>
      </c>
      <c r="D105" s="47" t="s">
        <v>649</v>
      </c>
      <c r="E105">
        <v>200381000</v>
      </c>
      <c r="F105">
        <v>1</v>
      </c>
      <c r="H105" s="47" t="s">
        <v>356</v>
      </c>
      <c r="I105">
        <v>8485000</v>
      </c>
      <c r="J105">
        <v>1</v>
      </c>
    </row>
    <row r="106" spans="1:10" x14ac:dyDescent="0.2">
      <c r="A106" s="47" t="s">
        <v>393</v>
      </c>
      <c r="B106">
        <v>1</v>
      </c>
      <c r="D106" s="47" t="s">
        <v>644</v>
      </c>
      <c r="E106">
        <v>92067000</v>
      </c>
      <c r="F106">
        <v>1</v>
      </c>
      <c r="H106" s="47" t="s">
        <v>358</v>
      </c>
      <c r="I106">
        <v>17061000</v>
      </c>
      <c r="J106">
        <v>1</v>
      </c>
    </row>
    <row r="107" spans="1:10" x14ac:dyDescent="0.2">
      <c r="A107" s="47" t="s">
        <v>422</v>
      </c>
      <c r="B107">
        <v>1</v>
      </c>
      <c r="D107" s="47" t="s">
        <v>664</v>
      </c>
      <c r="E107">
        <v>159764000</v>
      </c>
      <c r="F107">
        <v>1</v>
      </c>
      <c r="H107" s="47" t="s">
        <v>360</v>
      </c>
      <c r="I107">
        <v>6229000</v>
      </c>
      <c r="J107">
        <v>1</v>
      </c>
    </row>
    <row r="108" spans="1:10" x14ac:dyDescent="0.2">
      <c r="A108" s="47" t="s">
        <v>376</v>
      </c>
      <c r="B108">
        <v>1</v>
      </c>
      <c r="D108" s="47" t="s">
        <v>697</v>
      </c>
      <c r="E108">
        <v>103801000</v>
      </c>
      <c r="F108">
        <v>1</v>
      </c>
      <c r="H108" s="47" t="s">
        <v>369</v>
      </c>
      <c r="I108">
        <v>5958000</v>
      </c>
      <c r="J108">
        <v>1</v>
      </c>
    </row>
    <row r="109" spans="1:10" x14ac:dyDescent="0.2">
      <c r="A109" s="47" t="s">
        <v>39</v>
      </c>
      <c r="B109">
        <v>1</v>
      </c>
      <c r="D109" s="47" t="s">
        <v>702</v>
      </c>
      <c r="E109">
        <v>70405000</v>
      </c>
      <c r="F109">
        <v>1</v>
      </c>
      <c r="H109" s="47" t="s">
        <v>378</v>
      </c>
      <c r="I109">
        <v>12458000</v>
      </c>
      <c r="J109">
        <v>1</v>
      </c>
    </row>
    <row r="110" spans="1:10" x14ac:dyDescent="0.2">
      <c r="A110" s="47" t="s">
        <v>79</v>
      </c>
      <c r="B110">
        <v>1</v>
      </c>
      <c r="D110" s="47" t="s">
        <v>773</v>
      </c>
      <c r="E110">
        <v>93874000</v>
      </c>
      <c r="F110">
        <v>1</v>
      </c>
      <c r="H110" s="47" t="s">
        <v>383</v>
      </c>
      <c r="I110">
        <v>26176000</v>
      </c>
      <c r="J110">
        <v>1</v>
      </c>
    </row>
    <row r="111" spans="1:10" x14ac:dyDescent="0.2">
      <c r="A111" s="47" t="s">
        <v>281</v>
      </c>
      <c r="B111">
        <v>1</v>
      </c>
      <c r="D111" s="47" t="s">
        <v>795</v>
      </c>
      <c r="E111">
        <v>178719000</v>
      </c>
      <c r="F111">
        <v>1</v>
      </c>
      <c r="H111" s="47" t="s">
        <v>397</v>
      </c>
      <c r="I111">
        <v>6951000</v>
      </c>
      <c r="J111">
        <v>1</v>
      </c>
    </row>
    <row r="112" spans="1:10" x14ac:dyDescent="0.2">
      <c r="A112" s="47" t="s">
        <v>798</v>
      </c>
      <c r="B112">
        <v>1</v>
      </c>
      <c r="D112" s="47" t="s">
        <v>827</v>
      </c>
      <c r="E112">
        <v>105607000</v>
      </c>
      <c r="F112">
        <v>1</v>
      </c>
      <c r="H112" s="47" t="s">
        <v>406</v>
      </c>
      <c r="I112">
        <v>6229000</v>
      </c>
      <c r="J112">
        <v>1</v>
      </c>
    </row>
    <row r="113" spans="1:10" x14ac:dyDescent="0.2">
      <c r="A113" s="47" t="s">
        <v>506</v>
      </c>
      <c r="B113">
        <v>1</v>
      </c>
      <c r="D113" s="47" t="s">
        <v>866</v>
      </c>
      <c r="E113">
        <v>207603000</v>
      </c>
      <c r="F113">
        <v>1</v>
      </c>
      <c r="H113" s="47" t="s">
        <v>412</v>
      </c>
      <c r="I113">
        <v>56865000</v>
      </c>
      <c r="J113">
        <v>1</v>
      </c>
    </row>
    <row r="114" spans="1:10" x14ac:dyDescent="0.2">
      <c r="A114" s="47" t="s">
        <v>707</v>
      </c>
      <c r="B114">
        <v>1</v>
      </c>
      <c r="D114" s="47" t="s">
        <v>878</v>
      </c>
      <c r="E114">
        <v>81236000</v>
      </c>
      <c r="F114">
        <v>1</v>
      </c>
      <c r="H114" s="47" t="s">
        <v>414</v>
      </c>
      <c r="I114">
        <v>6229000</v>
      </c>
      <c r="J114">
        <v>1</v>
      </c>
    </row>
    <row r="115" spans="1:10" x14ac:dyDescent="0.2">
      <c r="A115" s="47" t="s">
        <v>248</v>
      </c>
      <c r="B115">
        <v>1</v>
      </c>
      <c r="D115" s="47" t="s">
        <v>882</v>
      </c>
      <c r="E115">
        <v>97483000</v>
      </c>
      <c r="F115">
        <v>1</v>
      </c>
      <c r="H115" s="47" t="s">
        <v>433</v>
      </c>
      <c r="I115">
        <v>5416000</v>
      </c>
      <c r="J115">
        <v>1</v>
      </c>
    </row>
    <row r="116" spans="1:10" x14ac:dyDescent="0.2">
      <c r="A116" s="47" t="s">
        <v>682</v>
      </c>
      <c r="B116">
        <v>1</v>
      </c>
      <c r="D116" s="47" t="s">
        <v>893</v>
      </c>
      <c r="E116">
        <v>114633000</v>
      </c>
      <c r="F116">
        <v>1</v>
      </c>
      <c r="H116" s="47" t="s">
        <v>440</v>
      </c>
      <c r="I116">
        <v>6229000</v>
      </c>
      <c r="J116">
        <v>1</v>
      </c>
    </row>
    <row r="117" spans="1:10" x14ac:dyDescent="0.2">
      <c r="A117" s="47" t="s">
        <v>804</v>
      </c>
      <c r="B117">
        <v>1</v>
      </c>
      <c r="D117" s="47" t="s">
        <v>900</v>
      </c>
      <c r="E117">
        <v>92068000</v>
      </c>
      <c r="F117">
        <v>1</v>
      </c>
      <c r="H117" s="47" t="s">
        <v>443</v>
      </c>
      <c r="I117">
        <v>55060000</v>
      </c>
      <c r="J117">
        <v>1</v>
      </c>
    </row>
    <row r="118" spans="1:10" x14ac:dyDescent="0.2">
      <c r="A118" s="47" t="s">
        <v>223</v>
      </c>
      <c r="B118">
        <v>1</v>
      </c>
      <c r="D118" s="47" t="s">
        <v>904</v>
      </c>
      <c r="E118">
        <v>72210000</v>
      </c>
      <c r="F118">
        <v>1</v>
      </c>
      <c r="H118" s="47" t="s">
        <v>448</v>
      </c>
      <c r="I118">
        <v>26176000</v>
      </c>
      <c r="J118">
        <v>1</v>
      </c>
    </row>
    <row r="119" spans="1:10" x14ac:dyDescent="0.2">
      <c r="A119" s="47" t="s">
        <v>824</v>
      </c>
      <c r="B119">
        <v>1</v>
      </c>
      <c r="D119" s="47" t="s">
        <v>910</v>
      </c>
      <c r="E119">
        <v>136296000</v>
      </c>
      <c r="F119">
        <v>1</v>
      </c>
      <c r="H119" s="47" t="s">
        <v>455</v>
      </c>
      <c r="I119">
        <v>6229000</v>
      </c>
      <c r="J119">
        <v>1</v>
      </c>
    </row>
    <row r="120" spans="1:10" x14ac:dyDescent="0.2">
      <c r="A120" s="47" t="s">
        <v>42</v>
      </c>
      <c r="B120">
        <v>1</v>
      </c>
      <c r="D120" s="47" t="s">
        <v>919</v>
      </c>
      <c r="E120">
        <v>72572000</v>
      </c>
      <c r="F120">
        <v>1</v>
      </c>
      <c r="H120" s="47" t="s">
        <v>461</v>
      </c>
      <c r="I120">
        <v>28884000</v>
      </c>
      <c r="J120">
        <v>1</v>
      </c>
    </row>
    <row r="121" spans="1:10" x14ac:dyDescent="0.2">
      <c r="A121" s="47" t="s">
        <v>428</v>
      </c>
      <c r="B121">
        <v>1</v>
      </c>
      <c r="D121" s="47" t="s">
        <v>959</v>
      </c>
      <c r="E121">
        <v>213018000</v>
      </c>
      <c r="F121">
        <v>1</v>
      </c>
      <c r="H121" s="47" t="s">
        <v>464</v>
      </c>
      <c r="I121">
        <v>10832000</v>
      </c>
      <c r="J121">
        <v>1</v>
      </c>
    </row>
    <row r="122" spans="1:10" x14ac:dyDescent="0.2">
      <c r="A122" s="47" t="s">
        <v>936</v>
      </c>
      <c r="B122">
        <v>1</v>
      </c>
      <c r="D122" s="47" t="s">
        <v>1023</v>
      </c>
      <c r="E122">
        <v>103801000</v>
      </c>
      <c r="F122">
        <v>1</v>
      </c>
      <c r="H122" s="47" t="s">
        <v>472</v>
      </c>
      <c r="I122">
        <v>5416000</v>
      </c>
      <c r="J122">
        <v>1</v>
      </c>
    </row>
    <row r="123" spans="1:10" x14ac:dyDescent="0.2">
      <c r="A123" s="47" t="s">
        <v>50</v>
      </c>
      <c r="B123">
        <v>1</v>
      </c>
      <c r="D123" s="47" t="s">
        <v>968</v>
      </c>
      <c r="E123">
        <v>88458000</v>
      </c>
      <c r="F123">
        <v>1</v>
      </c>
      <c r="H123" s="47" t="s">
        <v>474</v>
      </c>
      <c r="I123">
        <v>6229000</v>
      </c>
      <c r="J123">
        <v>1</v>
      </c>
    </row>
    <row r="124" spans="1:10" x14ac:dyDescent="0.2">
      <c r="A124" s="47" t="s">
        <v>720</v>
      </c>
      <c r="B124">
        <v>1</v>
      </c>
      <c r="D124" s="47" t="s">
        <v>979</v>
      </c>
      <c r="E124">
        <v>132686000</v>
      </c>
      <c r="F124">
        <v>1</v>
      </c>
      <c r="H124" s="47" t="s">
        <v>477</v>
      </c>
      <c r="I124">
        <v>55964000</v>
      </c>
      <c r="J124">
        <v>1</v>
      </c>
    </row>
    <row r="125" spans="1:10" x14ac:dyDescent="0.2">
      <c r="A125" s="47" t="s">
        <v>57</v>
      </c>
      <c r="B125">
        <v>1</v>
      </c>
      <c r="D125" s="47" t="s">
        <v>1031</v>
      </c>
      <c r="E125">
        <v>125464000</v>
      </c>
      <c r="F125">
        <v>1</v>
      </c>
      <c r="H125" s="47" t="s">
        <v>480</v>
      </c>
      <c r="I125">
        <v>10832000</v>
      </c>
      <c r="J125">
        <v>1</v>
      </c>
    </row>
    <row r="126" spans="1:10" x14ac:dyDescent="0.2">
      <c r="A126" s="47" t="s">
        <v>86</v>
      </c>
      <c r="B126">
        <v>1</v>
      </c>
      <c r="D126" s="47" t="s">
        <v>1033</v>
      </c>
      <c r="E126">
        <v>92067000</v>
      </c>
      <c r="F126">
        <v>1</v>
      </c>
      <c r="H126" s="47" t="s">
        <v>482</v>
      </c>
      <c r="I126">
        <v>6229000</v>
      </c>
      <c r="J126">
        <v>1</v>
      </c>
    </row>
    <row r="127" spans="1:10" x14ac:dyDescent="0.2">
      <c r="A127" s="47" t="s">
        <v>89</v>
      </c>
      <c r="B127">
        <v>1</v>
      </c>
      <c r="D127" s="47" t="s">
        <v>1041</v>
      </c>
      <c r="E127">
        <v>125464000</v>
      </c>
      <c r="F127">
        <v>1</v>
      </c>
      <c r="H127" s="47" t="s">
        <v>489</v>
      </c>
      <c r="I127">
        <v>5416000</v>
      </c>
      <c r="J127">
        <v>1</v>
      </c>
    </row>
    <row r="128" spans="1:10" x14ac:dyDescent="0.2">
      <c r="A128" s="47" t="s">
        <v>68</v>
      </c>
      <c r="B128">
        <v>1</v>
      </c>
      <c r="D128" s="47" t="s">
        <v>1046</v>
      </c>
      <c r="E128">
        <v>71307000</v>
      </c>
      <c r="F128">
        <v>1</v>
      </c>
      <c r="H128" s="47" t="s">
        <v>495</v>
      </c>
      <c r="I128">
        <v>10832000</v>
      </c>
      <c r="J128">
        <v>1</v>
      </c>
    </row>
    <row r="129" spans="1:10" x14ac:dyDescent="0.2">
      <c r="A129" s="47" t="s">
        <v>64</v>
      </c>
      <c r="B129">
        <v>1</v>
      </c>
      <c r="D129" s="47" t="s">
        <v>181</v>
      </c>
      <c r="E129">
        <v>140539000</v>
      </c>
      <c r="F129">
        <v>1</v>
      </c>
      <c r="H129" s="47" t="s">
        <v>544</v>
      </c>
      <c r="I129">
        <v>11554000</v>
      </c>
      <c r="J129">
        <v>1</v>
      </c>
    </row>
    <row r="130" spans="1:10" x14ac:dyDescent="0.2">
      <c r="A130" s="47" t="s">
        <v>98</v>
      </c>
      <c r="B130">
        <v>1</v>
      </c>
      <c r="D130" s="47" t="s">
        <v>1114</v>
      </c>
      <c r="E130">
        <v>10710444000</v>
      </c>
      <c r="F130">
        <v>86</v>
      </c>
      <c r="H130" s="47" t="s">
        <v>541</v>
      </c>
      <c r="I130">
        <v>26176000</v>
      </c>
      <c r="J130">
        <v>1</v>
      </c>
    </row>
    <row r="131" spans="1:10" x14ac:dyDescent="0.2">
      <c r="A131" s="47" t="s">
        <v>114</v>
      </c>
      <c r="B131">
        <v>1</v>
      </c>
      <c r="H131" s="47" t="s">
        <v>525</v>
      </c>
      <c r="I131">
        <v>59573000</v>
      </c>
      <c r="J131">
        <v>1</v>
      </c>
    </row>
    <row r="132" spans="1:10" x14ac:dyDescent="0.2">
      <c r="A132" s="47" t="s">
        <v>117</v>
      </c>
      <c r="B132">
        <v>1</v>
      </c>
      <c r="H132" s="47" t="s">
        <v>522</v>
      </c>
      <c r="I132">
        <v>6229000</v>
      </c>
      <c r="J132">
        <v>1</v>
      </c>
    </row>
    <row r="133" spans="1:10" x14ac:dyDescent="0.2">
      <c r="A133" s="47" t="s">
        <v>120</v>
      </c>
      <c r="B133">
        <v>1</v>
      </c>
      <c r="H133" s="47" t="s">
        <v>516</v>
      </c>
      <c r="I133">
        <v>31592000</v>
      </c>
      <c r="J133">
        <v>1</v>
      </c>
    </row>
    <row r="134" spans="1:10" x14ac:dyDescent="0.2">
      <c r="A134" s="47" t="s">
        <v>123</v>
      </c>
      <c r="B134">
        <v>1</v>
      </c>
      <c r="H134" s="47" t="s">
        <v>503</v>
      </c>
      <c r="I134">
        <v>6229000</v>
      </c>
      <c r="J134">
        <v>1</v>
      </c>
    </row>
    <row r="135" spans="1:10" x14ac:dyDescent="0.2">
      <c r="A135" s="47" t="s">
        <v>132</v>
      </c>
      <c r="B135">
        <v>1</v>
      </c>
      <c r="H135" s="47" t="s">
        <v>500</v>
      </c>
      <c r="I135">
        <v>6229000</v>
      </c>
      <c r="J135">
        <v>1</v>
      </c>
    </row>
    <row r="136" spans="1:10" x14ac:dyDescent="0.2">
      <c r="A136" s="47" t="s">
        <v>126</v>
      </c>
      <c r="B136">
        <v>1</v>
      </c>
      <c r="H136" s="47" t="s">
        <v>497</v>
      </c>
      <c r="I136">
        <v>26176000</v>
      </c>
      <c r="J136">
        <v>1</v>
      </c>
    </row>
    <row r="137" spans="1:10" x14ac:dyDescent="0.2">
      <c r="A137" s="47" t="s">
        <v>129</v>
      </c>
      <c r="B137">
        <v>1</v>
      </c>
      <c r="H137" s="47" t="s">
        <v>965</v>
      </c>
      <c r="I137">
        <v>11554000</v>
      </c>
      <c r="J137">
        <v>1</v>
      </c>
    </row>
    <row r="138" spans="1:10" x14ac:dyDescent="0.2">
      <c r="A138" s="47" t="s">
        <v>139</v>
      </c>
      <c r="B138">
        <v>1</v>
      </c>
      <c r="H138" s="47" t="s">
        <v>92</v>
      </c>
      <c r="I138">
        <v>40618000</v>
      </c>
      <c r="J138">
        <v>1</v>
      </c>
    </row>
    <row r="139" spans="1:10" x14ac:dyDescent="0.2">
      <c r="A139" s="47" t="s">
        <v>146</v>
      </c>
      <c r="B139">
        <v>1</v>
      </c>
      <c r="H139" s="47" t="s">
        <v>1049</v>
      </c>
      <c r="I139">
        <v>7402000</v>
      </c>
      <c r="J139">
        <v>1</v>
      </c>
    </row>
    <row r="140" spans="1:10" x14ac:dyDescent="0.2">
      <c r="A140" s="47" t="s">
        <v>150</v>
      </c>
      <c r="B140">
        <v>1</v>
      </c>
      <c r="H140" s="47" t="s">
        <v>747</v>
      </c>
      <c r="I140">
        <v>6951000</v>
      </c>
      <c r="J140">
        <v>1</v>
      </c>
    </row>
    <row r="141" spans="1:10" x14ac:dyDescent="0.2">
      <c r="A141" s="47" t="s">
        <v>154</v>
      </c>
      <c r="B141">
        <v>1</v>
      </c>
      <c r="H141" s="47" t="s">
        <v>1085</v>
      </c>
      <c r="I141">
        <v>56865000</v>
      </c>
      <c r="J141">
        <v>1</v>
      </c>
    </row>
    <row r="142" spans="1:10" x14ac:dyDescent="0.2">
      <c r="A142" s="47" t="s">
        <v>165</v>
      </c>
      <c r="B142">
        <v>1</v>
      </c>
      <c r="H142" s="47" t="s">
        <v>1090</v>
      </c>
      <c r="I142">
        <v>13179000</v>
      </c>
      <c r="J142">
        <v>1</v>
      </c>
    </row>
    <row r="143" spans="1:10" x14ac:dyDescent="0.2">
      <c r="A143" s="47" t="s">
        <v>188</v>
      </c>
      <c r="B143">
        <v>1</v>
      </c>
      <c r="H143" s="47" t="s">
        <v>264</v>
      </c>
      <c r="I143">
        <v>22566000</v>
      </c>
      <c r="J143">
        <v>1</v>
      </c>
    </row>
    <row r="144" spans="1:10" x14ac:dyDescent="0.2">
      <c r="A144" s="47" t="s">
        <v>172</v>
      </c>
      <c r="B144">
        <v>1</v>
      </c>
      <c r="H144" s="47" t="s">
        <v>111</v>
      </c>
      <c r="I144">
        <v>6229000</v>
      </c>
      <c r="J144">
        <v>1</v>
      </c>
    </row>
    <row r="145" spans="1:10" x14ac:dyDescent="0.2">
      <c r="A145" s="47" t="s">
        <v>168</v>
      </c>
      <c r="B145">
        <v>1</v>
      </c>
      <c r="H145" s="47" t="s">
        <v>532</v>
      </c>
      <c r="I145">
        <v>16970000</v>
      </c>
      <c r="J145">
        <v>1</v>
      </c>
    </row>
    <row r="146" spans="1:10" x14ac:dyDescent="0.2">
      <c r="A146" s="47" t="s">
        <v>200</v>
      </c>
      <c r="B146">
        <v>1</v>
      </c>
      <c r="H146" s="47" t="s">
        <v>711</v>
      </c>
      <c r="I146">
        <v>68599000</v>
      </c>
      <c r="J146">
        <v>1</v>
      </c>
    </row>
    <row r="147" spans="1:10" x14ac:dyDescent="0.2">
      <c r="A147" s="47" t="s">
        <v>219</v>
      </c>
      <c r="B147">
        <v>1</v>
      </c>
      <c r="H147" s="47" t="s">
        <v>61</v>
      </c>
      <c r="I147">
        <v>6229000</v>
      </c>
      <c r="J147">
        <v>1</v>
      </c>
    </row>
    <row r="148" spans="1:10" x14ac:dyDescent="0.2">
      <c r="A148" s="47" t="s">
        <v>231</v>
      </c>
      <c r="B148">
        <v>1</v>
      </c>
      <c r="H148" s="47" t="s">
        <v>789</v>
      </c>
      <c r="I148">
        <v>12096000</v>
      </c>
      <c r="J148">
        <v>1</v>
      </c>
    </row>
    <row r="149" spans="1:10" x14ac:dyDescent="0.2">
      <c r="A149" s="47" t="s">
        <v>234</v>
      </c>
      <c r="B149">
        <v>1</v>
      </c>
      <c r="H149" s="47" t="s">
        <v>528</v>
      </c>
      <c r="I149">
        <v>25275000</v>
      </c>
      <c r="J149">
        <v>1</v>
      </c>
    </row>
    <row r="150" spans="1:10" x14ac:dyDescent="0.2">
      <c r="A150" s="47" t="s">
        <v>237</v>
      </c>
      <c r="B150">
        <v>1</v>
      </c>
      <c r="H150" s="47" t="s">
        <v>535</v>
      </c>
      <c r="I150">
        <v>6229000</v>
      </c>
      <c r="J150">
        <v>1</v>
      </c>
    </row>
    <row r="151" spans="1:10" x14ac:dyDescent="0.2">
      <c r="A151" s="47" t="s">
        <v>244</v>
      </c>
      <c r="B151">
        <v>1</v>
      </c>
      <c r="H151" s="47" t="s">
        <v>555</v>
      </c>
      <c r="I151">
        <v>17240000</v>
      </c>
      <c r="J151">
        <v>1</v>
      </c>
    </row>
    <row r="152" spans="1:10" x14ac:dyDescent="0.2">
      <c r="A152" s="47" t="s">
        <v>251</v>
      </c>
      <c r="B152">
        <v>1</v>
      </c>
      <c r="H152" s="47" t="s">
        <v>560</v>
      </c>
      <c r="I152">
        <v>6229000</v>
      </c>
      <c r="J152">
        <v>1</v>
      </c>
    </row>
    <row r="153" spans="1:10" x14ac:dyDescent="0.2">
      <c r="A153" s="47" t="s">
        <v>258</v>
      </c>
      <c r="B153">
        <v>1</v>
      </c>
      <c r="H153" s="47" t="s">
        <v>563</v>
      </c>
      <c r="I153">
        <v>6229000</v>
      </c>
      <c r="J153">
        <v>1</v>
      </c>
    </row>
    <row r="154" spans="1:10" x14ac:dyDescent="0.2">
      <c r="A154" s="47" t="s">
        <v>261</v>
      </c>
      <c r="B154">
        <v>1</v>
      </c>
      <c r="H154" s="47" t="s">
        <v>565</v>
      </c>
      <c r="I154">
        <v>17783000</v>
      </c>
      <c r="J154">
        <v>1</v>
      </c>
    </row>
    <row r="155" spans="1:10" x14ac:dyDescent="0.2">
      <c r="A155" s="47" t="s">
        <v>269</v>
      </c>
      <c r="B155">
        <v>1</v>
      </c>
      <c r="H155" s="47" t="s">
        <v>570</v>
      </c>
      <c r="I155">
        <v>26176000</v>
      </c>
      <c r="J155">
        <v>1</v>
      </c>
    </row>
    <row r="156" spans="1:10" x14ac:dyDescent="0.2">
      <c r="A156" s="47" t="s">
        <v>271</v>
      </c>
      <c r="B156">
        <v>1</v>
      </c>
      <c r="H156" s="47" t="s">
        <v>573</v>
      </c>
      <c r="I156">
        <v>22566000</v>
      </c>
      <c r="J156">
        <v>1</v>
      </c>
    </row>
    <row r="157" spans="1:10" x14ac:dyDescent="0.2">
      <c r="A157" s="47" t="s">
        <v>274</v>
      </c>
      <c r="B157">
        <v>1</v>
      </c>
      <c r="H157" s="47" t="s">
        <v>591</v>
      </c>
      <c r="I157">
        <v>51450000</v>
      </c>
      <c r="J157">
        <v>1</v>
      </c>
    </row>
    <row r="158" spans="1:10" x14ac:dyDescent="0.2">
      <c r="A158" s="47" t="s">
        <v>276</v>
      </c>
      <c r="B158">
        <v>1</v>
      </c>
      <c r="H158" s="47" t="s">
        <v>606</v>
      </c>
      <c r="I158">
        <v>6951000</v>
      </c>
      <c r="J158">
        <v>1</v>
      </c>
    </row>
    <row r="159" spans="1:10" x14ac:dyDescent="0.2">
      <c r="A159" s="47" t="s">
        <v>278</v>
      </c>
      <c r="B159">
        <v>1</v>
      </c>
      <c r="H159" s="47" t="s">
        <v>611</v>
      </c>
      <c r="I159">
        <v>13179000</v>
      </c>
      <c r="J159">
        <v>1</v>
      </c>
    </row>
    <row r="160" spans="1:10" x14ac:dyDescent="0.2">
      <c r="A160" s="47" t="s">
        <v>283</v>
      </c>
      <c r="B160">
        <v>1</v>
      </c>
      <c r="H160" s="47" t="s">
        <v>633</v>
      </c>
      <c r="I160">
        <v>26176000</v>
      </c>
      <c r="J160">
        <v>1</v>
      </c>
    </row>
    <row r="161" spans="1:10" x14ac:dyDescent="0.2">
      <c r="A161" s="47" t="s">
        <v>285</v>
      </c>
      <c r="B161">
        <v>1</v>
      </c>
      <c r="H161" s="47" t="s">
        <v>624</v>
      </c>
      <c r="I161">
        <v>48742000</v>
      </c>
      <c r="J161">
        <v>1</v>
      </c>
    </row>
    <row r="162" spans="1:10" x14ac:dyDescent="0.2">
      <c r="A162" s="47" t="s">
        <v>287</v>
      </c>
      <c r="B162">
        <v>1</v>
      </c>
      <c r="H162" s="47" t="s">
        <v>627</v>
      </c>
      <c r="I162">
        <v>46034000</v>
      </c>
      <c r="J162">
        <v>1</v>
      </c>
    </row>
    <row r="163" spans="1:10" x14ac:dyDescent="0.2">
      <c r="A163" s="47" t="s">
        <v>290</v>
      </c>
      <c r="B163">
        <v>1</v>
      </c>
      <c r="H163" s="47" t="s">
        <v>994</v>
      </c>
      <c r="I163">
        <v>43326000</v>
      </c>
      <c r="J163">
        <v>1</v>
      </c>
    </row>
    <row r="164" spans="1:10" x14ac:dyDescent="0.2">
      <c r="A164" s="47" t="s">
        <v>294</v>
      </c>
      <c r="B164">
        <v>1</v>
      </c>
      <c r="H164" s="47" t="s">
        <v>629</v>
      </c>
      <c r="I164">
        <v>36105000</v>
      </c>
      <c r="J164">
        <v>1</v>
      </c>
    </row>
    <row r="165" spans="1:10" x14ac:dyDescent="0.2">
      <c r="A165" s="47" t="s">
        <v>298</v>
      </c>
      <c r="B165">
        <v>1</v>
      </c>
      <c r="H165" s="47" t="s">
        <v>631</v>
      </c>
      <c r="I165">
        <v>6951000</v>
      </c>
      <c r="J165">
        <v>1</v>
      </c>
    </row>
    <row r="166" spans="1:10" x14ac:dyDescent="0.2">
      <c r="A166" s="47" t="s">
        <v>311</v>
      </c>
      <c r="B166">
        <v>1</v>
      </c>
      <c r="H166" s="47" t="s">
        <v>642</v>
      </c>
      <c r="I166">
        <v>7763000</v>
      </c>
      <c r="J166">
        <v>1</v>
      </c>
    </row>
    <row r="167" spans="1:10" x14ac:dyDescent="0.2">
      <c r="A167" s="47" t="s">
        <v>313</v>
      </c>
      <c r="B167">
        <v>1</v>
      </c>
      <c r="H167" s="47" t="s">
        <v>669</v>
      </c>
      <c r="I167">
        <v>6951000</v>
      </c>
      <c r="J167">
        <v>1</v>
      </c>
    </row>
    <row r="168" spans="1:10" x14ac:dyDescent="0.2">
      <c r="A168" s="47" t="s">
        <v>316</v>
      </c>
      <c r="B168">
        <v>1</v>
      </c>
      <c r="H168" s="47" t="s">
        <v>675</v>
      </c>
      <c r="I168">
        <v>21663000</v>
      </c>
      <c r="J168">
        <v>1</v>
      </c>
    </row>
    <row r="169" spans="1:10" x14ac:dyDescent="0.2">
      <c r="A169" s="47" t="s">
        <v>320</v>
      </c>
      <c r="B169">
        <v>1</v>
      </c>
      <c r="H169" s="47" t="s">
        <v>687</v>
      </c>
      <c r="I169">
        <v>40618000</v>
      </c>
      <c r="J169">
        <v>1</v>
      </c>
    </row>
    <row r="170" spans="1:10" x14ac:dyDescent="0.2">
      <c r="A170" s="47" t="s">
        <v>322</v>
      </c>
      <c r="B170">
        <v>1</v>
      </c>
      <c r="H170" s="47" t="s">
        <v>692</v>
      </c>
      <c r="I170">
        <v>6951000</v>
      </c>
      <c r="J170">
        <v>1</v>
      </c>
    </row>
    <row r="171" spans="1:10" x14ac:dyDescent="0.2">
      <c r="A171" s="47" t="s">
        <v>332</v>
      </c>
      <c r="B171">
        <v>1</v>
      </c>
      <c r="H171" s="47" t="s">
        <v>700</v>
      </c>
      <c r="I171">
        <v>50547000</v>
      </c>
      <c r="J171">
        <v>1</v>
      </c>
    </row>
    <row r="172" spans="1:10" x14ac:dyDescent="0.2">
      <c r="A172" s="47" t="s">
        <v>336</v>
      </c>
      <c r="B172">
        <v>1</v>
      </c>
      <c r="H172" s="47" t="s">
        <v>704</v>
      </c>
      <c r="I172">
        <v>26176000</v>
      </c>
      <c r="J172">
        <v>1</v>
      </c>
    </row>
    <row r="173" spans="1:10" x14ac:dyDescent="0.2">
      <c r="A173" s="47" t="s">
        <v>340</v>
      </c>
      <c r="B173">
        <v>1</v>
      </c>
      <c r="H173" s="47" t="s">
        <v>713</v>
      </c>
      <c r="I173">
        <v>40618000</v>
      </c>
      <c r="J173">
        <v>1</v>
      </c>
    </row>
    <row r="174" spans="1:10" x14ac:dyDescent="0.2">
      <c r="A174" s="47" t="s">
        <v>343</v>
      </c>
      <c r="B174">
        <v>1</v>
      </c>
      <c r="H174" s="47" t="s">
        <v>715</v>
      </c>
      <c r="I174">
        <v>26176000</v>
      </c>
      <c r="J174">
        <v>1</v>
      </c>
    </row>
    <row r="175" spans="1:10" x14ac:dyDescent="0.2">
      <c r="A175" s="47" t="s">
        <v>346</v>
      </c>
      <c r="B175">
        <v>1</v>
      </c>
      <c r="H175" s="47" t="s">
        <v>733</v>
      </c>
      <c r="I175">
        <v>26176000</v>
      </c>
      <c r="J175">
        <v>1</v>
      </c>
    </row>
    <row r="176" spans="1:10" x14ac:dyDescent="0.2">
      <c r="A176" s="47" t="s">
        <v>349</v>
      </c>
      <c r="B176">
        <v>1</v>
      </c>
      <c r="H176" s="47" t="s">
        <v>736</v>
      </c>
      <c r="I176">
        <v>15435000</v>
      </c>
      <c r="J176">
        <v>1</v>
      </c>
    </row>
    <row r="177" spans="1:10" x14ac:dyDescent="0.2">
      <c r="A177" s="47" t="s">
        <v>353</v>
      </c>
      <c r="B177">
        <v>1</v>
      </c>
      <c r="H177" s="47" t="s">
        <v>745</v>
      </c>
      <c r="I177">
        <v>10832000</v>
      </c>
      <c r="J177">
        <v>1</v>
      </c>
    </row>
    <row r="178" spans="1:10" x14ac:dyDescent="0.2">
      <c r="A178" s="47" t="s">
        <v>356</v>
      </c>
      <c r="B178">
        <v>1</v>
      </c>
      <c r="H178" s="47" t="s">
        <v>753</v>
      </c>
      <c r="I178">
        <v>14262000</v>
      </c>
      <c r="J178">
        <v>1</v>
      </c>
    </row>
    <row r="179" spans="1:10" x14ac:dyDescent="0.2">
      <c r="A179" s="47" t="s">
        <v>358</v>
      </c>
      <c r="B179">
        <v>1</v>
      </c>
      <c r="H179" s="47" t="s">
        <v>755</v>
      </c>
      <c r="I179">
        <v>14714000</v>
      </c>
      <c r="J179">
        <v>1</v>
      </c>
    </row>
    <row r="180" spans="1:10" x14ac:dyDescent="0.2">
      <c r="A180" s="47" t="s">
        <v>360</v>
      </c>
      <c r="B180">
        <v>1</v>
      </c>
      <c r="H180" s="47" t="s">
        <v>761</v>
      </c>
      <c r="I180">
        <v>6951000</v>
      </c>
      <c r="J180">
        <v>1</v>
      </c>
    </row>
    <row r="181" spans="1:10" x14ac:dyDescent="0.2">
      <c r="A181" s="47" t="s">
        <v>369</v>
      </c>
      <c r="B181">
        <v>1</v>
      </c>
      <c r="H181" s="47" t="s">
        <v>764</v>
      </c>
      <c r="I181">
        <v>55060000</v>
      </c>
      <c r="J181">
        <v>1</v>
      </c>
    </row>
    <row r="182" spans="1:10" x14ac:dyDescent="0.2">
      <c r="A182" s="47" t="s">
        <v>378</v>
      </c>
      <c r="B182">
        <v>1</v>
      </c>
      <c r="H182" s="47" t="s">
        <v>792</v>
      </c>
      <c r="I182">
        <v>24371000</v>
      </c>
      <c r="J182">
        <v>1</v>
      </c>
    </row>
    <row r="183" spans="1:10" x14ac:dyDescent="0.2">
      <c r="A183" s="47" t="s">
        <v>383</v>
      </c>
      <c r="B183">
        <v>1</v>
      </c>
      <c r="H183" s="47" t="s">
        <v>811</v>
      </c>
      <c r="I183">
        <v>6951000</v>
      </c>
      <c r="J183">
        <v>1</v>
      </c>
    </row>
    <row r="184" spans="1:10" x14ac:dyDescent="0.2">
      <c r="A184" s="47" t="s">
        <v>389</v>
      </c>
      <c r="B184">
        <v>1</v>
      </c>
      <c r="H184" s="47" t="s">
        <v>815</v>
      </c>
      <c r="I184">
        <v>9388000</v>
      </c>
      <c r="J184">
        <v>1</v>
      </c>
    </row>
    <row r="185" spans="1:10" x14ac:dyDescent="0.2">
      <c r="A185" s="47" t="s">
        <v>397</v>
      </c>
      <c r="B185">
        <v>1</v>
      </c>
      <c r="H185" s="47" t="s">
        <v>821</v>
      </c>
      <c r="I185">
        <v>6951000</v>
      </c>
      <c r="J185">
        <v>1</v>
      </c>
    </row>
    <row r="186" spans="1:10" x14ac:dyDescent="0.2">
      <c r="A186" s="47" t="s">
        <v>402</v>
      </c>
      <c r="B186">
        <v>1</v>
      </c>
      <c r="H186" s="47" t="s">
        <v>835</v>
      </c>
      <c r="I186">
        <v>11554000</v>
      </c>
      <c r="J186">
        <v>1</v>
      </c>
    </row>
    <row r="187" spans="1:10" x14ac:dyDescent="0.2">
      <c r="A187" s="47" t="s">
        <v>406</v>
      </c>
      <c r="B187">
        <v>1</v>
      </c>
      <c r="H187" s="47" t="s">
        <v>843</v>
      </c>
      <c r="I187">
        <v>6951000</v>
      </c>
      <c r="J187">
        <v>1</v>
      </c>
    </row>
    <row r="188" spans="1:10" x14ac:dyDescent="0.2">
      <c r="A188" s="47" t="s">
        <v>412</v>
      </c>
      <c r="B188">
        <v>1</v>
      </c>
      <c r="H188" s="47" t="s">
        <v>849</v>
      </c>
      <c r="I188">
        <v>26176000</v>
      </c>
      <c r="J188">
        <v>1</v>
      </c>
    </row>
    <row r="189" spans="1:10" x14ac:dyDescent="0.2">
      <c r="A189" s="47" t="s">
        <v>414</v>
      </c>
      <c r="B189">
        <v>1</v>
      </c>
      <c r="H189" s="47" t="s">
        <v>854</v>
      </c>
      <c r="I189">
        <v>26176000</v>
      </c>
      <c r="J189">
        <v>1</v>
      </c>
    </row>
    <row r="190" spans="1:10" x14ac:dyDescent="0.2">
      <c r="A190" s="47" t="s">
        <v>433</v>
      </c>
      <c r="B190">
        <v>1</v>
      </c>
      <c r="H190" s="47" t="s">
        <v>859</v>
      </c>
      <c r="I190">
        <v>56865000</v>
      </c>
      <c r="J190">
        <v>1</v>
      </c>
    </row>
    <row r="191" spans="1:10" x14ac:dyDescent="0.2">
      <c r="A191" s="47" t="s">
        <v>436</v>
      </c>
      <c r="B191">
        <v>1</v>
      </c>
      <c r="H191" s="47" t="s">
        <v>863</v>
      </c>
      <c r="I191">
        <v>10832000</v>
      </c>
      <c r="J191">
        <v>1</v>
      </c>
    </row>
    <row r="192" spans="1:10" x14ac:dyDescent="0.2">
      <c r="A192" s="47" t="s">
        <v>440</v>
      </c>
      <c r="B192">
        <v>1</v>
      </c>
      <c r="H192" s="47" t="s">
        <v>869</v>
      </c>
      <c r="I192">
        <v>48742000</v>
      </c>
      <c r="J192">
        <v>1</v>
      </c>
    </row>
    <row r="193" spans="1:10" x14ac:dyDescent="0.2">
      <c r="A193" s="47" t="s">
        <v>443</v>
      </c>
      <c r="B193">
        <v>1</v>
      </c>
      <c r="H193" s="47" t="s">
        <v>875</v>
      </c>
      <c r="I193">
        <v>25274000</v>
      </c>
      <c r="J193">
        <v>1</v>
      </c>
    </row>
    <row r="194" spans="1:10" x14ac:dyDescent="0.2">
      <c r="A194" s="47" t="s">
        <v>448</v>
      </c>
      <c r="B194">
        <v>1</v>
      </c>
      <c r="H194" s="47" t="s">
        <v>895</v>
      </c>
      <c r="I194">
        <v>65892000</v>
      </c>
      <c r="J194">
        <v>1</v>
      </c>
    </row>
    <row r="195" spans="1:10" x14ac:dyDescent="0.2">
      <c r="A195" s="47" t="s">
        <v>455</v>
      </c>
      <c r="B195">
        <v>1</v>
      </c>
      <c r="H195" s="47" t="s">
        <v>898</v>
      </c>
      <c r="I195">
        <v>68599000</v>
      </c>
      <c r="J195">
        <v>1</v>
      </c>
    </row>
    <row r="196" spans="1:10" x14ac:dyDescent="0.2">
      <c r="A196" s="47" t="s">
        <v>461</v>
      </c>
      <c r="B196">
        <v>1</v>
      </c>
      <c r="H196" s="47" t="s">
        <v>913</v>
      </c>
      <c r="I196">
        <v>52714000</v>
      </c>
      <c r="J196">
        <v>1</v>
      </c>
    </row>
    <row r="197" spans="1:10" x14ac:dyDescent="0.2">
      <c r="A197" s="47" t="s">
        <v>464</v>
      </c>
      <c r="B197">
        <v>1</v>
      </c>
      <c r="H197" s="47" t="s">
        <v>916</v>
      </c>
      <c r="I197">
        <v>6951000</v>
      </c>
      <c r="J197">
        <v>1</v>
      </c>
    </row>
    <row r="198" spans="1:10" x14ac:dyDescent="0.2">
      <c r="A198" s="47" t="s">
        <v>472</v>
      </c>
      <c r="B198">
        <v>1</v>
      </c>
      <c r="H198" s="47" t="s">
        <v>921</v>
      </c>
      <c r="I198">
        <v>68599000</v>
      </c>
      <c r="J198">
        <v>1</v>
      </c>
    </row>
    <row r="199" spans="1:10" x14ac:dyDescent="0.2">
      <c r="A199" s="47" t="s">
        <v>474</v>
      </c>
      <c r="B199">
        <v>1</v>
      </c>
      <c r="H199" s="47" t="s">
        <v>940</v>
      </c>
      <c r="I199">
        <v>26176000</v>
      </c>
      <c r="J199">
        <v>1</v>
      </c>
    </row>
    <row r="200" spans="1:10" x14ac:dyDescent="0.2">
      <c r="A200" s="47" t="s">
        <v>477</v>
      </c>
      <c r="B200">
        <v>1</v>
      </c>
      <c r="H200" s="47" t="s">
        <v>943</v>
      </c>
      <c r="I200">
        <v>60476000</v>
      </c>
      <c r="J200">
        <v>1</v>
      </c>
    </row>
    <row r="201" spans="1:10" x14ac:dyDescent="0.2">
      <c r="A201" s="47" t="s">
        <v>480</v>
      </c>
      <c r="B201">
        <v>1</v>
      </c>
      <c r="H201" s="47" t="s">
        <v>945</v>
      </c>
      <c r="I201">
        <v>51450000</v>
      </c>
      <c r="J201">
        <v>1</v>
      </c>
    </row>
    <row r="202" spans="1:10" x14ac:dyDescent="0.2">
      <c r="A202" s="47" t="s">
        <v>482</v>
      </c>
      <c r="B202">
        <v>1</v>
      </c>
      <c r="H202" s="47" t="s">
        <v>953</v>
      </c>
      <c r="I202">
        <v>48742000</v>
      </c>
      <c r="J202">
        <v>1</v>
      </c>
    </row>
    <row r="203" spans="1:10" x14ac:dyDescent="0.2">
      <c r="A203" s="47" t="s">
        <v>489</v>
      </c>
      <c r="B203">
        <v>1</v>
      </c>
      <c r="H203" s="47" t="s">
        <v>956</v>
      </c>
      <c r="I203">
        <v>27079000</v>
      </c>
      <c r="J203">
        <v>1</v>
      </c>
    </row>
    <row r="204" spans="1:10" x14ac:dyDescent="0.2">
      <c r="A204" s="47" t="s">
        <v>492</v>
      </c>
      <c r="B204">
        <v>1</v>
      </c>
      <c r="H204" s="47" t="s">
        <v>971</v>
      </c>
      <c r="I204">
        <v>37910000</v>
      </c>
      <c r="J204">
        <v>1</v>
      </c>
    </row>
    <row r="205" spans="1:10" x14ac:dyDescent="0.2">
      <c r="A205" s="47" t="s">
        <v>495</v>
      </c>
      <c r="B205">
        <v>1</v>
      </c>
      <c r="H205" s="47" t="s">
        <v>973</v>
      </c>
      <c r="I205">
        <v>6951000</v>
      </c>
      <c r="J205">
        <v>1</v>
      </c>
    </row>
    <row r="206" spans="1:10" x14ac:dyDescent="0.2">
      <c r="A206" s="47" t="s">
        <v>544</v>
      </c>
      <c r="B206">
        <v>1</v>
      </c>
      <c r="H206" s="47" t="s">
        <v>975</v>
      </c>
      <c r="I206">
        <v>68599000</v>
      </c>
      <c r="J206">
        <v>1</v>
      </c>
    </row>
    <row r="207" spans="1:10" x14ac:dyDescent="0.2">
      <c r="A207" s="47" t="s">
        <v>547</v>
      </c>
      <c r="B207">
        <v>1</v>
      </c>
      <c r="H207" s="47" t="s">
        <v>999</v>
      </c>
      <c r="I207">
        <v>13630000</v>
      </c>
      <c r="J207">
        <v>1</v>
      </c>
    </row>
    <row r="208" spans="1:10" x14ac:dyDescent="0.2">
      <c r="A208" s="47" t="s">
        <v>541</v>
      </c>
      <c r="B208">
        <v>1</v>
      </c>
      <c r="H208" s="47" t="s">
        <v>1006</v>
      </c>
      <c r="I208">
        <v>59573000</v>
      </c>
      <c r="J208">
        <v>1</v>
      </c>
    </row>
    <row r="209" spans="1:10" x14ac:dyDescent="0.2">
      <c r="A209" s="47" t="s">
        <v>538</v>
      </c>
      <c r="B209">
        <v>1</v>
      </c>
      <c r="H209" s="47" t="s">
        <v>1026</v>
      </c>
      <c r="I209">
        <v>6951000</v>
      </c>
      <c r="J209">
        <v>1</v>
      </c>
    </row>
    <row r="210" spans="1:10" x14ac:dyDescent="0.2">
      <c r="A210" s="47" t="s">
        <v>525</v>
      </c>
      <c r="B210">
        <v>1</v>
      </c>
      <c r="H210" s="47" t="s">
        <v>1029</v>
      </c>
      <c r="I210">
        <v>55060000</v>
      </c>
      <c r="J210">
        <v>1</v>
      </c>
    </row>
    <row r="211" spans="1:10" x14ac:dyDescent="0.2">
      <c r="A211" s="47" t="s">
        <v>522</v>
      </c>
      <c r="B211">
        <v>1</v>
      </c>
      <c r="H211" s="47" t="s">
        <v>1038</v>
      </c>
      <c r="I211">
        <v>28884000</v>
      </c>
      <c r="J211">
        <v>1</v>
      </c>
    </row>
    <row r="212" spans="1:10" x14ac:dyDescent="0.2">
      <c r="A212" s="47" t="s">
        <v>519</v>
      </c>
      <c r="B212">
        <v>1</v>
      </c>
      <c r="H212" s="47" t="s">
        <v>1052</v>
      </c>
      <c r="I212">
        <v>22566000</v>
      </c>
      <c r="J212">
        <v>1</v>
      </c>
    </row>
    <row r="213" spans="1:10" x14ac:dyDescent="0.2">
      <c r="A213" s="47" t="s">
        <v>516</v>
      </c>
      <c r="B213">
        <v>1</v>
      </c>
      <c r="H213" s="47" t="s">
        <v>1057</v>
      </c>
      <c r="I213">
        <v>13630000</v>
      </c>
      <c r="J213">
        <v>1</v>
      </c>
    </row>
    <row r="214" spans="1:10" x14ac:dyDescent="0.2">
      <c r="A214" s="47" t="s">
        <v>513</v>
      </c>
      <c r="B214">
        <v>1</v>
      </c>
      <c r="H214" s="47" t="s">
        <v>1059</v>
      </c>
      <c r="I214">
        <v>6951000</v>
      </c>
      <c r="J214">
        <v>1</v>
      </c>
    </row>
    <row r="215" spans="1:10" x14ac:dyDescent="0.2">
      <c r="A215" s="47" t="s">
        <v>503</v>
      </c>
      <c r="B215">
        <v>1</v>
      </c>
      <c r="H215" s="47" t="s">
        <v>1065</v>
      </c>
      <c r="I215">
        <v>31592000</v>
      </c>
      <c r="J215">
        <v>1</v>
      </c>
    </row>
    <row r="216" spans="1:10" x14ac:dyDescent="0.2">
      <c r="A216" s="47" t="s">
        <v>500</v>
      </c>
      <c r="B216">
        <v>1</v>
      </c>
      <c r="H216" s="47" t="s">
        <v>1067</v>
      </c>
      <c r="I216">
        <v>60476000</v>
      </c>
      <c r="J216">
        <v>1</v>
      </c>
    </row>
    <row r="217" spans="1:10" x14ac:dyDescent="0.2">
      <c r="A217" s="47" t="s">
        <v>497</v>
      </c>
      <c r="B217">
        <v>1</v>
      </c>
      <c r="H217" s="47" t="s">
        <v>1070</v>
      </c>
      <c r="I217">
        <v>56865000</v>
      </c>
      <c r="J217">
        <v>1</v>
      </c>
    </row>
    <row r="218" spans="1:10" x14ac:dyDescent="0.2">
      <c r="A218" s="47" t="s">
        <v>965</v>
      </c>
      <c r="B218">
        <v>1</v>
      </c>
      <c r="H218" s="47" t="s">
        <v>1072</v>
      </c>
      <c r="I218">
        <v>7763000</v>
      </c>
      <c r="J218">
        <v>1</v>
      </c>
    </row>
    <row r="219" spans="1:10" x14ac:dyDescent="0.2">
      <c r="A219" s="47" t="s">
        <v>92</v>
      </c>
      <c r="B219">
        <v>1</v>
      </c>
      <c r="H219" s="47" t="s">
        <v>1074</v>
      </c>
      <c r="I219">
        <v>55060000</v>
      </c>
      <c r="J219">
        <v>1</v>
      </c>
    </row>
    <row r="220" spans="1:10" x14ac:dyDescent="0.2">
      <c r="A220" s="47" t="s">
        <v>620</v>
      </c>
      <c r="B220">
        <v>1</v>
      </c>
      <c r="H220" s="47" t="s">
        <v>1082</v>
      </c>
      <c r="I220">
        <v>26176000</v>
      </c>
      <c r="J220">
        <v>1</v>
      </c>
    </row>
    <row r="221" spans="1:10" x14ac:dyDescent="0.2">
      <c r="A221" s="47" t="s">
        <v>578</v>
      </c>
      <c r="B221">
        <v>1</v>
      </c>
      <c r="H221" s="47" t="s">
        <v>1088</v>
      </c>
      <c r="I221">
        <v>60476000</v>
      </c>
      <c r="J221">
        <v>1</v>
      </c>
    </row>
    <row r="222" spans="1:10" x14ac:dyDescent="0.2">
      <c r="A222" s="47" t="s">
        <v>1049</v>
      </c>
      <c r="B222">
        <v>1</v>
      </c>
      <c r="H222" s="47" t="s">
        <v>1092</v>
      </c>
      <c r="I222">
        <v>6951000</v>
      </c>
      <c r="J222">
        <v>1</v>
      </c>
    </row>
    <row r="223" spans="1:10" x14ac:dyDescent="0.2">
      <c r="A223" s="47" t="s">
        <v>747</v>
      </c>
      <c r="B223">
        <v>1</v>
      </c>
      <c r="H223" s="47" t="s">
        <v>1095</v>
      </c>
      <c r="I223">
        <v>20942000</v>
      </c>
      <c r="J223">
        <v>1</v>
      </c>
    </row>
    <row r="224" spans="1:10" x14ac:dyDescent="0.2">
      <c r="A224" s="47" t="s">
        <v>1085</v>
      </c>
      <c r="B224">
        <v>1</v>
      </c>
      <c r="H224" s="47" t="s">
        <v>1098</v>
      </c>
      <c r="I224">
        <v>17963000</v>
      </c>
      <c r="J224">
        <v>1</v>
      </c>
    </row>
    <row r="225" spans="1:10" x14ac:dyDescent="0.2">
      <c r="A225" s="47" t="s">
        <v>1090</v>
      </c>
      <c r="B225">
        <v>1</v>
      </c>
      <c r="H225" s="47" t="s">
        <v>1100</v>
      </c>
      <c r="I225">
        <v>26176000</v>
      </c>
      <c r="J225">
        <v>1</v>
      </c>
    </row>
    <row r="226" spans="1:10" x14ac:dyDescent="0.2">
      <c r="A226" s="47" t="s">
        <v>841</v>
      </c>
      <c r="B226">
        <v>1</v>
      </c>
      <c r="H226" s="47" t="s">
        <v>1105</v>
      </c>
      <c r="I226">
        <v>6951000</v>
      </c>
      <c r="J226">
        <v>1</v>
      </c>
    </row>
    <row r="227" spans="1:10" x14ac:dyDescent="0.2">
      <c r="A227" s="47" t="s">
        <v>264</v>
      </c>
      <c r="B227">
        <v>1</v>
      </c>
      <c r="H227" s="47" t="s">
        <v>380</v>
      </c>
      <c r="I227">
        <v>5416000</v>
      </c>
      <c r="J227">
        <v>1</v>
      </c>
    </row>
    <row r="228" spans="1:10" x14ac:dyDescent="0.2">
      <c r="A228" s="47" t="s">
        <v>111</v>
      </c>
      <c r="B228">
        <v>1</v>
      </c>
      <c r="H228" s="47" t="s">
        <v>1117</v>
      </c>
    </row>
    <row r="229" spans="1:10" x14ac:dyDescent="0.2">
      <c r="A229" s="47" t="s">
        <v>196</v>
      </c>
      <c r="B229">
        <v>1</v>
      </c>
      <c r="H229" s="47" t="s">
        <v>1114</v>
      </c>
      <c r="I229">
        <v>5561890000</v>
      </c>
      <c r="J229">
        <v>224</v>
      </c>
    </row>
    <row r="230" spans="1:10" x14ac:dyDescent="0.2">
      <c r="A230" s="47" t="s">
        <v>649</v>
      </c>
      <c r="B230">
        <v>1</v>
      </c>
    </row>
    <row r="231" spans="1:10" x14ac:dyDescent="0.2">
      <c r="A231" s="47" t="s">
        <v>532</v>
      </c>
      <c r="B231">
        <v>1</v>
      </c>
    </row>
    <row r="232" spans="1:10" x14ac:dyDescent="0.2">
      <c r="A232" s="47" t="s">
        <v>711</v>
      </c>
      <c r="B232">
        <v>1</v>
      </c>
    </row>
    <row r="233" spans="1:10" x14ac:dyDescent="0.2">
      <c r="A233" s="47" t="s">
        <v>61</v>
      </c>
      <c r="B233">
        <v>1</v>
      </c>
    </row>
    <row r="234" spans="1:10" x14ac:dyDescent="0.2">
      <c r="A234" s="47" t="s">
        <v>789</v>
      </c>
      <c r="B234">
        <v>1</v>
      </c>
    </row>
    <row r="235" spans="1:10" x14ac:dyDescent="0.2">
      <c r="A235" s="47" t="s">
        <v>528</v>
      </c>
      <c r="B235">
        <v>1</v>
      </c>
    </row>
    <row r="236" spans="1:10" x14ac:dyDescent="0.2">
      <c r="A236" s="47" t="s">
        <v>535</v>
      </c>
      <c r="B236">
        <v>1</v>
      </c>
    </row>
    <row r="237" spans="1:10" x14ac:dyDescent="0.2">
      <c r="A237" s="47" t="s">
        <v>555</v>
      </c>
      <c r="B237">
        <v>1</v>
      </c>
    </row>
    <row r="238" spans="1:10" x14ac:dyDescent="0.2">
      <c r="A238" s="47" t="s">
        <v>560</v>
      </c>
      <c r="B238">
        <v>1</v>
      </c>
    </row>
    <row r="239" spans="1:10" x14ac:dyDescent="0.2">
      <c r="A239" s="47" t="s">
        <v>563</v>
      </c>
      <c r="B239">
        <v>1</v>
      </c>
    </row>
    <row r="240" spans="1:10" x14ac:dyDescent="0.2">
      <c r="A240" s="47" t="s">
        <v>565</v>
      </c>
      <c r="B240">
        <v>1</v>
      </c>
    </row>
    <row r="241" spans="1:2" x14ac:dyDescent="0.2">
      <c r="A241" s="47" t="s">
        <v>570</v>
      </c>
      <c r="B241">
        <v>1</v>
      </c>
    </row>
    <row r="242" spans="1:2" x14ac:dyDescent="0.2">
      <c r="A242" s="47" t="s">
        <v>573</v>
      </c>
      <c r="B242">
        <v>1</v>
      </c>
    </row>
    <row r="243" spans="1:2" x14ac:dyDescent="0.2">
      <c r="A243" s="47" t="s">
        <v>591</v>
      </c>
      <c r="B243">
        <v>1</v>
      </c>
    </row>
    <row r="244" spans="1:2" x14ac:dyDescent="0.2">
      <c r="A244" s="47" t="s">
        <v>606</v>
      </c>
      <c r="B244">
        <v>1</v>
      </c>
    </row>
    <row r="245" spans="1:2" x14ac:dyDescent="0.2">
      <c r="A245" s="47" t="s">
        <v>611</v>
      </c>
      <c r="B245">
        <v>1</v>
      </c>
    </row>
    <row r="246" spans="1:2" x14ac:dyDescent="0.2">
      <c r="A246" s="47" t="s">
        <v>633</v>
      </c>
      <c r="B246">
        <v>1</v>
      </c>
    </row>
    <row r="247" spans="1:2" x14ac:dyDescent="0.2">
      <c r="A247" s="47" t="s">
        <v>624</v>
      </c>
      <c r="B247">
        <v>1</v>
      </c>
    </row>
    <row r="248" spans="1:2" x14ac:dyDescent="0.2">
      <c r="A248" s="47" t="s">
        <v>627</v>
      </c>
      <c r="B248">
        <v>1</v>
      </c>
    </row>
    <row r="249" spans="1:2" x14ac:dyDescent="0.2">
      <c r="A249" s="47" t="s">
        <v>994</v>
      </c>
      <c r="B249">
        <v>1</v>
      </c>
    </row>
    <row r="250" spans="1:2" x14ac:dyDescent="0.2">
      <c r="A250" s="47" t="s">
        <v>629</v>
      </c>
      <c r="B250">
        <v>1</v>
      </c>
    </row>
    <row r="251" spans="1:2" x14ac:dyDescent="0.2">
      <c r="A251" s="47" t="s">
        <v>631</v>
      </c>
      <c r="B251">
        <v>1</v>
      </c>
    </row>
    <row r="252" spans="1:2" x14ac:dyDescent="0.2">
      <c r="A252" s="47" t="s">
        <v>642</v>
      </c>
      <c r="B252">
        <v>1</v>
      </c>
    </row>
    <row r="253" spans="1:2" x14ac:dyDescent="0.2">
      <c r="A253" s="47" t="s">
        <v>644</v>
      </c>
      <c r="B253">
        <v>1</v>
      </c>
    </row>
    <row r="254" spans="1:2" x14ac:dyDescent="0.2">
      <c r="A254" s="47" t="s">
        <v>659</v>
      </c>
      <c r="B254">
        <v>1</v>
      </c>
    </row>
    <row r="255" spans="1:2" x14ac:dyDescent="0.2">
      <c r="A255" s="47" t="s">
        <v>664</v>
      </c>
      <c r="B255">
        <v>1</v>
      </c>
    </row>
    <row r="256" spans="1:2" x14ac:dyDescent="0.2">
      <c r="A256" s="47" t="s">
        <v>669</v>
      </c>
      <c r="B256">
        <v>1</v>
      </c>
    </row>
    <row r="257" spans="1:2" x14ac:dyDescent="0.2">
      <c r="A257" s="47" t="s">
        <v>675</v>
      </c>
      <c r="B257">
        <v>1</v>
      </c>
    </row>
    <row r="258" spans="1:2" x14ac:dyDescent="0.2">
      <c r="A258" s="47" t="s">
        <v>677</v>
      </c>
      <c r="B258">
        <v>1</v>
      </c>
    </row>
    <row r="259" spans="1:2" x14ac:dyDescent="0.2">
      <c r="A259" s="47" t="s">
        <v>687</v>
      </c>
      <c r="B259">
        <v>1</v>
      </c>
    </row>
    <row r="260" spans="1:2" x14ac:dyDescent="0.2">
      <c r="A260" s="47" t="s">
        <v>697</v>
      </c>
      <c r="B260">
        <v>1</v>
      </c>
    </row>
    <row r="261" spans="1:2" x14ac:dyDescent="0.2">
      <c r="A261" s="47" t="s">
        <v>692</v>
      </c>
      <c r="B261">
        <v>1</v>
      </c>
    </row>
    <row r="262" spans="1:2" x14ac:dyDescent="0.2">
      <c r="A262" s="47" t="s">
        <v>700</v>
      </c>
      <c r="B262">
        <v>1</v>
      </c>
    </row>
    <row r="263" spans="1:2" x14ac:dyDescent="0.2">
      <c r="A263" s="47" t="s">
        <v>702</v>
      </c>
      <c r="B263">
        <v>1</v>
      </c>
    </row>
    <row r="264" spans="1:2" x14ac:dyDescent="0.2">
      <c r="A264" s="47" t="s">
        <v>704</v>
      </c>
      <c r="B264">
        <v>1</v>
      </c>
    </row>
    <row r="265" spans="1:2" x14ac:dyDescent="0.2">
      <c r="A265" s="47" t="s">
        <v>713</v>
      </c>
      <c r="B265">
        <v>1</v>
      </c>
    </row>
    <row r="266" spans="1:2" x14ac:dyDescent="0.2">
      <c r="A266" s="47" t="s">
        <v>715</v>
      </c>
      <c r="B266">
        <v>1</v>
      </c>
    </row>
    <row r="267" spans="1:2" x14ac:dyDescent="0.2">
      <c r="A267" s="47" t="s">
        <v>733</v>
      </c>
      <c r="B267">
        <v>1</v>
      </c>
    </row>
    <row r="268" spans="1:2" x14ac:dyDescent="0.2">
      <c r="A268" s="47" t="s">
        <v>736</v>
      </c>
      <c r="B268">
        <v>1</v>
      </c>
    </row>
    <row r="269" spans="1:2" x14ac:dyDescent="0.2">
      <c r="A269" s="47" t="s">
        <v>745</v>
      </c>
      <c r="B269">
        <v>1</v>
      </c>
    </row>
    <row r="270" spans="1:2" x14ac:dyDescent="0.2">
      <c r="A270" s="47" t="s">
        <v>753</v>
      </c>
      <c r="B270">
        <v>1</v>
      </c>
    </row>
    <row r="271" spans="1:2" x14ac:dyDescent="0.2">
      <c r="A271" s="47" t="s">
        <v>755</v>
      </c>
      <c r="B271">
        <v>1</v>
      </c>
    </row>
    <row r="272" spans="1:2" x14ac:dyDescent="0.2">
      <c r="A272" s="47" t="s">
        <v>761</v>
      </c>
      <c r="B272">
        <v>1</v>
      </c>
    </row>
    <row r="273" spans="1:2" x14ac:dyDescent="0.2">
      <c r="A273" s="47" t="s">
        <v>764</v>
      </c>
      <c r="B273">
        <v>1</v>
      </c>
    </row>
    <row r="274" spans="1:2" x14ac:dyDescent="0.2">
      <c r="A274" s="47" t="s">
        <v>773</v>
      </c>
      <c r="B274">
        <v>1</v>
      </c>
    </row>
    <row r="275" spans="1:2" x14ac:dyDescent="0.2">
      <c r="A275" s="47" t="s">
        <v>792</v>
      </c>
      <c r="B275">
        <v>1</v>
      </c>
    </row>
    <row r="276" spans="1:2" x14ac:dyDescent="0.2">
      <c r="A276" s="47" t="s">
        <v>795</v>
      </c>
      <c r="B276">
        <v>1</v>
      </c>
    </row>
    <row r="277" spans="1:2" x14ac:dyDescent="0.2">
      <c r="A277" s="47" t="s">
        <v>811</v>
      </c>
      <c r="B277">
        <v>1</v>
      </c>
    </row>
    <row r="278" spans="1:2" x14ac:dyDescent="0.2">
      <c r="A278" s="47" t="s">
        <v>815</v>
      </c>
      <c r="B278">
        <v>1</v>
      </c>
    </row>
    <row r="279" spans="1:2" x14ac:dyDescent="0.2">
      <c r="A279" s="47" t="s">
        <v>821</v>
      </c>
      <c r="B279">
        <v>1</v>
      </c>
    </row>
    <row r="280" spans="1:2" x14ac:dyDescent="0.2">
      <c r="A280" s="47" t="s">
        <v>827</v>
      </c>
      <c r="B280">
        <v>1</v>
      </c>
    </row>
    <row r="281" spans="1:2" x14ac:dyDescent="0.2">
      <c r="A281" s="47" t="s">
        <v>835</v>
      </c>
      <c r="B281">
        <v>1</v>
      </c>
    </row>
    <row r="282" spans="1:2" x14ac:dyDescent="0.2">
      <c r="A282" s="47" t="s">
        <v>843</v>
      </c>
      <c r="B282">
        <v>1</v>
      </c>
    </row>
    <row r="283" spans="1:2" x14ac:dyDescent="0.2">
      <c r="A283" s="47" t="s">
        <v>849</v>
      </c>
      <c r="B283">
        <v>1</v>
      </c>
    </row>
    <row r="284" spans="1:2" x14ac:dyDescent="0.2">
      <c r="A284" s="47" t="s">
        <v>854</v>
      </c>
      <c r="B284">
        <v>1</v>
      </c>
    </row>
    <row r="285" spans="1:2" x14ac:dyDescent="0.2">
      <c r="A285" s="47" t="s">
        <v>859</v>
      </c>
      <c r="B285">
        <v>1</v>
      </c>
    </row>
    <row r="286" spans="1:2" x14ac:dyDescent="0.2">
      <c r="A286" s="47" t="s">
        <v>863</v>
      </c>
      <c r="B286">
        <v>1</v>
      </c>
    </row>
    <row r="287" spans="1:2" x14ac:dyDescent="0.2">
      <c r="A287" s="47" t="s">
        <v>869</v>
      </c>
      <c r="B287">
        <v>1</v>
      </c>
    </row>
    <row r="288" spans="1:2" x14ac:dyDescent="0.2">
      <c r="A288" s="47" t="s">
        <v>866</v>
      </c>
      <c r="B288">
        <v>1</v>
      </c>
    </row>
    <row r="289" spans="1:2" x14ac:dyDescent="0.2">
      <c r="A289" s="47" t="s">
        <v>875</v>
      </c>
      <c r="B289">
        <v>1</v>
      </c>
    </row>
    <row r="290" spans="1:2" x14ac:dyDescent="0.2">
      <c r="A290" s="47" t="s">
        <v>878</v>
      </c>
      <c r="B290">
        <v>1</v>
      </c>
    </row>
    <row r="291" spans="1:2" x14ac:dyDescent="0.2">
      <c r="A291" s="47" t="s">
        <v>882</v>
      </c>
      <c r="B291">
        <v>1</v>
      </c>
    </row>
    <row r="292" spans="1:2" x14ac:dyDescent="0.2">
      <c r="A292" s="47" t="s">
        <v>893</v>
      </c>
      <c r="B292">
        <v>1</v>
      </c>
    </row>
    <row r="293" spans="1:2" x14ac:dyDescent="0.2">
      <c r="A293" s="47" t="s">
        <v>895</v>
      </c>
      <c r="B293">
        <v>1</v>
      </c>
    </row>
    <row r="294" spans="1:2" x14ac:dyDescent="0.2">
      <c r="A294" s="47" t="s">
        <v>898</v>
      </c>
      <c r="B294">
        <v>1</v>
      </c>
    </row>
    <row r="295" spans="1:2" x14ac:dyDescent="0.2">
      <c r="A295" s="47" t="s">
        <v>900</v>
      </c>
      <c r="B295">
        <v>1</v>
      </c>
    </row>
    <row r="296" spans="1:2" x14ac:dyDescent="0.2">
      <c r="A296" s="47" t="s">
        <v>904</v>
      </c>
      <c r="B296">
        <v>1</v>
      </c>
    </row>
    <row r="297" spans="1:2" x14ac:dyDescent="0.2">
      <c r="A297" s="47" t="s">
        <v>910</v>
      </c>
      <c r="B297">
        <v>1</v>
      </c>
    </row>
    <row r="298" spans="1:2" x14ac:dyDescent="0.2">
      <c r="A298" s="47" t="s">
        <v>913</v>
      </c>
      <c r="B298">
        <v>1</v>
      </c>
    </row>
    <row r="299" spans="1:2" x14ac:dyDescent="0.2">
      <c r="A299" s="47" t="s">
        <v>916</v>
      </c>
      <c r="B299">
        <v>1</v>
      </c>
    </row>
    <row r="300" spans="1:2" x14ac:dyDescent="0.2">
      <c r="A300" s="47" t="s">
        <v>919</v>
      </c>
      <c r="B300">
        <v>1</v>
      </c>
    </row>
    <row r="301" spans="1:2" x14ac:dyDescent="0.2">
      <c r="A301" s="47" t="s">
        <v>921</v>
      </c>
      <c r="B301">
        <v>1</v>
      </c>
    </row>
    <row r="302" spans="1:2" x14ac:dyDescent="0.2">
      <c r="A302" s="47" t="s">
        <v>924</v>
      </c>
      <c r="B302">
        <v>1</v>
      </c>
    </row>
    <row r="303" spans="1:2" x14ac:dyDescent="0.2">
      <c r="A303" s="47" t="s">
        <v>940</v>
      </c>
      <c r="B303">
        <v>1</v>
      </c>
    </row>
    <row r="304" spans="1:2" x14ac:dyDescent="0.2">
      <c r="A304" s="47" t="s">
        <v>943</v>
      </c>
      <c r="B304">
        <v>1</v>
      </c>
    </row>
    <row r="305" spans="1:2" x14ac:dyDescent="0.2">
      <c r="A305" s="47" t="s">
        <v>945</v>
      </c>
      <c r="B305">
        <v>1</v>
      </c>
    </row>
    <row r="306" spans="1:2" x14ac:dyDescent="0.2">
      <c r="A306" s="47" t="s">
        <v>953</v>
      </c>
      <c r="B306">
        <v>1</v>
      </c>
    </row>
    <row r="307" spans="1:2" x14ac:dyDescent="0.2">
      <c r="A307" s="47" t="s">
        <v>956</v>
      </c>
      <c r="B307">
        <v>1</v>
      </c>
    </row>
    <row r="308" spans="1:2" x14ac:dyDescent="0.2">
      <c r="A308" s="47" t="s">
        <v>959</v>
      </c>
      <c r="B308">
        <v>1</v>
      </c>
    </row>
    <row r="309" spans="1:2" x14ac:dyDescent="0.2">
      <c r="A309" s="47" t="s">
        <v>1023</v>
      </c>
      <c r="B309">
        <v>1</v>
      </c>
    </row>
    <row r="310" spans="1:2" x14ac:dyDescent="0.2">
      <c r="A310" s="47" t="s">
        <v>968</v>
      </c>
      <c r="B310">
        <v>1</v>
      </c>
    </row>
    <row r="311" spans="1:2" x14ac:dyDescent="0.2">
      <c r="A311" s="47" t="s">
        <v>971</v>
      </c>
      <c r="B311">
        <v>1</v>
      </c>
    </row>
    <row r="312" spans="1:2" x14ac:dyDescent="0.2">
      <c r="A312" s="47" t="s">
        <v>973</v>
      </c>
      <c r="B312">
        <v>1</v>
      </c>
    </row>
    <row r="313" spans="1:2" x14ac:dyDescent="0.2">
      <c r="A313" s="47" t="s">
        <v>975</v>
      </c>
      <c r="B313">
        <v>1</v>
      </c>
    </row>
    <row r="314" spans="1:2" x14ac:dyDescent="0.2">
      <c r="A314" s="47" t="s">
        <v>979</v>
      </c>
      <c r="B314">
        <v>1</v>
      </c>
    </row>
    <row r="315" spans="1:2" x14ac:dyDescent="0.2">
      <c r="A315" s="47" t="s">
        <v>983</v>
      </c>
      <c r="B315">
        <v>1</v>
      </c>
    </row>
    <row r="316" spans="1:2" x14ac:dyDescent="0.2">
      <c r="A316" s="47" t="s">
        <v>992</v>
      </c>
      <c r="B316">
        <v>1</v>
      </c>
    </row>
    <row r="317" spans="1:2" x14ac:dyDescent="0.2">
      <c r="A317" s="47" t="s">
        <v>999</v>
      </c>
      <c r="B317">
        <v>1</v>
      </c>
    </row>
    <row r="318" spans="1:2" x14ac:dyDescent="0.2">
      <c r="A318" s="47" t="s">
        <v>1006</v>
      </c>
      <c r="B318">
        <v>1</v>
      </c>
    </row>
    <row r="319" spans="1:2" x14ac:dyDescent="0.2">
      <c r="A319" s="47" t="s">
        <v>1026</v>
      </c>
      <c r="B319">
        <v>1</v>
      </c>
    </row>
    <row r="320" spans="1:2" x14ac:dyDescent="0.2">
      <c r="A320" s="47" t="s">
        <v>1029</v>
      </c>
      <c r="B320">
        <v>1</v>
      </c>
    </row>
    <row r="321" spans="1:2" x14ac:dyDescent="0.2">
      <c r="A321" s="47" t="s">
        <v>1031</v>
      </c>
      <c r="B321">
        <v>1</v>
      </c>
    </row>
    <row r="322" spans="1:2" x14ac:dyDescent="0.2">
      <c r="A322" s="47" t="s">
        <v>1033</v>
      </c>
      <c r="B322">
        <v>1</v>
      </c>
    </row>
    <row r="323" spans="1:2" x14ac:dyDescent="0.2">
      <c r="A323" s="47" t="s">
        <v>1038</v>
      </c>
      <c r="B323">
        <v>1</v>
      </c>
    </row>
    <row r="324" spans="1:2" x14ac:dyDescent="0.2">
      <c r="A324" s="47" t="s">
        <v>1041</v>
      </c>
      <c r="B324">
        <v>1</v>
      </c>
    </row>
    <row r="325" spans="1:2" x14ac:dyDescent="0.2">
      <c r="A325" s="47" t="s">
        <v>1046</v>
      </c>
      <c r="B325">
        <v>1</v>
      </c>
    </row>
    <row r="326" spans="1:2" x14ac:dyDescent="0.2">
      <c r="A326" s="47" t="s">
        <v>1052</v>
      </c>
      <c r="B326">
        <v>1</v>
      </c>
    </row>
    <row r="327" spans="1:2" x14ac:dyDescent="0.2">
      <c r="A327" s="47" t="s">
        <v>1057</v>
      </c>
      <c r="B327">
        <v>1</v>
      </c>
    </row>
    <row r="328" spans="1:2" x14ac:dyDescent="0.2">
      <c r="A328" s="47" t="s">
        <v>1059</v>
      </c>
      <c r="B328">
        <v>1</v>
      </c>
    </row>
    <row r="329" spans="1:2" x14ac:dyDescent="0.2">
      <c r="A329" s="47" t="s">
        <v>1065</v>
      </c>
      <c r="B329">
        <v>1</v>
      </c>
    </row>
    <row r="330" spans="1:2" x14ac:dyDescent="0.2">
      <c r="A330" s="47" t="s">
        <v>1067</v>
      </c>
      <c r="B330">
        <v>1</v>
      </c>
    </row>
    <row r="331" spans="1:2" x14ac:dyDescent="0.2">
      <c r="A331" s="47" t="s">
        <v>1070</v>
      </c>
      <c r="B331">
        <v>1</v>
      </c>
    </row>
    <row r="332" spans="1:2" x14ac:dyDescent="0.2">
      <c r="A332" s="47" t="s">
        <v>1072</v>
      </c>
      <c r="B332">
        <v>1</v>
      </c>
    </row>
    <row r="333" spans="1:2" x14ac:dyDescent="0.2">
      <c r="A333" s="47" t="s">
        <v>1074</v>
      </c>
      <c r="B333">
        <v>1</v>
      </c>
    </row>
    <row r="334" spans="1:2" x14ac:dyDescent="0.2">
      <c r="A334" s="47" t="s">
        <v>1082</v>
      </c>
      <c r="B334">
        <v>1</v>
      </c>
    </row>
    <row r="335" spans="1:2" x14ac:dyDescent="0.2">
      <c r="A335" s="47" t="s">
        <v>1088</v>
      </c>
      <c r="B335">
        <v>1</v>
      </c>
    </row>
    <row r="336" spans="1:2" x14ac:dyDescent="0.2">
      <c r="A336" s="47" t="s">
        <v>1092</v>
      </c>
      <c r="B336">
        <v>1</v>
      </c>
    </row>
    <row r="337" spans="1:2" x14ac:dyDescent="0.2">
      <c r="A337" s="47" t="s">
        <v>1095</v>
      </c>
      <c r="B337">
        <v>1</v>
      </c>
    </row>
    <row r="338" spans="1:2" x14ac:dyDescent="0.2">
      <c r="A338" s="47" t="s">
        <v>1098</v>
      </c>
      <c r="B338">
        <v>1</v>
      </c>
    </row>
    <row r="339" spans="1:2" x14ac:dyDescent="0.2">
      <c r="A339" s="47" t="s">
        <v>1100</v>
      </c>
      <c r="B339">
        <v>1</v>
      </c>
    </row>
    <row r="340" spans="1:2" x14ac:dyDescent="0.2">
      <c r="A340" s="47" t="s">
        <v>1105</v>
      </c>
      <c r="B340">
        <v>1</v>
      </c>
    </row>
    <row r="341" spans="1:2" x14ac:dyDescent="0.2">
      <c r="A341" s="47" t="s">
        <v>380</v>
      </c>
      <c r="B341">
        <v>1</v>
      </c>
    </row>
    <row r="342" spans="1:2" x14ac:dyDescent="0.2">
      <c r="A342" s="47" t="s">
        <v>181</v>
      </c>
      <c r="B342">
        <v>1</v>
      </c>
    </row>
    <row r="343" spans="1:2" x14ac:dyDescent="0.2">
      <c r="A343" s="47" t="s">
        <v>1114</v>
      </c>
      <c r="B343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1289-BF78-964E-BB0A-8305577E5763}">
  <dimension ref="A3:Z343"/>
  <sheetViews>
    <sheetView topLeftCell="A233" zoomScale="140" workbookViewId="0">
      <selection activeCell="J9" sqref="J9:L15"/>
    </sheetView>
  </sheetViews>
  <sheetFormatPr baseColWidth="10" defaultColWidth="11.5" defaultRowHeight="15" x14ac:dyDescent="0.2"/>
  <cols>
    <col min="1" max="1" width="21.83203125" bestFit="1" customWidth="1"/>
    <col min="2" max="2" width="14.1640625" bestFit="1" customWidth="1"/>
    <col min="3" max="3" width="17.83203125" bestFit="1" customWidth="1"/>
    <col min="4" max="5" width="21.83203125" bestFit="1" customWidth="1"/>
    <col min="6" max="6" width="14.1640625" bestFit="1" customWidth="1"/>
    <col min="7" max="7" width="17.83203125" bestFit="1" customWidth="1"/>
    <col min="8" max="8" width="13.6640625" bestFit="1" customWidth="1"/>
    <col min="9" max="10" width="21.83203125" bestFit="1" customWidth="1"/>
    <col min="11" max="11" width="14.1640625" bestFit="1" customWidth="1"/>
    <col min="12" max="12" width="17.83203125" bestFit="1" customWidth="1"/>
    <col min="13" max="13" width="14.1640625" bestFit="1" customWidth="1"/>
    <col min="14" max="14" width="13.6640625" bestFit="1" customWidth="1"/>
    <col min="15" max="15" width="13.6640625" customWidth="1"/>
    <col min="16" max="16" width="13.6640625" bestFit="1" customWidth="1"/>
    <col min="17" max="17" width="35.33203125" bestFit="1" customWidth="1"/>
    <col min="18" max="18" width="14.1640625" bestFit="1" customWidth="1"/>
    <col min="19" max="19" width="13.6640625" bestFit="1" customWidth="1"/>
    <col min="20" max="20" width="13.6640625" customWidth="1"/>
    <col min="21" max="21" width="13.6640625" bestFit="1" customWidth="1"/>
    <col min="22" max="22" width="37" bestFit="1" customWidth="1"/>
    <col min="23" max="23" width="14.1640625" bestFit="1" customWidth="1"/>
    <col min="24" max="24" width="13.6640625" bestFit="1" customWidth="1"/>
    <col min="25" max="25" width="13.6640625" customWidth="1"/>
    <col min="26" max="26" width="13.6640625" bestFit="1" customWidth="1"/>
    <col min="27" max="27" width="35.33203125" bestFit="1" customWidth="1"/>
    <col min="28" max="28" width="14.1640625" bestFit="1" customWidth="1"/>
    <col min="29" max="29" width="13.6640625" bestFit="1" customWidth="1"/>
  </cols>
  <sheetData>
    <row r="3" spans="1:26" x14ac:dyDescent="0.2">
      <c r="A3" s="46" t="s">
        <v>33</v>
      </c>
      <c r="B3" t="s">
        <v>1113</v>
      </c>
      <c r="C3" t="s">
        <v>1116</v>
      </c>
      <c r="E3" s="33"/>
      <c r="F3" s="33"/>
    </row>
    <row r="4" spans="1:26" x14ac:dyDescent="0.2">
      <c r="A4" t="s">
        <v>581</v>
      </c>
      <c r="B4">
        <v>18505000</v>
      </c>
      <c r="C4">
        <v>1</v>
      </c>
      <c r="E4" s="33"/>
      <c r="F4" s="33"/>
    </row>
    <row r="5" spans="1:26" x14ac:dyDescent="0.2">
      <c r="A5" t="s">
        <v>947</v>
      </c>
      <c r="B5">
        <v>14804000</v>
      </c>
      <c r="C5">
        <v>1</v>
      </c>
      <c r="E5" s="46" t="s">
        <v>1118</v>
      </c>
      <c r="F5" s="33"/>
    </row>
    <row r="6" spans="1:26" x14ac:dyDescent="0.2">
      <c r="A6" t="s">
        <v>216</v>
      </c>
      <c r="B6">
        <v>328553000</v>
      </c>
      <c r="C6">
        <v>1</v>
      </c>
      <c r="E6">
        <v>386</v>
      </c>
      <c r="F6" s="33"/>
    </row>
    <row r="7" spans="1:26" x14ac:dyDescent="0.2">
      <c r="A7" t="s">
        <v>1062</v>
      </c>
      <c r="B7">
        <v>29787000</v>
      </c>
      <c r="C7">
        <v>1</v>
      </c>
      <c r="E7" s="33"/>
    </row>
    <row r="8" spans="1:26" x14ac:dyDescent="0.2">
      <c r="A8" t="s">
        <v>723</v>
      </c>
      <c r="B8">
        <v>10832000</v>
      </c>
      <c r="C8">
        <v>1</v>
      </c>
      <c r="E8" s="33" t="s">
        <v>13</v>
      </c>
      <c r="F8">
        <f>50000*23000</f>
        <v>1150000000</v>
      </c>
      <c r="J8" s="33" t="s">
        <v>21</v>
      </c>
      <c r="P8" s="33"/>
      <c r="U8" s="33"/>
      <c r="Z8" s="33"/>
    </row>
    <row r="9" spans="1:26" x14ac:dyDescent="0.2">
      <c r="A9" t="s">
        <v>325</v>
      </c>
      <c r="B9">
        <v>186843000</v>
      </c>
      <c r="C9">
        <v>2</v>
      </c>
      <c r="E9" s="46" t="s">
        <v>33</v>
      </c>
      <c r="F9" t="s">
        <v>1113</v>
      </c>
      <c r="G9" t="s">
        <v>1116</v>
      </c>
      <c r="J9" s="46" t="s">
        <v>33</v>
      </c>
      <c r="K9" t="s">
        <v>1113</v>
      </c>
      <c r="L9" t="s">
        <v>1116</v>
      </c>
    </row>
    <row r="10" spans="1:26" x14ac:dyDescent="0.2">
      <c r="A10" t="s">
        <v>1003</v>
      </c>
      <c r="B10">
        <v>102899000</v>
      </c>
      <c r="C10">
        <v>1</v>
      </c>
      <c r="E10" t="s">
        <v>1103</v>
      </c>
      <c r="F10">
        <v>4097881000</v>
      </c>
      <c r="G10">
        <v>1</v>
      </c>
      <c r="J10" t="s">
        <v>581</v>
      </c>
      <c r="K10">
        <v>18505000</v>
      </c>
      <c r="L10">
        <v>1</v>
      </c>
    </row>
    <row r="11" spans="1:26" x14ac:dyDescent="0.2">
      <c r="A11" t="s">
        <v>105</v>
      </c>
      <c r="B11">
        <v>334966000</v>
      </c>
      <c r="C11">
        <v>4</v>
      </c>
      <c r="E11" t="s">
        <v>1020</v>
      </c>
      <c r="F11">
        <v>2201483000</v>
      </c>
      <c r="G11">
        <v>1</v>
      </c>
      <c r="J11" t="s">
        <v>947</v>
      </c>
      <c r="K11">
        <v>14804000</v>
      </c>
      <c r="L11">
        <v>1</v>
      </c>
    </row>
    <row r="12" spans="1:26" x14ac:dyDescent="0.2">
      <c r="A12" t="s">
        <v>800</v>
      </c>
      <c r="B12">
        <v>148932000</v>
      </c>
      <c r="C12">
        <v>1</v>
      </c>
      <c r="E12" t="s">
        <v>841</v>
      </c>
      <c r="F12">
        <v>1610268800</v>
      </c>
      <c r="G12">
        <v>1</v>
      </c>
      <c r="J12" t="s">
        <v>1062</v>
      </c>
      <c r="K12">
        <v>29787000</v>
      </c>
      <c r="L12">
        <v>1</v>
      </c>
    </row>
    <row r="13" spans="1:26" x14ac:dyDescent="0.2">
      <c r="A13" t="s">
        <v>1080</v>
      </c>
      <c r="B13">
        <v>55060000</v>
      </c>
      <c r="C13">
        <v>1</v>
      </c>
      <c r="E13" t="s">
        <v>1114</v>
      </c>
      <c r="F13">
        <v>7909632800</v>
      </c>
      <c r="G13">
        <v>3</v>
      </c>
      <c r="J13" t="s">
        <v>723</v>
      </c>
      <c r="K13">
        <v>10832000</v>
      </c>
      <c r="L13">
        <v>1</v>
      </c>
    </row>
    <row r="14" spans="1:26" x14ac:dyDescent="0.2">
      <c r="A14" t="s">
        <v>372</v>
      </c>
      <c r="B14">
        <v>609900000</v>
      </c>
      <c r="C14">
        <v>2</v>
      </c>
      <c r="J14" t="s">
        <v>1080</v>
      </c>
      <c r="K14">
        <v>55060000</v>
      </c>
      <c r="L14">
        <v>1</v>
      </c>
    </row>
    <row r="15" spans="1:26" x14ac:dyDescent="0.2">
      <c r="A15" t="s">
        <v>646</v>
      </c>
      <c r="B15">
        <v>254539000</v>
      </c>
      <c r="C15">
        <v>2</v>
      </c>
      <c r="E15" s="33" t="s">
        <v>15</v>
      </c>
      <c r="F15">
        <v>575000000</v>
      </c>
      <c r="J15" t="s">
        <v>157</v>
      </c>
      <c r="K15">
        <v>13630000</v>
      </c>
      <c r="L15">
        <v>1</v>
      </c>
    </row>
    <row r="16" spans="1:26" x14ac:dyDescent="0.2">
      <c r="A16" t="s">
        <v>785</v>
      </c>
      <c r="B16">
        <v>98386000</v>
      </c>
      <c r="C16">
        <v>1</v>
      </c>
      <c r="E16" s="46" t="s">
        <v>33</v>
      </c>
      <c r="F16" t="s">
        <v>1113</v>
      </c>
      <c r="G16" t="s">
        <v>1116</v>
      </c>
      <c r="J16" t="s">
        <v>750</v>
      </c>
      <c r="K16">
        <v>50547000</v>
      </c>
      <c r="L16">
        <v>1</v>
      </c>
    </row>
    <row r="17" spans="1:12" x14ac:dyDescent="0.2">
      <c r="A17" t="s">
        <v>157</v>
      </c>
      <c r="B17">
        <v>13630000</v>
      </c>
      <c r="C17">
        <v>1</v>
      </c>
      <c r="E17" t="s">
        <v>372</v>
      </c>
      <c r="F17">
        <v>609900000</v>
      </c>
      <c r="G17">
        <v>2</v>
      </c>
      <c r="J17" t="s">
        <v>593</v>
      </c>
      <c r="K17">
        <v>13902000</v>
      </c>
      <c r="L17">
        <v>1</v>
      </c>
    </row>
    <row r="18" spans="1:12" x14ac:dyDescent="0.2">
      <c r="A18" t="s">
        <v>750</v>
      </c>
      <c r="B18">
        <v>50547000</v>
      </c>
      <c r="C18">
        <v>1</v>
      </c>
      <c r="E18" t="s">
        <v>655</v>
      </c>
      <c r="F18">
        <v>732926000</v>
      </c>
      <c r="G18">
        <v>1</v>
      </c>
      <c r="J18" t="s">
        <v>255</v>
      </c>
      <c r="K18">
        <v>26267000</v>
      </c>
      <c r="L18">
        <v>2</v>
      </c>
    </row>
    <row r="19" spans="1:12" x14ac:dyDescent="0.2">
      <c r="A19" t="s">
        <v>593</v>
      </c>
      <c r="B19">
        <v>13902000</v>
      </c>
      <c r="C19">
        <v>1</v>
      </c>
      <c r="E19" t="s">
        <v>409</v>
      </c>
      <c r="F19">
        <v>685989000</v>
      </c>
      <c r="G19">
        <v>1</v>
      </c>
      <c r="J19" t="s">
        <v>907</v>
      </c>
      <c r="K19">
        <v>6951000</v>
      </c>
      <c r="L19">
        <v>1</v>
      </c>
    </row>
    <row r="20" spans="1:12" x14ac:dyDescent="0.2">
      <c r="A20" t="s">
        <v>255</v>
      </c>
      <c r="B20">
        <v>26267000</v>
      </c>
      <c r="C20">
        <v>2</v>
      </c>
      <c r="E20" t="s">
        <v>200</v>
      </c>
      <c r="F20">
        <v>617390000</v>
      </c>
      <c r="G20">
        <v>1</v>
      </c>
      <c r="J20" t="s">
        <v>986</v>
      </c>
      <c r="K20">
        <v>27079000</v>
      </c>
      <c r="L20">
        <v>1</v>
      </c>
    </row>
    <row r="21" spans="1:12" x14ac:dyDescent="0.2">
      <c r="A21" t="s">
        <v>206</v>
      </c>
      <c r="B21">
        <v>398958000</v>
      </c>
      <c r="C21">
        <v>3</v>
      </c>
      <c r="E21" t="s">
        <v>992</v>
      </c>
      <c r="F21">
        <v>602949000</v>
      </c>
      <c r="G21">
        <v>1</v>
      </c>
      <c r="J21" t="s">
        <v>213</v>
      </c>
      <c r="K21">
        <v>64989000</v>
      </c>
      <c r="L21">
        <v>1</v>
      </c>
    </row>
    <row r="22" spans="1:12" x14ac:dyDescent="0.2">
      <c r="A22" t="s">
        <v>907</v>
      </c>
      <c r="B22">
        <v>6951000</v>
      </c>
      <c r="C22">
        <v>1</v>
      </c>
      <c r="E22" t="s">
        <v>1114</v>
      </c>
      <c r="F22">
        <v>3249154000</v>
      </c>
      <c r="G22">
        <v>6</v>
      </c>
      <c r="J22" t="s">
        <v>1077</v>
      </c>
      <c r="K22">
        <v>7763000</v>
      </c>
      <c r="L22">
        <v>1</v>
      </c>
    </row>
    <row r="23" spans="1:12" x14ac:dyDescent="0.2">
      <c r="A23" t="s">
        <v>986</v>
      </c>
      <c r="B23">
        <v>27079000</v>
      </c>
      <c r="C23">
        <v>1</v>
      </c>
      <c r="J23" t="s">
        <v>603</v>
      </c>
      <c r="K23">
        <v>55061000</v>
      </c>
      <c r="L23">
        <v>1</v>
      </c>
    </row>
    <row r="24" spans="1:12" x14ac:dyDescent="0.2">
      <c r="A24" t="s">
        <v>202</v>
      </c>
      <c r="B24">
        <v>153988000</v>
      </c>
      <c r="C24">
        <v>1</v>
      </c>
      <c r="E24" s="33" t="s">
        <v>17</v>
      </c>
      <c r="F24">
        <v>230000000</v>
      </c>
      <c r="J24" t="s">
        <v>305</v>
      </c>
      <c r="K24">
        <v>6229000</v>
      </c>
      <c r="L24">
        <v>1</v>
      </c>
    </row>
    <row r="25" spans="1:12" x14ac:dyDescent="0.2">
      <c r="A25" t="s">
        <v>213</v>
      </c>
      <c r="B25">
        <v>64989000</v>
      </c>
      <c r="C25">
        <v>1</v>
      </c>
      <c r="E25" s="46" t="s">
        <v>33</v>
      </c>
      <c r="F25" t="s">
        <v>1113</v>
      </c>
      <c r="G25" t="s">
        <v>1116</v>
      </c>
      <c r="J25" t="s">
        <v>666</v>
      </c>
      <c r="K25">
        <v>6951000</v>
      </c>
      <c r="L25">
        <v>1</v>
      </c>
    </row>
    <row r="26" spans="1:12" x14ac:dyDescent="0.2">
      <c r="A26" t="s">
        <v>586</v>
      </c>
      <c r="B26">
        <v>181428000</v>
      </c>
      <c r="C26">
        <v>2</v>
      </c>
      <c r="E26" t="s">
        <v>216</v>
      </c>
      <c r="F26">
        <v>328553000</v>
      </c>
      <c r="G26">
        <v>1</v>
      </c>
      <c r="J26" t="s">
        <v>583</v>
      </c>
      <c r="K26">
        <v>6951000</v>
      </c>
      <c r="L26">
        <v>1</v>
      </c>
    </row>
    <row r="27" spans="1:12" x14ac:dyDescent="0.2">
      <c r="A27" t="s">
        <v>1077</v>
      </c>
      <c r="B27">
        <v>7763000</v>
      </c>
      <c r="C27">
        <v>1</v>
      </c>
      <c r="E27" t="s">
        <v>105</v>
      </c>
      <c r="F27">
        <v>334966000</v>
      </c>
      <c r="G27">
        <v>4</v>
      </c>
      <c r="J27" t="s">
        <v>240</v>
      </c>
      <c r="K27">
        <v>55060000</v>
      </c>
      <c r="L27">
        <v>1</v>
      </c>
    </row>
    <row r="28" spans="1:12" x14ac:dyDescent="0.2">
      <c r="A28" t="s">
        <v>726</v>
      </c>
      <c r="B28">
        <v>505466000</v>
      </c>
      <c r="C28">
        <v>1</v>
      </c>
      <c r="E28" t="s">
        <v>646</v>
      </c>
      <c r="F28">
        <v>254539000</v>
      </c>
      <c r="G28">
        <v>2</v>
      </c>
      <c r="J28" t="s">
        <v>931</v>
      </c>
      <c r="K28">
        <v>6680000</v>
      </c>
      <c r="L28">
        <v>1</v>
      </c>
    </row>
    <row r="29" spans="1:12" x14ac:dyDescent="0.2">
      <c r="A29" t="s">
        <v>680</v>
      </c>
      <c r="B29">
        <v>114633000</v>
      </c>
      <c r="C29">
        <v>1</v>
      </c>
      <c r="E29" t="s">
        <v>206</v>
      </c>
      <c r="F29">
        <v>398958000</v>
      </c>
      <c r="G29">
        <v>3</v>
      </c>
      <c r="J29" t="s">
        <v>292</v>
      </c>
      <c r="K29">
        <v>6229000</v>
      </c>
      <c r="L29">
        <v>1</v>
      </c>
    </row>
    <row r="30" spans="1:12" x14ac:dyDescent="0.2">
      <c r="A30" t="s">
        <v>603</v>
      </c>
      <c r="B30">
        <v>55061000</v>
      </c>
      <c r="C30">
        <v>1</v>
      </c>
      <c r="E30" t="s">
        <v>726</v>
      </c>
      <c r="F30">
        <v>505466000</v>
      </c>
      <c r="G30">
        <v>1</v>
      </c>
      <c r="J30" t="s">
        <v>847</v>
      </c>
      <c r="K30">
        <v>14713000</v>
      </c>
      <c r="L30">
        <v>1</v>
      </c>
    </row>
    <row r="31" spans="1:12" x14ac:dyDescent="0.2">
      <c r="A31" t="s">
        <v>739</v>
      </c>
      <c r="B31">
        <v>178719000</v>
      </c>
      <c r="C31">
        <v>1</v>
      </c>
      <c r="E31" t="s">
        <v>807</v>
      </c>
      <c r="F31">
        <v>478388000</v>
      </c>
      <c r="G31">
        <v>2</v>
      </c>
      <c r="J31" t="s">
        <v>731</v>
      </c>
      <c r="K31">
        <v>6951000</v>
      </c>
      <c r="L31">
        <v>1</v>
      </c>
    </row>
    <row r="32" spans="1:12" x14ac:dyDescent="0.2">
      <c r="A32" t="s">
        <v>305</v>
      </c>
      <c r="B32">
        <v>6229000</v>
      </c>
      <c r="C32">
        <v>1</v>
      </c>
      <c r="E32" t="s">
        <v>142</v>
      </c>
      <c r="F32">
        <v>343900000</v>
      </c>
      <c r="G32">
        <v>3</v>
      </c>
      <c r="J32" t="s">
        <v>102</v>
      </c>
      <c r="K32">
        <v>5416000</v>
      </c>
      <c r="L32">
        <v>1</v>
      </c>
    </row>
    <row r="33" spans="1:12" x14ac:dyDescent="0.2">
      <c r="A33" t="s">
        <v>666</v>
      </c>
      <c r="B33">
        <v>6951000</v>
      </c>
      <c r="C33">
        <v>1</v>
      </c>
      <c r="E33" t="s">
        <v>135</v>
      </c>
      <c r="F33">
        <v>316820000</v>
      </c>
      <c r="G33">
        <v>3</v>
      </c>
      <c r="J33" t="s">
        <v>770</v>
      </c>
      <c r="K33">
        <v>56865000</v>
      </c>
      <c r="L33">
        <v>3</v>
      </c>
    </row>
    <row r="34" spans="1:12" x14ac:dyDescent="0.2">
      <c r="A34" t="s">
        <v>583</v>
      </c>
      <c r="B34">
        <v>6951000</v>
      </c>
      <c r="C34">
        <v>1</v>
      </c>
      <c r="E34" t="s">
        <v>191</v>
      </c>
      <c r="F34">
        <v>342094000</v>
      </c>
      <c r="G34">
        <v>3</v>
      </c>
      <c r="J34" t="s">
        <v>470</v>
      </c>
      <c r="K34">
        <v>63184000</v>
      </c>
      <c r="L34">
        <v>1</v>
      </c>
    </row>
    <row r="35" spans="1:12" x14ac:dyDescent="0.2">
      <c r="A35" t="s">
        <v>240</v>
      </c>
      <c r="B35">
        <v>55060000</v>
      </c>
      <c r="C35">
        <v>1</v>
      </c>
      <c r="E35" t="s">
        <v>884</v>
      </c>
      <c r="F35">
        <v>415567000</v>
      </c>
      <c r="G35">
        <v>1</v>
      </c>
      <c r="J35" t="s">
        <v>445</v>
      </c>
      <c r="K35">
        <v>8485000</v>
      </c>
      <c r="L35">
        <v>1</v>
      </c>
    </row>
    <row r="36" spans="1:12" x14ac:dyDescent="0.2">
      <c r="A36" t="s">
        <v>931</v>
      </c>
      <c r="B36">
        <v>6680000</v>
      </c>
      <c r="C36">
        <v>1</v>
      </c>
      <c r="E36" t="s">
        <v>767</v>
      </c>
      <c r="F36">
        <v>265370000</v>
      </c>
      <c r="G36">
        <v>1</v>
      </c>
      <c r="J36" t="s">
        <v>399</v>
      </c>
      <c r="K36">
        <v>31592000</v>
      </c>
      <c r="L36">
        <v>1</v>
      </c>
    </row>
    <row r="37" spans="1:12" x14ac:dyDescent="0.2">
      <c r="A37" t="s">
        <v>417</v>
      </c>
      <c r="B37">
        <v>113009000</v>
      </c>
      <c r="C37">
        <v>1</v>
      </c>
      <c r="E37" t="s">
        <v>386</v>
      </c>
      <c r="F37">
        <v>476583000</v>
      </c>
      <c r="G37">
        <v>2</v>
      </c>
      <c r="J37" t="s">
        <v>617</v>
      </c>
      <c r="K37">
        <v>6951000</v>
      </c>
      <c r="L37">
        <v>1</v>
      </c>
    </row>
    <row r="38" spans="1:12" x14ac:dyDescent="0.2">
      <c r="A38" t="s">
        <v>807</v>
      </c>
      <c r="B38">
        <v>478388000</v>
      </c>
      <c r="C38">
        <v>2</v>
      </c>
      <c r="E38" t="s">
        <v>758</v>
      </c>
      <c r="F38">
        <v>384515000</v>
      </c>
      <c r="G38">
        <v>1</v>
      </c>
      <c r="J38" t="s">
        <v>46</v>
      </c>
      <c r="K38">
        <v>46937000</v>
      </c>
      <c r="L38">
        <v>1</v>
      </c>
    </row>
    <row r="39" spans="1:12" x14ac:dyDescent="0.2">
      <c r="A39" t="s">
        <v>142</v>
      </c>
      <c r="B39">
        <v>343900000</v>
      </c>
      <c r="C39">
        <v>3</v>
      </c>
      <c r="E39" t="s">
        <v>742</v>
      </c>
      <c r="F39">
        <v>278007000</v>
      </c>
      <c r="G39">
        <v>1</v>
      </c>
      <c r="J39" t="s">
        <v>685</v>
      </c>
      <c r="K39">
        <v>26176000</v>
      </c>
      <c r="L39">
        <v>1</v>
      </c>
    </row>
    <row r="40" spans="1:12" x14ac:dyDescent="0.2">
      <c r="A40" t="s">
        <v>729</v>
      </c>
      <c r="B40">
        <v>74015000</v>
      </c>
      <c r="C40">
        <v>1</v>
      </c>
      <c r="E40" t="s">
        <v>332</v>
      </c>
      <c r="F40">
        <v>280714000</v>
      </c>
      <c r="G40">
        <v>1</v>
      </c>
      <c r="J40" t="s">
        <v>961</v>
      </c>
      <c r="K40">
        <v>48742000</v>
      </c>
      <c r="L40">
        <v>1</v>
      </c>
    </row>
    <row r="41" spans="1:12" x14ac:dyDescent="0.2">
      <c r="A41" t="s">
        <v>292</v>
      </c>
      <c r="B41">
        <v>6229000</v>
      </c>
      <c r="C41">
        <v>1</v>
      </c>
      <c r="E41" t="s">
        <v>492</v>
      </c>
      <c r="F41">
        <v>285227000</v>
      </c>
      <c r="G41">
        <v>1</v>
      </c>
      <c r="J41" t="s">
        <v>852</v>
      </c>
      <c r="K41">
        <v>46937000</v>
      </c>
      <c r="L41">
        <v>1</v>
      </c>
    </row>
    <row r="42" spans="1:12" x14ac:dyDescent="0.2">
      <c r="A42" t="s">
        <v>135</v>
      </c>
      <c r="B42">
        <v>316820000</v>
      </c>
      <c r="C42">
        <v>3</v>
      </c>
      <c r="E42" t="s">
        <v>538</v>
      </c>
      <c r="F42">
        <v>453115000</v>
      </c>
      <c r="G42">
        <v>1</v>
      </c>
      <c r="J42" t="s">
        <v>558</v>
      </c>
      <c r="K42">
        <v>6680000</v>
      </c>
      <c r="L42">
        <v>1</v>
      </c>
    </row>
    <row r="43" spans="1:12" x14ac:dyDescent="0.2">
      <c r="A43" t="s">
        <v>160</v>
      </c>
      <c r="B43">
        <v>113731000</v>
      </c>
      <c r="C43">
        <v>2</v>
      </c>
      <c r="E43" t="s">
        <v>659</v>
      </c>
      <c r="F43">
        <v>330358000</v>
      </c>
      <c r="G43">
        <v>1</v>
      </c>
      <c r="J43" t="s">
        <v>996</v>
      </c>
      <c r="K43">
        <v>56865000</v>
      </c>
      <c r="L43">
        <v>1</v>
      </c>
    </row>
    <row r="44" spans="1:12" x14ac:dyDescent="0.2">
      <c r="A44" t="s">
        <v>655</v>
      </c>
      <c r="B44">
        <v>732926000</v>
      </c>
      <c r="C44">
        <v>1</v>
      </c>
      <c r="E44" t="s">
        <v>677</v>
      </c>
      <c r="F44">
        <v>343899000</v>
      </c>
      <c r="G44">
        <v>2</v>
      </c>
      <c r="J44" t="s">
        <v>989</v>
      </c>
      <c r="K44">
        <v>46034000</v>
      </c>
      <c r="L44">
        <v>1</v>
      </c>
    </row>
    <row r="45" spans="1:12" x14ac:dyDescent="0.2">
      <c r="A45" t="s">
        <v>847</v>
      </c>
      <c r="B45">
        <v>14713000</v>
      </c>
      <c r="C45">
        <v>1</v>
      </c>
      <c r="E45" t="s">
        <v>924</v>
      </c>
      <c r="F45">
        <v>388126000</v>
      </c>
      <c r="G45">
        <v>1</v>
      </c>
      <c r="J45" t="s">
        <v>845</v>
      </c>
      <c r="K45">
        <v>6951000</v>
      </c>
      <c r="L45">
        <v>1</v>
      </c>
    </row>
    <row r="46" spans="1:12" x14ac:dyDescent="0.2">
      <c r="A46" t="s">
        <v>731</v>
      </c>
      <c r="B46">
        <v>6951000</v>
      </c>
      <c r="C46">
        <v>1</v>
      </c>
      <c r="E46" t="s">
        <v>983</v>
      </c>
      <c r="F46">
        <v>234681000</v>
      </c>
      <c r="G46">
        <v>1</v>
      </c>
      <c r="J46" t="s">
        <v>467</v>
      </c>
      <c r="K46">
        <v>13631000</v>
      </c>
      <c r="L46">
        <v>1</v>
      </c>
    </row>
    <row r="47" spans="1:12" x14ac:dyDescent="0.2">
      <c r="A47" t="s">
        <v>1103</v>
      </c>
      <c r="B47">
        <v>4097881000</v>
      </c>
      <c r="C47">
        <v>1</v>
      </c>
      <c r="E47" t="s">
        <v>1114</v>
      </c>
      <c r="F47">
        <v>7439846000</v>
      </c>
      <c r="G47">
        <v>36</v>
      </c>
      <c r="J47" t="s">
        <v>95</v>
      </c>
      <c r="K47">
        <v>48742000</v>
      </c>
      <c r="L47">
        <v>1</v>
      </c>
    </row>
    <row r="48" spans="1:12" x14ac:dyDescent="0.2">
      <c r="A48" t="s">
        <v>102</v>
      </c>
      <c r="B48">
        <v>5416000</v>
      </c>
      <c r="C48">
        <v>1</v>
      </c>
      <c r="J48" t="s">
        <v>888</v>
      </c>
      <c r="K48">
        <v>6951000</v>
      </c>
      <c r="L48">
        <v>1</v>
      </c>
    </row>
    <row r="49" spans="1:12" x14ac:dyDescent="0.2">
      <c r="A49" t="s">
        <v>779</v>
      </c>
      <c r="B49">
        <v>77987000</v>
      </c>
      <c r="C49">
        <v>1</v>
      </c>
      <c r="E49" s="33" t="s">
        <v>1115</v>
      </c>
      <c r="F49">
        <f>3000*23000</f>
        <v>69000000</v>
      </c>
      <c r="J49" t="s">
        <v>329</v>
      </c>
      <c r="K49">
        <v>10832000</v>
      </c>
      <c r="L49">
        <v>1</v>
      </c>
    </row>
    <row r="50" spans="1:12" x14ac:dyDescent="0.2">
      <c r="A50" t="s">
        <v>175</v>
      </c>
      <c r="B50">
        <v>138102000</v>
      </c>
      <c r="C50">
        <v>1</v>
      </c>
      <c r="E50" s="46" t="s">
        <v>33</v>
      </c>
      <c r="F50" t="s">
        <v>1113</v>
      </c>
      <c r="G50" t="s">
        <v>1116</v>
      </c>
      <c r="J50" t="s">
        <v>818</v>
      </c>
      <c r="K50">
        <v>56865000</v>
      </c>
      <c r="L50">
        <v>1</v>
      </c>
    </row>
    <row r="51" spans="1:12" x14ac:dyDescent="0.2">
      <c r="A51" t="s">
        <v>770</v>
      </c>
      <c r="B51">
        <v>56865000</v>
      </c>
      <c r="C51">
        <v>3</v>
      </c>
      <c r="E51" t="s">
        <v>325</v>
      </c>
      <c r="F51">
        <v>186843000</v>
      </c>
      <c r="G51">
        <v>2</v>
      </c>
      <c r="J51" t="s">
        <v>458</v>
      </c>
      <c r="K51">
        <v>19858000</v>
      </c>
      <c r="L51">
        <v>1</v>
      </c>
    </row>
    <row r="52" spans="1:12" x14ac:dyDescent="0.2">
      <c r="A52" t="s">
        <v>510</v>
      </c>
      <c r="B52">
        <v>143517000</v>
      </c>
      <c r="C52">
        <v>1</v>
      </c>
      <c r="E52" t="s">
        <v>1003</v>
      </c>
      <c r="F52">
        <v>102899000</v>
      </c>
      <c r="G52">
        <v>1</v>
      </c>
      <c r="J52" t="s">
        <v>672</v>
      </c>
      <c r="K52">
        <v>60476000</v>
      </c>
      <c r="L52">
        <v>1</v>
      </c>
    </row>
    <row r="53" spans="1:12" x14ac:dyDescent="0.2">
      <c r="A53" t="s">
        <v>636</v>
      </c>
      <c r="B53">
        <v>157418000</v>
      </c>
      <c r="C53">
        <v>1</v>
      </c>
      <c r="E53" t="s">
        <v>800</v>
      </c>
      <c r="F53">
        <v>148932000</v>
      </c>
      <c r="G53">
        <v>1</v>
      </c>
      <c r="J53" t="s">
        <v>813</v>
      </c>
      <c r="K53">
        <v>8485000</v>
      </c>
      <c r="L53">
        <v>1</v>
      </c>
    </row>
    <row r="54" spans="1:12" x14ac:dyDescent="0.2">
      <c r="A54" t="s">
        <v>431</v>
      </c>
      <c r="B54">
        <v>162472000</v>
      </c>
      <c r="C54">
        <v>1</v>
      </c>
      <c r="E54" t="s">
        <v>785</v>
      </c>
      <c r="F54">
        <v>98386000</v>
      </c>
      <c r="G54">
        <v>1</v>
      </c>
      <c r="J54" t="s">
        <v>568</v>
      </c>
      <c r="K54">
        <v>10832000</v>
      </c>
      <c r="L54">
        <v>1</v>
      </c>
    </row>
    <row r="55" spans="1:12" x14ac:dyDescent="0.2">
      <c r="A55" t="s">
        <v>470</v>
      </c>
      <c r="B55">
        <v>63184000</v>
      </c>
      <c r="C55">
        <v>1</v>
      </c>
      <c r="E55" t="s">
        <v>202</v>
      </c>
      <c r="F55">
        <v>153988000</v>
      </c>
      <c r="G55">
        <v>1</v>
      </c>
      <c r="J55" t="s">
        <v>393</v>
      </c>
      <c r="K55">
        <v>30330000</v>
      </c>
      <c r="L55">
        <v>1</v>
      </c>
    </row>
    <row r="56" spans="1:12" x14ac:dyDescent="0.2">
      <c r="A56" t="s">
        <v>694</v>
      </c>
      <c r="B56">
        <v>121584000</v>
      </c>
      <c r="C56">
        <v>1</v>
      </c>
      <c r="E56" t="s">
        <v>586</v>
      </c>
      <c r="F56">
        <v>181428000</v>
      </c>
      <c r="G56">
        <v>2</v>
      </c>
      <c r="J56" t="s">
        <v>376</v>
      </c>
      <c r="K56">
        <v>28884000</v>
      </c>
      <c r="L56">
        <v>1</v>
      </c>
    </row>
    <row r="57" spans="1:12" x14ac:dyDescent="0.2">
      <c r="A57" t="s">
        <v>445</v>
      </c>
      <c r="B57">
        <v>8485000</v>
      </c>
      <c r="C57">
        <v>1</v>
      </c>
      <c r="E57" t="s">
        <v>680</v>
      </c>
      <c r="F57">
        <v>114633000</v>
      </c>
      <c r="G57">
        <v>1</v>
      </c>
      <c r="J57" t="s">
        <v>39</v>
      </c>
      <c r="K57">
        <v>5416000</v>
      </c>
      <c r="L57">
        <v>1</v>
      </c>
    </row>
    <row r="58" spans="1:12" x14ac:dyDescent="0.2">
      <c r="A58" t="s">
        <v>399</v>
      </c>
      <c r="B58">
        <v>31592000</v>
      </c>
      <c r="C58">
        <v>1</v>
      </c>
      <c r="E58" t="s">
        <v>739</v>
      </c>
      <c r="F58">
        <v>178719000</v>
      </c>
      <c r="G58">
        <v>1</v>
      </c>
      <c r="J58" t="s">
        <v>79</v>
      </c>
      <c r="K58">
        <v>26176000</v>
      </c>
      <c r="L58">
        <v>1</v>
      </c>
    </row>
    <row r="59" spans="1:12" x14ac:dyDescent="0.2">
      <c r="A59" t="s">
        <v>651</v>
      </c>
      <c r="B59">
        <v>149836000</v>
      </c>
      <c r="C59">
        <v>1</v>
      </c>
      <c r="E59" t="s">
        <v>417</v>
      </c>
      <c r="F59">
        <v>113009000</v>
      </c>
      <c r="G59">
        <v>1</v>
      </c>
      <c r="J59" t="s">
        <v>707</v>
      </c>
      <c r="K59">
        <v>24733000</v>
      </c>
      <c r="L59">
        <v>1</v>
      </c>
    </row>
    <row r="60" spans="1:12" x14ac:dyDescent="0.2">
      <c r="A60" t="s">
        <v>617</v>
      </c>
      <c r="B60">
        <v>6951000</v>
      </c>
      <c r="C60">
        <v>1</v>
      </c>
      <c r="E60" t="s">
        <v>729</v>
      </c>
      <c r="F60">
        <v>74015000</v>
      </c>
      <c r="G60">
        <v>1</v>
      </c>
      <c r="J60" t="s">
        <v>682</v>
      </c>
      <c r="K60">
        <v>6951000</v>
      </c>
      <c r="L60">
        <v>1</v>
      </c>
    </row>
    <row r="61" spans="1:12" x14ac:dyDescent="0.2">
      <c r="A61" t="s">
        <v>46</v>
      </c>
      <c r="B61">
        <v>46937000</v>
      </c>
      <c r="C61">
        <v>1</v>
      </c>
      <c r="E61" t="s">
        <v>160</v>
      </c>
      <c r="F61">
        <v>113731000</v>
      </c>
      <c r="G61">
        <v>2</v>
      </c>
      <c r="J61" t="s">
        <v>804</v>
      </c>
      <c r="K61">
        <v>12366000</v>
      </c>
      <c r="L61">
        <v>1</v>
      </c>
    </row>
    <row r="62" spans="1:12" x14ac:dyDescent="0.2">
      <c r="A62" t="s">
        <v>685</v>
      </c>
      <c r="B62">
        <v>26176000</v>
      </c>
      <c r="C62">
        <v>1</v>
      </c>
      <c r="E62" t="s">
        <v>779</v>
      </c>
      <c r="F62">
        <v>77987000</v>
      </c>
      <c r="G62">
        <v>1</v>
      </c>
      <c r="J62" t="s">
        <v>223</v>
      </c>
      <c r="K62">
        <v>26176000</v>
      </c>
      <c r="L62">
        <v>1</v>
      </c>
    </row>
    <row r="63" spans="1:12" x14ac:dyDescent="0.2">
      <c r="A63" t="s">
        <v>961</v>
      </c>
      <c r="B63">
        <v>48742000</v>
      </c>
      <c r="C63">
        <v>1</v>
      </c>
      <c r="E63" t="s">
        <v>175</v>
      </c>
      <c r="F63">
        <v>138102000</v>
      </c>
      <c r="G63">
        <v>1</v>
      </c>
      <c r="J63" t="s">
        <v>824</v>
      </c>
      <c r="K63">
        <v>56865000</v>
      </c>
      <c r="L63">
        <v>1</v>
      </c>
    </row>
    <row r="64" spans="1:12" x14ac:dyDescent="0.2">
      <c r="A64" t="s">
        <v>71</v>
      </c>
      <c r="B64">
        <v>84847000</v>
      </c>
      <c r="C64">
        <v>1</v>
      </c>
      <c r="E64" t="s">
        <v>510</v>
      </c>
      <c r="F64">
        <v>143517000</v>
      </c>
      <c r="G64">
        <v>1</v>
      </c>
      <c r="J64" t="s">
        <v>42</v>
      </c>
      <c r="K64">
        <v>45042000</v>
      </c>
      <c r="L64">
        <v>1</v>
      </c>
    </row>
    <row r="65" spans="1:12" x14ac:dyDescent="0.2">
      <c r="A65" t="s">
        <v>872</v>
      </c>
      <c r="B65">
        <v>171498000</v>
      </c>
      <c r="C65">
        <v>1</v>
      </c>
      <c r="E65" t="s">
        <v>636</v>
      </c>
      <c r="F65">
        <v>157418000</v>
      </c>
      <c r="G65">
        <v>1</v>
      </c>
      <c r="J65" t="s">
        <v>50</v>
      </c>
      <c r="K65">
        <v>57768000</v>
      </c>
      <c r="L65">
        <v>1</v>
      </c>
    </row>
    <row r="66" spans="1:12" x14ac:dyDescent="0.2">
      <c r="A66" t="s">
        <v>191</v>
      </c>
      <c r="B66">
        <v>342094000</v>
      </c>
      <c r="C66">
        <v>3</v>
      </c>
      <c r="E66" t="s">
        <v>431</v>
      </c>
      <c r="F66">
        <v>162472000</v>
      </c>
      <c r="G66">
        <v>1</v>
      </c>
      <c r="J66" t="s">
        <v>720</v>
      </c>
      <c r="K66">
        <v>56865000</v>
      </c>
      <c r="L66">
        <v>1</v>
      </c>
    </row>
    <row r="67" spans="1:12" x14ac:dyDescent="0.2">
      <c r="A67" t="s">
        <v>852</v>
      </c>
      <c r="B67">
        <v>46937000</v>
      </c>
      <c r="C67">
        <v>1</v>
      </c>
      <c r="E67" t="s">
        <v>694</v>
      </c>
      <c r="F67">
        <v>121584000</v>
      </c>
      <c r="G67">
        <v>1</v>
      </c>
      <c r="J67" t="s">
        <v>57</v>
      </c>
      <c r="K67">
        <v>12458000</v>
      </c>
      <c r="L67">
        <v>1</v>
      </c>
    </row>
    <row r="68" spans="1:12" x14ac:dyDescent="0.2">
      <c r="A68" t="s">
        <v>558</v>
      </c>
      <c r="B68">
        <v>6680000</v>
      </c>
      <c r="C68">
        <v>1</v>
      </c>
      <c r="E68" t="s">
        <v>651</v>
      </c>
      <c r="F68">
        <v>149836000</v>
      </c>
      <c r="G68">
        <v>1</v>
      </c>
      <c r="J68" t="s">
        <v>86</v>
      </c>
      <c r="K68">
        <v>6229000</v>
      </c>
      <c r="L68">
        <v>1</v>
      </c>
    </row>
    <row r="69" spans="1:12" x14ac:dyDescent="0.2">
      <c r="A69" t="s">
        <v>308</v>
      </c>
      <c r="B69">
        <v>73655000</v>
      </c>
      <c r="C69">
        <v>2</v>
      </c>
      <c r="E69" t="s">
        <v>71</v>
      </c>
      <c r="F69">
        <v>84847000</v>
      </c>
      <c r="G69">
        <v>1</v>
      </c>
      <c r="J69" t="s">
        <v>89</v>
      </c>
      <c r="K69">
        <v>2618000</v>
      </c>
      <c r="L69">
        <v>1</v>
      </c>
    </row>
    <row r="70" spans="1:12" x14ac:dyDescent="0.2">
      <c r="A70" t="s">
        <v>614</v>
      </c>
      <c r="B70">
        <v>138102000</v>
      </c>
      <c r="C70">
        <v>1</v>
      </c>
      <c r="E70" t="s">
        <v>872</v>
      </c>
      <c r="F70">
        <v>171498000</v>
      </c>
      <c r="G70">
        <v>1</v>
      </c>
      <c r="J70" t="s">
        <v>68</v>
      </c>
      <c r="K70">
        <v>6229000</v>
      </c>
      <c r="L70">
        <v>1</v>
      </c>
    </row>
    <row r="71" spans="1:12" x14ac:dyDescent="0.2">
      <c r="A71" t="s">
        <v>837</v>
      </c>
      <c r="B71">
        <v>103802000</v>
      </c>
      <c r="C71">
        <v>1</v>
      </c>
      <c r="E71" t="s">
        <v>308</v>
      </c>
      <c r="F71">
        <v>73655000</v>
      </c>
      <c r="G71">
        <v>2</v>
      </c>
      <c r="J71" t="s">
        <v>98</v>
      </c>
      <c r="K71">
        <v>63185000</v>
      </c>
      <c r="L71">
        <v>1</v>
      </c>
    </row>
    <row r="72" spans="1:12" x14ac:dyDescent="0.2">
      <c r="A72" t="s">
        <v>996</v>
      </c>
      <c r="B72">
        <v>56865000</v>
      </c>
      <c r="C72">
        <v>1</v>
      </c>
      <c r="E72" t="s">
        <v>614</v>
      </c>
      <c r="F72">
        <v>138102000</v>
      </c>
      <c r="G72">
        <v>1</v>
      </c>
      <c r="J72" t="s">
        <v>114</v>
      </c>
      <c r="K72">
        <v>19678000</v>
      </c>
      <c r="L72">
        <v>2</v>
      </c>
    </row>
    <row r="73" spans="1:12" x14ac:dyDescent="0.2">
      <c r="A73" t="s">
        <v>485</v>
      </c>
      <c r="B73">
        <v>155252000</v>
      </c>
      <c r="C73">
        <v>1</v>
      </c>
      <c r="E73" t="s">
        <v>837</v>
      </c>
      <c r="F73">
        <v>103802000</v>
      </c>
      <c r="G73">
        <v>1</v>
      </c>
      <c r="J73" t="s">
        <v>117</v>
      </c>
      <c r="K73">
        <v>17693000</v>
      </c>
      <c r="L73">
        <v>1</v>
      </c>
    </row>
    <row r="74" spans="1:12" x14ac:dyDescent="0.2">
      <c r="A74" t="s">
        <v>884</v>
      </c>
      <c r="B74">
        <v>415567000</v>
      </c>
      <c r="C74">
        <v>1</v>
      </c>
      <c r="E74" t="s">
        <v>485</v>
      </c>
      <c r="F74">
        <v>155252000</v>
      </c>
      <c r="G74">
        <v>1</v>
      </c>
      <c r="J74" t="s">
        <v>120</v>
      </c>
      <c r="K74">
        <v>5416000</v>
      </c>
      <c r="L74">
        <v>1</v>
      </c>
    </row>
    <row r="75" spans="1:12" x14ac:dyDescent="0.2">
      <c r="A75" t="s">
        <v>989</v>
      </c>
      <c r="B75">
        <v>46034000</v>
      </c>
      <c r="C75">
        <v>1</v>
      </c>
      <c r="E75" t="s">
        <v>451</v>
      </c>
      <c r="F75">
        <v>140268000</v>
      </c>
      <c r="G75">
        <v>1</v>
      </c>
      <c r="J75" t="s">
        <v>123</v>
      </c>
      <c r="K75">
        <v>37008000</v>
      </c>
      <c r="L75">
        <v>1</v>
      </c>
    </row>
    <row r="76" spans="1:12" x14ac:dyDescent="0.2">
      <c r="A76" t="s">
        <v>409</v>
      </c>
      <c r="B76">
        <v>685989000</v>
      </c>
      <c r="C76">
        <v>1</v>
      </c>
      <c r="E76" t="s">
        <v>639</v>
      </c>
      <c r="F76">
        <v>92067000</v>
      </c>
      <c r="G76">
        <v>1</v>
      </c>
      <c r="J76" t="s">
        <v>132</v>
      </c>
      <c r="K76">
        <v>26176000</v>
      </c>
      <c r="L76">
        <v>1</v>
      </c>
    </row>
    <row r="77" spans="1:12" x14ac:dyDescent="0.2">
      <c r="A77" t="s">
        <v>1020</v>
      </c>
      <c r="B77">
        <v>2201483000</v>
      </c>
      <c r="C77">
        <v>1</v>
      </c>
      <c r="E77" t="s">
        <v>927</v>
      </c>
      <c r="F77">
        <v>92068000</v>
      </c>
      <c r="G77">
        <v>1</v>
      </c>
      <c r="J77" t="s">
        <v>126</v>
      </c>
      <c r="K77">
        <v>36105000</v>
      </c>
      <c r="L77">
        <v>1</v>
      </c>
    </row>
    <row r="78" spans="1:12" x14ac:dyDescent="0.2">
      <c r="A78" t="s">
        <v>845</v>
      </c>
      <c r="B78">
        <v>6951000</v>
      </c>
      <c r="C78">
        <v>1</v>
      </c>
      <c r="E78" t="s">
        <v>301</v>
      </c>
      <c r="F78">
        <v>111926000</v>
      </c>
      <c r="G78">
        <v>1</v>
      </c>
      <c r="J78" t="s">
        <v>129</v>
      </c>
      <c r="K78">
        <v>56865000</v>
      </c>
      <c r="L78">
        <v>1</v>
      </c>
    </row>
    <row r="79" spans="1:12" x14ac:dyDescent="0.2">
      <c r="A79" t="s">
        <v>451</v>
      </c>
      <c r="B79">
        <v>140268000</v>
      </c>
      <c r="C79">
        <v>1</v>
      </c>
      <c r="E79" t="s">
        <v>551</v>
      </c>
      <c r="F79">
        <v>83944000</v>
      </c>
      <c r="G79">
        <v>1</v>
      </c>
      <c r="J79" t="s">
        <v>139</v>
      </c>
      <c r="K79">
        <v>5416000</v>
      </c>
      <c r="L79">
        <v>1</v>
      </c>
    </row>
    <row r="80" spans="1:12" x14ac:dyDescent="0.2">
      <c r="A80" t="s">
        <v>639</v>
      </c>
      <c r="B80">
        <v>92067000</v>
      </c>
      <c r="C80">
        <v>1</v>
      </c>
      <c r="E80" t="s">
        <v>184</v>
      </c>
      <c r="F80">
        <v>157959000</v>
      </c>
      <c r="G80">
        <v>1</v>
      </c>
      <c r="J80" t="s">
        <v>154</v>
      </c>
      <c r="K80">
        <v>12366000</v>
      </c>
      <c r="L80">
        <v>1</v>
      </c>
    </row>
    <row r="81" spans="1:12" x14ac:dyDescent="0.2">
      <c r="A81" t="s">
        <v>927</v>
      </c>
      <c r="B81">
        <v>92068000</v>
      </c>
      <c r="C81">
        <v>1</v>
      </c>
      <c r="E81" t="s">
        <v>831</v>
      </c>
      <c r="F81">
        <v>169693000</v>
      </c>
      <c r="G81">
        <v>1</v>
      </c>
      <c r="J81" t="s">
        <v>165</v>
      </c>
      <c r="K81">
        <v>8124000</v>
      </c>
      <c r="L81">
        <v>1</v>
      </c>
    </row>
    <row r="82" spans="1:12" x14ac:dyDescent="0.2">
      <c r="A82" t="s">
        <v>301</v>
      </c>
      <c r="B82">
        <v>111926000</v>
      </c>
      <c r="C82">
        <v>1</v>
      </c>
      <c r="E82" t="s">
        <v>54</v>
      </c>
      <c r="F82">
        <v>114633000</v>
      </c>
      <c r="G82">
        <v>1</v>
      </c>
      <c r="J82" t="s">
        <v>188</v>
      </c>
      <c r="K82">
        <v>19858000</v>
      </c>
      <c r="L82">
        <v>1</v>
      </c>
    </row>
    <row r="83" spans="1:12" x14ac:dyDescent="0.2">
      <c r="A83" t="s">
        <v>551</v>
      </c>
      <c r="B83">
        <v>83944000</v>
      </c>
      <c r="C83">
        <v>1</v>
      </c>
      <c r="E83" t="s">
        <v>950</v>
      </c>
      <c r="F83">
        <v>71307000</v>
      </c>
      <c r="G83">
        <v>1</v>
      </c>
      <c r="J83" t="s">
        <v>172</v>
      </c>
      <c r="K83">
        <v>11464000</v>
      </c>
      <c r="L83">
        <v>1</v>
      </c>
    </row>
    <row r="84" spans="1:12" x14ac:dyDescent="0.2">
      <c r="A84" t="s">
        <v>767</v>
      </c>
      <c r="B84">
        <v>265370000</v>
      </c>
      <c r="C84">
        <v>1</v>
      </c>
      <c r="E84" t="s">
        <v>1009</v>
      </c>
      <c r="F84">
        <v>71399000</v>
      </c>
      <c r="G84">
        <v>3</v>
      </c>
      <c r="J84" t="s">
        <v>168</v>
      </c>
      <c r="K84">
        <v>48742000</v>
      </c>
      <c r="L84">
        <v>2</v>
      </c>
    </row>
    <row r="85" spans="1:12" x14ac:dyDescent="0.2">
      <c r="A85" t="s">
        <v>386</v>
      </c>
      <c r="B85">
        <v>476583000</v>
      </c>
      <c r="C85">
        <v>2</v>
      </c>
      <c r="E85" t="s">
        <v>82</v>
      </c>
      <c r="F85">
        <v>101276000</v>
      </c>
      <c r="G85">
        <v>1</v>
      </c>
      <c r="J85" t="s">
        <v>219</v>
      </c>
      <c r="K85">
        <v>52895000</v>
      </c>
      <c r="L85">
        <v>1</v>
      </c>
    </row>
    <row r="86" spans="1:12" x14ac:dyDescent="0.2">
      <c r="A86" t="s">
        <v>758</v>
      </c>
      <c r="B86">
        <v>384515000</v>
      </c>
      <c r="C86">
        <v>1</v>
      </c>
      <c r="E86" t="s">
        <v>596</v>
      </c>
      <c r="F86">
        <v>177816000</v>
      </c>
      <c r="G86">
        <v>1</v>
      </c>
      <c r="J86" t="s">
        <v>231</v>
      </c>
      <c r="K86">
        <v>6680000</v>
      </c>
      <c r="L86">
        <v>1</v>
      </c>
    </row>
    <row r="87" spans="1:12" x14ac:dyDescent="0.2">
      <c r="A87" t="s">
        <v>184</v>
      </c>
      <c r="B87">
        <v>157959000</v>
      </c>
      <c r="C87">
        <v>1</v>
      </c>
      <c r="E87" t="s">
        <v>782</v>
      </c>
      <c r="F87">
        <v>97483000</v>
      </c>
      <c r="G87">
        <v>1</v>
      </c>
      <c r="J87" t="s">
        <v>234</v>
      </c>
      <c r="K87">
        <v>14804000</v>
      </c>
      <c r="L87">
        <v>1</v>
      </c>
    </row>
    <row r="88" spans="1:12" x14ac:dyDescent="0.2">
      <c r="A88" t="s">
        <v>831</v>
      </c>
      <c r="B88">
        <v>169693000</v>
      </c>
      <c r="C88">
        <v>1</v>
      </c>
      <c r="E88" t="s">
        <v>226</v>
      </c>
      <c r="F88">
        <v>185941000</v>
      </c>
      <c r="G88">
        <v>1</v>
      </c>
      <c r="J88" t="s">
        <v>237</v>
      </c>
      <c r="K88">
        <v>6229000</v>
      </c>
      <c r="L88">
        <v>1</v>
      </c>
    </row>
    <row r="89" spans="1:12" x14ac:dyDescent="0.2">
      <c r="A89" t="s">
        <v>54</v>
      </c>
      <c r="B89">
        <v>114633000</v>
      </c>
      <c r="C89">
        <v>1</v>
      </c>
      <c r="E89" t="s">
        <v>422</v>
      </c>
      <c r="F89">
        <v>134582000</v>
      </c>
      <c r="G89">
        <v>2</v>
      </c>
      <c r="J89" t="s">
        <v>244</v>
      </c>
      <c r="K89">
        <v>45674000</v>
      </c>
      <c r="L89">
        <v>1</v>
      </c>
    </row>
    <row r="90" spans="1:12" x14ac:dyDescent="0.2">
      <c r="A90" t="s">
        <v>950</v>
      </c>
      <c r="B90">
        <v>71307000</v>
      </c>
      <c r="C90">
        <v>1</v>
      </c>
      <c r="E90" t="s">
        <v>281</v>
      </c>
      <c r="F90">
        <v>184134000</v>
      </c>
      <c r="G90">
        <v>1</v>
      </c>
      <c r="J90" t="s">
        <v>251</v>
      </c>
      <c r="K90">
        <v>47478000</v>
      </c>
      <c r="L90">
        <v>1</v>
      </c>
    </row>
    <row r="91" spans="1:12" x14ac:dyDescent="0.2">
      <c r="A91" t="s">
        <v>467</v>
      </c>
      <c r="B91">
        <v>13631000</v>
      </c>
      <c r="C91">
        <v>1</v>
      </c>
      <c r="E91" t="s">
        <v>798</v>
      </c>
      <c r="F91">
        <v>82139000</v>
      </c>
      <c r="G91">
        <v>1</v>
      </c>
      <c r="J91" t="s">
        <v>258</v>
      </c>
      <c r="K91">
        <v>5416000</v>
      </c>
      <c r="L91">
        <v>1</v>
      </c>
    </row>
    <row r="92" spans="1:12" x14ac:dyDescent="0.2">
      <c r="A92" t="s">
        <v>1009</v>
      </c>
      <c r="B92">
        <v>71399000</v>
      </c>
      <c r="C92">
        <v>3</v>
      </c>
      <c r="E92" t="s">
        <v>506</v>
      </c>
      <c r="F92">
        <v>86652000</v>
      </c>
      <c r="G92">
        <v>1</v>
      </c>
      <c r="J92" t="s">
        <v>261</v>
      </c>
      <c r="K92">
        <v>42063000</v>
      </c>
      <c r="L92">
        <v>1</v>
      </c>
    </row>
    <row r="93" spans="1:12" x14ac:dyDescent="0.2">
      <c r="A93" t="s">
        <v>95</v>
      </c>
      <c r="B93">
        <v>48742000</v>
      </c>
      <c r="C93">
        <v>1</v>
      </c>
      <c r="E93" t="s">
        <v>248</v>
      </c>
      <c r="F93">
        <v>92067000</v>
      </c>
      <c r="G93">
        <v>1</v>
      </c>
      <c r="J93" t="s">
        <v>269</v>
      </c>
      <c r="K93">
        <v>6229000</v>
      </c>
      <c r="L93">
        <v>1</v>
      </c>
    </row>
    <row r="94" spans="1:12" x14ac:dyDescent="0.2">
      <c r="A94" t="s">
        <v>82</v>
      </c>
      <c r="B94">
        <v>101276000</v>
      </c>
      <c r="C94">
        <v>1</v>
      </c>
      <c r="E94" t="s">
        <v>428</v>
      </c>
      <c r="F94">
        <v>223849000</v>
      </c>
      <c r="G94">
        <v>1</v>
      </c>
      <c r="J94" t="s">
        <v>271</v>
      </c>
      <c r="K94">
        <v>6229000</v>
      </c>
      <c r="L94">
        <v>1</v>
      </c>
    </row>
    <row r="95" spans="1:12" x14ac:dyDescent="0.2">
      <c r="A95" t="s">
        <v>888</v>
      </c>
      <c r="B95">
        <v>6951000</v>
      </c>
      <c r="C95">
        <v>1</v>
      </c>
      <c r="E95" t="s">
        <v>936</v>
      </c>
      <c r="F95">
        <v>129075000</v>
      </c>
      <c r="G95">
        <v>2</v>
      </c>
      <c r="J95" t="s">
        <v>274</v>
      </c>
      <c r="K95">
        <v>65892000</v>
      </c>
      <c r="L95">
        <v>1</v>
      </c>
    </row>
    <row r="96" spans="1:12" x14ac:dyDescent="0.2">
      <c r="A96" t="s">
        <v>329</v>
      </c>
      <c r="B96">
        <v>10832000</v>
      </c>
      <c r="C96">
        <v>1</v>
      </c>
      <c r="E96" t="s">
        <v>64</v>
      </c>
      <c r="F96">
        <v>69413000</v>
      </c>
      <c r="G96">
        <v>4</v>
      </c>
      <c r="J96" t="s">
        <v>276</v>
      </c>
      <c r="K96">
        <v>6229000</v>
      </c>
      <c r="L96">
        <v>1</v>
      </c>
    </row>
    <row r="97" spans="1:12" x14ac:dyDescent="0.2">
      <c r="A97" t="s">
        <v>818</v>
      </c>
      <c r="B97">
        <v>56865000</v>
      </c>
      <c r="C97">
        <v>1</v>
      </c>
      <c r="E97" t="s">
        <v>146</v>
      </c>
      <c r="F97">
        <v>69503000</v>
      </c>
      <c r="G97">
        <v>1</v>
      </c>
      <c r="J97" t="s">
        <v>278</v>
      </c>
      <c r="K97">
        <v>6229000</v>
      </c>
      <c r="L97">
        <v>1</v>
      </c>
    </row>
    <row r="98" spans="1:12" x14ac:dyDescent="0.2">
      <c r="A98" t="s">
        <v>742</v>
      </c>
      <c r="B98">
        <v>278007000</v>
      </c>
      <c r="C98">
        <v>1</v>
      </c>
      <c r="E98" t="s">
        <v>150</v>
      </c>
      <c r="F98">
        <v>160667000</v>
      </c>
      <c r="G98">
        <v>2</v>
      </c>
      <c r="J98" t="s">
        <v>283</v>
      </c>
      <c r="K98">
        <v>5416000</v>
      </c>
      <c r="L98">
        <v>1</v>
      </c>
    </row>
    <row r="99" spans="1:12" x14ac:dyDescent="0.2">
      <c r="A99" t="s">
        <v>458</v>
      </c>
      <c r="B99">
        <v>19858000</v>
      </c>
      <c r="C99">
        <v>1</v>
      </c>
      <c r="E99" t="s">
        <v>294</v>
      </c>
      <c r="F99">
        <v>165541000</v>
      </c>
      <c r="G99">
        <v>1</v>
      </c>
      <c r="J99" t="s">
        <v>285</v>
      </c>
      <c r="K99">
        <v>6229000</v>
      </c>
      <c r="L99">
        <v>1</v>
      </c>
    </row>
    <row r="100" spans="1:12" x14ac:dyDescent="0.2">
      <c r="A100" t="s">
        <v>672</v>
      </c>
      <c r="B100">
        <v>60476000</v>
      </c>
      <c r="C100">
        <v>1</v>
      </c>
      <c r="E100" t="s">
        <v>298</v>
      </c>
      <c r="F100">
        <v>77987000</v>
      </c>
      <c r="G100">
        <v>1</v>
      </c>
      <c r="J100" t="s">
        <v>287</v>
      </c>
      <c r="K100">
        <v>26176000</v>
      </c>
      <c r="L100">
        <v>1</v>
      </c>
    </row>
    <row r="101" spans="1:12" x14ac:dyDescent="0.2">
      <c r="A101" t="s">
        <v>813</v>
      </c>
      <c r="B101">
        <v>8485000</v>
      </c>
      <c r="C101">
        <v>1</v>
      </c>
      <c r="E101" t="s">
        <v>316</v>
      </c>
      <c r="F101">
        <v>129978000</v>
      </c>
      <c r="G101">
        <v>1</v>
      </c>
      <c r="J101" t="s">
        <v>290</v>
      </c>
      <c r="K101">
        <v>60476000</v>
      </c>
      <c r="L101">
        <v>1</v>
      </c>
    </row>
    <row r="102" spans="1:12" x14ac:dyDescent="0.2">
      <c r="A102" t="s">
        <v>596</v>
      </c>
      <c r="B102">
        <v>177816000</v>
      </c>
      <c r="C102">
        <v>1</v>
      </c>
      <c r="E102" t="s">
        <v>349</v>
      </c>
      <c r="F102">
        <v>173304000</v>
      </c>
      <c r="G102">
        <v>1</v>
      </c>
      <c r="J102" t="s">
        <v>311</v>
      </c>
      <c r="K102">
        <v>11464000</v>
      </c>
      <c r="L102">
        <v>1</v>
      </c>
    </row>
    <row r="103" spans="1:12" x14ac:dyDescent="0.2">
      <c r="A103" t="s">
        <v>568</v>
      </c>
      <c r="B103">
        <v>10832000</v>
      </c>
      <c r="C103">
        <v>1</v>
      </c>
      <c r="E103" t="s">
        <v>389</v>
      </c>
      <c r="F103">
        <v>104704000</v>
      </c>
      <c r="G103">
        <v>1</v>
      </c>
      <c r="J103" t="s">
        <v>313</v>
      </c>
      <c r="K103">
        <v>6229000</v>
      </c>
      <c r="L103">
        <v>1</v>
      </c>
    </row>
    <row r="104" spans="1:12" x14ac:dyDescent="0.2">
      <c r="A104" t="s">
        <v>782</v>
      </c>
      <c r="B104">
        <v>97483000</v>
      </c>
      <c r="C104">
        <v>1</v>
      </c>
      <c r="E104" t="s">
        <v>402</v>
      </c>
      <c r="F104">
        <v>129978000</v>
      </c>
      <c r="G104">
        <v>1</v>
      </c>
      <c r="J104" t="s">
        <v>320</v>
      </c>
      <c r="K104">
        <v>6229000</v>
      </c>
      <c r="L104">
        <v>1</v>
      </c>
    </row>
    <row r="105" spans="1:12" x14ac:dyDescent="0.2">
      <c r="A105" t="s">
        <v>226</v>
      </c>
      <c r="B105">
        <v>185941000</v>
      </c>
      <c r="C105">
        <v>1</v>
      </c>
      <c r="E105" t="s">
        <v>436</v>
      </c>
      <c r="F105">
        <v>79431000</v>
      </c>
      <c r="G105">
        <v>1</v>
      </c>
      <c r="J105" t="s">
        <v>322</v>
      </c>
      <c r="K105">
        <v>11645000</v>
      </c>
      <c r="L105">
        <v>1</v>
      </c>
    </row>
    <row r="106" spans="1:12" x14ac:dyDescent="0.2">
      <c r="A106" t="s">
        <v>393</v>
      </c>
      <c r="B106">
        <v>30330000</v>
      </c>
      <c r="C106">
        <v>1</v>
      </c>
      <c r="E106" t="s">
        <v>547</v>
      </c>
      <c r="F106">
        <v>184497000</v>
      </c>
      <c r="G106">
        <v>2</v>
      </c>
      <c r="J106" t="s">
        <v>336</v>
      </c>
      <c r="K106">
        <v>40618000</v>
      </c>
      <c r="L106">
        <v>1</v>
      </c>
    </row>
    <row r="107" spans="1:12" x14ac:dyDescent="0.2">
      <c r="A107" t="s">
        <v>422</v>
      </c>
      <c r="B107">
        <v>134582000</v>
      </c>
      <c r="C107">
        <v>2</v>
      </c>
      <c r="E107" t="s">
        <v>519</v>
      </c>
      <c r="F107">
        <v>81236000</v>
      </c>
      <c r="G107">
        <v>1</v>
      </c>
      <c r="J107" t="s">
        <v>340</v>
      </c>
      <c r="K107">
        <v>6229000</v>
      </c>
      <c r="L107">
        <v>1</v>
      </c>
    </row>
    <row r="108" spans="1:12" x14ac:dyDescent="0.2">
      <c r="A108" t="s">
        <v>376</v>
      </c>
      <c r="B108">
        <v>28884000</v>
      </c>
      <c r="C108">
        <v>1</v>
      </c>
      <c r="E108" t="s">
        <v>513</v>
      </c>
      <c r="F108">
        <v>114633000</v>
      </c>
      <c r="G108">
        <v>1</v>
      </c>
      <c r="J108" t="s">
        <v>343</v>
      </c>
      <c r="K108">
        <v>11554000</v>
      </c>
      <c r="L108">
        <v>1</v>
      </c>
    </row>
    <row r="109" spans="1:12" x14ac:dyDescent="0.2">
      <c r="A109" t="s">
        <v>39</v>
      </c>
      <c r="B109">
        <v>5416000</v>
      </c>
      <c r="C109">
        <v>1</v>
      </c>
      <c r="E109" t="s">
        <v>620</v>
      </c>
      <c r="F109">
        <v>171498000</v>
      </c>
      <c r="G109">
        <v>1</v>
      </c>
      <c r="J109" t="s">
        <v>346</v>
      </c>
      <c r="K109">
        <v>5416000</v>
      </c>
      <c r="L109">
        <v>1</v>
      </c>
    </row>
    <row r="110" spans="1:12" x14ac:dyDescent="0.2">
      <c r="A110" t="s">
        <v>79</v>
      </c>
      <c r="B110">
        <v>26176000</v>
      </c>
      <c r="C110">
        <v>1</v>
      </c>
      <c r="E110" t="s">
        <v>578</v>
      </c>
      <c r="F110">
        <v>186843000</v>
      </c>
      <c r="G110">
        <v>1</v>
      </c>
      <c r="J110" t="s">
        <v>353</v>
      </c>
      <c r="K110">
        <v>26176000</v>
      </c>
      <c r="L110">
        <v>1</v>
      </c>
    </row>
    <row r="111" spans="1:12" x14ac:dyDescent="0.2">
      <c r="A111" t="s">
        <v>281</v>
      </c>
      <c r="B111">
        <v>184134000</v>
      </c>
      <c r="C111">
        <v>1</v>
      </c>
      <c r="E111" t="s">
        <v>196</v>
      </c>
      <c r="F111">
        <v>94775000</v>
      </c>
      <c r="G111">
        <v>1</v>
      </c>
      <c r="J111" t="s">
        <v>356</v>
      </c>
      <c r="K111">
        <v>8485000</v>
      </c>
      <c r="L111">
        <v>1</v>
      </c>
    </row>
    <row r="112" spans="1:12" x14ac:dyDescent="0.2">
      <c r="A112" t="s">
        <v>798</v>
      </c>
      <c r="B112">
        <v>82139000</v>
      </c>
      <c r="C112">
        <v>1</v>
      </c>
      <c r="E112" t="s">
        <v>649</v>
      </c>
      <c r="F112">
        <v>200381000</v>
      </c>
      <c r="G112">
        <v>1</v>
      </c>
      <c r="J112" t="s">
        <v>358</v>
      </c>
      <c r="K112">
        <v>17061000</v>
      </c>
      <c r="L112">
        <v>1</v>
      </c>
    </row>
    <row r="113" spans="1:12" x14ac:dyDescent="0.2">
      <c r="A113" t="s">
        <v>506</v>
      </c>
      <c r="B113">
        <v>86652000</v>
      </c>
      <c r="C113">
        <v>1</v>
      </c>
      <c r="E113" t="s">
        <v>644</v>
      </c>
      <c r="F113">
        <v>92067000</v>
      </c>
      <c r="G113">
        <v>1</v>
      </c>
      <c r="J113" t="s">
        <v>360</v>
      </c>
      <c r="K113">
        <v>6229000</v>
      </c>
      <c r="L113">
        <v>1</v>
      </c>
    </row>
    <row r="114" spans="1:12" x14ac:dyDescent="0.2">
      <c r="A114" t="s">
        <v>707</v>
      </c>
      <c r="B114">
        <v>24733000</v>
      </c>
      <c r="C114">
        <v>1</v>
      </c>
      <c r="E114" t="s">
        <v>664</v>
      </c>
      <c r="F114">
        <v>159764000</v>
      </c>
      <c r="G114">
        <v>1</v>
      </c>
      <c r="J114" t="s">
        <v>369</v>
      </c>
      <c r="K114">
        <v>5958000</v>
      </c>
      <c r="L114">
        <v>1</v>
      </c>
    </row>
    <row r="115" spans="1:12" x14ac:dyDescent="0.2">
      <c r="A115" t="s">
        <v>248</v>
      </c>
      <c r="B115">
        <v>92067000</v>
      </c>
      <c r="C115">
        <v>1</v>
      </c>
      <c r="E115" t="s">
        <v>697</v>
      </c>
      <c r="F115">
        <v>103801000</v>
      </c>
      <c r="G115">
        <v>1</v>
      </c>
      <c r="J115" t="s">
        <v>378</v>
      </c>
      <c r="K115">
        <v>12458000</v>
      </c>
      <c r="L115">
        <v>1</v>
      </c>
    </row>
    <row r="116" spans="1:12" x14ac:dyDescent="0.2">
      <c r="A116" t="s">
        <v>682</v>
      </c>
      <c r="B116">
        <v>6951000</v>
      </c>
      <c r="C116">
        <v>1</v>
      </c>
      <c r="E116" t="s">
        <v>702</v>
      </c>
      <c r="F116">
        <v>70405000</v>
      </c>
      <c r="G116">
        <v>1</v>
      </c>
      <c r="J116" t="s">
        <v>383</v>
      </c>
      <c r="K116">
        <v>26176000</v>
      </c>
      <c r="L116">
        <v>1</v>
      </c>
    </row>
    <row r="117" spans="1:12" x14ac:dyDescent="0.2">
      <c r="A117" t="s">
        <v>804</v>
      </c>
      <c r="B117">
        <v>12366000</v>
      </c>
      <c r="C117">
        <v>1</v>
      </c>
      <c r="E117" t="s">
        <v>773</v>
      </c>
      <c r="F117">
        <v>93874000</v>
      </c>
      <c r="G117">
        <v>1</v>
      </c>
      <c r="J117" t="s">
        <v>397</v>
      </c>
      <c r="K117">
        <v>6951000</v>
      </c>
      <c r="L117">
        <v>1</v>
      </c>
    </row>
    <row r="118" spans="1:12" x14ac:dyDescent="0.2">
      <c r="A118" t="s">
        <v>223</v>
      </c>
      <c r="B118">
        <v>26176000</v>
      </c>
      <c r="C118">
        <v>1</v>
      </c>
      <c r="E118" t="s">
        <v>795</v>
      </c>
      <c r="F118">
        <v>178719000</v>
      </c>
      <c r="G118">
        <v>1</v>
      </c>
      <c r="J118" t="s">
        <v>406</v>
      </c>
      <c r="K118">
        <v>6229000</v>
      </c>
      <c r="L118">
        <v>1</v>
      </c>
    </row>
    <row r="119" spans="1:12" x14ac:dyDescent="0.2">
      <c r="A119" t="s">
        <v>824</v>
      </c>
      <c r="B119">
        <v>56865000</v>
      </c>
      <c r="C119">
        <v>1</v>
      </c>
      <c r="E119" t="s">
        <v>827</v>
      </c>
      <c r="F119">
        <v>105607000</v>
      </c>
      <c r="G119">
        <v>1</v>
      </c>
      <c r="J119" t="s">
        <v>412</v>
      </c>
      <c r="K119">
        <v>56865000</v>
      </c>
      <c r="L119">
        <v>1</v>
      </c>
    </row>
    <row r="120" spans="1:12" x14ac:dyDescent="0.2">
      <c r="A120" t="s">
        <v>42</v>
      </c>
      <c r="B120">
        <v>45042000</v>
      </c>
      <c r="C120">
        <v>1</v>
      </c>
      <c r="E120" t="s">
        <v>866</v>
      </c>
      <c r="F120">
        <v>207603000</v>
      </c>
      <c r="G120">
        <v>1</v>
      </c>
      <c r="J120" t="s">
        <v>414</v>
      </c>
      <c r="K120">
        <v>6229000</v>
      </c>
      <c r="L120">
        <v>1</v>
      </c>
    </row>
    <row r="121" spans="1:12" x14ac:dyDescent="0.2">
      <c r="A121" t="s">
        <v>428</v>
      </c>
      <c r="B121">
        <v>223849000</v>
      </c>
      <c r="C121">
        <v>1</v>
      </c>
      <c r="E121" t="s">
        <v>878</v>
      </c>
      <c r="F121">
        <v>81236000</v>
      </c>
      <c r="G121">
        <v>1</v>
      </c>
      <c r="J121" t="s">
        <v>433</v>
      </c>
      <c r="K121">
        <v>5416000</v>
      </c>
      <c r="L121">
        <v>1</v>
      </c>
    </row>
    <row r="122" spans="1:12" x14ac:dyDescent="0.2">
      <c r="A122" t="s">
        <v>936</v>
      </c>
      <c r="B122">
        <v>129075000</v>
      </c>
      <c r="C122">
        <v>2</v>
      </c>
      <c r="E122" t="s">
        <v>882</v>
      </c>
      <c r="F122">
        <v>97483000</v>
      </c>
      <c r="G122">
        <v>1</v>
      </c>
      <c r="J122" t="s">
        <v>440</v>
      </c>
      <c r="K122">
        <v>6229000</v>
      </c>
      <c r="L122">
        <v>1</v>
      </c>
    </row>
    <row r="123" spans="1:12" x14ac:dyDescent="0.2">
      <c r="A123" t="s">
        <v>50</v>
      </c>
      <c r="B123">
        <v>57768000</v>
      </c>
      <c r="C123">
        <v>1</v>
      </c>
      <c r="E123" t="s">
        <v>893</v>
      </c>
      <c r="F123">
        <v>114633000</v>
      </c>
      <c r="G123">
        <v>1</v>
      </c>
      <c r="J123" t="s">
        <v>443</v>
      </c>
      <c r="K123">
        <v>55060000</v>
      </c>
      <c r="L123">
        <v>1</v>
      </c>
    </row>
    <row r="124" spans="1:12" x14ac:dyDescent="0.2">
      <c r="A124" t="s">
        <v>720</v>
      </c>
      <c r="B124">
        <v>56865000</v>
      </c>
      <c r="C124">
        <v>1</v>
      </c>
      <c r="E124" t="s">
        <v>900</v>
      </c>
      <c r="F124">
        <v>92068000</v>
      </c>
      <c r="G124">
        <v>1</v>
      </c>
      <c r="J124" t="s">
        <v>448</v>
      </c>
      <c r="K124">
        <v>26176000</v>
      </c>
      <c r="L124">
        <v>1</v>
      </c>
    </row>
    <row r="125" spans="1:12" x14ac:dyDescent="0.2">
      <c r="A125" t="s">
        <v>57</v>
      </c>
      <c r="B125">
        <v>12458000</v>
      </c>
      <c r="C125">
        <v>1</v>
      </c>
      <c r="E125" t="s">
        <v>904</v>
      </c>
      <c r="F125">
        <v>72210000</v>
      </c>
      <c r="G125">
        <v>2</v>
      </c>
      <c r="J125" t="s">
        <v>455</v>
      </c>
      <c r="K125">
        <v>6229000</v>
      </c>
      <c r="L125">
        <v>1</v>
      </c>
    </row>
    <row r="126" spans="1:12" x14ac:dyDescent="0.2">
      <c r="A126" t="s">
        <v>86</v>
      </c>
      <c r="B126">
        <v>6229000</v>
      </c>
      <c r="C126">
        <v>1</v>
      </c>
      <c r="E126" t="s">
        <v>910</v>
      </c>
      <c r="F126">
        <v>136296000</v>
      </c>
      <c r="G126">
        <v>1</v>
      </c>
      <c r="J126" t="s">
        <v>461</v>
      </c>
      <c r="K126">
        <v>28884000</v>
      </c>
      <c r="L126">
        <v>1</v>
      </c>
    </row>
    <row r="127" spans="1:12" x14ac:dyDescent="0.2">
      <c r="A127" t="s">
        <v>89</v>
      </c>
      <c r="B127">
        <v>2618000</v>
      </c>
      <c r="C127">
        <v>1</v>
      </c>
      <c r="E127" t="s">
        <v>919</v>
      </c>
      <c r="F127">
        <v>72572000</v>
      </c>
      <c r="G127">
        <v>1</v>
      </c>
      <c r="J127" t="s">
        <v>464</v>
      </c>
      <c r="K127">
        <v>10832000</v>
      </c>
      <c r="L127">
        <v>1</v>
      </c>
    </row>
    <row r="128" spans="1:12" x14ac:dyDescent="0.2">
      <c r="A128" t="s">
        <v>68</v>
      </c>
      <c r="B128">
        <v>6229000</v>
      </c>
      <c r="C128">
        <v>1</v>
      </c>
      <c r="E128" t="s">
        <v>959</v>
      </c>
      <c r="F128">
        <v>213018000</v>
      </c>
      <c r="G128">
        <v>1</v>
      </c>
      <c r="J128" t="s">
        <v>472</v>
      </c>
      <c r="K128">
        <v>5416000</v>
      </c>
      <c r="L128">
        <v>1</v>
      </c>
    </row>
    <row r="129" spans="1:12" x14ac:dyDescent="0.2">
      <c r="A129" t="s">
        <v>64</v>
      </c>
      <c r="B129">
        <v>69413000</v>
      </c>
      <c r="C129">
        <v>4</v>
      </c>
      <c r="E129" t="s">
        <v>1023</v>
      </c>
      <c r="F129">
        <v>103801000</v>
      </c>
      <c r="G129">
        <v>1</v>
      </c>
      <c r="J129" t="s">
        <v>474</v>
      </c>
      <c r="K129">
        <v>6229000</v>
      </c>
      <c r="L129">
        <v>1</v>
      </c>
    </row>
    <row r="130" spans="1:12" x14ac:dyDescent="0.2">
      <c r="A130" t="s">
        <v>98</v>
      </c>
      <c r="B130">
        <v>63185000</v>
      </c>
      <c r="C130">
        <v>1</v>
      </c>
      <c r="E130" t="s">
        <v>968</v>
      </c>
      <c r="F130">
        <v>88458000</v>
      </c>
      <c r="G130">
        <v>2</v>
      </c>
      <c r="J130" t="s">
        <v>477</v>
      </c>
      <c r="K130">
        <v>55964000</v>
      </c>
      <c r="L130">
        <v>1</v>
      </c>
    </row>
    <row r="131" spans="1:12" x14ac:dyDescent="0.2">
      <c r="A131" t="s">
        <v>114</v>
      </c>
      <c r="B131">
        <v>19678000</v>
      </c>
      <c r="C131">
        <v>2</v>
      </c>
      <c r="E131" t="s">
        <v>979</v>
      </c>
      <c r="F131">
        <v>132686000</v>
      </c>
      <c r="G131">
        <v>1</v>
      </c>
      <c r="J131" t="s">
        <v>480</v>
      </c>
      <c r="K131">
        <v>10832000</v>
      </c>
      <c r="L131">
        <v>1</v>
      </c>
    </row>
    <row r="132" spans="1:12" x14ac:dyDescent="0.2">
      <c r="A132" t="s">
        <v>117</v>
      </c>
      <c r="B132">
        <v>17693000</v>
      </c>
      <c r="C132">
        <v>1</v>
      </c>
      <c r="E132" t="s">
        <v>1031</v>
      </c>
      <c r="F132">
        <v>125464000</v>
      </c>
      <c r="G132">
        <v>2</v>
      </c>
      <c r="J132" t="s">
        <v>482</v>
      </c>
      <c r="K132">
        <v>6229000</v>
      </c>
      <c r="L132">
        <v>1</v>
      </c>
    </row>
    <row r="133" spans="1:12" x14ac:dyDescent="0.2">
      <c r="A133" t="s">
        <v>120</v>
      </c>
      <c r="B133">
        <v>5416000</v>
      </c>
      <c r="C133">
        <v>1</v>
      </c>
      <c r="E133" t="s">
        <v>1033</v>
      </c>
      <c r="F133">
        <v>92067000</v>
      </c>
      <c r="G133">
        <v>1</v>
      </c>
      <c r="J133" t="s">
        <v>489</v>
      </c>
      <c r="K133">
        <v>5416000</v>
      </c>
      <c r="L133">
        <v>1</v>
      </c>
    </row>
    <row r="134" spans="1:12" x14ac:dyDescent="0.2">
      <c r="A134" t="s">
        <v>123</v>
      </c>
      <c r="B134">
        <v>37008000</v>
      </c>
      <c r="C134">
        <v>1</v>
      </c>
      <c r="E134" t="s">
        <v>1041</v>
      </c>
      <c r="F134">
        <v>125464000</v>
      </c>
      <c r="G134">
        <v>1</v>
      </c>
      <c r="J134" t="s">
        <v>495</v>
      </c>
      <c r="K134">
        <v>10832000</v>
      </c>
      <c r="L134">
        <v>1</v>
      </c>
    </row>
    <row r="135" spans="1:12" x14ac:dyDescent="0.2">
      <c r="A135" t="s">
        <v>132</v>
      </c>
      <c r="B135">
        <v>26176000</v>
      </c>
      <c r="C135">
        <v>1</v>
      </c>
      <c r="E135" t="s">
        <v>1046</v>
      </c>
      <c r="F135">
        <v>71307000</v>
      </c>
      <c r="G135">
        <v>1</v>
      </c>
      <c r="J135" t="s">
        <v>544</v>
      </c>
      <c r="K135">
        <v>11554000</v>
      </c>
      <c r="L135">
        <v>1</v>
      </c>
    </row>
    <row r="136" spans="1:12" x14ac:dyDescent="0.2">
      <c r="A136" t="s">
        <v>126</v>
      </c>
      <c r="B136">
        <v>36105000</v>
      </c>
      <c r="C136">
        <v>1</v>
      </c>
      <c r="E136" t="s">
        <v>181</v>
      </c>
      <c r="F136">
        <v>140539000</v>
      </c>
      <c r="G136">
        <v>2</v>
      </c>
      <c r="J136" t="s">
        <v>541</v>
      </c>
      <c r="K136">
        <v>26176000</v>
      </c>
      <c r="L136">
        <v>1</v>
      </c>
    </row>
    <row r="137" spans="1:12" x14ac:dyDescent="0.2">
      <c r="A137" t="s">
        <v>129</v>
      </c>
      <c r="B137">
        <v>56865000</v>
      </c>
      <c r="C137">
        <v>1</v>
      </c>
      <c r="E137" t="s">
        <v>1114</v>
      </c>
      <c r="F137">
        <v>10710444000</v>
      </c>
      <c r="G137">
        <v>103</v>
      </c>
      <c r="J137" t="s">
        <v>525</v>
      </c>
      <c r="K137">
        <v>59573000</v>
      </c>
      <c r="L137">
        <v>1</v>
      </c>
    </row>
    <row r="138" spans="1:12" x14ac:dyDescent="0.2">
      <c r="A138" t="s">
        <v>139</v>
      </c>
      <c r="B138">
        <v>5416000</v>
      </c>
      <c r="C138">
        <v>1</v>
      </c>
      <c r="J138" t="s">
        <v>522</v>
      </c>
      <c r="K138">
        <v>6229000</v>
      </c>
      <c r="L138">
        <v>1</v>
      </c>
    </row>
    <row r="139" spans="1:12" x14ac:dyDescent="0.2">
      <c r="A139" t="s">
        <v>146</v>
      </c>
      <c r="B139">
        <v>69503000</v>
      </c>
      <c r="C139">
        <v>1</v>
      </c>
      <c r="J139" t="s">
        <v>516</v>
      </c>
      <c r="K139">
        <v>31592000</v>
      </c>
      <c r="L139">
        <v>1</v>
      </c>
    </row>
    <row r="140" spans="1:12" x14ac:dyDescent="0.2">
      <c r="A140" t="s">
        <v>150</v>
      </c>
      <c r="B140">
        <v>160667000</v>
      </c>
      <c r="C140">
        <v>2</v>
      </c>
      <c r="J140" t="s">
        <v>503</v>
      </c>
      <c r="K140">
        <v>6229000</v>
      </c>
      <c r="L140">
        <v>1</v>
      </c>
    </row>
    <row r="141" spans="1:12" x14ac:dyDescent="0.2">
      <c r="A141" t="s">
        <v>154</v>
      </c>
      <c r="B141">
        <v>12366000</v>
      </c>
      <c r="C141">
        <v>1</v>
      </c>
      <c r="J141" t="s">
        <v>500</v>
      </c>
      <c r="K141">
        <v>6229000</v>
      </c>
      <c r="L141">
        <v>1</v>
      </c>
    </row>
    <row r="142" spans="1:12" x14ac:dyDescent="0.2">
      <c r="A142" t="s">
        <v>165</v>
      </c>
      <c r="B142">
        <v>8124000</v>
      </c>
      <c r="C142">
        <v>1</v>
      </c>
      <c r="J142" t="s">
        <v>497</v>
      </c>
      <c r="K142">
        <v>26176000</v>
      </c>
      <c r="L142">
        <v>1</v>
      </c>
    </row>
    <row r="143" spans="1:12" x14ac:dyDescent="0.2">
      <c r="A143" t="s">
        <v>188</v>
      </c>
      <c r="B143">
        <v>19858000</v>
      </c>
      <c r="C143">
        <v>1</v>
      </c>
      <c r="J143" t="s">
        <v>965</v>
      </c>
      <c r="K143">
        <v>11554000</v>
      </c>
      <c r="L143">
        <v>1</v>
      </c>
    </row>
    <row r="144" spans="1:12" x14ac:dyDescent="0.2">
      <c r="A144" t="s">
        <v>172</v>
      </c>
      <c r="B144">
        <v>11464000</v>
      </c>
      <c r="C144">
        <v>1</v>
      </c>
      <c r="J144" t="s">
        <v>92</v>
      </c>
      <c r="K144">
        <v>40618000</v>
      </c>
      <c r="L144">
        <v>1</v>
      </c>
    </row>
    <row r="145" spans="1:12" x14ac:dyDescent="0.2">
      <c r="A145" t="s">
        <v>168</v>
      </c>
      <c r="B145">
        <v>48742000</v>
      </c>
      <c r="C145">
        <v>2</v>
      </c>
      <c r="J145" t="s">
        <v>1049</v>
      </c>
      <c r="K145">
        <v>7402000</v>
      </c>
      <c r="L145">
        <v>1</v>
      </c>
    </row>
    <row r="146" spans="1:12" x14ac:dyDescent="0.2">
      <c r="A146" t="s">
        <v>200</v>
      </c>
      <c r="B146">
        <v>617390000</v>
      </c>
      <c r="C146">
        <v>1</v>
      </c>
      <c r="J146" t="s">
        <v>747</v>
      </c>
      <c r="K146">
        <v>6951000</v>
      </c>
      <c r="L146">
        <v>1</v>
      </c>
    </row>
    <row r="147" spans="1:12" x14ac:dyDescent="0.2">
      <c r="A147" t="s">
        <v>219</v>
      </c>
      <c r="B147">
        <v>52895000</v>
      </c>
      <c r="C147">
        <v>1</v>
      </c>
      <c r="J147" t="s">
        <v>1085</v>
      </c>
      <c r="K147">
        <v>56865000</v>
      </c>
      <c r="L147">
        <v>1</v>
      </c>
    </row>
    <row r="148" spans="1:12" x14ac:dyDescent="0.2">
      <c r="A148" t="s">
        <v>231</v>
      </c>
      <c r="B148">
        <v>6680000</v>
      </c>
      <c r="C148">
        <v>1</v>
      </c>
      <c r="J148" t="s">
        <v>1090</v>
      </c>
      <c r="K148">
        <v>13179000</v>
      </c>
      <c r="L148">
        <v>1</v>
      </c>
    </row>
    <row r="149" spans="1:12" x14ac:dyDescent="0.2">
      <c r="A149" t="s">
        <v>234</v>
      </c>
      <c r="B149">
        <v>14804000</v>
      </c>
      <c r="C149">
        <v>1</v>
      </c>
      <c r="J149" t="s">
        <v>264</v>
      </c>
      <c r="K149">
        <v>22566000</v>
      </c>
      <c r="L149">
        <v>1</v>
      </c>
    </row>
    <row r="150" spans="1:12" x14ac:dyDescent="0.2">
      <c r="A150" t="s">
        <v>237</v>
      </c>
      <c r="B150">
        <v>6229000</v>
      </c>
      <c r="C150">
        <v>1</v>
      </c>
      <c r="J150" t="s">
        <v>111</v>
      </c>
      <c r="K150">
        <v>6229000</v>
      </c>
      <c r="L150">
        <v>1</v>
      </c>
    </row>
    <row r="151" spans="1:12" x14ac:dyDescent="0.2">
      <c r="A151" t="s">
        <v>244</v>
      </c>
      <c r="B151">
        <v>45674000</v>
      </c>
      <c r="C151">
        <v>1</v>
      </c>
      <c r="J151" t="s">
        <v>532</v>
      </c>
      <c r="K151">
        <v>16970000</v>
      </c>
      <c r="L151">
        <v>1</v>
      </c>
    </row>
    <row r="152" spans="1:12" x14ac:dyDescent="0.2">
      <c r="A152" t="s">
        <v>251</v>
      </c>
      <c r="B152">
        <v>47478000</v>
      </c>
      <c r="C152">
        <v>1</v>
      </c>
      <c r="J152" t="s">
        <v>711</v>
      </c>
      <c r="K152">
        <v>68599000</v>
      </c>
      <c r="L152">
        <v>1</v>
      </c>
    </row>
    <row r="153" spans="1:12" x14ac:dyDescent="0.2">
      <c r="A153" t="s">
        <v>258</v>
      </c>
      <c r="B153">
        <v>5416000</v>
      </c>
      <c r="C153">
        <v>1</v>
      </c>
      <c r="J153" t="s">
        <v>61</v>
      </c>
      <c r="K153">
        <v>6229000</v>
      </c>
      <c r="L153">
        <v>3</v>
      </c>
    </row>
    <row r="154" spans="1:12" x14ac:dyDescent="0.2">
      <c r="A154" t="s">
        <v>261</v>
      </c>
      <c r="B154">
        <v>42063000</v>
      </c>
      <c r="C154">
        <v>1</v>
      </c>
      <c r="J154" t="s">
        <v>789</v>
      </c>
      <c r="K154">
        <v>12096000</v>
      </c>
      <c r="L154">
        <v>1</v>
      </c>
    </row>
    <row r="155" spans="1:12" x14ac:dyDescent="0.2">
      <c r="A155" t="s">
        <v>269</v>
      </c>
      <c r="B155">
        <v>6229000</v>
      </c>
      <c r="C155">
        <v>1</v>
      </c>
      <c r="J155" t="s">
        <v>528</v>
      </c>
      <c r="K155">
        <v>25275000</v>
      </c>
      <c r="L155">
        <v>1</v>
      </c>
    </row>
    <row r="156" spans="1:12" x14ac:dyDescent="0.2">
      <c r="A156" t="s">
        <v>271</v>
      </c>
      <c r="B156">
        <v>6229000</v>
      </c>
      <c r="C156">
        <v>1</v>
      </c>
      <c r="J156" t="s">
        <v>535</v>
      </c>
      <c r="K156">
        <v>6229000</v>
      </c>
      <c r="L156">
        <v>1</v>
      </c>
    </row>
    <row r="157" spans="1:12" x14ac:dyDescent="0.2">
      <c r="A157" t="s">
        <v>274</v>
      </c>
      <c r="B157">
        <v>65892000</v>
      </c>
      <c r="C157">
        <v>1</v>
      </c>
      <c r="J157" t="s">
        <v>555</v>
      </c>
      <c r="K157">
        <v>17240000</v>
      </c>
      <c r="L157">
        <v>1</v>
      </c>
    </row>
    <row r="158" spans="1:12" x14ac:dyDescent="0.2">
      <c r="A158" t="s">
        <v>276</v>
      </c>
      <c r="B158">
        <v>6229000</v>
      </c>
      <c r="C158">
        <v>1</v>
      </c>
      <c r="J158" t="s">
        <v>560</v>
      </c>
      <c r="K158">
        <v>6229000</v>
      </c>
      <c r="L158">
        <v>1</v>
      </c>
    </row>
    <row r="159" spans="1:12" x14ac:dyDescent="0.2">
      <c r="A159" t="s">
        <v>278</v>
      </c>
      <c r="B159">
        <v>6229000</v>
      </c>
      <c r="C159">
        <v>1</v>
      </c>
      <c r="J159" t="s">
        <v>563</v>
      </c>
      <c r="K159">
        <v>6229000</v>
      </c>
      <c r="L159">
        <v>1</v>
      </c>
    </row>
    <row r="160" spans="1:12" x14ac:dyDescent="0.2">
      <c r="A160" t="s">
        <v>283</v>
      </c>
      <c r="B160">
        <v>5416000</v>
      </c>
      <c r="C160">
        <v>1</v>
      </c>
      <c r="J160" t="s">
        <v>565</v>
      </c>
      <c r="K160">
        <v>17783000</v>
      </c>
      <c r="L160">
        <v>1</v>
      </c>
    </row>
    <row r="161" spans="1:12" x14ac:dyDescent="0.2">
      <c r="A161" t="s">
        <v>285</v>
      </c>
      <c r="B161">
        <v>6229000</v>
      </c>
      <c r="C161">
        <v>1</v>
      </c>
      <c r="J161" t="s">
        <v>570</v>
      </c>
      <c r="K161">
        <v>26176000</v>
      </c>
      <c r="L161">
        <v>1</v>
      </c>
    </row>
    <row r="162" spans="1:12" x14ac:dyDescent="0.2">
      <c r="A162" t="s">
        <v>287</v>
      </c>
      <c r="B162">
        <v>26176000</v>
      </c>
      <c r="C162">
        <v>1</v>
      </c>
      <c r="J162" t="s">
        <v>573</v>
      </c>
      <c r="K162">
        <v>22566000</v>
      </c>
      <c r="L162">
        <v>1</v>
      </c>
    </row>
    <row r="163" spans="1:12" x14ac:dyDescent="0.2">
      <c r="A163" t="s">
        <v>290</v>
      </c>
      <c r="B163">
        <v>60476000</v>
      </c>
      <c r="C163">
        <v>1</v>
      </c>
      <c r="J163" t="s">
        <v>591</v>
      </c>
      <c r="K163">
        <v>51450000</v>
      </c>
      <c r="L163">
        <v>1</v>
      </c>
    </row>
    <row r="164" spans="1:12" x14ac:dyDescent="0.2">
      <c r="A164" t="s">
        <v>294</v>
      </c>
      <c r="B164">
        <v>165541000</v>
      </c>
      <c r="C164">
        <v>1</v>
      </c>
      <c r="J164" t="s">
        <v>606</v>
      </c>
      <c r="K164">
        <v>6951000</v>
      </c>
      <c r="L164">
        <v>1</v>
      </c>
    </row>
    <row r="165" spans="1:12" x14ac:dyDescent="0.2">
      <c r="A165" t="s">
        <v>298</v>
      </c>
      <c r="B165">
        <v>77987000</v>
      </c>
      <c r="C165">
        <v>1</v>
      </c>
      <c r="J165" t="s">
        <v>611</v>
      </c>
      <c r="K165">
        <v>13179000</v>
      </c>
      <c r="L165">
        <v>1</v>
      </c>
    </row>
    <row r="166" spans="1:12" x14ac:dyDescent="0.2">
      <c r="A166" t="s">
        <v>311</v>
      </c>
      <c r="B166">
        <v>11464000</v>
      </c>
      <c r="C166">
        <v>1</v>
      </c>
      <c r="J166" t="s">
        <v>633</v>
      </c>
      <c r="K166">
        <v>26176000</v>
      </c>
      <c r="L166">
        <v>1</v>
      </c>
    </row>
    <row r="167" spans="1:12" x14ac:dyDescent="0.2">
      <c r="A167" t="s">
        <v>313</v>
      </c>
      <c r="B167">
        <v>6229000</v>
      </c>
      <c r="C167">
        <v>1</v>
      </c>
      <c r="J167" t="s">
        <v>624</v>
      </c>
      <c r="K167">
        <v>48742000</v>
      </c>
      <c r="L167">
        <v>1</v>
      </c>
    </row>
    <row r="168" spans="1:12" x14ac:dyDescent="0.2">
      <c r="A168" t="s">
        <v>316</v>
      </c>
      <c r="B168">
        <v>129978000</v>
      </c>
      <c r="C168">
        <v>1</v>
      </c>
      <c r="J168" t="s">
        <v>627</v>
      </c>
      <c r="K168">
        <v>46034000</v>
      </c>
      <c r="L168">
        <v>1</v>
      </c>
    </row>
    <row r="169" spans="1:12" x14ac:dyDescent="0.2">
      <c r="A169" t="s">
        <v>320</v>
      </c>
      <c r="B169">
        <v>6229000</v>
      </c>
      <c r="C169">
        <v>1</v>
      </c>
      <c r="J169" t="s">
        <v>994</v>
      </c>
      <c r="K169">
        <v>43326000</v>
      </c>
      <c r="L169">
        <v>1</v>
      </c>
    </row>
    <row r="170" spans="1:12" x14ac:dyDescent="0.2">
      <c r="A170" t="s">
        <v>322</v>
      </c>
      <c r="B170">
        <v>11645000</v>
      </c>
      <c r="C170">
        <v>1</v>
      </c>
      <c r="J170" t="s">
        <v>629</v>
      </c>
      <c r="K170">
        <v>36105000</v>
      </c>
      <c r="L170">
        <v>1</v>
      </c>
    </row>
    <row r="171" spans="1:12" x14ac:dyDescent="0.2">
      <c r="A171" t="s">
        <v>332</v>
      </c>
      <c r="B171">
        <v>280714000</v>
      </c>
      <c r="C171">
        <v>1</v>
      </c>
      <c r="J171" t="s">
        <v>631</v>
      </c>
      <c r="K171">
        <v>6951000</v>
      </c>
      <c r="L171">
        <v>1</v>
      </c>
    </row>
    <row r="172" spans="1:12" x14ac:dyDescent="0.2">
      <c r="A172" t="s">
        <v>336</v>
      </c>
      <c r="B172">
        <v>40618000</v>
      </c>
      <c r="C172">
        <v>1</v>
      </c>
      <c r="J172" t="s">
        <v>642</v>
      </c>
      <c r="K172">
        <v>7763000</v>
      </c>
      <c r="L172">
        <v>1</v>
      </c>
    </row>
    <row r="173" spans="1:12" x14ac:dyDescent="0.2">
      <c r="A173" t="s">
        <v>340</v>
      </c>
      <c r="B173">
        <v>6229000</v>
      </c>
      <c r="C173">
        <v>1</v>
      </c>
      <c r="J173" t="s">
        <v>669</v>
      </c>
      <c r="K173">
        <v>6951000</v>
      </c>
      <c r="L173">
        <v>1</v>
      </c>
    </row>
    <row r="174" spans="1:12" x14ac:dyDescent="0.2">
      <c r="A174" t="s">
        <v>343</v>
      </c>
      <c r="B174">
        <v>11554000</v>
      </c>
      <c r="C174">
        <v>1</v>
      </c>
      <c r="J174" t="s">
        <v>675</v>
      </c>
      <c r="K174">
        <v>21663000</v>
      </c>
      <c r="L174">
        <v>1</v>
      </c>
    </row>
    <row r="175" spans="1:12" x14ac:dyDescent="0.2">
      <c r="A175" t="s">
        <v>346</v>
      </c>
      <c r="B175">
        <v>5416000</v>
      </c>
      <c r="C175">
        <v>1</v>
      </c>
      <c r="J175" t="s">
        <v>687</v>
      </c>
      <c r="K175">
        <v>40618000</v>
      </c>
      <c r="L175">
        <v>1</v>
      </c>
    </row>
    <row r="176" spans="1:12" x14ac:dyDescent="0.2">
      <c r="A176" t="s">
        <v>349</v>
      </c>
      <c r="B176">
        <v>173304000</v>
      </c>
      <c r="C176">
        <v>1</v>
      </c>
      <c r="J176" t="s">
        <v>692</v>
      </c>
      <c r="K176">
        <v>6951000</v>
      </c>
      <c r="L176">
        <v>1</v>
      </c>
    </row>
    <row r="177" spans="1:12" x14ac:dyDescent="0.2">
      <c r="A177" t="s">
        <v>353</v>
      </c>
      <c r="B177">
        <v>26176000</v>
      </c>
      <c r="C177">
        <v>1</v>
      </c>
      <c r="J177" t="s">
        <v>700</v>
      </c>
      <c r="K177">
        <v>50547000</v>
      </c>
      <c r="L177">
        <v>1</v>
      </c>
    </row>
    <row r="178" spans="1:12" x14ac:dyDescent="0.2">
      <c r="A178" t="s">
        <v>356</v>
      </c>
      <c r="B178">
        <v>8485000</v>
      </c>
      <c r="C178">
        <v>1</v>
      </c>
      <c r="J178" t="s">
        <v>704</v>
      </c>
      <c r="K178">
        <v>26176000</v>
      </c>
      <c r="L178">
        <v>1</v>
      </c>
    </row>
    <row r="179" spans="1:12" x14ac:dyDescent="0.2">
      <c r="A179" t="s">
        <v>358</v>
      </c>
      <c r="B179">
        <v>17061000</v>
      </c>
      <c r="C179">
        <v>1</v>
      </c>
      <c r="J179" t="s">
        <v>713</v>
      </c>
      <c r="K179">
        <v>40618000</v>
      </c>
      <c r="L179">
        <v>1</v>
      </c>
    </row>
    <row r="180" spans="1:12" x14ac:dyDescent="0.2">
      <c r="A180" t="s">
        <v>360</v>
      </c>
      <c r="B180">
        <v>6229000</v>
      </c>
      <c r="C180">
        <v>1</v>
      </c>
      <c r="J180" t="s">
        <v>715</v>
      </c>
      <c r="K180">
        <v>26176000</v>
      </c>
      <c r="L180">
        <v>1</v>
      </c>
    </row>
    <row r="181" spans="1:12" x14ac:dyDescent="0.2">
      <c r="A181" t="s">
        <v>369</v>
      </c>
      <c r="B181">
        <v>5958000</v>
      </c>
      <c r="C181">
        <v>1</v>
      </c>
      <c r="J181" t="s">
        <v>733</v>
      </c>
      <c r="K181">
        <v>26176000</v>
      </c>
      <c r="L181">
        <v>1</v>
      </c>
    </row>
    <row r="182" spans="1:12" x14ac:dyDescent="0.2">
      <c r="A182" t="s">
        <v>378</v>
      </c>
      <c r="B182">
        <v>12458000</v>
      </c>
      <c r="C182">
        <v>1</v>
      </c>
      <c r="J182" t="s">
        <v>736</v>
      </c>
      <c r="K182">
        <v>15435000</v>
      </c>
      <c r="L182">
        <v>1</v>
      </c>
    </row>
    <row r="183" spans="1:12" x14ac:dyDescent="0.2">
      <c r="A183" t="s">
        <v>383</v>
      </c>
      <c r="B183">
        <v>26176000</v>
      </c>
      <c r="C183">
        <v>1</v>
      </c>
      <c r="J183" t="s">
        <v>745</v>
      </c>
      <c r="K183">
        <v>10832000</v>
      </c>
      <c r="L183">
        <v>1</v>
      </c>
    </row>
    <row r="184" spans="1:12" x14ac:dyDescent="0.2">
      <c r="A184" t="s">
        <v>389</v>
      </c>
      <c r="B184">
        <v>104704000</v>
      </c>
      <c r="C184">
        <v>1</v>
      </c>
      <c r="J184" t="s">
        <v>753</v>
      </c>
      <c r="K184">
        <v>14262000</v>
      </c>
      <c r="L184">
        <v>1</v>
      </c>
    </row>
    <row r="185" spans="1:12" x14ac:dyDescent="0.2">
      <c r="A185" t="s">
        <v>397</v>
      </c>
      <c r="B185">
        <v>6951000</v>
      </c>
      <c r="C185">
        <v>1</v>
      </c>
      <c r="J185" t="s">
        <v>755</v>
      </c>
      <c r="K185">
        <v>14714000</v>
      </c>
      <c r="L185">
        <v>2</v>
      </c>
    </row>
    <row r="186" spans="1:12" x14ac:dyDescent="0.2">
      <c r="A186" t="s">
        <v>402</v>
      </c>
      <c r="B186">
        <v>129978000</v>
      </c>
      <c r="C186">
        <v>1</v>
      </c>
      <c r="J186" t="s">
        <v>761</v>
      </c>
      <c r="K186">
        <v>6951000</v>
      </c>
      <c r="L186">
        <v>1</v>
      </c>
    </row>
    <row r="187" spans="1:12" x14ac:dyDescent="0.2">
      <c r="A187" t="s">
        <v>406</v>
      </c>
      <c r="B187">
        <v>6229000</v>
      </c>
      <c r="C187">
        <v>1</v>
      </c>
      <c r="J187" t="s">
        <v>764</v>
      </c>
      <c r="K187">
        <v>55060000</v>
      </c>
      <c r="L187">
        <v>1</v>
      </c>
    </row>
    <row r="188" spans="1:12" x14ac:dyDescent="0.2">
      <c r="A188" t="s">
        <v>412</v>
      </c>
      <c r="B188">
        <v>56865000</v>
      </c>
      <c r="C188">
        <v>1</v>
      </c>
      <c r="J188" t="s">
        <v>792</v>
      </c>
      <c r="K188">
        <v>24371000</v>
      </c>
      <c r="L188">
        <v>1</v>
      </c>
    </row>
    <row r="189" spans="1:12" x14ac:dyDescent="0.2">
      <c r="A189" t="s">
        <v>414</v>
      </c>
      <c r="B189">
        <v>6229000</v>
      </c>
      <c r="C189">
        <v>1</v>
      </c>
      <c r="J189" t="s">
        <v>811</v>
      </c>
      <c r="K189">
        <v>6951000</v>
      </c>
      <c r="L189">
        <v>1</v>
      </c>
    </row>
    <row r="190" spans="1:12" x14ac:dyDescent="0.2">
      <c r="A190" t="s">
        <v>433</v>
      </c>
      <c r="B190">
        <v>5416000</v>
      </c>
      <c r="C190">
        <v>1</v>
      </c>
      <c r="J190" t="s">
        <v>815</v>
      </c>
      <c r="K190">
        <v>9388000</v>
      </c>
      <c r="L190">
        <v>1</v>
      </c>
    </row>
    <row r="191" spans="1:12" x14ac:dyDescent="0.2">
      <c r="A191" t="s">
        <v>436</v>
      </c>
      <c r="B191">
        <v>79431000</v>
      </c>
      <c r="C191">
        <v>1</v>
      </c>
      <c r="J191" t="s">
        <v>821</v>
      </c>
      <c r="K191">
        <v>6951000</v>
      </c>
      <c r="L191">
        <v>1</v>
      </c>
    </row>
    <row r="192" spans="1:12" x14ac:dyDescent="0.2">
      <c r="A192" t="s">
        <v>440</v>
      </c>
      <c r="B192">
        <v>6229000</v>
      </c>
      <c r="C192">
        <v>1</v>
      </c>
      <c r="J192" t="s">
        <v>835</v>
      </c>
      <c r="K192">
        <v>11554000</v>
      </c>
      <c r="L192">
        <v>1</v>
      </c>
    </row>
    <row r="193" spans="1:12" x14ac:dyDescent="0.2">
      <c r="A193" t="s">
        <v>443</v>
      </c>
      <c r="B193">
        <v>55060000</v>
      </c>
      <c r="C193">
        <v>1</v>
      </c>
      <c r="J193" t="s">
        <v>843</v>
      </c>
      <c r="K193">
        <v>6951000</v>
      </c>
      <c r="L193">
        <v>1</v>
      </c>
    </row>
    <row r="194" spans="1:12" x14ac:dyDescent="0.2">
      <c r="A194" t="s">
        <v>448</v>
      </c>
      <c r="B194">
        <v>26176000</v>
      </c>
      <c r="C194">
        <v>1</v>
      </c>
      <c r="J194" t="s">
        <v>849</v>
      </c>
      <c r="K194">
        <v>26176000</v>
      </c>
      <c r="L194">
        <v>1</v>
      </c>
    </row>
    <row r="195" spans="1:12" x14ac:dyDescent="0.2">
      <c r="A195" t="s">
        <v>455</v>
      </c>
      <c r="B195">
        <v>6229000</v>
      </c>
      <c r="C195">
        <v>1</v>
      </c>
      <c r="J195" t="s">
        <v>854</v>
      </c>
      <c r="K195">
        <v>26176000</v>
      </c>
      <c r="L195">
        <v>3</v>
      </c>
    </row>
    <row r="196" spans="1:12" x14ac:dyDescent="0.2">
      <c r="A196" t="s">
        <v>461</v>
      </c>
      <c r="B196">
        <v>28884000</v>
      </c>
      <c r="C196">
        <v>1</v>
      </c>
      <c r="J196" t="s">
        <v>859</v>
      </c>
      <c r="K196">
        <v>56865000</v>
      </c>
      <c r="L196">
        <v>1</v>
      </c>
    </row>
    <row r="197" spans="1:12" x14ac:dyDescent="0.2">
      <c r="A197" t="s">
        <v>464</v>
      </c>
      <c r="B197">
        <v>10832000</v>
      </c>
      <c r="C197">
        <v>1</v>
      </c>
      <c r="J197" t="s">
        <v>863</v>
      </c>
      <c r="K197">
        <v>10832000</v>
      </c>
      <c r="L197">
        <v>1</v>
      </c>
    </row>
    <row r="198" spans="1:12" x14ac:dyDescent="0.2">
      <c r="A198" t="s">
        <v>472</v>
      </c>
      <c r="B198">
        <v>5416000</v>
      </c>
      <c r="C198">
        <v>1</v>
      </c>
      <c r="J198" t="s">
        <v>869</v>
      </c>
      <c r="K198">
        <v>48742000</v>
      </c>
      <c r="L198">
        <v>1</v>
      </c>
    </row>
    <row r="199" spans="1:12" x14ac:dyDescent="0.2">
      <c r="A199" t="s">
        <v>474</v>
      </c>
      <c r="B199">
        <v>6229000</v>
      </c>
      <c r="C199">
        <v>1</v>
      </c>
      <c r="J199" t="s">
        <v>875</v>
      </c>
      <c r="K199">
        <v>25274000</v>
      </c>
      <c r="L199">
        <v>1</v>
      </c>
    </row>
    <row r="200" spans="1:12" x14ac:dyDescent="0.2">
      <c r="A200" t="s">
        <v>477</v>
      </c>
      <c r="B200">
        <v>55964000</v>
      </c>
      <c r="C200">
        <v>1</v>
      </c>
      <c r="J200" t="s">
        <v>895</v>
      </c>
      <c r="K200">
        <v>65892000</v>
      </c>
      <c r="L200">
        <v>1</v>
      </c>
    </row>
    <row r="201" spans="1:12" x14ac:dyDescent="0.2">
      <c r="A201" t="s">
        <v>480</v>
      </c>
      <c r="B201">
        <v>10832000</v>
      </c>
      <c r="C201">
        <v>1</v>
      </c>
      <c r="J201" t="s">
        <v>898</v>
      </c>
      <c r="K201">
        <v>68599000</v>
      </c>
      <c r="L201">
        <v>1</v>
      </c>
    </row>
    <row r="202" spans="1:12" x14ac:dyDescent="0.2">
      <c r="A202" t="s">
        <v>482</v>
      </c>
      <c r="B202">
        <v>6229000</v>
      </c>
      <c r="C202">
        <v>1</v>
      </c>
      <c r="J202" t="s">
        <v>913</v>
      </c>
      <c r="K202">
        <v>52714000</v>
      </c>
      <c r="L202">
        <v>1</v>
      </c>
    </row>
    <row r="203" spans="1:12" x14ac:dyDescent="0.2">
      <c r="A203" t="s">
        <v>489</v>
      </c>
      <c r="B203">
        <v>5416000</v>
      </c>
      <c r="C203">
        <v>1</v>
      </c>
      <c r="J203" t="s">
        <v>916</v>
      </c>
      <c r="K203">
        <v>6951000</v>
      </c>
      <c r="L203">
        <v>1</v>
      </c>
    </row>
    <row r="204" spans="1:12" x14ac:dyDescent="0.2">
      <c r="A204" t="s">
        <v>492</v>
      </c>
      <c r="B204">
        <v>285227000</v>
      </c>
      <c r="C204">
        <v>1</v>
      </c>
      <c r="J204" t="s">
        <v>921</v>
      </c>
      <c r="K204">
        <v>68599000</v>
      </c>
      <c r="L204">
        <v>1</v>
      </c>
    </row>
    <row r="205" spans="1:12" x14ac:dyDescent="0.2">
      <c r="A205" t="s">
        <v>495</v>
      </c>
      <c r="B205">
        <v>10832000</v>
      </c>
      <c r="C205">
        <v>1</v>
      </c>
      <c r="J205" t="s">
        <v>940</v>
      </c>
      <c r="K205">
        <v>26176000</v>
      </c>
      <c r="L205">
        <v>1</v>
      </c>
    </row>
    <row r="206" spans="1:12" x14ac:dyDescent="0.2">
      <c r="A206" t="s">
        <v>544</v>
      </c>
      <c r="B206">
        <v>11554000</v>
      </c>
      <c r="C206">
        <v>1</v>
      </c>
      <c r="J206" t="s">
        <v>943</v>
      </c>
      <c r="K206">
        <v>60476000</v>
      </c>
      <c r="L206">
        <v>1</v>
      </c>
    </row>
    <row r="207" spans="1:12" x14ac:dyDescent="0.2">
      <c r="A207" t="s">
        <v>547</v>
      </c>
      <c r="B207">
        <v>184497000</v>
      </c>
      <c r="C207">
        <v>2</v>
      </c>
      <c r="J207" t="s">
        <v>945</v>
      </c>
      <c r="K207">
        <v>51450000</v>
      </c>
      <c r="L207">
        <v>1</v>
      </c>
    </row>
    <row r="208" spans="1:12" x14ac:dyDescent="0.2">
      <c r="A208" t="s">
        <v>541</v>
      </c>
      <c r="B208">
        <v>26176000</v>
      </c>
      <c r="C208">
        <v>1</v>
      </c>
      <c r="J208" t="s">
        <v>953</v>
      </c>
      <c r="K208">
        <v>48742000</v>
      </c>
      <c r="L208">
        <v>1</v>
      </c>
    </row>
    <row r="209" spans="1:12" x14ac:dyDescent="0.2">
      <c r="A209" t="s">
        <v>538</v>
      </c>
      <c r="B209">
        <v>453115000</v>
      </c>
      <c r="C209">
        <v>1</v>
      </c>
      <c r="J209" t="s">
        <v>956</v>
      </c>
      <c r="K209">
        <v>27079000</v>
      </c>
      <c r="L209">
        <v>1</v>
      </c>
    </row>
    <row r="210" spans="1:12" x14ac:dyDescent="0.2">
      <c r="A210" t="s">
        <v>525</v>
      </c>
      <c r="B210">
        <v>59573000</v>
      </c>
      <c r="C210">
        <v>1</v>
      </c>
      <c r="J210" t="s">
        <v>971</v>
      </c>
      <c r="K210">
        <v>37910000</v>
      </c>
      <c r="L210">
        <v>1</v>
      </c>
    </row>
    <row r="211" spans="1:12" x14ac:dyDescent="0.2">
      <c r="A211" t="s">
        <v>522</v>
      </c>
      <c r="B211">
        <v>6229000</v>
      </c>
      <c r="C211">
        <v>1</v>
      </c>
      <c r="J211" t="s">
        <v>973</v>
      </c>
      <c r="K211">
        <v>6951000</v>
      </c>
      <c r="L211">
        <v>1</v>
      </c>
    </row>
    <row r="212" spans="1:12" x14ac:dyDescent="0.2">
      <c r="A212" t="s">
        <v>519</v>
      </c>
      <c r="B212">
        <v>81236000</v>
      </c>
      <c r="C212">
        <v>1</v>
      </c>
      <c r="J212" t="s">
        <v>975</v>
      </c>
      <c r="K212">
        <v>68599000</v>
      </c>
      <c r="L212">
        <v>1</v>
      </c>
    </row>
    <row r="213" spans="1:12" x14ac:dyDescent="0.2">
      <c r="A213" t="s">
        <v>516</v>
      </c>
      <c r="B213">
        <v>31592000</v>
      </c>
      <c r="C213">
        <v>1</v>
      </c>
      <c r="J213" t="s">
        <v>999</v>
      </c>
      <c r="K213">
        <v>13630000</v>
      </c>
      <c r="L213">
        <v>1</v>
      </c>
    </row>
    <row r="214" spans="1:12" x14ac:dyDescent="0.2">
      <c r="A214" t="s">
        <v>513</v>
      </c>
      <c r="B214">
        <v>114633000</v>
      </c>
      <c r="C214">
        <v>1</v>
      </c>
      <c r="J214" t="s">
        <v>1006</v>
      </c>
      <c r="K214">
        <v>59573000</v>
      </c>
      <c r="L214">
        <v>1</v>
      </c>
    </row>
    <row r="215" spans="1:12" x14ac:dyDescent="0.2">
      <c r="A215" t="s">
        <v>503</v>
      </c>
      <c r="B215">
        <v>6229000</v>
      </c>
      <c r="C215">
        <v>1</v>
      </c>
      <c r="J215" t="s">
        <v>1026</v>
      </c>
      <c r="K215">
        <v>6951000</v>
      </c>
      <c r="L215">
        <v>1</v>
      </c>
    </row>
    <row r="216" spans="1:12" x14ac:dyDescent="0.2">
      <c r="A216" t="s">
        <v>500</v>
      </c>
      <c r="B216">
        <v>6229000</v>
      </c>
      <c r="C216">
        <v>1</v>
      </c>
      <c r="J216" t="s">
        <v>1029</v>
      </c>
      <c r="K216">
        <v>55060000</v>
      </c>
      <c r="L216">
        <v>1</v>
      </c>
    </row>
    <row r="217" spans="1:12" x14ac:dyDescent="0.2">
      <c r="A217" t="s">
        <v>497</v>
      </c>
      <c r="B217">
        <v>26176000</v>
      </c>
      <c r="C217">
        <v>1</v>
      </c>
      <c r="J217" t="s">
        <v>1038</v>
      </c>
      <c r="K217">
        <v>28884000</v>
      </c>
      <c r="L217">
        <v>1</v>
      </c>
    </row>
    <row r="218" spans="1:12" x14ac:dyDescent="0.2">
      <c r="A218" t="s">
        <v>965</v>
      </c>
      <c r="B218">
        <v>11554000</v>
      </c>
      <c r="C218">
        <v>1</v>
      </c>
      <c r="J218" t="s">
        <v>1052</v>
      </c>
      <c r="K218">
        <v>22566000</v>
      </c>
      <c r="L218">
        <v>3</v>
      </c>
    </row>
    <row r="219" spans="1:12" x14ac:dyDescent="0.2">
      <c r="A219" t="s">
        <v>92</v>
      </c>
      <c r="B219">
        <v>40618000</v>
      </c>
      <c r="C219">
        <v>1</v>
      </c>
      <c r="J219" t="s">
        <v>1057</v>
      </c>
      <c r="K219">
        <v>13630000</v>
      </c>
      <c r="L219">
        <v>1</v>
      </c>
    </row>
    <row r="220" spans="1:12" x14ac:dyDescent="0.2">
      <c r="A220" t="s">
        <v>620</v>
      </c>
      <c r="B220">
        <v>171498000</v>
      </c>
      <c r="C220">
        <v>1</v>
      </c>
      <c r="J220" t="s">
        <v>1059</v>
      </c>
      <c r="K220">
        <v>6951000</v>
      </c>
      <c r="L220">
        <v>1</v>
      </c>
    </row>
    <row r="221" spans="1:12" x14ac:dyDescent="0.2">
      <c r="A221" t="s">
        <v>578</v>
      </c>
      <c r="B221">
        <v>186843000</v>
      </c>
      <c r="C221">
        <v>1</v>
      </c>
      <c r="J221" t="s">
        <v>1065</v>
      </c>
      <c r="K221">
        <v>31592000</v>
      </c>
      <c r="L221">
        <v>1</v>
      </c>
    </row>
    <row r="222" spans="1:12" x14ac:dyDescent="0.2">
      <c r="A222" t="s">
        <v>1049</v>
      </c>
      <c r="B222">
        <v>7402000</v>
      </c>
      <c r="C222">
        <v>1</v>
      </c>
      <c r="J222" t="s">
        <v>1067</v>
      </c>
      <c r="K222">
        <v>60476000</v>
      </c>
      <c r="L222">
        <v>3</v>
      </c>
    </row>
    <row r="223" spans="1:12" x14ac:dyDescent="0.2">
      <c r="A223" t="s">
        <v>747</v>
      </c>
      <c r="B223">
        <v>6951000</v>
      </c>
      <c r="C223">
        <v>1</v>
      </c>
      <c r="J223" t="s">
        <v>1070</v>
      </c>
      <c r="K223">
        <v>56865000</v>
      </c>
      <c r="L223">
        <v>1</v>
      </c>
    </row>
    <row r="224" spans="1:12" x14ac:dyDescent="0.2">
      <c r="A224" t="s">
        <v>1085</v>
      </c>
      <c r="B224">
        <v>56865000</v>
      </c>
      <c r="C224">
        <v>1</v>
      </c>
      <c r="J224" t="s">
        <v>1072</v>
      </c>
      <c r="K224">
        <v>7763000</v>
      </c>
      <c r="L224">
        <v>1</v>
      </c>
    </row>
    <row r="225" spans="1:12" x14ac:dyDescent="0.2">
      <c r="A225" t="s">
        <v>1090</v>
      </c>
      <c r="B225">
        <v>13179000</v>
      </c>
      <c r="C225">
        <v>1</v>
      </c>
      <c r="J225" t="s">
        <v>1074</v>
      </c>
      <c r="K225">
        <v>55060000</v>
      </c>
      <c r="L225">
        <v>1</v>
      </c>
    </row>
    <row r="226" spans="1:12" x14ac:dyDescent="0.2">
      <c r="A226" t="s">
        <v>841</v>
      </c>
      <c r="B226">
        <v>1610268800</v>
      </c>
      <c r="C226">
        <v>1</v>
      </c>
      <c r="J226" t="s">
        <v>1082</v>
      </c>
      <c r="K226">
        <v>26176000</v>
      </c>
      <c r="L226">
        <v>1</v>
      </c>
    </row>
    <row r="227" spans="1:12" x14ac:dyDescent="0.2">
      <c r="A227" t="s">
        <v>264</v>
      </c>
      <c r="B227">
        <v>22566000</v>
      </c>
      <c r="C227">
        <v>1</v>
      </c>
      <c r="J227" t="s">
        <v>1088</v>
      </c>
      <c r="K227">
        <v>60476000</v>
      </c>
      <c r="L227">
        <v>1</v>
      </c>
    </row>
    <row r="228" spans="1:12" x14ac:dyDescent="0.2">
      <c r="A228" t="s">
        <v>111</v>
      </c>
      <c r="B228">
        <v>6229000</v>
      </c>
      <c r="C228">
        <v>1</v>
      </c>
      <c r="J228" t="s">
        <v>1092</v>
      </c>
      <c r="K228">
        <v>6951000</v>
      </c>
      <c r="L228">
        <v>1</v>
      </c>
    </row>
    <row r="229" spans="1:12" x14ac:dyDescent="0.2">
      <c r="A229" t="s">
        <v>196</v>
      </c>
      <c r="B229">
        <v>94775000</v>
      </c>
      <c r="C229">
        <v>1</v>
      </c>
      <c r="J229" t="s">
        <v>1095</v>
      </c>
      <c r="K229">
        <v>20942000</v>
      </c>
      <c r="L229">
        <v>1</v>
      </c>
    </row>
    <row r="230" spans="1:12" x14ac:dyDescent="0.2">
      <c r="A230" t="s">
        <v>649</v>
      </c>
      <c r="B230">
        <v>200381000</v>
      </c>
      <c r="C230">
        <v>1</v>
      </c>
      <c r="J230" t="s">
        <v>1098</v>
      </c>
      <c r="K230">
        <v>17963000</v>
      </c>
      <c r="L230">
        <v>1</v>
      </c>
    </row>
    <row r="231" spans="1:12" x14ac:dyDescent="0.2">
      <c r="A231" t="s">
        <v>532</v>
      </c>
      <c r="B231">
        <v>16970000</v>
      </c>
      <c r="C231">
        <v>1</v>
      </c>
      <c r="J231" t="s">
        <v>1100</v>
      </c>
      <c r="K231">
        <v>26176000</v>
      </c>
      <c r="L231">
        <v>1</v>
      </c>
    </row>
    <row r="232" spans="1:12" x14ac:dyDescent="0.2">
      <c r="A232" t="s">
        <v>711</v>
      </c>
      <c r="B232">
        <v>68599000</v>
      </c>
      <c r="C232">
        <v>1</v>
      </c>
      <c r="J232" t="s">
        <v>1105</v>
      </c>
      <c r="K232">
        <v>6951000</v>
      </c>
      <c r="L232">
        <v>1</v>
      </c>
    </row>
    <row r="233" spans="1:12" x14ac:dyDescent="0.2">
      <c r="A233" t="s">
        <v>61</v>
      </c>
      <c r="B233">
        <v>6229000</v>
      </c>
      <c r="C233">
        <v>3</v>
      </c>
      <c r="J233" t="s">
        <v>380</v>
      </c>
      <c r="K233">
        <v>5416000</v>
      </c>
      <c r="L233">
        <v>1</v>
      </c>
    </row>
    <row r="234" spans="1:12" x14ac:dyDescent="0.2">
      <c r="A234" t="s">
        <v>789</v>
      </c>
      <c r="B234">
        <v>12096000</v>
      </c>
      <c r="C234">
        <v>1</v>
      </c>
      <c r="J234" t="s">
        <v>1114</v>
      </c>
      <c r="K234">
        <v>5561890000</v>
      </c>
      <c r="L234">
        <v>238</v>
      </c>
    </row>
    <row r="235" spans="1:12" x14ac:dyDescent="0.2">
      <c r="A235" t="s">
        <v>528</v>
      </c>
      <c r="B235">
        <v>25275000</v>
      </c>
      <c r="C235">
        <v>1</v>
      </c>
    </row>
    <row r="236" spans="1:12" x14ac:dyDescent="0.2">
      <c r="A236" t="s">
        <v>535</v>
      </c>
      <c r="B236">
        <v>6229000</v>
      </c>
      <c r="C236">
        <v>1</v>
      </c>
    </row>
    <row r="237" spans="1:12" x14ac:dyDescent="0.2">
      <c r="A237" t="s">
        <v>555</v>
      </c>
      <c r="B237">
        <v>17240000</v>
      </c>
      <c r="C237">
        <v>1</v>
      </c>
    </row>
    <row r="238" spans="1:12" x14ac:dyDescent="0.2">
      <c r="A238" t="s">
        <v>560</v>
      </c>
      <c r="B238">
        <v>6229000</v>
      </c>
      <c r="C238">
        <v>1</v>
      </c>
    </row>
    <row r="239" spans="1:12" x14ac:dyDescent="0.2">
      <c r="A239" t="s">
        <v>563</v>
      </c>
      <c r="B239">
        <v>6229000</v>
      </c>
      <c r="C239">
        <v>1</v>
      </c>
    </row>
    <row r="240" spans="1:12" x14ac:dyDescent="0.2">
      <c r="A240" t="s">
        <v>565</v>
      </c>
      <c r="B240">
        <v>17783000</v>
      </c>
      <c r="C240">
        <v>1</v>
      </c>
    </row>
    <row r="241" spans="1:3" x14ac:dyDescent="0.2">
      <c r="A241" t="s">
        <v>570</v>
      </c>
      <c r="B241">
        <v>26176000</v>
      </c>
      <c r="C241">
        <v>1</v>
      </c>
    </row>
    <row r="242" spans="1:3" x14ac:dyDescent="0.2">
      <c r="A242" t="s">
        <v>573</v>
      </c>
      <c r="B242">
        <v>22566000</v>
      </c>
      <c r="C242">
        <v>1</v>
      </c>
    </row>
    <row r="243" spans="1:3" x14ac:dyDescent="0.2">
      <c r="A243" t="s">
        <v>591</v>
      </c>
      <c r="B243">
        <v>51450000</v>
      </c>
      <c r="C243">
        <v>1</v>
      </c>
    </row>
    <row r="244" spans="1:3" x14ac:dyDescent="0.2">
      <c r="A244" t="s">
        <v>606</v>
      </c>
      <c r="B244">
        <v>6951000</v>
      </c>
      <c r="C244">
        <v>1</v>
      </c>
    </row>
    <row r="245" spans="1:3" x14ac:dyDescent="0.2">
      <c r="A245" t="s">
        <v>611</v>
      </c>
      <c r="B245">
        <v>13179000</v>
      </c>
      <c r="C245">
        <v>1</v>
      </c>
    </row>
    <row r="246" spans="1:3" x14ac:dyDescent="0.2">
      <c r="A246" t="s">
        <v>633</v>
      </c>
      <c r="B246">
        <v>26176000</v>
      </c>
      <c r="C246">
        <v>1</v>
      </c>
    </row>
    <row r="247" spans="1:3" x14ac:dyDescent="0.2">
      <c r="A247" t="s">
        <v>624</v>
      </c>
      <c r="B247">
        <v>48742000</v>
      </c>
      <c r="C247">
        <v>1</v>
      </c>
    </row>
    <row r="248" spans="1:3" x14ac:dyDescent="0.2">
      <c r="A248" t="s">
        <v>627</v>
      </c>
      <c r="B248">
        <v>46034000</v>
      </c>
      <c r="C248">
        <v>1</v>
      </c>
    </row>
    <row r="249" spans="1:3" x14ac:dyDescent="0.2">
      <c r="A249" t="s">
        <v>994</v>
      </c>
      <c r="B249">
        <v>43326000</v>
      </c>
      <c r="C249">
        <v>1</v>
      </c>
    </row>
    <row r="250" spans="1:3" x14ac:dyDescent="0.2">
      <c r="A250" t="s">
        <v>629</v>
      </c>
      <c r="B250">
        <v>36105000</v>
      </c>
      <c r="C250">
        <v>1</v>
      </c>
    </row>
    <row r="251" spans="1:3" x14ac:dyDescent="0.2">
      <c r="A251" t="s">
        <v>631</v>
      </c>
      <c r="B251">
        <v>6951000</v>
      </c>
      <c r="C251">
        <v>1</v>
      </c>
    </row>
    <row r="252" spans="1:3" x14ac:dyDescent="0.2">
      <c r="A252" t="s">
        <v>642</v>
      </c>
      <c r="B252">
        <v>7763000</v>
      </c>
      <c r="C252">
        <v>1</v>
      </c>
    </row>
    <row r="253" spans="1:3" x14ac:dyDescent="0.2">
      <c r="A253" t="s">
        <v>644</v>
      </c>
      <c r="B253">
        <v>92067000</v>
      </c>
      <c r="C253">
        <v>1</v>
      </c>
    </row>
    <row r="254" spans="1:3" x14ac:dyDescent="0.2">
      <c r="A254" t="s">
        <v>659</v>
      </c>
      <c r="B254">
        <v>330358000</v>
      </c>
      <c r="C254">
        <v>1</v>
      </c>
    </row>
    <row r="255" spans="1:3" x14ac:dyDescent="0.2">
      <c r="A255" t="s">
        <v>664</v>
      </c>
      <c r="B255">
        <v>159764000</v>
      </c>
      <c r="C255">
        <v>1</v>
      </c>
    </row>
    <row r="256" spans="1:3" x14ac:dyDescent="0.2">
      <c r="A256" t="s">
        <v>669</v>
      </c>
      <c r="B256">
        <v>6951000</v>
      </c>
      <c r="C256">
        <v>1</v>
      </c>
    </row>
    <row r="257" spans="1:3" x14ac:dyDescent="0.2">
      <c r="A257" t="s">
        <v>675</v>
      </c>
      <c r="B257">
        <v>21663000</v>
      </c>
      <c r="C257">
        <v>1</v>
      </c>
    </row>
    <row r="258" spans="1:3" x14ac:dyDescent="0.2">
      <c r="A258" t="s">
        <v>677</v>
      </c>
      <c r="B258">
        <v>343899000</v>
      </c>
      <c r="C258">
        <v>2</v>
      </c>
    </row>
    <row r="259" spans="1:3" x14ac:dyDescent="0.2">
      <c r="A259" t="s">
        <v>687</v>
      </c>
      <c r="B259">
        <v>40618000</v>
      </c>
      <c r="C259">
        <v>1</v>
      </c>
    </row>
    <row r="260" spans="1:3" x14ac:dyDescent="0.2">
      <c r="A260" t="s">
        <v>697</v>
      </c>
      <c r="B260">
        <v>103801000</v>
      </c>
      <c r="C260">
        <v>1</v>
      </c>
    </row>
    <row r="261" spans="1:3" x14ac:dyDescent="0.2">
      <c r="A261" t="s">
        <v>692</v>
      </c>
      <c r="B261">
        <v>6951000</v>
      </c>
      <c r="C261">
        <v>1</v>
      </c>
    </row>
    <row r="262" spans="1:3" x14ac:dyDescent="0.2">
      <c r="A262" t="s">
        <v>700</v>
      </c>
      <c r="B262">
        <v>50547000</v>
      </c>
      <c r="C262">
        <v>1</v>
      </c>
    </row>
    <row r="263" spans="1:3" x14ac:dyDescent="0.2">
      <c r="A263" t="s">
        <v>702</v>
      </c>
      <c r="B263">
        <v>70405000</v>
      </c>
      <c r="C263">
        <v>1</v>
      </c>
    </row>
    <row r="264" spans="1:3" x14ac:dyDescent="0.2">
      <c r="A264" t="s">
        <v>704</v>
      </c>
      <c r="B264">
        <v>26176000</v>
      </c>
      <c r="C264">
        <v>1</v>
      </c>
    </row>
    <row r="265" spans="1:3" x14ac:dyDescent="0.2">
      <c r="A265" t="s">
        <v>713</v>
      </c>
      <c r="B265">
        <v>40618000</v>
      </c>
      <c r="C265">
        <v>1</v>
      </c>
    </row>
    <row r="266" spans="1:3" x14ac:dyDescent="0.2">
      <c r="A266" t="s">
        <v>715</v>
      </c>
      <c r="B266">
        <v>26176000</v>
      </c>
      <c r="C266">
        <v>1</v>
      </c>
    </row>
    <row r="267" spans="1:3" x14ac:dyDescent="0.2">
      <c r="A267" t="s">
        <v>733</v>
      </c>
      <c r="B267">
        <v>26176000</v>
      </c>
      <c r="C267">
        <v>1</v>
      </c>
    </row>
    <row r="268" spans="1:3" x14ac:dyDescent="0.2">
      <c r="A268" t="s">
        <v>736</v>
      </c>
      <c r="B268">
        <v>15435000</v>
      </c>
      <c r="C268">
        <v>1</v>
      </c>
    </row>
    <row r="269" spans="1:3" x14ac:dyDescent="0.2">
      <c r="A269" t="s">
        <v>745</v>
      </c>
      <c r="B269">
        <v>10832000</v>
      </c>
      <c r="C269">
        <v>1</v>
      </c>
    </row>
    <row r="270" spans="1:3" x14ac:dyDescent="0.2">
      <c r="A270" t="s">
        <v>753</v>
      </c>
      <c r="B270">
        <v>14262000</v>
      </c>
      <c r="C270">
        <v>1</v>
      </c>
    </row>
    <row r="271" spans="1:3" x14ac:dyDescent="0.2">
      <c r="A271" t="s">
        <v>755</v>
      </c>
      <c r="B271">
        <v>14714000</v>
      </c>
      <c r="C271">
        <v>2</v>
      </c>
    </row>
    <row r="272" spans="1:3" x14ac:dyDescent="0.2">
      <c r="A272" t="s">
        <v>761</v>
      </c>
      <c r="B272">
        <v>6951000</v>
      </c>
      <c r="C272">
        <v>1</v>
      </c>
    </row>
    <row r="273" spans="1:3" x14ac:dyDescent="0.2">
      <c r="A273" t="s">
        <v>764</v>
      </c>
      <c r="B273">
        <v>55060000</v>
      </c>
      <c r="C273">
        <v>1</v>
      </c>
    </row>
    <row r="274" spans="1:3" x14ac:dyDescent="0.2">
      <c r="A274" t="s">
        <v>773</v>
      </c>
      <c r="B274">
        <v>93874000</v>
      </c>
      <c r="C274">
        <v>1</v>
      </c>
    </row>
    <row r="275" spans="1:3" x14ac:dyDescent="0.2">
      <c r="A275" t="s">
        <v>792</v>
      </c>
      <c r="B275">
        <v>24371000</v>
      </c>
      <c r="C275">
        <v>1</v>
      </c>
    </row>
    <row r="276" spans="1:3" x14ac:dyDescent="0.2">
      <c r="A276" t="s">
        <v>795</v>
      </c>
      <c r="B276">
        <v>178719000</v>
      </c>
      <c r="C276">
        <v>1</v>
      </c>
    </row>
    <row r="277" spans="1:3" x14ac:dyDescent="0.2">
      <c r="A277" t="s">
        <v>811</v>
      </c>
      <c r="B277">
        <v>6951000</v>
      </c>
      <c r="C277">
        <v>1</v>
      </c>
    </row>
    <row r="278" spans="1:3" x14ac:dyDescent="0.2">
      <c r="A278" t="s">
        <v>815</v>
      </c>
      <c r="B278">
        <v>9388000</v>
      </c>
      <c r="C278">
        <v>1</v>
      </c>
    </row>
    <row r="279" spans="1:3" x14ac:dyDescent="0.2">
      <c r="A279" t="s">
        <v>821</v>
      </c>
      <c r="B279">
        <v>6951000</v>
      </c>
      <c r="C279">
        <v>1</v>
      </c>
    </row>
    <row r="280" spans="1:3" x14ac:dyDescent="0.2">
      <c r="A280" t="s">
        <v>827</v>
      </c>
      <c r="B280">
        <v>105607000</v>
      </c>
      <c r="C280">
        <v>1</v>
      </c>
    </row>
    <row r="281" spans="1:3" x14ac:dyDescent="0.2">
      <c r="A281" t="s">
        <v>835</v>
      </c>
      <c r="B281">
        <v>11554000</v>
      </c>
      <c r="C281">
        <v>1</v>
      </c>
    </row>
    <row r="282" spans="1:3" x14ac:dyDescent="0.2">
      <c r="A282" t="s">
        <v>843</v>
      </c>
      <c r="B282">
        <v>6951000</v>
      </c>
      <c r="C282">
        <v>1</v>
      </c>
    </row>
    <row r="283" spans="1:3" x14ac:dyDescent="0.2">
      <c r="A283" t="s">
        <v>849</v>
      </c>
      <c r="B283">
        <v>26176000</v>
      </c>
      <c r="C283">
        <v>1</v>
      </c>
    </row>
    <row r="284" spans="1:3" x14ac:dyDescent="0.2">
      <c r="A284" t="s">
        <v>854</v>
      </c>
      <c r="B284">
        <v>26176000</v>
      </c>
      <c r="C284">
        <v>3</v>
      </c>
    </row>
    <row r="285" spans="1:3" x14ac:dyDescent="0.2">
      <c r="A285" t="s">
        <v>859</v>
      </c>
      <c r="B285">
        <v>56865000</v>
      </c>
      <c r="C285">
        <v>1</v>
      </c>
    </row>
    <row r="286" spans="1:3" x14ac:dyDescent="0.2">
      <c r="A286" t="s">
        <v>863</v>
      </c>
      <c r="B286">
        <v>10832000</v>
      </c>
      <c r="C286">
        <v>1</v>
      </c>
    </row>
    <row r="287" spans="1:3" x14ac:dyDescent="0.2">
      <c r="A287" t="s">
        <v>869</v>
      </c>
      <c r="B287">
        <v>48742000</v>
      </c>
      <c r="C287">
        <v>1</v>
      </c>
    </row>
    <row r="288" spans="1:3" x14ac:dyDescent="0.2">
      <c r="A288" t="s">
        <v>866</v>
      </c>
      <c r="B288">
        <v>207603000</v>
      </c>
      <c r="C288">
        <v>1</v>
      </c>
    </row>
    <row r="289" spans="1:3" x14ac:dyDescent="0.2">
      <c r="A289" t="s">
        <v>875</v>
      </c>
      <c r="B289">
        <v>25274000</v>
      </c>
      <c r="C289">
        <v>1</v>
      </c>
    </row>
    <row r="290" spans="1:3" x14ac:dyDescent="0.2">
      <c r="A290" t="s">
        <v>878</v>
      </c>
      <c r="B290">
        <v>81236000</v>
      </c>
      <c r="C290">
        <v>1</v>
      </c>
    </row>
    <row r="291" spans="1:3" x14ac:dyDescent="0.2">
      <c r="A291" t="s">
        <v>882</v>
      </c>
      <c r="B291">
        <v>97483000</v>
      </c>
      <c r="C291">
        <v>1</v>
      </c>
    </row>
    <row r="292" spans="1:3" x14ac:dyDescent="0.2">
      <c r="A292" t="s">
        <v>893</v>
      </c>
      <c r="B292">
        <v>114633000</v>
      </c>
      <c r="C292">
        <v>1</v>
      </c>
    </row>
    <row r="293" spans="1:3" x14ac:dyDescent="0.2">
      <c r="A293" t="s">
        <v>895</v>
      </c>
      <c r="B293">
        <v>65892000</v>
      </c>
      <c r="C293">
        <v>1</v>
      </c>
    </row>
    <row r="294" spans="1:3" x14ac:dyDescent="0.2">
      <c r="A294" t="s">
        <v>898</v>
      </c>
      <c r="B294">
        <v>68599000</v>
      </c>
      <c r="C294">
        <v>1</v>
      </c>
    </row>
    <row r="295" spans="1:3" x14ac:dyDescent="0.2">
      <c r="A295" t="s">
        <v>900</v>
      </c>
      <c r="B295">
        <v>92068000</v>
      </c>
      <c r="C295">
        <v>1</v>
      </c>
    </row>
    <row r="296" spans="1:3" x14ac:dyDescent="0.2">
      <c r="A296" t="s">
        <v>904</v>
      </c>
      <c r="B296">
        <v>72210000</v>
      </c>
      <c r="C296">
        <v>2</v>
      </c>
    </row>
    <row r="297" spans="1:3" x14ac:dyDescent="0.2">
      <c r="A297" t="s">
        <v>910</v>
      </c>
      <c r="B297">
        <v>136296000</v>
      </c>
      <c r="C297">
        <v>1</v>
      </c>
    </row>
    <row r="298" spans="1:3" x14ac:dyDescent="0.2">
      <c r="A298" t="s">
        <v>913</v>
      </c>
      <c r="B298">
        <v>52714000</v>
      </c>
      <c r="C298">
        <v>1</v>
      </c>
    </row>
    <row r="299" spans="1:3" x14ac:dyDescent="0.2">
      <c r="A299" t="s">
        <v>916</v>
      </c>
      <c r="B299">
        <v>6951000</v>
      </c>
      <c r="C299">
        <v>1</v>
      </c>
    </row>
    <row r="300" spans="1:3" x14ac:dyDescent="0.2">
      <c r="A300" t="s">
        <v>919</v>
      </c>
      <c r="B300">
        <v>72572000</v>
      </c>
      <c r="C300">
        <v>1</v>
      </c>
    </row>
    <row r="301" spans="1:3" x14ac:dyDescent="0.2">
      <c r="A301" t="s">
        <v>921</v>
      </c>
      <c r="B301">
        <v>68599000</v>
      </c>
      <c r="C301">
        <v>1</v>
      </c>
    </row>
    <row r="302" spans="1:3" x14ac:dyDescent="0.2">
      <c r="A302" t="s">
        <v>924</v>
      </c>
      <c r="B302">
        <v>388126000</v>
      </c>
      <c r="C302">
        <v>1</v>
      </c>
    </row>
    <row r="303" spans="1:3" x14ac:dyDescent="0.2">
      <c r="A303" t="s">
        <v>940</v>
      </c>
      <c r="B303">
        <v>26176000</v>
      </c>
      <c r="C303">
        <v>1</v>
      </c>
    </row>
    <row r="304" spans="1:3" x14ac:dyDescent="0.2">
      <c r="A304" t="s">
        <v>943</v>
      </c>
      <c r="B304">
        <v>60476000</v>
      </c>
      <c r="C304">
        <v>1</v>
      </c>
    </row>
    <row r="305" spans="1:3" x14ac:dyDescent="0.2">
      <c r="A305" t="s">
        <v>945</v>
      </c>
      <c r="B305">
        <v>51450000</v>
      </c>
      <c r="C305">
        <v>1</v>
      </c>
    </row>
    <row r="306" spans="1:3" x14ac:dyDescent="0.2">
      <c r="A306" t="s">
        <v>953</v>
      </c>
      <c r="B306">
        <v>48742000</v>
      </c>
      <c r="C306">
        <v>1</v>
      </c>
    </row>
    <row r="307" spans="1:3" x14ac:dyDescent="0.2">
      <c r="A307" t="s">
        <v>956</v>
      </c>
      <c r="B307">
        <v>27079000</v>
      </c>
      <c r="C307">
        <v>1</v>
      </c>
    </row>
    <row r="308" spans="1:3" x14ac:dyDescent="0.2">
      <c r="A308" t="s">
        <v>959</v>
      </c>
      <c r="B308">
        <v>213018000</v>
      </c>
      <c r="C308">
        <v>1</v>
      </c>
    </row>
    <row r="309" spans="1:3" x14ac:dyDescent="0.2">
      <c r="A309" t="s">
        <v>1023</v>
      </c>
      <c r="B309">
        <v>103801000</v>
      </c>
      <c r="C309">
        <v>1</v>
      </c>
    </row>
    <row r="310" spans="1:3" x14ac:dyDescent="0.2">
      <c r="A310" t="s">
        <v>968</v>
      </c>
      <c r="B310">
        <v>88458000</v>
      </c>
      <c r="C310">
        <v>2</v>
      </c>
    </row>
    <row r="311" spans="1:3" x14ac:dyDescent="0.2">
      <c r="A311" t="s">
        <v>971</v>
      </c>
      <c r="B311">
        <v>37910000</v>
      </c>
      <c r="C311">
        <v>1</v>
      </c>
    </row>
    <row r="312" spans="1:3" x14ac:dyDescent="0.2">
      <c r="A312" t="s">
        <v>973</v>
      </c>
      <c r="B312">
        <v>6951000</v>
      </c>
      <c r="C312">
        <v>1</v>
      </c>
    </row>
    <row r="313" spans="1:3" x14ac:dyDescent="0.2">
      <c r="A313" t="s">
        <v>975</v>
      </c>
      <c r="B313">
        <v>68599000</v>
      </c>
      <c r="C313">
        <v>1</v>
      </c>
    </row>
    <row r="314" spans="1:3" x14ac:dyDescent="0.2">
      <c r="A314" t="s">
        <v>979</v>
      </c>
      <c r="B314">
        <v>132686000</v>
      </c>
      <c r="C314">
        <v>1</v>
      </c>
    </row>
    <row r="315" spans="1:3" x14ac:dyDescent="0.2">
      <c r="A315" t="s">
        <v>983</v>
      </c>
      <c r="B315">
        <v>234681000</v>
      </c>
      <c r="C315">
        <v>1</v>
      </c>
    </row>
    <row r="316" spans="1:3" x14ac:dyDescent="0.2">
      <c r="A316" t="s">
        <v>992</v>
      </c>
      <c r="B316">
        <v>602949000</v>
      </c>
      <c r="C316">
        <v>1</v>
      </c>
    </row>
    <row r="317" spans="1:3" x14ac:dyDescent="0.2">
      <c r="A317" t="s">
        <v>999</v>
      </c>
      <c r="B317">
        <v>13630000</v>
      </c>
      <c r="C317">
        <v>1</v>
      </c>
    </row>
    <row r="318" spans="1:3" x14ac:dyDescent="0.2">
      <c r="A318" t="s">
        <v>1006</v>
      </c>
      <c r="B318">
        <v>59573000</v>
      </c>
      <c r="C318">
        <v>1</v>
      </c>
    </row>
    <row r="319" spans="1:3" x14ac:dyDescent="0.2">
      <c r="A319" t="s">
        <v>1026</v>
      </c>
      <c r="B319">
        <v>6951000</v>
      </c>
      <c r="C319">
        <v>1</v>
      </c>
    </row>
    <row r="320" spans="1:3" x14ac:dyDescent="0.2">
      <c r="A320" t="s">
        <v>1029</v>
      </c>
      <c r="B320">
        <v>55060000</v>
      </c>
      <c r="C320">
        <v>1</v>
      </c>
    </row>
    <row r="321" spans="1:3" x14ac:dyDescent="0.2">
      <c r="A321" t="s">
        <v>1031</v>
      </c>
      <c r="B321">
        <v>125464000</v>
      </c>
      <c r="C321">
        <v>2</v>
      </c>
    </row>
    <row r="322" spans="1:3" x14ac:dyDescent="0.2">
      <c r="A322" t="s">
        <v>1033</v>
      </c>
      <c r="B322">
        <v>92067000</v>
      </c>
      <c r="C322">
        <v>1</v>
      </c>
    </row>
    <row r="323" spans="1:3" x14ac:dyDescent="0.2">
      <c r="A323" t="s">
        <v>1038</v>
      </c>
      <c r="B323">
        <v>28884000</v>
      </c>
      <c r="C323">
        <v>1</v>
      </c>
    </row>
    <row r="324" spans="1:3" x14ac:dyDescent="0.2">
      <c r="A324" t="s">
        <v>1041</v>
      </c>
      <c r="B324">
        <v>125464000</v>
      </c>
      <c r="C324">
        <v>1</v>
      </c>
    </row>
    <row r="325" spans="1:3" x14ac:dyDescent="0.2">
      <c r="A325" t="s">
        <v>1046</v>
      </c>
      <c r="B325">
        <v>71307000</v>
      </c>
      <c r="C325">
        <v>1</v>
      </c>
    </row>
    <row r="326" spans="1:3" x14ac:dyDescent="0.2">
      <c r="A326" t="s">
        <v>1052</v>
      </c>
      <c r="B326">
        <v>22566000</v>
      </c>
      <c r="C326">
        <v>3</v>
      </c>
    </row>
    <row r="327" spans="1:3" x14ac:dyDescent="0.2">
      <c r="A327" t="s">
        <v>1057</v>
      </c>
      <c r="B327">
        <v>13630000</v>
      </c>
      <c r="C327">
        <v>1</v>
      </c>
    </row>
    <row r="328" spans="1:3" x14ac:dyDescent="0.2">
      <c r="A328" t="s">
        <v>1059</v>
      </c>
      <c r="B328">
        <v>6951000</v>
      </c>
      <c r="C328">
        <v>1</v>
      </c>
    </row>
    <row r="329" spans="1:3" x14ac:dyDescent="0.2">
      <c r="A329" t="s">
        <v>1065</v>
      </c>
      <c r="B329">
        <v>31592000</v>
      </c>
      <c r="C329">
        <v>1</v>
      </c>
    </row>
    <row r="330" spans="1:3" x14ac:dyDescent="0.2">
      <c r="A330" t="s">
        <v>1067</v>
      </c>
      <c r="B330">
        <v>60476000</v>
      </c>
      <c r="C330">
        <v>3</v>
      </c>
    </row>
    <row r="331" spans="1:3" x14ac:dyDescent="0.2">
      <c r="A331" t="s">
        <v>1070</v>
      </c>
      <c r="B331">
        <v>56865000</v>
      </c>
      <c r="C331">
        <v>1</v>
      </c>
    </row>
    <row r="332" spans="1:3" x14ac:dyDescent="0.2">
      <c r="A332" t="s">
        <v>1072</v>
      </c>
      <c r="B332">
        <v>7763000</v>
      </c>
      <c r="C332">
        <v>1</v>
      </c>
    </row>
    <row r="333" spans="1:3" x14ac:dyDescent="0.2">
      <c r="A333" t="s">
        <v>1074</v>
      </c>
      <c r="B333">
        <v>55060000</v>
      </c>
      <c r="C333">
        <v>1</v>
      </c>
    </row>
    <row r="334" spans="1:3" x14ac:dyDescent="0.2">
      <c r="A334" t="s">
        <v>1082</v>
      </c>
      <c r="B334">
        <v>26176000</v>
      </c>
      <c r="C334">
        <v>1</v>
      </c>
    </row>
    <row r="335" spans="1:3" x14ac:dyDescent="0.2">
      <c r="A335" t="s">
        <v>1088</v>
      </c>
      <c r="B335">
        <v>60476000</v>
      </c>
      <c r="C335">
        <v>1</v>
      </c>
    </row>
    <row r="336" spans="1:3" x14ac:dyDescent="0.2">
      <c r="A336" t="s">
        <v>1092</v>
      </c>
      <c r="B336">
        <v>6951000</v>
      </c>
      <c r="C336">
        <v>1</v>
      </c>
    </row>
    <row r="337" spans="1:3" x14ac:dyDescent="0.2">
      <c r="A337" t="s">
        <v>1095</v>
      </c>
      <c r="B337">
        <v>20942000</v>
      </c>
      <c r="C337">
        <v>1</v>
      </c>
    </row>
    <row r="338" spans="1:3" x14ac:dyDescent="0.2">
      <c r="A338" t="s">
        <v>1098</v>
      </c>
      <c r="B338">
        <v>17963000</v>
      </c>
      <c r="C338">
        <v>1</v>
      </c>
    </row>
    <row r="339" spans="1:3" x14ac:dyDescent="0.2">
      <c r="A339" t="s">
        <v>1100</v>
      </c>
      <c r="B339">
        <v>26176000</v>
      </c>
      <c r="C339">
        <v>1</v>
      </c>
    </row>
    <row r="340" spans="1:3" x14ac:dyDescent="0.2">
      <c r="A340" t="s">
        <v>1105</v>
      </c>
      <c r="B340">
        <v>6951000</v>
      </c>
      <c r="C340">
        <v>1</v>
      </c>
    </row>
    <row r="341" spans="1:3" x14ac:dyDescent="0.2">
      <c r="A341" t="s">
        <v>380</v>
      </c>
      <c r="B341">
        <v>5416000</v>
      </c>
      <c r="C341">
        <v>1</v>
      </c>
    </row>
    <row r="342" spans="1:3" x14ac:dyDescent="0.2">
      <c r="A342" t="s">
        <v>181</v>
      </c>
      <c r="B342">
        <v>140539000</v>
      </c>
      <c r="C342">
        <v>2</v>
      </c>
    </row>
    <row r="343" spans="1:3" x14ac:dyDescent="0.2">
      <c r="A343" t="s">
        <v>1114</v>
      </c>
      <c r="B343">
        <v>34870966800</v>
      </c>
      <c r="C343">
        <v>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8CC7-DC30-6940-AF55-E2EF193CB0D4}">
  <dimension ref="A2:Q343"/>
  <sheetViews>
    <sheetView topLeftCell="J247" workbookViewId="0">
      <selection activeCell="B343" sqref="B343"/>
    </sheetView>
  </sheetViews>
  <sheetFormatPr baseColWidth="10" defaultColWidth="11.5" defaultRowHeight="15" x14ac:dyDescent="0.2"/>
  <cols>
    <col min="1" max="1" width="37" bestFit="1" customWidth="1"/>
    <col min="2" max="2" width="13.6640625" bestFit="1" customWidth="1"/>
    <col min="4" max="4" width="21.83203125" bestFit="1" customWidth="1"/>
    <col min="5" max="5" width="35.33203125" bestFit="1" customWidth="1"/>
    <col min="6" max="6" width="14.1640625" bestFit="1" customWidth="1"/>
    <col min="7" max="7" width="13.6640625" bestFit="1" customWidth="1"/>
    <col min="9" max="9" width="21.83203125" bestFit="1" customWidth="1"/>
    <col min="10" max="10" width="37" bestFit="1" customWidth="1"/>
    <col min="11" max="11" width="14.1640625" bestFit="1" customWidth="1"/>
    <col min="12" max="12" width="13.6640625" bestFit="1" customWidth="1"/>
    <col min="14" max="14" width="21.83203125" bestFit="1" customWidth="1"/>
    <col min="15" max="15" width="35.33203125" bestFit="1" customWidth="1"/>
    <col min="16" max="16" width="14.1640625" bestFit="1" customWidth="1"/>
    <col min="17" max="17" width="13.6640625" bestFit="1" customWidth="1"/>
  </cols>
  <sheetData>
    <row r="2" spans="1:17" x14ac:dyDescent="0.2">
      <c r="D2" s="33" t="s">
        <v>13</v>
      </c>
      <c r="E2">
        <f>50000*23000</f>
        <v>1150000000</v>
      </c>
      <c r="I2" s="33" t="s">
        <v>1115</v>
      </c>
      <c r="J2">
        <f>3000*23000</f>
        <v>69000000</v>
      </c>
    </row>
    <row r="3" spans="1:17" x14ac:dyDescent="0.2">
      <c r="A3" s="46" t="s">
        <v>1111</v>
      </c>
      <c r="B3" t="s">
        <v>1112</v>
      </c>
      <c r="D3" s="46" t="s">
        <v>33</v>
      </c>
      <c r="E3" s="46" t="s">
        <v>32</v>
      </c>
      <c r="F3" t="s">
        <v>1113</v>
      </c>
      <c r="G3" t="s">
        <v>1112</v>
      </c>
      <c r="I3" s="46" t="s">
        <v>33</v>
      </c>
      <c r="J3" s="46" t="s">
        <v>32</v>
      </c>
      <c r="K3" t="s">
        <v>1113</v>
      </c>
      <c r="L3" t="s">
        <v>1112</v>
      </c>
      <c r="N3" s="33" t="s">
        <v>21</v>
      </c>
    </row>
    <row r="4" spans="1:17" x14ac:dyDescent="0.2">
      <c r="A4" s="47" t="s">
        <v>861</v>
      </c>
      <c r="B4">
        <v>1</v>
      </c>
      <c r="D4" t="s">
        <v>1103</v>
      </c>
      <c r="E4" t="s">
        <v>1102</v>
      </c>
      <c r="F4">
        <v>4097881000</v>
      </c>
      <c r="G4">
        <v>1</v>
      </c>
      <c r="I4" t="s">
        <v>325</v>
      </c>
      <c r="J4" t="s">
        <v>324</v>
      </c>
      <c r="K4">
        <v>72210000</v>
      </c>
      <c r="L4">
        <v>1</v>
      </c>
      <c r="N4" s="46" t="s">
        <v>33</v>
      </c>
      <c r="O4" s="46" t="s">
        <v>32</v>
      </c>
      <c r="P4" t="s">
        <v>1113</v>
      </c>
      <c r="Q4" t="s">
        <v>1112</v>
      </c>
    </row>
    <row r="5" spans="1:17" x14ac:dyDescent="0.2">
      <c r="A5" s="47" t="s">
        <v>585</v>
      </c>
      <c r="B5">
        <v>3</v>
      </c>
      <c r="D5" t="s">
        <v>1020</v>
      </c>
      <c r="E5" t="s">
        <v>1019</v>
      </c>
      <c r="F5">
        <v>71307000</v>
      </c>
      <c r="G5">
        <v>1</v>
      </c>
      <c r="J5" t="s">
        <v>53</v>
      </c>
      <c r="K5">
        <v>114633000</v>
      </c>
      <c r="L5">
        <v>1</v>
      </c>
      <c r="N5" t="s">
        <v>581</v>
      </c>
      <c r="O5" t="s">
        <v>543</v>
      </c>
      <c r="P5">
        <v>11554000</v>
      </c>
      <c r="Q5">
        <v>1</v>
      </c>
    </row>
    <row r="6" spans="1:17" x14ac:dyDescent="0.2">
      <c r="A6" s="47" t="s">
        <v>335</v>
      </c>
      <c r="B6">
        <v>3</v>
      </c>
      <c r="E6" t="s">
        <v>1022</v>
      </c>
      <c r="F6">
        <v>2130176000</v>
      </c>
      <c r="G6">
        <v>1</v>
      </c>
      <c r="I6" t="s">
        <v>1003</v>
      </c>
      <c r="J6" t="s">
        <v>1002</v>
      </c>
      <c r="K6">
        <v>102899000</v>
      </c>
      <c r="L6">
        <v>1</v>
      </c>
      <c r="O6" t="s">
        <v>567</v>
      </c>
      <c r="P6">
        <v>6951000</v>
      </c>
      <c r="Q6">
        <v>1</v>
      </c>
    </row>
    <row r="7" spans="1:17" x14ac:dyDescent="0.2">
      <c r="A7" s="47" t="s">
        <v>141</v>
      </c>
      <c r="B7">
        <v>1</v>
      </c>
      <c r="D7" t="s">
        <v>841</v>
      </c>
      <c r="E7" t="s">
        <v>840</v>
      </c>
      <c r="F7">
        <v>1610268800</v>
      </c>
      <c r="G7">
        <v>1</v>
      </c>
      <c r="I7" t="s">
        <v>800</v>
      </c>
      <c r="J7" t="s">
        <v>638</v>
      </c>
      <c r="K7">
        <v>92067000</v>
      </c>
      <c r="L7">
        <v>1</v>
      </c>
      <c r="N7" t="s">
        <v>947</v>
      </c>
      <c r="O7" t="s">
        <v>930</v>
      </c>
      <c r="P7">
        <v>6680000</v>
      </c>
      <c r="Q7">
        <v>1</v>
      </c>
    </row>
    <row r="8" spans="1:17" x14ac:dyDescent="0.2">
      <c r="A8" s="47" t="s">
        <v>239</v>
      </c>
      <c r="B8">
        <v>2</v>
      </c>
      <c r="D8" t="s">
        <v>1114</v>
      </c>
      <c r="F8">
        <v>7909632800</v>
      </c>
      <c r="G8">
        <v>4</v>
      </c>
      <c r="J8" t="s">
        <v>802</v>
      </c>
      <c r="K8">
        <v>56865000</v>
      </c>
      <c r="L8">
        <v>1</v>
      </c>
      <c r="O8" t="s">
        <v>395</v>
      </c>
      <c r="P8">
        <v>8124000</v>
      </c>
      <c r="Q8">
        <v>1</v>
      </c>
    </row>
    <row r="9" spans="1:17" x14ac:dyDescent="0.2">
      <c r="A9" s="47" t="s">
        <v>515</v>
      </c>
      <c r="B9">
        <v>1</v>
      </c>
      <c r="I9" t="s">
        <v>785</v>
      </c>
      <c r="J9" t="s">
        <v>784</v>
      </c>
      <c r="K9">
        <v>55060000</v>
      </c>
      <c r="L9">
        <v>1</v>
      </c>
      <c r="N9" t="s">
        <v>1062</v>
      </c>
      <c r="O9" t="s">
        <v>1061</v>
      </c>
      <c r="P9">
        <v>29787000</v>
      </c>
      <c r="Q9">
        <v>1</v>
      </c>
    </row>
    <row r="10" spans="1:17" x14ac:dyDescent="0.2">
      <c r="A10" s="47" t="s">
        <v>791</v>
      </c>
      <c r="B10">
        <v>1</v>
      </c>
      <c r="J10" t="s">
        <v>787</v>
      </c>
      <c r="K10">
        <v>43326000</v>
      </c>
      <c r="L10">
        <v>1</v>
      </c>
      <c r="N10" t="s">
        <v>723</v>
      </c>
      <c r="O10" t="s">
        <v>722</v>
      </c>
      <c r="P10">
        <v>10832000</v>
      </c>
      <c r="Q10">
        <v>1</v>
      </c>
    </row>
    <row r="11" spans="1:17" x14ac:dyDescent="0.2">
      <c r="A11" s="47" t="s">
        <v>851</v>
      </c>
      <c r="B11">
        <v>1</v>
      </c>
      <c r="D11" s="33" t="s">
        <v>15</v>
      </c>
      <c r="E11">
        <f>25000*23000</f>
        <v>575000000</v>
      </c>
      <c r="I11" t="s">
        <v>202</v>
      </c>
      <c r="J11" t="s">
        <v>144</v>
      </c>
      <c r="K11">
        <v>8666000</v>
      </c>
      <c r="L11">
        <v>1</v>
      </c>
      <c r="N11" t="s">
        <v>1080</v>
      </c>
      <c r="O11" t="s">
        <v>134</v>
      </c>
      <c r="P11">
        <v>55060000</v>
      </c>
      <c r="Q11">
        <v>1</v>
      </c>
    </row>
    <row r="12" spans="1:17" x14ac:dyDescent="0.2">
      <c r="A12" s="47" t="s">
        <v>45</v>
      </c>
      <c r="B12">
        <v>1</v>
      </c>
      <c r="D12" s="46" t="s">
        <v>33</v>
      </c>
      <c r="E12" s="46" t="s">
        <v>32</v>
      </c>
      <c r="F12" t="s">
        <v>1113</v>
      </c>
      <c r="G12" t="s">
        <v>1112</v>
      </c>
      <c r="J12" t="s">
        <v>204</v>
      </c>
      <c r="K12">
        <v>145322000</v>
      </c>
      <c r="L12">
        <v>1</v>
      </c>
      <c r="N12" t="s">
        <v>157</v>
      </c>
      <c r="O12" t="s">
        <v>156</v>
      </c>
      <c r="P12">
        <v>13630000</v>
      </c>
      <c r="Q12">
        <v>1</v>
      </c>
    </row>
    <row r="13" spans="1:17" x14ac:dyDescent="0.2">
      <c r="A13" s="47" t="s">
        <v>648</v>
      </c>
      <c r="B13">
        <v>1</v>
      </c>
      <c r="D13" t="s">
        <v>372</v>
      </c>
      <c r="E13" t="s">
        <v>371</v>
      </c>
      <c r="F13">
        <v>310501000</v>
      </c>
      <c r="G13">
        <v>1</v>
      </c>
      <c r="I13" t="s">
        <v>586</v>
      </c>
      <c r="J13" t="s">
        <v>585</v>
      </c>
      <c r="K13">
        <v>51450000</v>
      </c>
      <c r="L13">
        <v>1</v>
      </c>
      <c r="N13" t="s">
        <v>750</v>
      </c>
      <c r="O13" t="s">
        <v>749</v>
      </c>
      <c r="P13">
        <v>50547000</v>
      </c>
      <c r="Q13">
        <v>1</v>
      </c>
    </row>
    <row r="14" spans="1:17" x14ac:dyDescent="0.2">
      <c r="A14" s="47" t="s">
        <v>918</v>
      </c>
      <c r="B14">
        <v>1</v>
      </c>
      <c r="E14" t="s">
        <v>717</v>
      </c>
      <c r="F14">
        <v>6951000</v>
      </c>
      <c r="G14">
        <v>1</v>
      </c>
      <c r="J14" t="s">
        <v>589</v>
      </c>
      <c r="K14">
        <v>29787000</v>
      </c>
      <c r="L14">
        <v>1</v>
      </c>
      <c r="N14" t="s">
        <v>593</v>
      </c>
      <c r="O14" t="s">
        <v>44</v>
      </c>
      <c r="P14">
        <v>6951000</v>
      </c>
      <c r="Q14">
        <v>1</v>
      </c>
    </row>
    <row r="15" spans="1:17" x14ac:dyDescent="0.2">
      <c r="A15" s="47" t="s">
        <v>933</v>
      </c>
      <c r="B15">
        <v>1</v>
      </c>
      <c r="E15" t="s">
        <v>374</v>
      </c>
      <c r="F15">
        <v>292448000</v>
      </c>
      <c r="G15">
        <v>1</v>
      </c>
      <c r="J15" t="s">
        <v>588</v>
      </c>
      <c r="K15">
        <v>100191000</v>
      </c>
      <c r="L15">
        <v>1</v>
      </c>
      <c r="O15" t="s">
        <v>567</v>
      </c>
      <c r="P15">
        <v>6951000</v>
      </c>
      <c r="Q15">
        <v>1</v>
      </c>
    </row>
    <row r="16" spans="1:17" x14ac:dyDescent="0.2">
      <c r="A16" s="47" t="s">
        <v>749</v>
      </c>
      <c r="B16">
        <v>1</v>
      </c>
      <c r="D16" t="s">
        <v>655</v>
      </c>
      <c r="E16" t="s">
        <v>654</v>
      </c>
      <c r="F16">
        <v>160666000</v>
      </c>
      <c r="G16">
        <v>1</v>
      </c>
      <c r="I16" t="s">
        <v>680</v>
      </c>
      <c r="J16" t="s">
        <v>580</v>
      </c>
      <c r="K16">
        <v>114633000</v>
      </c>
      <c r="L16">
        <v>1</v>
      </c>
      <c r="N16" t="s">
        <v>255</v>
      </c>
      <c r="O16" t="s">
        <v>266</v>
      </c>
      <c r="P16">
        <v>11554000</v>
      </c>
      <c r="Q16">
        <v>1</v>
      </c>
    </row>
    <row r="17" spans="1:17" x14ac:dyDescent="0.2">
      <c r="A17" s="47" t="s">
        <v>297</v>
      </c>
      <c r="B17">
        <v>2</v>
      </c>
      <c r="E17" t="s">
        <v>657</v>
      </c>
      <c r="F17">
        <v>572260000</v>
      </c>
      <c r="G17">
        <v>1</v>
      </c>
      <c r="I17" t="s">
        <v>739</v>
      </c>
      <c r="J17" t="s">
        <v>738</v>
      </c>
      <c r="K17">
        <v>178719000</v>
      </c>
      <c r="L17">
        <v>1</v>
      </c>
      <c r="O17" t="s">
        <v>254</v>
      </c>
      <c r="P17">
        <v>14713000</v>
      </c>
      <c r="Q17">
        <v>1</v>
      </c>
    </row>
    <row r="18" spans="1:17" x14ac:dyDescent="0.2">
      <c r="A18" s="47" t="s">
        <v>638</v>
      </c>
      <c r="B18">
        <v>3</v>
      </c>
      <c r="D18" t="s">
        <v>409</v>
      </c>
      <c r="E18" t="s">
        <v>408</v>
      </c>
      <c r="F18">
        <v>685989000</v>
      </c>
      <c r="G18">
        <v>1</v>
      </c>
      <c r="I18" t="s">
        <v>417</v>
      </c>
      <c r="J18" t="s">
        <v>416</v>
      </c>
      <c r="K18">
        <v>43326000</v>
      </c>
      <c r="L18">
        <v>1</v>
      </c>
      <c r="N18" t="s">
        <v>907</v>
      </c>
      <c r="O18" t="s">
        <v>717</v>
      </c>
      <c r="P18">
        <v>6951000</v>
      </c>
      <c r="Q18">
        <v>1</v>
      </c>
    </row>
    <row r="19" spans="1:17" x14ac:dyDescent="0.2">
      <c r="A19" s="47" t="s">
        <v>247</v>
      </c>
      <c r="B19">
        <v>3</v>
      </c>
      <c r="D19" t="s">
        <v>200</v>
      </c>
      <c r="E19" t="s">
        <v>199</v>
      </c>
      <c r="F19">
        <v>617390000</v>
      </c>
      <c r="G19">
        <v>1</v>
      </c>
      <c r="J19" t="s">
        <v>419</v>
      </c>
      <c r="K19">
        <v>7402000</v>
      </c>
      <c r="L19">
        <v>1</v>
      </c>
      <c r="N19" t="s">
        <v>986</v>
      </c>
      <c r="O19" t="s">
        <v>985</v>
      </c>
      <c r="P19">
        <v>27079000</v>
      </c>
      <c r="Q19">
        <v>1</v>
      </c>
    </row>
    <row r="20" spans="1:17" x14ac:dyDescent="0.2">
      <c r="A20" s="47" t="s">
        <v>823</v>
      </c>
      <c r="B20">
        <v>1</v>
      </c>
      <c r="D20" t="s">
        <v>992</v>
      </c>
      <c r="E20" t="s">
        <v>991</v>
      </c>
      <c r="F20">
        <v>602949000</v>
      </c>
      <c r="G20">
        <v>1</v>
      </c>
      <c r="J20" t="s">
        <v>420</v>
      </c>
      <c r="K20">
        <v>62281000</v>
      </c>
      <c r="L20">
        <v>1</v>
      </c>
      <c r="N20" t="s">
        <v>213</v>
      </c>
      <c r="O20" t="s">
        <v>212</v>
      </c>
      <c r="P20">
        <v>64989000</v>
      </c>
      <c r="Q20">
        <v>1</v>
      </c>
    </row>
    <row r="21" spans="1:17" x14ac:dyDescent="0.2">
      <c r="A21" s="47" t="s">
        <v>817</v>
      </c>
      <c r="B21">
        <v>1</v>
      </c>
      <c r="D21" t="s">
        <v>1114</v>
      </c>
      <c r="F21">
        <v>3249154000</v>
      </c>
      <c r="G21">
        <v>8</v>
      </c>
      <c r="I21" t="s">
        <v>729</v>
      </c>
      <c r="J21" t="s">
        <v>728</v>
      </c>
      <c r="K21">
        <v>74015000</v>
      </c>
      <c r="L21">
        <v>1</v>
      </c>
      <c r="N21" t="s">
        <v>1077</v>
      </c>
      <c r="O21" t="s">
        <v>396</v>
      </c>
      <c r="P21">
        <v>7763000</v>
      </c>
      <c r="Q21">
        <v>1</v>
      </c>
    </row>
    <row r="22" spans="1:17" x14ac:dyDescent="0.2">
      <c r="A22" s="47" t="s">
        <v>802</v>
      </c>
      <c r="B22">
        <v>1</v>
      </c>
      <c r="I22" t="s">
        <v>160</v>
      </c>
      <c r="J22" t="s">
        <v>159</v>
      </c>
      <c r="K22">
        <v>22566000</v>
      </c>
      <c r="L22">
        <v>1</v>
      </c>
      <c r="N22" t="s">
        <v>603</v>
      </c>
      <c r="O22" t="s">
        <v>602</v>
      </c>
      <c r="P22">
        <v>25274000</v>
      </c>
      <c r="Q22">
        <v>1</v>
      </c>
    </row>
    <row r="23" spans="1:17" x14ac:dyDescent="0.2">
      <c r="A23" s="47" t="s">
        <v>128</v>
      </c>
      <c r="B23">
        <v>1</v>
      </c>
      <c r="J23" t="s">
        <v>125</v>
      </c>
      <c r="K23">
        <v>36105000</v>
      </c>
      <c r="L23">
        <v>1</v>
      </c>
      <c r="O23" t="s">
        <v>605</v>
      </c>
      <c r="P23">
        <v>29787000</v>
      </c>
      <c r="Q23">
        <v>1</v>
      </c>
    </row>
    <row r="24" spans="1:17" x14ac:dyDescent="0.2">
      <c r="A24" s="47" t="s">
        <v>909</v>
      </c>
      <c r="B24">
        <v>1</v>
      </c>
      <c r="J24" t="s">
        <v>178</v>
      </c>
      <c r="K24">
        <v>55060000</v>
      </c>
      <c r="L24">
        <v>1</v>
      </c>
      <c r="N24" t="s">
        <v>305</v>
      </c>
      <c r="O24" t="s">
        <v>304</v>
      </c>
      <c r="P24">
        <v>6229000</v>
      </c>
      <c r="Q24">
        <v>1</v>
      </c>
    </row>
    <row r="25" spans="1:17" x14ac:dyDescent="0.2">
      <c r="A25" s="47" t="s">
        <v>858</v>
      </c>
      <c r="B25">
        <v>1</v>
      </c>
      <c r="D25" s="33" t="s">
        <v>17</v>
      </c>
      <c r="E25">
        <f>10000*23000</f>
        <v>230000000</v>
      </c>
      <c r="I25" t="s">
        <v>779</v>
      </c>
      <c r="J25" t="s">
        <v>297</v>
      </c>
      <c r="K25">
        <v>68599000</v>
      </c>
      <c r="L25">
        <v>1</v>
      </c>
      <c r="N25" t="s">
        <v>666</v>
      </c>
      <c r="O25" t="s">
        <v>499</v>
      </c>
      <c r="P25">
        <v>6951000</v>
      </c>
      <c r="Q25">
        <v>1</v>
      </c>
    </row>
    <row r="26" spans="1:17" x14ac:dyDescent="0.2">
      <c r="A26" s="47" t="s">
        <v>1069</v>
      </c>
      <c r="B26">
        <v>1</v>
      </c>
      <c r="D26" s="46" t="s">
        <v>33</v>
      </c>
      <c r="E26" s="46" t="s">
        <v>32</v>
      </c>
      <c r="F26" t="s">
        <v>1113</v>
      </c>
      <c r="G26" t="s">
        <v>1112</v>
      </c>
      <c r="J26" t="s">
        <v>144</v>
      </c>
      <c r="K26">
        <v>9388000</v>
      </c>
      <c r="L26">
        <v>1</v>
      </c>
      <c r="N26" t="s">
        <v>583</v>
      </c>
      <c r="O26" t="s">
        <v>562</v>
      </c>
      <c r="P26">
        <v>6951000</v>
      </c>
      <c r="Q26">
        <v>1</v>
      </c>
    </row>
    <row r="27" spans="1:17" x14ac:dyDescent="0.2">
      <c r="A27" s="47" t="s">
        <v>830</v>
      </c>
      <c r="B27">
        <v>1</v>
      </c>
      <c r="D27" t="s">
        <v>216</v>
      </c>
      <c r="E27" t="s">
        <v>215</v>
      </c>
      <c r="F27">
        <v>328553000</v>
      </c>
      <c r="G27">
        <v>1</v>
      </c>
      <c r="I27" t="s">
        <v>175</v>
      </c>
      <c r="J27" t="s">
        <v>174</v>
      </c>
      <c r="K27">
        <v>34300000</v>
      </c>
      <c r="L27">
        <v>1</v>
      </c>
      <c r="N27" t="s">
        <v>240</v>
      </c>
      <c r="O27" t="s">
        <v>239</v>
      </c>
      <c r="P27">
        <v>55060000</v>
      </c>
      <c r="Q27">
        <v>1</v>
      </c>
    </row>
    <row r="28" spans="1:17" x14ac:dyDescent="0.2">
      <c r="A28" s="47" t="s">
        <v>1005</v>
      </c>
      <c r="B28">
        <v>1</v>
      </c>
      <c r="D28" t="s">
        <v>105</v>
      </c>
      <c r="E28" t="s">
        <v>104</v>
      </c>
      <c r="F28">
        <v>76723000</v>
      </c>
      <c r="G28">
        <v>1</v>
      </c>
      <c r="J28" t="s">
        <v>178</v>
      </c>
      <c r="K28">
        <v>48742000</v>
      </c>
      <c r="L28">
        <v>1</v>
      </c>
      <c r="N28" t="s">
        <v>931</v>
      </c>
      <c r="O28" t="s">
        <v>930</v>
      </c>
      <c r="P28">
        <v>6680000</v>
      </c>
      <c r="Q28">
        <v>1</v>
      </c>
    </row>
    <row r="29" spans="1:17" x14ac:dyDescent="0.2">
      <c r="A29" s="47" t="s">
        <v>104</v>
      </c>
      <c r="B29">
        <v>1</v>
      </c>
      <c r="E29" t="s">
        <v>362</v>
      </c>
      <c r="F29">
        <v>15074000</v>
      </c>
      <c r="G29">
        <v>1</v>
      </c>
      <c r="J29" t="s">
        <v>177</v>
      </c>
      <c r="K29">
        <v>55060000</v>
      </c>
      <c r="L29">
        <v>1</v>
      </c>
      <c r="N29" t="s">
        <v>292</v>
      </c>
      <c r="O29" t="s">
        <v>63</v>
      </c>
      <c r="P29">
        <v>6229000</v>
      </c>
      <c r="Q29">
        <v>1</v>
      </c>
    </row>
    <row r="30" spans="1:17" x14ac:dyDescent="0.2">
      <c r="A30" s="47" t="s">
        <v>588</v>
      </c>
      <c r="B30">
        <v>1</v>
      </c>
      <c r="E30" t="s">
        <v>85</v>
      </c>
      <c r="F30">
        <v>6680000</v>
      </c>
      <c r="G30">
        <v>1</v>
      </c>
      <c r="I30" t="s">
        <v>510</v>
      </c>
      <c r="J30" t="s">
        <v>509</v>
      </c>
      <c r="K30">
        <v>143517000</v>
      </c>
      <c r="L30">
        <v>1</v>
      </c>
      <c r="N30" t="s">
        <v>847</v>
      </c>
      <c r="O30" t="s">
        <v>254</v>
      </c>
      <c r="P30">
        <v>14713000</v>
      </c>
      <c r="Q30">
        <v>1</v>
      </c>
    </row>
    <row r="31" spans="1:17" x14ac:dyDescent="0.2">
      <c r="A31" s="47" t="s">
        <v>183</v>
      </c>
      <c r="B31">
        <v>1</v>
      </c>
      <c r="E31" t="s">
        <v>164</v>
      </c>
      <c r="F31">
        <v>8124000</v>
      </c>
      <c r="G31">
        <v>1</v>
      </c>
      <c r="I31" t="s">
        <v>636</v>
      </c>
      <c r="J31" t="s">
        <v>635</v>
      </c>
      <c r="K31">
        <v>148030000</v>
      </c>
      <c r="L31">
        <v>1</v>
      </c>
      <c r="N31" t="s">
        <v>731</v>
      </c>
      <c r="O31" t="s">
        <v>691</v>
      </c>
      <c r="P31">
        <v>6951000</v>
      </c>
      <c r="Q31">
        <v>1</v>
      </c>
    </row>
    <row r="32" spans="1:17" x14ac:dyDescent="0.2">
      <c r="A32" s="47" t="s">
        <v>575</v>
      </c>
      <c r="B32">
        <v>1</v>
      </c>
      <c r="E32" t="s">
        <v>365</v>
      </c>
      <c r="F32">
        <v>43326000</v>
      </c>
      <c r="G32">
        <v>1</v>
      </c>
      <c r="J32" t="s">
        <v>84</v>
      </c>
      <c r="K32">
        <v>9388000</v>
      </c>
      <c r="L32">
        <v>1</v>
      </c>
      <c r="N32" t="s">
        <v>102</v>
      </c>
      <c r="O32" t="s">
        <v>101</v>
      </c>
      <c r="P32">
        <v>5416000</v>
      </c>
      <c r="Q32">
        <v>1</v>
      </c>
    </row>
    <row r="33" spans="1:17" x14ac:dyDescent="0.2">
      <c r="A33" s="47" t="s">
        <v>897</v>
      </c>
      <c r="B33">
        <v>4</v>
      </c>
      <c r="E33" t="s">
        <v>84</v>
      </c>
      <c r="F33">
        <v>8666000</v>
      </c>
      <c r="G33">
        <v>1</v>
      </c>
      <c r="I33" t="s">
        <v>431</v>
      </c>
      <c r="J33" t="s">
        <v>430</v>
      </c>
      <c r="K33">
        <v>162472000</v>
      </c>
      <c r="L33">
        <v>1</v>
      </c>
      <c r="N33" t="s">
        <v>770</v>
      </c>
      <c r="O33" t="s">
        <v>776</v>
      </c>
      <c r="P33">
        <v>56865000</v>
      </c>
      <c r="Q33">
        <v>1</v>
      </c>
    </row>
    <row r="34" spans="1:17" x14ac:dyDescent="0.2">
      <c r="A34" s="47" t="s">
        <v>613</v>
      </c>
      <c r="B34">
        <v>1</v>
      </c>
      <c r="E34" t="s">
        <v>107</v>
      </c>
      <c r="F34">
        <v>80333000</v>
      </c>
      <c r="G34">
        <v>1</v>
      </c>
      <c r="I34" t="s">
        <v>694</v>
      </c>
      <c r="J34" t="s">
        <v>619</v>
      </c>
      <c r="K34">
        <v>114633000</v>
      </c>
      <c r="L34">
        <v>1</v>
      </c>
      <c r="O34" t="s">
        <v>769</v>
      </c>
      <c r="P34">
        <v>0</v>
      </c>
      <c r="Q34">
        <v>0</v>
      </c>
    </row>
    <row r="35" spans="1:17" x14ac:dyDescent="0.2">
      <c r="A35" s="47" t="s">
        <v>967</v>
      </c>
      <c r="B35">
        <v>1</v>
      </c>
      <c r="E35" t="s">
        <v>108</v>
      </c>
      <c r="F35">
        <v>7402000</v>
      </c>
      <c r="G35">
        <v>1</v>
      </c>
      <c r="J35" t="s">
        <v>59</v>
      </c>
      <c r="K35">
        <v>6951000</v>
      </c>
      <c r="L35">
        <v>1</v>
      </c>
      <c r="N35" t="s">
        <v>470</v>
      </c>
      <c r="O35" t="s">
        <v>469</v>
      </c>
      <c r="P35">
        <v>63184000</v>
      </c>
      <c r="Q35">
        <v>1</v>
      </c>
    </row>
    <row r="36" spans="1:17" x14ac:dyDescent="0.2">
      <c r="A36" s="47" t="s">
        <v>619</v>
      </c>
      <c r="B36">
        <v>2</v>
      </c>
      <c r="E36" t="s">
        <v>109</v>
      </c>
      <c r="F36">
        <v>7402000</v>
      </c>
      <c r="G36">
        <v>1</v>
      </c>
      <c r="I36" t="s">
        <v>651</v>
      </c>
      <c r="J36" t="s">
        <v>229</v>
      </c>
      <c r="K36">
        <v>79431000</v>
      </c>
      <c r="L36">
        <v>1</v>
      </c>
      <c r="N36" t="s">
        <v>445</v>
      </c>
      <c r="O36" t="s">
        <v>355</v>
      </c>
      <c r="P36">
        <v>8485000</v>
      </c>
      <c r="Q36">
        <v>1</v>
      </c>
    </row>
    <row r="37" spans="1:17" x14ac:dyDescent="0.2">
      <c r="A37" s="47" t="s">
        <v>871</v>
      </c>
      <c r="B37">
        <v>2</v>
      </c>
      <c r="E37" t="s">
        <v>364</v>
      </c>
      <c r="F37">
        <v>81236000</v>
      </c>
      <c r="G37">
        <v>1</v>
      </c>
      <c r="J37" t="s">
        <v>653</v>
      </c>
      <c r="K37">
        <v>70405000</v>
      </c>
      <c r="L37">
        <v>1</v>
      </c>
      <c r="N37" t="s">
        <v>399</v>
      </c>
      <c r="O37" t="s">
        <v>186</v>
      </c>
      <c r="P37">
        <v>31592000</v>
      </c>
      <c r="Q37">
        <v>1</v>
      </c>
    </row>
    <row r="38" spans="1:17" x14ac:dyDescent="0.2">
      <c r="A38" s="47" t="s">
        <v>938</v>
      </c>
      <c r="B38">
        <v>1</v>
      </c>
      <c r="D38" t="s">
        <v>646</v>
      </c>
      <c r="E38" t="s">
        <v>247</v>
      </c>
      <c r="F38">
        <v>92067000</v>
      </c>
      <c r="G38">
        <v>1</v>
      </c>
      <c r="I38" t="s">
        <v>71</v>
      </c>
      <c r="J38" t="s">
        <v>70</v>
      </c>
      <c r="K38">
        <v>56865000</v>
      </c>
      <c r="L38">
        <v>1</v>
      </c>
      <c r="N38" t="s">
        <v>617</v>
      </c>
      <c r="O38" t="s">
        <v>345</v>
      </c>
      <c r="P38">
        <v>6951000</v>
      </c>
      <c r="Q38">
        <v>1</v>
      </c>
    </row>
    <row r="39" spans="1:17" x14ac:dyDescent="0.2">
      <c r="A39" s="47" t="s">
        <v>331</v>
      </c>
      <c r="B39">
        <v>1</v>
      </c>
      <c r="E39" t="s">
        <v>1015</v>
      </c>
      <c r="F39">
        <v>162472000</v>
      </c>
      <c r="G39">
        <v>1</v>
      </c>
      <c r="J39" t="s">
        <v>73</v>
      </c>
      <c r="K39">
        <v>27982000</v>
      </c>
      <c r="L39">
        <v>1</v>
      </c>
      <c r="N39" t="s">
        <v>46</v>
      </c>
      <c r="O39" t="s">
        <v>45</v>
      </c>
      <c r="P39">
        <v>46937000</v>
      </c>
      <c r="Q39">
        <v>1</v>
      </c>
    </row>
    <row r="40" spans="1:17" x14ac:dyDescent="0.2">
      <c r="A40" s="47" t="s">
        <v>595</v>
      </c>
      <c r="B40">
        <v>1</v>
      </c>
      <c r="D40" t="s">
        <v>206</v>
      </c>
      <c r="E40" t="s">
        <v>205</v>
      </c>
      <c r="F40">
        <v>48742000</v>
      </c>
      <c r="G40">
        <v>1</v>
      </c>
      <c r="I40" t="s">
        <v>872</v>
      </c>
      <c r="J40" t="s">
        <v>871</v>
      </c>
      <c r="K40">
        <v>114633000</v>
      </c>
      <c r="L40">
        <v>1</v>
      </c>
      <c r="N40" t="s">
        <v>685</v>
      </c>
      <c r="O40" t="s">
        <v>684</v>
      </c>
      <c r="P40">
        <v>26176000</v>
      </c>
      <c r="Q40">
        <v>1</v>
      </c>
    </row>
    <row r="41" spans="1:17" x14ac:dyDescent="0.2">
      <c r="A41" s="47" t="s">
        <v>411</v>
      </c>
      <c r="B41">
        <v>2</v>
      </c>
      <c r="E41" t="s">
        <v>210</v>
      </c>
      <c r="F41">
        <v>64989000</v>
      </c>
      <c r="G41">
        <v>1</v>
      </c>
      <c r="J41" t="s">
        <v>719</v>
      </c>
      <c r="K41">
        <v>56865000</v>
      </c>
      <c r="L41">
        <v>1</v>
      </c>
      <c r="N41" t="s">
        <v>961</v>
      </c>
      <c r="O41" t="s">
        <v>952</v>
      </c>
      <c r="P41">
        <v>48742000</v>
      </c>
      <c r="Q41">
        <v>1</v>
      </c>
    </row>
    <row r="42" spans="1:17" x14ac:dyDescent="0.2">
      <c r="A42" s="47" t="s">
        <v>719</v>
      </c>
      <c r="B42">
        <v>2</v>
      </c>
      <c r="E42" t="s">
        <v>208</v>
      </c>
      <c r="F42">
        <v>285227000</v>
      </c>
      <c r="G42">
        <v>1</v>
      </c>
      <c r="I42" t="s">
        <v>308</v>
      </c>
      <c r="J42" t="s">
        <v>307</v>
      </c>
      <c r="K42">
        <v>60476000</v>
      </c>
      <c r="L42">
        <v>1</v>
      </c>
      <c r="N42" t="s">
        <v>852</v>
      </c>
      <c r="O42" t="s">
        <v>851</v>
      </c>
      <c r="P42">
        <v>46937000</v>
      </c>
      <c r="Q42">
        <v>1</v>
      </c>
    </row>
    <row r="43" spans="1:17" x14ac:dyDescent="0.2">
      <c r="A43" s="47" t="s">
        <v>70</v>
      </c>
      <c r="B43">
        <v>1</v>
      </c>
      <c r="D43" t="s">
        <v>726</v>
      </c>
      <c r="E43" t="s">
        <v>725</v>
      </c>
      <c r="F43">
        <v>505466000</v>
      </c>
      <c r="G43">
        <v>1</v>
      </c>
      <c r="J43" t="s">
        <v>438</v>
      </c>
      <c r="K43">
        <v>13179000</v>
      </c>
      <c r="L43">
        <v>1</v>
      </c>
      <c r="N43" t="s">
        <v>558</v>
      </c>
      <c r="O43" t="s">
        <v>557</v>
      </c>
      <c r="P43">
        <v>6680000</v>
      </c>
      <c r="Q43">
        <v>1</v>
      </c>
    </row>
    <row r="44" spans="1:17" x14ac:dyDescent="0.2">
      <c r="A44" s="47" t="s">
        <v>1043</v>
      </c>
      <c r="B44">
        <v>1</v>
      </c>
      <c r="D44" t="s">
        <v>807</v>
      </c>
      <c r="E44" t="s">
        <v>806</v>
      </c>
      <c r="F44">
        <v>164277000</v>
      </c>
      <c r="G44">
        <v>1</v>
      </c>
      <c r="I44" t="s">
        <v>614</v>
      </c>
      <c r="J44" t="s">
        <v>613</v>
      </c>
      <c r="K44">
        <v>77626000</v>
      </c>
      <c r="L44">
        <v>1</v>
      </c>
      <c r="N44" t="s">
        <v>996</v>
      </c>
      <c r="O44" t="s">
        <v>622</v>
      </c>
      <c r="P44">
        <v>56865000</v>
      </c>
      <c r="Q44">
        <v>1</v>
      </c>
    </row>
    <row r="45" spans="1:17" x14ac:dyDescent="0.2">
      <c r="A45" s="47" t="s">
        <v>622</v>
      </c>
      <c r="B45">
        <v>2</v>
      </c>
      <c r="E45" t="s">
        <v>208</v>
      </c>
      <c r="F45">
        <v>285227000</v>
      </c>
      <c r="G45">
        <v>1</v>
      </c>
      <c r="J45" t="s">
        <v>616</v>
      </c>
      <c r="K45">
        <v>60476000</v>
      </c>
      <c r="L45">
        <v>1</v>
      </c>
      <c r="N45" t="s">
        <v>989</v>
      </c>
      <c r="O45" t="s">
        <v>988</v>
      </c>
      <c r="P45">
        <v>46034000</v>
      </c>
      <c r="Q45">
        <v>1</v>
      </c>
    </row>
    <row r="46" spans="1:17" x14ac:dyDescent="0.2">
      <c r="A46" s="47" t="s">
        <v>518</v>
      </c>
      <c r="B46">
        <v>1</v>
      </c>
      <c r="E46" t="s">
        <v>809</v>
      </c>
      <c r="F46">
        <v>28884000</v>
      </c>
      <c r="G46">
        <v>1</v>
      </c>
      <c r="I46" t="s">
        <v>837</v>
      </c>
      <c r="J46" t="s">
        <v>546</v>
      </c>
      <c r="K46">
        <v>48742000</v>
      </c>
      <c r="L46">
        <v>1</v>
      </c>
      <c r="N46" t="s">
        <v>845</v>
      </c>
      <c r="O46" t="s">
        <v>717</v>
      </c>
      <c r="P46">
        <v>6951000</v>
      </c>
      <c r="Q46">
        <v>1</v>
      </c>
    </row>
    <row r="47" spans="1:17" x14ac:dyDescent="0.2">
      <c r="A47" s="47" t="s">
        <v>970</v>
      </c>
      <c r="B47">
        <v>1</v>
      </c>
      <c r="D47" t="s">
        <v>142</v>
      </c>
      <c r="E47" t="s">
        <v>861</v>
      </c>
      <c r="F47">
        <v>83041000</v>
      </c>
      <c r="G47">
        <v>1</v>
      </c>
      <c r="J47" t="s">
        <v>447</v>
      </c>
      <c r="K47">
        <v>26176000</v>
      </c>
      <c r="L47">
        <v>1</v>
      </c>
      <c r="N47" t="s">
        <v>467</v>
      </c>
      <c r="O47" t="s">
        <v>466</v>
      </c>
      <c r="P47">
        <v>7402000</v>
      </c>
      <c r="Q47">
        <v>1</v>
      </c>
    </row>
    <row r="48" spans="1:17" x14ac:dyDescent="0.2">
      <c r="A48" s="47" t="s">
        <v>97</v>
      </c>
      <c r="B48">
        <v>2</v>
      </c>
      <c r="E48" t="s">
        <v>141</v>
      </c>
      <c r="F48">
        <v>83041000</v>
      </c>
      <c r="G48">
        <v>1</v>
      </c>
      <c r="J48" t="s">
        <v>839</v>
      </c>
      <c r="K48">
        <v>28884000</v>
      </c>
      <c r="L48">
        <v>1</v>
      </c>
      <c r="O48" t="s">
        <v>268</v>
      </c>
      <c r="P48">
        <v>6229000</v>
      </c>
      <c r="Q48">
        <v>1</v>
      </c>
    </row>
    <row r="49" spans="1:17" x14ac:dyDescent="0.2">
      <c r="A49" s="47" t="s">
        <v>635</v>
      </c>
      <c r="B49">
        <v>1</v>
      </c>
      <c r="E49" t="s">
        <v>144</v>
      </c>
      <c r="F49">
        <v>8666000</v>
      </c>
      <c r="G49">
        <v>1</v>
      </c>
      <c r="I49" t="s">
        <v>485</v>
      </c>
      <c r="J49" t="s">
        <v>484</v>
      </c>
      <c r="K49">
        <v>67697000</v>
      </c>
      <c r="L49">
        <v>1</v>
      </c>
      <c r="N49" t="s">
        <v>95</v>
      </c>
      <c r="O49" t="s">
        <v>94</v>
      </c>
      <c r="P49">
        <v>48742000</v>
      </c>
      <c r="Q49">
        <v>1</v>
      </c>
    </row>
    <row r="50" spans="1:17" x14ac:dyDescent="0.2">
      <c r="A50" s="47" t="s">
        <v>41</v>
      </c>
      <c r="B50">
        <v>1</v>
      </c>
      <c r="E50" t="s">
        <v>338</v>
      </c>
      <c r="F50">
        <v>92067000</v>
      </c>
      <c r="G50">
        <v>1</v>
      </c>
      <c r="J50" t="s">
        <v>487</v>
      </c>
      <c r="K50">
        <v>38813000</v>
      </c>
      <c r="L50">
        <v>1</v>
      </c>
      <c r="N50" t="s">
        <v>888</v>
      </c>
      <c r="O50" t="s">
        <v>101</v>
      </c>
      <c r="P50">
        <v>6951000</v>
      </c>
      <c r="Q50">
        <v>1</v>
      </c>
    </row>
    <row r="51" spans="1:17" x14ac:dyDescent="0.2">
      <c r="A51" s="47" t="s">
        <v>806</v>
      </c>
      <c r="B51">
        <v>1</v>
      </c>
      <c r="E51" t="s">
        <v>145</v>
      </c>
      <c r="F51">
        <v>67697000</v>
      </c>
      <c r="G51">
        <v>1</v>
      </c>
      <c r="J51" t="s">
        <v>488</v>
      </c>
      <c r="K51">
        <v>48742000</v>
      </c>
      <c r="L51">
        <v>1</v>
      </c>
      <c r="N51" t="s">
        <v>329</v>
      </c>
      <c r="O51" t="s">
        <v>328</v>
      </c>
      <c r="P51">
        <v>10832000</v>
      </c>
      <c r="Q51">
        <v>1</v>
      </c>
    </row>
    <row r="52" spans="1:17" x14ac:dyDescent="0.2">
      <c r="A52" s="47" t="s">
        <v>362</v>
      </c>
      <c r="B52">
        <v>1</v>
      </c>
      <c r="E52" t="s">
        <v>246</v>
      </c>
      <c r="F52">
        <v>9388000</v>
      </c>
      <c r="G52">
        <v>1</v>
      </c>
      <c r="I52" t="s">
        <v>451</v>
      </c>
      <c r="J52" t="s">
        <v>450</v>
      </c>
      <c r="K52">
        <v>68599000</v>
      </c>
      <c r="L52">
        <v>1</v>
      </c>
      <c r="N52" t="s">
        <v>818</v>
      </c>
      <c r="O52" t="s">
        <v>817</v>
      </c>
      <c r="P52">
        <v>56865000</v>
      </c>
      <c r="Q52">
        <v>1</v>
      </c>
    </row>
    <row r="53" spans="1:17" x14ac:dyDescent="0.2">
      <c r="A53" s="47" t="s">
        <v>421</v>
      </c>
      <c r="B53">
        <v>1</v>
      </c>
      <c r="D53" t="s">
        <v>135</v>
      </c>
      <c r="E53" t="s">
        <v>608</v>
      </c>
      <c r="F53">
        <v>109217000</v>
      </c>
      <c r="G53">
        <v>1</v>
      </c>
      <c r="J53" t="s">
        <v>454</v>
      </c>
      <c r="K53">
        <v>9388000</v>
      </c>
      <c r="L53">
        <v>1</v>
      </c>
      <c r="N53" t="s">
        <v>458</v>
      </c>
      <c r="O53" t="s">
        <v>457</v>
      </c>
      <c r="P53">
        <v>19858000</v>
      </c>
      <c r="Q53">
        <v>1</v>
      </c>
    </row>
    <row r="54" spans="1:17" x14ac:dyDescent="0.2">
      <c r="A54" s="47" t="s">
        <v>935</v>
      </c>
      <c r="B54">
        <v>1</v>
      </c>
      <c r="E54" t="s">
        <v>134</v>
      </c>
      <c r="F54">
        <v>55060000</v>
      </c>
      <c r="G54">
        <v>1</v>
      </c>
      <c r="J54" t="s">
        <v>257</v>
      </c>
      <c r="K54">
        <v>5416000</v>
      </c>
      <c r="L54">
        <v>1</v>
      </c>
      <c r="N54" t="s">
        <v>672</v>
      </c>
      <c r="O54" t="s">
        <v>671</v>
      </c>
      <c r="P54">
        <v>60476000</v>
      </c>
      <c r="Q54">
        <v>1</v>
      </c>
    </row>
    <row r="55" spans="1:17" x14ac:dyDescent="0.2">
      <c r="A55" s="47" t="s">
        <v>952</v>
      </c>
      <c r="B55">
        <v>2</v>
      </c>
      <c r="E55" t="s">
        <v>162</v>
      </c>
      <c r="F55">
        <v>48742000</v>
      </c>
      <c r="G55">
        <v>1</v>
      </c>
      <c r="J55" t="s">
        <v>453</v>
      </c>
      <c r="K55">
        <v>56865000</v>
      </c>
      <c r="L55">
        <v>1</v>
      </c>
      <c r="N55" t="s">
        <v>813</v>
      </c>
      <c r="O55" t="s">
        <v>355</v>
      </c>
      <c r="P55">
        <v>8485000</v>
      </c>
      <c r="Q55">
        <v>1</v>
      </c>
    </row>
    <row r="56" spans="1:17" x14ac:dyDescent="0.2">
      <c r="A56" s="47" t="s">
        <v>546</v>
      </c>
      <c r="B56">
        <v>2</v>
      </c>
      <c r="E56" t="s">
        <v>137</v>
      </c>
      <c r="F56">
        <v>103801000</v>
      </c>
      <c r="G56">
        <v>1</v>
      </c>
      <c r="I56" t="s">
        <v>639</v>
      </c>
      <c r="J56" t="s">
        <v>638</v>
      </c>
      <c r="K56">
        <v>92067000</v>
      </c>
      <c r="L56">
        <v>1</v>
      </c>
      <c r="N56" t="s">
        <v>568</v>
      </c>
      <c r="O56" t="s">
        <v>463</v>
      </c>
      <c r="P56">
        <v>10832000</v>
      </c>
      <c r="Q56">
        <v>1</v>
      </c>
    </row>
    <row r="57" spans="1:17" x14ac:dyDescent="0.2">
      <c r="A57" s="47" t="s">
        <v>94</v>
      </c>
      <c r="B57">
        <v>1</v>
      </c>
      <c r="D57" t="s">
        <v>191</v>
      </c>
      <c r="E57" t="s">
        <v>190</v>
      </c>
      <c r="F57">
        <v>109217000</v>
      </c>
      <c r="G57">
        <v>1</v>
      </c>
      <c r="I57" t="s">
        <v>927</v>
      </c>
      <c r="J57" t="s">
        <v>926</v>
      </c>
      <c r="K57">
        <v>46034000</v>
      </c>
      <c r="L57">
        <v>1</v>
      </c>
      <c r="N57" t="s">
        <v>393</v>
      </c>
      <c r="O57" t="s">
        <v>392</v>
      </c>
      <c r="P57">
        <v>15526000</v>
      </c>
      <c r="Q57">
        <v>1</v>
      </c>
    </row>
    <row r="58" spans="1:17" x14ac:dyDescent="0.2">
      <c r="A58" s="47" t="s">
        <v>205</v>
      </c>
      <c r="B58">
        <v>2</v>
      </c>
      <c r="E58" t="s">
        <v>599</v>
      </c>
      <c r="F58">
        <v>60476000</v>
      </c>
      <c r="G58">
        <v>1</v>
      </c>
      <c r="J58" t="s">
        <v>929</v>
      </c>
      <c r="K58">
        <v>46034000</v>
      </c>
      <c r="L58">
        <v>1</v>
      </c>
      <c r="O58" t="s">
        <v>230</v>
      </c>
      <c r="P58">
        <v>7402000</v>
      </c>
      <c r="Q58">
        <v>1</v>
      </c>
    </row>
    <row r="59" spans="1:17" x14ac:dyDescent="0.2">
      <c r="A59" s="47" t="s">
        <v>174</v>
      </c>
      <c r="B59">
        <v>1</v>
      </c>
      <c r="E59" t="s">
        <v>890</v>
      </c>
      <c r="F59">
        <v>106509000</v>
      </c>
      <c r="G59">
        <v>1</v>
      </c>
      <c r="I59" t="s">
        <v>301</v>
      </c>
      <c r="J59" t="s">
        <v>300</v>
      </c>
      <c r="K59">
        <v>55963000</v>
      </c>
      <c r="L59">
        <v>1</v>
      </c>
      <c r="O59" t="s">
        <v>395</v>
      </c>
      <c r="P59">
        <v>7402000</v>
      </c>
      <c r="Q59">
        <v>1</v>
      </c>
    </row>
    <row r="60" spans="1:17" x14ac:dyDescent="0.2">
      <c r="A60" s="47" t="s">
        <v>608</v>
      </c>
      <c r="B60">
        <v>1</v>
      </c>
      <c r="E60" t="s">
        <v>193</v>
      </c>
      <c r="F60">
        <v>43326000</v>
      </c>
      <c r="G60">
        <v>1</v>
      </c>
      <c r="J60" t="s">
        <v>303</v>
      </c>
      <c r="K60">
        <v>55963000</v>
      </c>
      <c r="L60">
        <v>1</v>
      </c>
      <c r="N60" t="s">
        <v>376</v>
      </c>
      <c r="O60" t="s">
        <v>375</v>
      </c>
      <c r="P60">
        <v>28884000</v>
      </c>
      <c r="Q60">
        <v>1</v>
      </c>
    </row>
    <row r="61" spans="1:17" x14ac:dyDescent="0.2">
      <c r="A61" s="47" t="s">
        <v>190</v>
      </c>
      <c r="B61">
        <v>1</v>
      </c>
      <c r="E61" t="s">
        <v>601</v>
      </c>
      <c r="F61">
        <v>22566000</v>
      </c>
      <c r="G61">
        <v>1</v>
      </c>
      <c r="I61" t="s">
        <v>551</v>
      </c>
      <c r="J61" t="s">
        <v>550</v>
      </c>
      <c r="K61">
        <v>28884000</v>
      </c>
      <c r="L61">
        <v>1</v>
      </c>
      <c r="N61" t="s">
        <v>39</v>
      </c>
      <c r="O61" t="s">
        <v>38</v>
      </c>
      <c r="P61">
        <v>5416000</v>
      </c>
      <c r="Q61">
        <v>1</v>
      </c>
    </row>
    <row r="62" spans="1:17" x14ac:dyDescent="0.2">
      <c r="A62" s="47" t="s">
        <v>177</v>
      </c>
      <c r="B62">
        <v>1</v>
      </c>
      <c r="D62" t="s">
        <v>884</v>
      </c>
      <c r="E62" t="s">
        <v>338</v>
      </c>
      <c r="F62">
        <v>92067000</v>
      </c>
      <c r="G62">
        <v>1</v>
      </c>
      <c r="J62" t="s">
        <v>553</v>
      </c>
      <c r="K62">
        <v>55060000</v>
      </c>
      <c r="L62">
        <v>1</v>
      </c>
      <c r="N62" t="s">
        <v>79</v>
      </c>
      <c r="O62" t="s">
        <v>78</v>
      </c>
      <c r="P62">
        <v>26176000</v>
      </c>
      <c r="Q62">
        <v>1</v>
      </c>
    </row>
    <row r="63" spans="1:17" x14ac:dyDescent="0.2">
      <c r="A63" s="47" t="s">
        <v>81</v>
      </c>
      <c r="B63">
        <v>1</v>
      </c>
      <c r="E63" t="s">
        <v>454</v>
      </c>
      <c r="F63">
        <v>9388000</v>
      </c>
      <c r="G63">
        <v>1</v>
      </c>
      <c r="I63" t="s">
        <v>184</v>
      </c>
      <c r="J63" t="s">
        <v>183</v>
      </c>
      <c r="K63">
        <v>126367000</v>
      </c>
      <c r="L63">
        <v>1</v>
      </c>
      <c r="N63" t="s">
        <v>707</v>
      </c>
      <c r="O63" t="s">
        <v>706</v>
      </c>
      <c r="P63">
        <v>13179000</v>
      </c>
      <c r="Q63">
        <v>1</v>
      </c>
    </row>
    <row r="64" spans="1:17" x14ac:dyDescent="0.2">
      <c r="A64" s="47" t="s">
        <v>1064</v>
      </c>
      <c r="B64">
        <v>1</v>
      </c>
      <c r="E64" t="s">
        <v>886</v>
      </c>
      <c r="F64">
        <v>63184000</v>
      </c>
      <c r="G64">
        <v>1</v>
      </c>
      <c r="J64" t="s">
        <v>186</v>
      </c>
      <c r="K64">
        <v>31592000</v>
      </c>
      <c r="L64">
        <v>1</v>
      </c>
      <c r="O64" t="s">
        <v>709</v>
      </c>
      <c r="P64">
        <v>11554000</v>
      </c>
      <c r="Q64">
        <v>1</v>
      </c>
    </row>
    <row r="65" spans="1:17" x14ac:dyDescent="0.2">
      <c r="A65" s="47" t="s">
        <v>289</v>
      </c>
      <c r="B65">
        <v>1</v>
      </c>
      <c r="E65" t="s">
        <v>887</v>
      </c>
      <c r="F65">
        <v>250928000</v>
      </c>
      <c r="G65">
        <v>1</v>
      </c>
      <c r="I65" t="s">
        <v>831</v>
      </c>
      <c r="J65" t="s">
        <v>830</v>
      </c>
      <c r="K65">
        <v>120951000</v>
      </c>
      <c r="L65">
        <v>1</v>
      </c>
      <c r="N65" t="s">
        <v>682</v>
      </c>
      <c r="O65" t="s">
        <v>345</v>
      </c>
      <c r="P65">
        <v>6951000</v>
      </c>
      <c r="Q65">
        <v>1</v>
      </c>
    </row>
    <row r="66" spans="1:17" x14ac:dyDescent="0.2">
      <c r="A66" s="47" t="s">
        <v>218</v>
      </c>
      <c r="B66">
        <v>1</v>
      </c>
      <c r="D66" t="s">
        <v>767</v>
      </c>
      <c r="E66" t="s">
        <v>766</v>
      </c>
      <c r="F66">
        <v>265370000</v>
      </c>
      <c r="G66">
        <v>1</v>
      </c>
      <c r="J66" t="s">
        <v>833</v>
      </c>
      <c r="K66">
        <v>48742000</v>
      </c>
      <c r="L66">
        <v>1</v>
      </c>
      <c r="N66" t="s">
        <v>804</v>
      </c>
      <c r="O66" t="s">
        <v>803</v>
      </c>
      <c r="P66">
        <v>12366000</v>
      </c>
      <c r="Q66">
        <v>1</v>
      </c>
    </row>
    <row r="67" spans="1:17" x14ac:dyDescent="0.2">
      <c r="A67" s="47" t="s">
        <v>187</v>
      </c>
      <c r="B67">
        <v>1</v>
      </c>
      <c r="D67" t="s">
        <v>386</v>
      </c>
      <c r="E67" t="s">
        <v>1017</v>
      </c>
      <c r="F67">
        <v>267175000</v>
      </c>
      <c r="G67">
        <v>1</v>
      </c>
      <c r="I67" t="s">
        <v>54</v>
      </c>
      <c r="J67" t="s">
        <v>53</v>
      </c>
      <c r="K67">
        <v>114633000</v>
      </c>
      <c r="L67">
        <v>1</v>
      </c>
      <c r="N67" t="s">
        <v>223</v>
      </c>
      <c r="O67" t="s">
        <v>222</v>
      </c>
      <c r="P67">
        <v>26176000</v>
      </c>
      <c r="Q67">
        <v>1</v>
      </c>
    </row>
    <row r="68" spans="1:17" x14ac:dyDescent="0.2">
      <c r="A68" s="47" t="s">
        <v>134</v>
      </c>
      <c r="B68">
        <v>2</v>
      </c>
      <c r="E68" t="s">
        <v>385</v>
      </c>
      <c r="F68">
        <v>209408000</v>
      </c>
      <c r="G68">
        <v>1</v>
      </c>
      <c r="I68" t="s">
        <v>950</v>
      </c>
      <c r="J68" t="s">
        <v>949</v>
      </c>
      <c r="K68">
        <v>71307000</v>
      </c>
      <c r="L68">
        <v>1</v>
      </c>
      <c r="N68" t="s">
        <v>824</v>
      </c>
      <c r="O68" t="s">
        <v>823</v>
      </c>
      <c r="P68">
        <v>56865000</v>
      </c>
      <c r="Q68">
        <v>1</v>
      </c>
    </row>
    <row r="69" spans="1:17" x14ac:dyDescent="0.2">
      <c r="A69" s="47" t="s">
        <v>942</v>
      </c>
      <c r="B69">
        <v>1</v>
      </c>
      <c r="D69" t="s">
        <v>758</v>
      </c>
      <c r="E69" t="s">
        <v>757</v>
      </c>
      <c r="F69">
        <v>384515000</v>
      </c>
      <c r="G69">
        <v>1</v>
      </c>
      <c r="I69" t="s">
        <v>1009</v>
      </c>
      <c r="J69" t="s">
        <v>1013</v>
      </c>
      <c r="K69">
        <v>9388000</v>
      </c>
      <c r="L69">
        <v>1</v>
      </c>
      <c r="N69" t="s">
        <v>42</v>
      </c>
      <c r="O69" t="s">
        <v>41</v>
      </c>
      <c r="P69">
        <v>38813000</v>
      </c>
      <c r="Q69">
        <v>1</v>
      </c>
    </row>
    <row r="70" spans="1:17" x14ac:dyDescent="0.2">
      <c r="A70" s="47" t="s">
        <v>671</v>
      </c>
      <c r="B70">
        <v>2</v>
      </c>
      <c r="D70" t="s">
        <v>742</v>
      </c>
      <c r="E70" t="s">
        <v>741</v>
      </c>
      <c r="F70">
        <v>171498000</v>
      </c>
      <c r="G70">
        <v>1</v>
      </c>
      <c r="J70" t="s">
        <v>1011</v>
      </c>
      <c r="K70">
        <v>55060000</v>
      </c>
      <c r="L70">
        <v>1</v>
      </c>
      <c r="O70" t="s">
        <v>44</v>
      </c>
      <c r="P70">
        <v>6229000</v>
      </c>
      <c r="Q70">
        <v>1</v>
      </c>
    </row>
    <row r="71" spans="1:17" x14ac:dyDescent="0.2">
      <c r="A71" s="47" t="s">
        <v>926</v>
      </c>
      <c r="B71">
        <v>1</v>
      </c>
      <c r="E71" t="s">
        <v>744</v>
      </c>
      <c r="F71">
        <v>106509000</v>
      </c>
      <c r="G71">
        <v>1</v>
      </c>
      <c r="J71" t="s">
        <v>1008</v>
      </c>
      <c r="K71">
        <v>6951000</v>
      </c>
      <c r="L71">
        <v>1</v>
      </c>
      <c r="N71" t="s">
        <v>50</v>
      </c>
      <c r="O71" t="s">
        <v>49</v>
      </c>
      <c r="P71">
        <v>28884000</v>
      </c>
      <c r="Q71">
        <v>1</v>
      </c>
    </row>
    <row r="72" spans="1:17" x14ac:dyDescent="0.2">
      <c r="A72" s="47" t="s">
        <v>903</v>
      </c>
      <c r="B72">
        <v>1</v>
      </c>
      <c r="D72" t="s">
        <v>332</v>
      </c>
      <c r="E72" t="s">
        <v>331</v>
      </c>
      <c r="F72">
        <v>80333000</v>
      </c>
      <c r="G72">
        <v>1</v>
      </c>
      <c r="I72" t="s">
        <v>82</v>
      </c>
      <c r="J72" t="s">
        <v>81</v>
      </c>
      <c r="K72">
        <v>86652000</v>
      </c>
      <c r="L72">
        <v>1</v>
      </c>
      <c r="O72" t="s">
        <v>52</v>
      </c>
      <c r="P72">
        <v>28884000</v>
      </c>
      <c r="Q72">
        <v>1</v>
      </c>
    </row>
    <row r="73" spans="1:17" x14ac:dyDescent="0.2">
      <c r="A73" s="47" t="s">
        <v>375</v>
      </c>
      <c r="B73">
        <v>1</v>
      </c>
      <c r="E73" t="s">
        <v>334</v>
      </c>
      <c r="F73">
        <v>200381000</v>
      </c>
      <c r="G73">
        <v>1</v>
      </c>
      <c r="J73" t="s">
        <v>85</v>
      </c>
      <c r="K73">
        <v>5958000</v>
      </c>
      <c r="L73">
        <v>1</v>
      </c>
      <c r="N73" t="s">
        <v>720</v>
      </c>
      <c r="O73" t="s">
        <v>719</v>
      </c>
      <c r="P73">
        <v>56865000</v>
      </c>
      <c r="Q73">
        <v>1</v>
      </c>
    </row>
    <row r="74" spans="1:17" x14ac:dyDescent="0.2">
      <c r="A74" s="47" t="s">
        <v>550</v>
      </c>
      <c r="B74">
        <v>1</v>
      </c>
      <c r="D74" t="s">
        <v>492</v>
      </c>
      <c r="E74" t="s">
        <v>491</v>
      </c>
      <c r="F74">
        <v>285227000</v>
      </c>
      <c r="G74">
        <v>1</v>
      </c>
      <c r="J74" t="s">
        <v>84</v>
      </c>
      <c r="K74">
        <v>8666000</v>
      </c>
      <c r="L74">
        <v>1</v>
      </c>
      <c r="N74" t="s">
        <v>57</v>
      </c>
      <c r="O74" t="s">
        <v>56</v>
      </c>
      <c r="P74">
        <v>6229000</v>
      </c>
      <c r="Q74">
        <v>1</v>
      </c>
    </row>
    <row r="75" spans="1:17" x14ac:dyDescent="0.2">
      <c r="A75" s="47" t="s">
        <v>263</v>
      </c>
      <c r="B75">
        <v>1</v>
      </c>
      <c r="D75" t="s">
        <v>538</v>
      </c>
      <c r="E75" t="s">
        <v>537</v>
      </c>
      <c r="F75">
        <v>227460000</v>
      </c>
      <c r="G75">
        <v>1</v>
      </c>
      <c r="I75" t="s">
        <v>596</v>
      </c>
      <c r="J75" t="s">
        <v>595</v>
      </c>
      <c r="K75">
        <v>56865000</v>
      </c>
      <c r="L75">
        <v>1</v>
      </c>
      <c r="O75" t="s">
        <v>59</v>
      </c>
      <c r="P75">
        <v>6229000</v>
      </c>
      <c r="Q75">
        <v>1</v>
      </c>
    </row>
    <row r="76" spans="1:17" x14ac:dyDescent="0.2">
      <c r="A76" s="47" t="s">
        <v>684</v>
      </c>
      <c r="B76">
        <v>1</v>
      </c>
      <c r="E76" t="s">
        <v>540</v>
      </c>
      <c r="F76">
        <v>225655000</v>
      </c>
      <c r="G76">
        <v>1</v>
      </c>
      <c r="J76" t="s">
        <v>598</v>
      </c>
      <c r="K76">
        <v>120951000</v>
      </c>
      <c r="L76">
        <v>1</v>
      </c>
      <c r="N76" t="s">
        <v>86</v>
      </c>
      <c r="O76" t="s">
        <v>44</v>
      </c>
      <c r="P76">
        <v>6229000</v>
      </c>
      <c r="Q76">
        <v>1</v>
      </c>
    </row>
    <row r="77" spans="1:17" x14ac:dyDescent="0.2">
      <c r="A77" s="47" t="s">
        <v>352</v>
      </c>
      <c r="B77">
        <v>1</v>
      </c>
      <c r="D77" t="s">
        <v>659</v>
      </c>
      <c r="E77" t="s">
        <v>658</v>
      </c>
      <c r="F77">
        <v>330358000</v>
      </c>
      <c r="G77">
        <v>1</v>
      </c>
      <c r="I77" t="s">
        <v>782</v>
      </c>
      <c r="J77" t="s">
        <v>781</v>
      </c>
      <c r="K77">
        <v>97483000</v>
      </c>
      <c r="L77">
        <v>1</v>
      </c>
      <c r="N77" t="s">
        <v>89</v>
      </c>
      <c r="O77" t="s">
        <v>88</v>
      </c>
      <c r="P77">
        <v>2618000</v>
      </c>
      <c r="Q77">
        <v>1</v>
      </c>
    </row>
    <row r="78" spans="1:17" x14ac:dyDescent="0.2">
      <c r="A78" s="47" t="s">
        <v>1087</v>
      </c>
      <c r="B78">
        <v>1</v>
      </c>
      <c r="D78" t="s">
        <v>677</v>
      </c>
      <c r="E78" t="s">
        <v>210</v>
      </c>
      <c r="F78">
        <v>64989000</v>
      </c>
      <c r="G78">
        <v>1</v>
      </c>
      <c r="I78" t="s">
        <v>226</v>
      </c>
      <c r="J78" t="s">
        <v>225</v>
      </c>
      <c r="K78">
        <v>60476000</v>
      </c>
      <c r="L78">
        <v>1</v>
      </c>
      <c r="N78" t="s">
        <v>68</v>
      </c>
      <c r="O78" t="s">
        <v>56</v>
      </c>
      <c r="P78">
        <v>6229000</v>
      </c>
      <c r="Q78">
        <v>1</v>
      </c>
    </row>
    <row r="79" spans="1:17" x14ac:dyDescent="0.2">
      <c r="A79" s="47" t="s">
        <v>225</v>
      </c>
      <c r="B79">
        <v>1</v>
      </c>
      <c r="E79" t="s">
        <v>689</v>
      </c>
      <c r="F79">
        <v>256344000</v>
      </c>
      <c r="G79">
        <v>1</v>
      </c>
      <c r="J79" t="s">
        <v>229</v>
      </c>
      <c r="K79">
        <v>79431000</v>
      </c>
      <c r="L79">
        <v>1</v>
      </c>
      <c r="N79" t="s">
        <v>98</v>
      </c>
      <c r="O79" t="s">
        <v>97</v>
      </c>
      <c r="P79">
        <v>35203000</v>
      </c>
      <c r="Q79">
        <v>1</v>
      </c>
    </row>
    <row r="80" spans="1:17" x14ac:dyDescent="0.2">
      <c r="A80" s="47" t="s">
        <v>228</v>
      </c>
      <c r="B80">
        <v>1</v>
      </c>
      <c r="E80" t="s">
        <v>679</v>
      </c>
      <c r="F80">
        <v>22566000</v>
      </c>
      <c r="G80">
        <v>1</v>
      </c>
      <c r="J80" t="s">
        <v>228</v>
      </c>
      <c r="K80">
        <v>46034000</v>
      </c>
      <c r="L80">
        <v>1</v>
      </c>
      <c r="O80" t="s">
        <v>100</v>
      </c>
      <c r="P80">
        <v>27982000</v>
      </c>
      <c r="Q80">
        <v>1</v>
      </c>
    </row>
    <row r="81" spans="1:17" x14ac:dyDescent="0.2">
      <c r="A81" s="47" t="s">
        <v>929</v>
      </c>
      <c r="B81">
        <v>1</v>
      </c>
      <c r="D81" t="s">
        <v>924</v>
      </c>
      <c r="E81" t="s">
        <v>923</v>
      </c>
      <c r="F81">
        <v>388126000</v>
      </c>
      <c r="G81">
        <v>1</v>
      </c>
      <c r="I81" t="s">
        <v>422</v>
      </c>
      <c r="J81" t="s">
        <v>421</v>
      </c>
      <c r="K81">
        <v>17240000</v>
      </c>
      <c r="L81">
        <v>1</v>
      </c>
      <c r="N81" t="s">
        <v>114</v>
      </c>
      <c r="O81" t="s">
        <v>113</v>
      </c>
      <c r="P81">
        <v>11554000</v>
      </c>
      <c r="Q81">
        <v>1</v>
      </c>
    </row>
    <row r="82" spans="1:17" x14ac:dyDescent="0.2">
      <c r="A82" s="47" t="s">
        <v>988</v>
      </c>
      <c r="B82">
        <v>1</v>
      </c>
      <c r="D82" t="s">
        <v>983</v>
      </c>
      <c r="E82" t="s">
        <v>982</v>
      </c>
      <c r="F82">
        <v>234681000</v>
      </c>
      <c r="G82">
        <v>1</v>
      </c>
      <c r="J82" t="s">
        <v>424</v>
      </c>
      <c r="K82">
        <v>65892000</v>
      </c>
      <c r="L82">
        <v>1</v>
      </c>
      <c r="O82" t="s">
        <v>1035</v>
      </c>
      <c r="P82">
        <v>8124000</v>
      </c>
      <c r="Q82">
        <v>1</v>
      </c>
    </row>
    <row r="83" spans="1:17" x14ac:dyDescent="0.2">
      <c r="A83" s="47" t="s">
        <v>626</v>
      </c>
      <c r="B83">
        <v>1</v>
      </c>
      <c r="D83" t="s">
        <v>1114</v>
      </c>
      <c r="F83">
        <v>7439846000</v>
      </c>
      <c r="G83">
        <v>56</v>
      </c>
      <c r="J83" t="s">
        <v>426</v>
      </c>
      <c r="K83">
        <v>51450000</v>
      </c>
      <c r="L83">
        <v>1</v>
      </c>
      <c r="N83" t="s">
        <v>117</v>
      </c>
      <c r="O83" t="s">
        <v>116</v>
      </c>
      <c r="P83">
        <v>11464000</v>
      </c>
      <c r="Q83">
        <v>1</v>
      </c>
    </row>
    <row r="84" spans="1:17" x14ac:dyDescent="0.2">
      <c r="A84" s="47" t="s">
        <v>84</v>
      </c>
      <c r="B84">
        <v>6</v>
      </c>
      <c r="I84" t="s">
        <v>281</v>
      </c>
      <c r="J84" t="s">
        <v>280</v>
      </c>
      <c r="K84">
        <v>184134000</v>
      </c>
      <c r="L84">
        <v>1</v>
      </c>
      <c r="O84" t="s">
        <v>119</v>
      </c>
      <c r="P84">
        <v>6229000</v>
      </c>
      <c r="Q84">
        <v>1</v>
      </c>
    </row>
    <row r="85" spans="1:17" x14ac:dyDescent="0.2">
      <c r="A85" s="47" t="s">
        <v>144</v>
      </c>
      <c r="B85">
        <v>5</v>
      </c>
      <c r="I85" t="s">
        <v>798</v>
      </c>
      <c r="J85" t="s">
        <v>797</v>
      </c>
      <c r="K85">
        <v>82139000</v>
      </c>
      <c r="L85">
        <v>1</v>
      </c>
      <c r="N85" t="s">
        <v>120</v>
      </c>
      <c r="O85" t="s">
        <v>38</v>
      </c>
      <c r="P85">
        <v>5416000</v>
      </c>
      <c r="Q85">
        <v>1</v>
      </c>
    </row>
    <row r="86" spans="1:17" x14ac:dyDescent="0.2">
      <c r="A86" s="47" t="s">
        <v>162</v>
      </c>
      <c r="B86">
        <v>1</v>
      </c>
      <c r="I86" t="s">
        <v>506</v>
      </c>
      <c r="J86" t="s">
        <v>505</v>
      </c>
      <c r="K86">
        <v>43326000</v>
      </c>
      <c r="L86">
        <v>1</v>
      </c>
      <c r="N86" t="s">
        <v>123</v>
      </c>
      <c r="O86" t="s">
        <v>122</v>
      </c>
      <c r="P86">
        <v>37008000</v>
      </c>
      <c r="Q86">
        <v>1</v>
      </c>
    </row>
    <row r="87" spans="1:17" x14ac:dyDescent="0.2">
      <c r="A87" s="47" t="s">
        <v>915</v>
      </c>
      <c r="B87">
        <v>1</v>
      </c>
      <c r="J87" t="s">
        <v>508</v>
      </c>
      <c r="K87">
        <v>43326000</v>
      </c>
      <c r="L87">
        <v>1</v>
      </c>
      <c r="N87" t="s">
        <v>132</v>
      </c>
      <c r="O87" t="s">
        <v>131</v>
      </c>
      <c r="P87">
        <v>26176000</v>
      </c>
      <c r="Q87">
        <v>1</v>
      </c>
    </row>
    <row r="88" spans="1:17" x14ac:dyDescent="0.2">
      <c r="A88" s="47" t="s">
        <v>167</v>
      </c>
      <c r="B88">
        <v>1</v>
      </c>
      <c r="I88" t="s">
        <v>248</v>
      </c>
      <c r="J88" t="s">
        <v>247</v>
      </c>
      <c r="K88">
        <v>92067000</v>
      </c>
      <c r="L88">
        <v>1</v>
      </c>
      <c r="N88" t="s">
        <v>126</v>
      </c>
      <c r="O88" t="s">
        <v>125</v>
      </c>
      <c r="P88">
        <v>36105000</v>
      </c>
      <c r="Q88">
        <v>1</v>
      </c>
    </row>
    <row r="89" spans="1:17" x14ac:dyDescent="0.2">
      <c r="A89" s="47" t="s">
        <v>159</v>
      </c>
      <c r="B89">
        <v>1</v>
      </c>
      <c r="I89" t="s">
        <v>428</v>
      </c>
      <c r="J89" t="s">
        <v>427</v>
      </c>
      <c r="K89">
        <v>223849000</v>
      </c>
      <c r="L89">
        <v>1</v>
      </c>
      <c r="N89" t="s">
        <v>129</v>
      </c>
      <c r="O89" t="s">
        <v>128</v>
      </c>
      <c r="P89">
        <v>56865000</v>
      </c>
      <c r="Q89">
        <v>1</v>
      </c>
    </row>
    <row r="90" spans="1:17" x14ac:dyDescent="0.2">
      <c r="A90" s="47" t="s">
        <v>125</v>
      </c>
      <c r="B90">
        <v>2</v>
      </c>
      <c r="I90" t="s">
        <v>936</v>
      </c>
      <c r="J90" t="s">
        <v>938</v>
      </c>
      <c r="K90">
        <v>80333000</v>
      </c>
      <c r="L90">
        <v>1</v>
      </c>
      <c r="N90" t="s">
        <v>139</v>
      </c>
      <c r="O90" t="s">
        <v>138</v>
      </c>
      <c r="P90">
        <v>5416000</v>
      </c>
      <c r="Q90">
        <v>1</v>
      </c>
    </row>
    <row r="91" spans="1:17" x14ac:dyDescent="0.2">
      <c r="A91" s="47" t="s">
        <v>131</v>
      </c>
      <c r="B91">
        <v>1</v>
      </c>
      <c r="J91" t="s">
        <v>935</v>
      </c>
      <c r="K91">
        <v>48742000</v>
      </c>
      <c r="L91">
        <v>1</v>
      </c>
      <c r="N91" t="s">
        <v>154</v>
      </c>
      <c r="O91" t="s">
        <v>153</v>
      </c>
      <c r="P91">
        <v>12366000</v>
      </c>
      <c r="Q91">
        <v>1</v>
      </c>
    </row>
    <row r="92" spans="1:17" x14ac:dyDescent="0.2">
      <c r="A92" s="47" t="s">
        <v>195</v>
      </c>
      <c r="B92">
        <v>1</v>
      </c>
      <c r="I92" t="s">
        <v>64</v>
      </c>
      <c r="J92" t="s">
        <v>74</v>
      </c>
      <c r="K92">
        <v>63184000</v>
      </c>
      <c r="L92">
        <v>1</v>
      </c>
      <c r="N92" t="s">
        <v>165</v>
      </c>
      <c r="O92" t="s">
        <v>164</v>
      </c>
      <c r="P92">
        <v>8124000</v>
      </c>
      <c r="Q92">
        <v>1</v>
      </c>
    </row>
    <row r="93" spans="1:17" x14ac:dyDescent="0.2">
      <c r="A93" s="47" t="s">
        <v>382</v>
      </c>
      <c r="B93">
        <v>10</v>
      </c>
      <c r="J93" t="s">
        <v>63</v>
      </c>
      <c r="K93">
        <v>6229000</v>
      </c>
      <c r="L93">
        <v>1</v>
      </c>
      <c r="N93" t="s">
        <v>188</v>
      </c>
      <c r="O93" t="s">
        <v>187</v>
      </c>
      <c r="P93">
        <v>19858000</v>
      </c>
      <c r="Q93">
        <v>1</v>
      </c>
    </row>
    <row r="94" spans="1:17" x14ac:dyDescent="0.2">
      <c r="A94" s="47" t="s">
        <v>198</v>
      </c>
      <c r="B94">
        <v>1</v>
      </c>
      <c r="I94" t="s">
        <v>146</v>
      </c>
      <c r="J94" t="s">
        <v>97</v>
      </c>
      <c r="K94">
        <v>35203000</v>
      </c>
      <c r="L94">
        <v>1</v>
      </c>
      <c r="N94" t="s">
        <v>172</v>
      </c>
      <c r="O94" t="s">
        <v>116</v>
      </c>
      <c r="P94">
        <v>11464000</v>
      </c>
      <c r="Q94">
        <v>1</v>
      </c>
    </row>
    <row r="95" spans="1:17" x14ac:dyDescent="0.2">
      <c r="A95" s="47" t="s">
        <v>654</v>
      </c>
      <c r="B95">
        <v>1</v>
      </c>
      <c r="J95" t="s">
        <v>148</v>
      </c>
      <c r="K95">
        <v>34300000</v>
      </c>
      <c r="L95">
        <v>1</v>
      </c>
      <c r="N95" t="s">
        <v>168</v>
      </c>
      <c r="O95" t="s">
        <v>167</v>
      </c>
      <c r="P95">
        <v>24371000</v>
      </c>
      <c r="Q95">
        <v>1</v>
      </c>
    </row>
    <row r="96" spans="1:17" x14ac:dyDescent="0.2">
      <c r="A96" s="47" t="s">
        <v>49</v>
      </c>
      <c r="B96">
        <v>1</v>
      </c>
      <c r="I96" t="s">
        <v>150</v>
      </c>
      <c r="J96" t="s">
        <v>149</v>
      </c>
      <c r="K96">
        <v>43326000</v>
      </c>
      <c r="L96">
        <v>1</v>
      </c>
      <c r="O96" t="s">
        <v>170</v>
      </c>
      <c r="P96">
        <v>24371000</v>
      </c>
      <c r="Q96">
        <v>1</v>
      </c>
    </row>
    <row r="97" spans="1:17" x14ac:dyDescent="0.2">
      <c r="A97" s="47" t="s">
        <v>839</v>
      </c>
      <c r="B97">
        <v>1</v>
      </c>
      <c r="J97" t="s">
        <v>661</v>
      </c>
      <c r="K97">
        <v>74015000</v>
      </c>
      <c r="L97">
        <v>1</v>
      </c>
      <c r="N97" t="s">
        <v>219</v>
      </c>
      <c r="O97" t="s">
        <v>218</v>
      </c>
      <c r="P97">
        <v>19858000</v>
      </c>
      <c r="Q97">
        <v>1</v>
      </c>
    </row>
    <row r="98" spans="1:17" x14ac:dyDescent="0.2">
      <c r="A98" s="47" t="s">
        <v>52</v>
      </c>
      <c r="B98">
        <v>1</v>
      </c>
      <c r="J98" t="s">
        <v>152</v>
      </c>
      <c r="K98">
        <v>43326000</v>
      </c>
      <c r="L98">
        <v>1</v>
      </c>
      <c r="O98" t="s">
        <v>144</v>
      </c>
      <c r="P98">
        <v>8666000</v>
      </c>
      <c r="Q98">
        <v>1</v>
      </c>
    </row>
    <row r="99" spans="1:17" x14ac:dyDescent="0.2">
      <c r="A99" s="47" t="s">
        <v>833</v>
      </c>
      <c r="B99">
        <v>1</v>
      </c>
      <c r="I99" t="s">
        <v>294</v>
      </c>
      <c r="J99" t="s">
        <v>253</v>
      </c>
      <c r="K99">
        <v>14803000</v>
      </c>
      <c r="L99">
        <v>1</v>
      </c>
      <c r="O99" t="s">
        <v>221</v>
      </c>
      <c r="P99">
        <v>24371000</v>
      </c>
      <c r="Q99">
        <v>1</v>
      </c>
    </row>
    <row r="100" spans="1:17" x14ac:dyDescent="0.2">
      <c r="A100" s="47" t="s">
        <v>623</v>
      </c>
      <c r="B100">
        <v>1</v>
      </c>
      <c r="J100" t="s">
        <v>296</v>
      </c>
      <c r="K100">
        <v>150738000</v>
      </c>
      <c r="L100">
        <v>1</v>
      </c>
      <c r="N100" t="s">
        <v>231</v>
      </c>
      <c r="O100" t="s">
        <v>230</v>
      </c>
      <c r="P100">
        <v>6680000</v>
      </c>
      <c r="Q100">
        <v>1</v>
      </c>
    </row>
    <row r="101" spans="1:17" x14ac:dyDescent="0.2">
      <c r="A101" s="47" t="s">
        <v>78</v>
      </c>
      <c r="B101">
        <v>1</v>
      </c>
      <c r="I101" t="s">
        <v>298</v>
      </c>
      <c r="J101" t="s">
        <v>297</v>
      </c>
      <c r="K101">
        <v>68599000</v>
      </c>
      <c r="L101">
        <v>1</v>
      </c>
      <c r="N101" t="s">
        <v>234</v>
      </c>
      <c r="O101" t="s">
        <v>233</v>
      </c>
      <c r="P101">
        <v>7402000</v>
      </c>
      <c r="Q101">
        <v>1</v>
      </c>
    </row>
    <row r="102" spans="1:17" x14ac:dyDescent="0.2">
      <c r="A102" s="47" t="s">
        <v>401</v>
      </c>
      <c r="B102">
        <v>1</v>
      </c>
      <c r="J102" t="s">
        <v>84</v>
      </c>
      <c r="K102">
        <v>9388000</v>
      </c>
      <c r="L102">
        <v>1</v>
      </c>
      <c r="O102" t="s">
        <v>236</v>
      </c>
      <c r="P102">
        <v>7402000</v>
      </c>
      <c r="Q102">
        <v>1</v>
      </c>
    </row>
    <row r="103" spans="1:17" x14ac:dyDescent="0.2">
      <c r="A103" s="47" t="s">
        <v>865</v>
      </c>
      <c r="B103">
        <v>1</v>
      </c>
      <c r="I103" t="s">
        <v>316</v>
      </c>
      <c r="J103" t="s">
        <v>315</v>
      </c>
      <c r="K103">
        <v>86652000</v>
      </c>
      <c r="L103">
        <v>1</v>
      </c>
      <c r="N103" t="s">
        <v>237</v>
      </c>
      <c r="O103" t="s">
        <v>60</v>
      </c>
      <c r="P103">
        <v>6229000</v>
      </c>
      <c r="Q103">
        <v>1</v>
      </c>
    </row>
    <row r="104" spans="1:17" x14ac:dyDescent="0.2">
      <c r="A104" s="47" t="s">
        <v>509</v>
      </c>
      <c r="B104">
        <v>1</v>
      </c>
      <c r="J104" t="s">
        <v>318</v>
      </c>
      <c r="K104">
        <v>43326000</v>
      </c>
      <c r="L104">
        <v>1</v>
      </c>
      <c r="N104" t="s">
        <v>244</v>
      </c>
      <c r="O104" t="s">
        <v>243</v>
      </c>
      <c r="P104">
        <v>37008000</v>
      </c>
      <c r="Q104">
        <v>1</v>
      </c>
    </row>
    <row r="105" spans="1:17" x14ac:dyDescent="0.2">
      <c r="A105" s="47" t="s">
        <v>763</v>
      </c>
      <c r="B105">
        <v>1</v>
      </c>
      <c r="I105" t="s">
        <v>349</v>
      </c>
      <c r="J105" t="s">
        <v>348</v>
      </c>
      <c r="K105">
        <v>86652000</v>
      </c>
      <c r="L105">
        <v>1</v>
      </c>
      <c r="O105" t="s">
        <v>246</v>
      </c>
      <c r="P105">
        <v>8666000</v>
      </c>
      <c r="Q105">
        <v>1</v>
      </c>
    </row>
    <row r="106" spans="1:17" x14ac:dyDescent="0.2">
      <c r="A106" s="47" t="s">
        <v>553</v>
      </c>
      <c r="B106">
        <v>1</v>
      </c>
      <c r="J106" t="s">
        <v>351</v>
      </c>
      <c r="K106">
        <v>86652000</v>
      </c>
      <c r="L106">
        <v>1</v>
      </c>
      <c r="N106" t="s">
        <v>251</v>
      </c>
      <c r="O106" t="s">
        <v>250</v>
      </c>
      <c r="P106">
        <v>33397000</v>
      </c>
      <c r="Q106">
        <v>1</v>
      </c>
    </row>
    <row r="107" spans="1:17" x14ac:dyDescent="0.2">
      <c r="A107" s="47" t="s">
        <v>784</v>
      </c>
      <c r="B107">
        <v>1</v>
      </c>
      <c r="I107" t="s">
        <v>389</v>
      </c>
      <c r="J107" t="s">
        <v>388</v>
      </c>
      <c r="K107">
        <v>68599000</v>
      </c>
      <c r="L107">
        <v>1</v>
      </c>
      <c r="O107" t="s">
        <v>253</v>
      </c>
      <c r="P107">
        <v>14081000</v>
      </c>
      <c r="Q107">
        <v>1</v>
      </c>
    </row>
    <row r="108" spans="1:17" x14ac:dyDescent="0.2">
      <c r="A108" s="47" t="s">
        <v>549</v>
      </c>
      <c r="B108">
        <v>1</v>
      </c>
      <c r="J108" t="s">
        <v>391</v>
      </c>
      <c r="K108">
        <v>36105000</v>
      </c>
      <c r="L108">
        <v>1</v>
      </c>
      <c r="N108" t="s">
        <v>258</v>
      </c>
      <c r="O108" t="s">
        <v>257</v>
      </c>
      <c r="P108">
        <v>5416000</v>
      </c>
      <c r="Q108">
        <v>1</v>
      </c>
    </row>
    <row r="109" spans="1:17" x14ac:dyDescent="0.2">
      <c r="A109" s="47" t="s">
        <v>787</v>
      </c>
      <c r="B109">
        <v>1</v>
      </c>
      <c r="I109" t="s">
        <v>402</v>
      </c>
      <c r="J109" t="s">
        <v>401</v>
      </c>
      <c r="K109">
        <v>86652000</v>
      </c>
      <c r="L109">
        <v>1</v>
      </c>
      <c r="N109" t="s">
        <v>261</v>
      </c>
      <c r="O109" t="s">
        <v>260</v>
      </c>
      <c r="P109">
        <v>33397000</v>
      </c>
      <c r="Q109">
        <v>1</v>
      </c>
    </row>
    <row r="110" spans="1:17" x14ac:dyDescent="0.2">
      <c r="A110" s="47" t="s">
        <v>404</v>
      </c>
      <c r="B110">
        <v>1</v>
      </c>
      <c r="J110" t="s">
        <v>404</v>
      </c>
      <c r="K110">
        <v>43326000</v>
      </c>
      <c r="L110">
        <v>1</v>
      </c>
      <c r="O110" t="s">
        <v>246</v>
      </c>
      <c r="P110">
        <v>8666000</v>
      </c>
      <c r="Q110">
        <v>1</v>
      </c>
    </row>
    <row r="111" spans="1:17" x14ac:dyDescent="0.2">
      <c r="A111" s="47" t="s">
        <v>186</v>
      </c>
      <c r="B111">
        <v>2</v>
      </c>
      <c r="I111" t="s">
        <v>436</v>
      </c>
      <c r="J111" t="s">
        <v>435</v>
      </c>
      <c r="K111">
        <v>79431000</v>
      </c>
      <c r="L111">
        <v>1</v>
      </c>
      <c r="N111" t="s">
        <v>269</v>
      </c>
      <c r="O111" t="s">
        <v>268</v>
      </c>
      <c r="P111">
        <v>6229000</v>
      </c>
      <c r="Q111">
        <v>1</v>
      </c>
    </row>
    <row r="112" spans="1:17" x14ac:dyDescent="0.2">
      <c r="A112" s="47" t="s">
        <v>307</v>
      </c>
      <c r="B112">
        <v>1</v>
      </c>
      <c r="I112" t="s">
        <v>547</v>
      </c>
      <c r="J112" t="s">
        <v>933</v>
      </c>
      <c r="K112">
        <v>83041000</v>
      </c>
      <c r="L112">
        <v>1</v>
      </c>
      <c r="N112" t="s">
        <v>271</v>
      </c>
      <c r="O112" t="s">
        <v>268</v>
      </c>
      <c r="P112">
        <v>6229000</v>
      </c>
      <c r="Q112">
        <v>1</v>
      </c>
    </row>
    <row r="113" spans="1:17" x14ac:dyDescent="0.2">
      <c r="A113" s="47" t="s">
        <v>137</v>
      </c>
      <c r="B113">
        <v>2</v>
      </c>
      <c r="J113" t="s">
        <v>546</v>
      </c>
      <c r="K113">
        <v>48742000</v>
      </c>
      <c r="L113">
        <v>1</v>
      </c>
      <c r="N113" t="s">
        <v>274</v>
      </c>
      <c r="O113" t="s">
        <v>273</v>
      </c>
      <c r="P113">
        <v>65892000</v>
      </c>
      <c r="Q113">
        <v>1</v>
      </c>
    </row>
    <row r="114" spans="1:17" x14ac:dyDescent="0.2">
      <c r="A114" s="47" t="s">
        <v>696</v>
      </c>
      <c r="B114">
        <v>1</v>
      </c>
      <c r="J114" t="s">
        <v>84</v>
      </c>
      <c r="K114">
        <v>9388000</v>
      </c>
      <c r="L114">
        <v>1</v>
      </c>
      <c r="N114" t="s">
        <v>276</v>
      </c>
      <c r="O114" t="s">
        <v>268</v>
      </c>
      <c r="P114">
        <v>6229000</v>
      </c>
      <c r="Q114">
        <v>1</v>
      </c>
    </row>
    <row r="115" spans="1:17" x14ac:dyDescent="0.2">
      <c r="A115" s="47" t="s">
        <v>809</v>
      </c>
      <c r="B115">
        <v>1</v>
      </c>
      <c r="J115" t="s">
        <v>549</v>
      </c>
      <c r="K115">
        <v>43326000</v>
      </c>
      <c r="L115">
        <v>1</v>
      </c>
      <c r="N115" t="s">
        <v>278</v>
      </c>
      <c r="O115" t="s">
        <v>56</v>
      </c>
      <c r="P115">
        <v>6229000</v>
      </c>
      <c r="Q115">
        <v>1</v>
      </c>
    </row>
    <row r="116" spans="1:17" x14ac:dyDescent="0.2">
      <c r="A116" s="47" t="s">
        <v>1037</v>
      </c>
      <c r="B116">
        <v>1</v>
      </c>
      <c r="I116" t="s">
        <v>519</v>
      </c>
      <c r="J116" t="s">
        <v>518</v>
      </c>
      <c r="K116">
        <v>37910000</v>
      </c>
      <c r="L116">
        <v>1</v>
      </c>
      <c r="N116" t="s">
        <v>283</v>
      </c>
      <c r="O116" t="s">
        <v>257</v>
      </c>
      <c r="P116">
        <v>5416000</v>
      </c>
      <c r="Q116">
        <v>1</v>
      </c>
    </row>
    <row r="117" spans="1:17" x14ac:dyDescent="0.2">
      <c r="A117" s="47" t="s">
        <v>460</v>
      </c>
      <c r="B117">
        <v>1</v>
      </c>
      <c r="J117" t="s">
        <v>521</v>
      </c>
      <c r="K117">
        <v>43326000</v>
      </c>
      <c r="L117">
        <v>1</v>
      </c>
      <c r="N117" t="s">
        <v>285</v>
      </c>
      <c r="O117" t="s">
        <v>119</v>
      </c>
      <c r="P117">
        <v>6229000</v>
      </c>
      <c r="Q117">
        <v>1</v>
      </c>
    </row>
    <row r="118" spans="1:17" x14ac:dyDescent="0.2">
      <c r="A118" s="47" t="s">
        <v>616</v>
      </c>
      <c r="B118">
        <v>1</v>
      </c>
      <c r="I118" t="s">
        <v>513</v>
      </c>
      <c r="J118" t="s">
        <v>512</v>
      </c>
      <c r="K118">
        <v>114633000</v>
      </c>
      <c r="L118">
        <v>1</v>
      </c>
      <c r="N118" t="s">
        <v>287</v>
      </c>
      <c r="O118" t="s">
        <v>222</v>
      </c>
      <c r="P118">
        <v>26176000</v>
      </c>
      <c r="Q118">
        <v>1</v>
      </c>
    </row>
    <row r="119" spans="1:17" x14ac:dyDescent="0.2">
      <c r="A119" s="47" t="s">
        <v>100</v>
      </c>
      <c r="B119">
        <v>1</v>
      </c>
      <c r="I119" t="s">
        <v>620</v>
      </c>
      <c r="J119" t="s">
        <v>619</v>
      </c>
      <c r="K119">
        <v>114633000</v>
      </c>
      <c r="L119">
        <v>1</v>
      </c>
      <c r="N119" t="s">
        <v>290</v>
      </c>
      <c r="O119" t="s">
        <v>289</v>
      </c>
      <c r="P119">
        <v>60476000</v>
      </c>
      <c r="Q119">
        <v>1</v>
      </c>
    </row>
    <row r="120" spans="1:17" x14ac:dyDescent="0.2">
      <c r="A120" s="47" t="s">
        <v>148</v>
      </c>
      <c r="B120">
        <v>1</v>
      </c>
      <c r="J120" t="s">
        <v>622</v>
      </c>
      <c r="K120">
        <v>56865000</v>
      </c>
      <c r="L120">
        <v>1</v>
      </c>
      <c r="N120" t="s">
        <v>311</v>
      </c>
      <c r="O120" t="s">
        <v>310</v>
      </c>
      <c r="P120">
        <v>11464000</v>
      </c>
      <c r="Q120">
        <v>1</v>
      </c>
    </row>
    <row r="121" spans="1:17" x14ac:dyDescent="0.2">
      <c r="A121" s="47" t="s">
        <v>476</v>
      </c>
      <c r="B121">
        <v>1</v>
      </c>
      <c r="I121" t="s">
        <v>578</v>
      </c>
      <c r="J121" t="s">
        <v>577</v>
      </c>
      <c r="K121">
        <v>72210000</v>
      </c>
      <c r="L121">
        <v>1</v>
      </c>
      <c r="N121" t="s">
        <v>313</v>
      </c>
      <c r="O121" t="s">
        <v>44</v>
      </c>
      <c r="P121">
        <v>6229000</v>
      </c>
      <c r="Q121">
        <v>1</v>
      </c>
    </row>
    <row r="122" spans="1:17" x14ac:dyDescent="0.2">
      <c r="A122" s="47" t="s">
        <v>479</v>
      </c>
      <c r="B122">
        <v>1</v>
      </c>
      <c r="J122" t="s">
        <v>580</v>
      </c>
      <c r="K122">
        <v>114633000</v>
      </c>
      <c r="L122">
        <v>1</v>
      </c>
      <c r="N122" t="s">
        <v>320</v>
      </c>
      <c r="O122" t="s">
        <v>319</v>
      </c>
      <c r="P122">
        <v>6229000</v>
      </c>
      <c r="Q122">
        <v>1</v>
      </c>
    </row>
    <row r="123" spans="1:17" x14ac:dyDescent="0.2">
      <c r="A123" s="47" t="s">
        <v>204</v>
      </c>
      <c r="B123">
        <v>1</v>
      </c>
      <c r="I123" t="s">
        <v>196</v>
      </c>
      <c r="J123" t="s">
        <v>195</v>
      </c>
      <c r="K123">
        <v>26176000</v>
      </c>
      <c r="L123">
        <v>1</v>
      </c>
      <c r="N123" t="s">
        <v>322</v>
      </c>
      <c r="O123" t="s">
        <v>268</v>
      </c>
      <c r="P123">
        <v>6229000</v>
      </c>
      <c r="Q123">
        <v>1</v>
      </c>
    </row>
    <row r="124" spans="1:17" x14ac:dyDescent="0.2">
      <c r="A124" s="47" t="s">
        <v>912</v>
      </c>
      <c r="B124">
        <v>1</v>
      </c>
      <c r="J124" t="s">
        <v>198</v>
      </c>
      <c r="K124">
        <v>68599000</v>
      </c>
      <c r="L124">
        <v>1</v>
      </c>
      <c r="O124" t="s">
        <v>138</v>
      </c>
      <c r="P124">
        <v>5416000</v>
      </c>
      <c r="Q124">
        <v>1</v>
      </c>
    </row>
    <row r="125" spans="1:17" x14ac:dyDescent="0.2">
      <c r="A125" s="47" t="s">
        <v>210</v>
      </c>
      <c r="B125">
        <v>2</v>
      </c>
      <c r="I125" t="s">
        <v>649</v>
      </c>
      <c r="J125" t="s">
        <v>648</v>
      </c>
      <c r="K125">
        <v>200381000</v>
      </c>
      <c r="L125">
        <v>1</v>
      </c>
      <c r="N125" t="s">
        <v>336</v>
      </c>
      <c r="O125" t="s">
        <v>335</v>
      </c>
      <c r="P125">
        <v>40618000</v>
      </c>
      <c r="Q125">
        <v>1</v>
      </c>
    </row>
    <row r="126" spans="1:17" x14ac:dyDescent="0.2">
      <c r="A126" s="47" t="s">
        <v>145</v>
      </c>
      <c r="B126">
        <v>1</v>
      </c>
      <c r="I126" t="s">
        <v>644</v>
      </c>
      <c r="J126" t="s">
        <v>247</v>
      </c>
      <c r="K126">
        <v>92067000</v>
      </c>
      <c r="L126">
        <v>1</v>
      </c>
      <c r="N126" t="s">
        <v>340</v>
      </c>
      <c r="O126" t="s">
        <v>268</v>
      </c>
      <c r="P126">
        <v>6229000</v>
      </c>
      <c r="Q126">
        <v>1</v>
      </c>
    </row>
    <row r="127" spans="1:17" x14ac:dyDescent="0.2">
      <c r="A127" s="47" t="s">
        <v>73</v>
      </c>
      <c r="B127">
        <v>1</v>
      </c>
      <c r="I127" t="s">
        <v>664</v>
      </c>
      <c r="J127" t="s">
        <v>663</v>
      </c>
      <c r="K127">
        <v>159764000</v>
      </c>
      <c r="L127">
        <v>1</v>
      </c>
      <c r="N127" t="s">
        <v>343</v>
      </c>
      <c r="O127" t="s">
        <v>342</v>
      </c>
      <c r="P127">
        <v>11554000</v>
      </c>
      <c r="Q127">
        <v>1</v>
      </c>
    </row>
    <row r="128" spans="1:17" x14ac:dyDescent="0.2">
      <c r="A128" s="47" t="s">
        <v>877</v>
      </c>
      <c r="B128">
        <v>1</v>
      </c>
      <c r="I128" t="s">
        <v>697</v>
      </c>
      <c r="J128" t="s">
        <v>696</v>
      </c>
      <c r="K128">
        <v>103801000</v>
      </c>
      <c r="L128">
        <v>1</v>
      </c>
      <c r="N128" t="s">
        <v>346</v>
      </c>
      <c r="O128" t="s">
        <v>345</v>
      </c>
      <c r="P128">
        <v>5416000</v>
      </c>
      <c r="Q128">
        <v>1</v>
      </c>
    </row>
    <row r="129" spans="1:17" x14ac:dyDescent="0.2">
      <c r="A129" s="47" t="s">
        <v>880</v>
      </c>
      <c r="B129">
        <v>1</v>
      </c>
      <c r="I129" t="s">
        <v>702</v>
      </c>
      <c r="J129" t="s">
        <v>653</v>
      </c>
      <c r="K129">
        <v>70405000</v>
      </c>
      <c r="L129">
        <v>1</v>
      </c>
      <c r="N129" t="s">
        <v>353</v>
      </c>
      <c r="O129" t="s">
        <v>352</v>
      </c>
      <c r="P129">
        <v>26176000</v>
      </c>
      <c r="Q129">
        <v>1</v>
      </c>
    </row>
    <row r="130" spans="1:17" x14ac:dyDescent="0.2">
      <c r="A130" s="47" t="s">
        <v>521</v>
      </c>
      <c r="B130">
        <v>1</v>
      </c>
      <c r="I130" t="s">
        <v>773</v>
      </c>
      <c r="J130" t="s">
        <v>772</v>
      </c>
      <c r="K130">
        <v>46937000</v>
      </c>
      <c r="L130">
        <v>1</v>
      </c>
      <c r="N130" t="s">
        <v>356</v>
      </c>
      <c r="O130" t="s">
        <v>355</v>
      </c>
      <c r="P130">
        <v>8485000</v>
      </c>
      <c r="Q130">
        <v>1</v>
      </c>
    </row>
    <row r="131" spans="1:17" x14ac:dyDescent="0.2">
      <c r="A131" s="47" t="s">
        <v>505</v>
      </c>
      <c r="B131">
        <v>1</v>
      </c>
      <c r="J131" t="s">
        <v>775</v>
      </c>
      <c r="K131">
        <v>46937000</v>
      </c>
      <c r="L131">
        <v>1</v>
      </c>
      <c r="N131" t="s">
        <v>358</v>
      </c>
      <c r="O131" t="s">
        <v>257</v>
      </c>
      <c r="P131">
        <v>5416000</v>
      </c>
      <c r="Q131">
        <v>1</v>
      </c>
    </row>
    <row r="132" spans="1:17" x14ac:dyDescent="0.2">
      <c r="A132" s="47" t="s">
        <v>416</v>
      </c>
      <c r="B132">
        <v>1</v>
      </c>
      <c r="I132" t="s">
        <v>795</v>
      </c>
      <c r="J132" t="s">
        <v>794</v>
      </c>
      <c r="K132">
        <v>178719000</v>
      </c>
      <c r="L132">
        <v>1</v>
      </c>
      <c r="O132" t="s">
        <v>44</v>
      </c>
      <c r="P132">
        <v>6229000</v>
      </c>
      <c r="Q132">
        <v>1</v>
      </c>
    </row>
    <row r="133" spans="1:17" x14ac:dyDescent="0.2">
      <c r="A133" s="47" t="s">
        <v>508</v>
      </c>
      <c r="B133">
        <v>1</v>
      </c>
      <c r="I133" t="s">
        <v>827</v>
      </c>
      <c r="J133" t="s">
        <v>826</v>
      </c>
      <c r="K133">
        <v>56865000</v>
      </c>
      <c r="L133">
        <v>1</v>
      </c>
      <c r="O133" t="s">
        <v>138</v>
      </c>
      <c r="P133">
        <v>5416000</v>
      </c>
      <c r="Q133">
        <v>1</v>
      </c>
    </row>
    <row r="134" spans="1:17" x14ac:dyDescent="0.2">
      <c r="A134" s="47" t="s">
        <v>178</v>
      </c>
      <c r="B134">
        <v>2</v>
      </c>
      <c r="J134" t="s">
        <v>829</v>
      </c>
      <c r="K134">
        <v>48742000</v>
      </c>
      <c r="L134">
        <v>1</v>
      </c>
      <c r="N134" t="s">
        <v>360</v>
      </c>
      <c r="O134" t="s">
        <v>304</v>
      </c>
      <c r="P134">
        <v>6229000</v>
      </c>
      <c r="Q134">
        <v>1</v>
      </c>
    </row>
    <row r="135" spans="1:17" x14ac:dyDescent="0.2">
      <c r="A135" s="47" t="s">
        <v>229</v>
      </c>
      <c r="B135">
        <v>2</v>
      </c>
      <c r="I135" t="s">
        <v>866</v>
      </c>
      <c r="J135" t="s">
        <v>865</v>
      </c>
      <c r="K135">
        <v>86652000</v>
      </c>
      <c r="L135">
        <v>1</v>
      </c>
      <c r="N135" t="s">
        <v>369</v>
      </c>
      <c r="O135" t="s">
        <v>368</v>
      </c>
      <c r="P135">
        <v>5958000</v>
      </c>
      <c r="Q135">
        <v>1</v>
      </c>
    </row>
    <row r="136" spans="1:17" x14ac:dyDescent="0.2">
      <c r="A136" s="47" t="s">
        <v>797</v>
      </c>
      <c r="B136">
        <v>1</v>
      </c>
      <c r="J136" t="s">
        <v>868</v>
      </c>
      <c r="K136">
        <v>120951000</v>
      </c>
      <c r="L136">
        <v>1</v>
      </c>
      <c r="N136" t="s">
        <v>378</v>
      </c>
      <c r="O136" t="s">
        <v>319</v>
      </c>
      <c r="P136">
        <v>6229000</v>
      </c>
      <c r="Q136">
        <v>1</v>
      </c>
    </row>
    <row r="137" spans="1:17" x14ac:dyDescent="0.2">
      <c r="A137" s="47" t="s">
        <v>868</v>
      </c>
      <c r="B137">
        <v>1</v>
      </c>
      <c r="I137" t="s">
        <v>878</v>
      </c>
      <c r="J137" t="s">
        <v>877</v>
      </c>
      <c r="K137">
        <v>40618000</v>
      </c>
      <c r="L137">
        <v>1</v>
      </c>
      <c r="O137" t="s">
        <v>304</v>
      </c>
      <c r="P137">
        <v>6229000</v>
      </c>
      <c r="Q137">
        <v>1</v>
      </c>
    </row>
    <row r="138" spans="1:17" x14ac:dyDescent="0.2">
      <c r="A138" s="47" t="s">
        <v>657</v>
      </c>
      <c r="B138">
        <v>1</v>
      </c>
      <c r="J138" t="s">
        <v>880</v>
      </c>
      <c r="K138">
        <v>40618000</v>
      </c>
      <c r="L138">
        <v>1</v>
      </c>
      <c r="N138" t="s">
        <v>383</v>
      </c>
      <c r="O138" t="s">
        <v>382</v>
      </c>
      <c r="P138">
        <v>26176000</v>
      </c>
      <c r="Q138">
        <v>1</v>
      </c>
    </row>
    <row r="139" spans="1:17" x14ac:dyDescent="0.2">
      <c r="A139" s="47" t="s">
        <v>208</v>
      </c>
      <c r="B139">
        <v>2</v>
      </c>
      <c r="I139" t="s">
        <v>882</v>
      </c>
      <c r="J139" t="s">
        <v>881</v>
      </c>
      <c r="K139">
        <v>97483000</v>
      </c>
      <c r="L139">
        <v>1</v>
      </c>
      <c r="N139" t="s">
        <v>397</v>
      </c>
      <c r="O139" t="s">
        <v>396</v>
      </c>
      <c r="P139">
        <v>6951000</v>
      </c>
      <c r="Q139">
        <v>1</v>
      </c>
    </row>
    <row r="140" spans="1:17" x14ac:dyDescent="0.2">
      <c r="A140" s="47" t="s">
        <v>491</v>
      </c>
      <c r="B140">
        <v>1</v>
      </c>
      <c r="I140" t="s">
        <v>893</v>
      </c>
      <c r="J140" t="s">
        <v>871</v>
      </c>
      <c r="K140">
        <v>114633000</v>
      </c>
      <c r="L140">
        <v>1</v>
      </c>
      <c r="N140" t="s">
        <v>406</v>
      </c>
      <c r="O140" t="s">
        <v>405</v>
      </c>
      <c r="P140">
        <v>6229000</v>
      </c>
      <c r="Q140">
        <v>1</v>
      </c>
    </row>
    <row r="141" spans="1:17" x14ac:dyDescent="0.2">
      <c r="A141" s="47" t="s">
        <v>122</v>
      </c>
      <c r="B141">
        <v>1</v>
      </c>
      <c r="I141" t="s">
        <v>900</v>
      </c>
      <c r="J141" t="s">
        <v>447</v>
      </c>
      <c r="K141">
        <v>26176000</v>
      </c>
      <c r="L141">
        <v>1</v>
      </c>
      <c r="N141" t="s">
        <v>412</v>
      </c>
      <c r="O141" t="s">
        <v>411</v>
      </c>
      <c r="P141">
        <v>56865000</v>
      </c>
      <c r="Q141">
        <v>1</v>
      </c>
    </row>
    <row r="142" spans="1:17" x14ac:dyDescent="0.2">
      <c r="A142" s="47" t="s">
        <v>149</v>
      </c>
      <c r="B142">
        <v>1</v>
      </c>
      <c r="J142" t="s">
        <v>902</v>
      </c>
      <c r="K142">
        <v>65892000</v>
      </c>
      <c r="L142">
        <v>1</v>
      </c>
      <c r="N142" t="s">
        <v>414</v>
      </c>
      <c r="O142" t="s">
        <v>319</v>
      </c>
      <c r="P142">
        <v>6229000</v>
      </c>
      <c r="Q142">
        <v>1</v>
      </c>
    </row>
    <row r="143" spans="1:17" x14ac:dyDescent="0.2">
      <c r="A143" s="47" t="s">
        <v>152</v>
      </c>
      <c r="B143">
        <v>1</v>
      </c>
      <c r="I143" t="s">
        <v>904</v>
      </c>
      <c r="J143" t="s">
        <v>903</v>
      </c>
      <c r="K143">
        <v>46034000</v>
      </c>
      <c r="L143">
        <v>1</v>
      </c>
      <c r="N143" t="s">
        <v>433</v>
      </c>
      <c r="O143" t="s">
        <v>38</v>
      </c>
      <c r="P143">
        <v>5416000</v>
      </c>
      <c r="Q143">
        <v>1</v>
      </c>
    </row>
    <row r="144" spans="1:17" x14ac:dyDescent="0.2">
      <c r="A144" s="47" t="s">
        <v>250</v>
      </c>
      <c r="B144">
        <v>1</v>
      </c>
      <c r="J144" t="s">
        <v>382</v>
      </c>
      <c r="K144">
        <v>26176000</v>
      </c>
      <c r="L144">
        <v>1</v>
      </c>
      <c r="N144" t="s">
        <v>440</v>
      </c>
      <c r="O144" t="s">
        <v>319</v>
      </c>
      <c r="P144">
        <v>6229000</v>
      </c>
      <c r="Q144">
        <v>1</v>
      </c>
    </row>
    <row r="145" spans="1:17" x14ac:dyDescent="0.2">
      <c r="A145" s="47" t="s">
        <v>442</v>
      </c>
      <c r="B145">
        <v>1</v>
      </c>
      <c r="I145" t="s">
        <v>910</v>
      </c>
      <c r="J145" t="s">
        <v>909</v>
      </c>
      <c r="K145">
        <v>56865000</v>
      </c>
      <c r="L145">
        <v>1</v>
      </c>
      <c r="N145" t="s">
        <v>443</v>
      </c>
      <c r="O145" t="s">
        <v>442</v>
      </c>
      <c r="P145">
        <v>55060000</v>
      </c>
      <c r="Q145">
        <v>1</v>
      </c>
    </row>
    <row r="146" spans="1:17" x14ac:dyDescent="0.2">
      <c r="A146" s="47" t="s">
        <v>324</v>
      </c>
      <c r="B146">
        <v>1</v>
      </c>
      <c r="J146" t="s">
        <v>912</v>
      </c>
      <c r="K146">
        <v>79431000</v>
      </c>
      <c r="L146">
        <v>1</v>
      </c>
      <c r="N146" t="s">
        <v>448</v>
      </c>
      <c r="O146" t="s">
        <v>447</v>
      </c>
      <c r="P146">
        <v>26176000</v>
      </c>
      <c r="Q146">
        <v>1</v>
      </c>
    </row>
    <row r="147" spans="1:17" x14ac:dyDescent="0.2">
      <c r="A147" s="47" t="s">
        <v>577</v>
      </c>
      <c r="B147">
        <v>1</v>
      </c>
      <c r="I147" t="s">
        <v>919</v>
      </c>
      <c r="J147" t="s">
        <v>918</v>
      </c>
      <c r="K147">
        <v>63184000</v>
      </c>
      <c r="L147">
        <v>1</v>
      </c>
      <c r="N147" t="s">
        <v>455</v>
      </c>
      <c r="O147" t="s">
        <v>319</v>
      </c>
      <c r="P147">
        <v>6229000</v>
      </c>
      <c r="Q147">
        <v>1</v>
      </c>
    </row>
    <row r="148" spans="1:17" x14ac:dyDescent="0.2">
      <c r="A148" s="47" t="s">
        <v>710</v>
      </c>
      <c r="B148">
        <v>1</v>
      </c>
      <c r="J148" t="s">
        <v>84</v>
      </c>
      <c r="K148">
        <v>9388000</v>
      </c>
      <c r="L148">
        <v>1</v>
      </c>
      <c r="N148" t="s">
        <v>461</v>
      </c>
      <c r="O148" t="s">
        <v>460</v>
      </c>
      <c r="P148">
        <v>28884000</v>
      </c>
      <c r="Q148">
        <v>1</v>
      </c>
    </row>
    <row r="149" spans="1:17" x14ac:dyDescent="0.2">
      <c r="A149" s="47" t="s">
        <v>53</v>
      </c>
      <c r="B149">
        <v>2</v>
      </c>
      <c r="I149" t="s">
        <v>959</v>
      </c>
      <c r="J149" t="s">
        <v>958</v>
      </c>
      <c r="K149">
        <v>213018000</v>
      </c>
      <c r="L149">
        <v>1</v>
      </c>
      <c r="N149" t="s">
        <v>464</v>
      </c>
      <c r="O149" t="s">
        <v>463</v>
      </c>
      <c r="P149">
        <v>10832000</v>
      </c>
      <c r="Q149">
        <v>1</v>
      </c>
    </row>
    <row r="150" spans="1:17" x14ac:dyDescent="0.2">
      <c r="A150" s="47" t="s">
        <v>580</v>
      </c>
      <c r="B150">
        <v>2</v>
      </c>
      <c r="I150" t="s">
        <v>1023</v>
      </c>
      <c r="J150" t="s">
        <v>137</v>
      </c>
      <c r="K150">
        <v>103801000</v>
      </c>
      <c r="L150">
        <v>1</v>
      </c>
      <c r="N150" t="s">
        <v>472</v>
      </c>
      <c r="O150" t="s">
        <v>257</v>
      </c>
      <c r="P150">
        <v>5416000</v>
      </c>
      <c r="Q150">
        <v>1</v>
      </c>
    </row>
    <row r="151" spans="1:17" x14ac:dyDescent="0.2">
      <c r="A151" s="47" t="s">
        <v>826</v>
      </c>
      <c r="B151">
        <v>1</v>
      </c>
      <c r="I151" t="s">
        <v>968</v>
      </c>
      <c r="J151" t="s">
        <v>967</v>
      </c>
      <c r="K151">
        <v>77626000</v>
      </c>
      <c r="L151">
        <v>1</v>
      </c>
      <c r="N151" t="s">
        <v>474</v>
      </c>
      <c r="O151" t="s">
        <v>319</v>
      </c>
      <c r="P151">
        <v>6229000</v>
      </c>
      <c r="Q151">
        <v>1</v>
      </c>
    </row>
    <row r="152" spans="1:17" x14ac:dyDescent="0.2">
      <c r="A152" s="47" t="s">
        <v>776</v>
      </c>
      <c r="B152">
        <v>1</v>
      </c>
      <c r="J152" t="s">
        <v>463</v>
      </c>
      <c r="K152">
        <v>10832000</v>
      </c>
      <c r="L152">
        <v>1</v>
      </c>
      <c r="N152" t="s">
        <v>477</v>
      </c>
      <c r="O152" t="s">
        <v>476</v>
      </c>
      <c r="P152">
        <v>27982000</v>
      </c>
      <c r="Q152">
        <v>1</v>
      </c>
    </row>
    <row r="153" spans="1:17" x14ac:dyDescent="0.2">
      <c r="A153" s="47" t="s">
        <v>781</v>
      </c>
      <c r="B153">
        <v>1</v>
      </c>
      <c r="I153" t="s">
        <v>979</v>
      </c>
      <c r="J153" t="s">
        <v>978</v>
      </c>
      <c r="K153">
        <v>76723000</v>
      </c>
      <c r="L153">
        <v>1</v>
      </c>
      <c r="O153" t="s">
        <v>479</v>
      </c>
      <c r="P153">
        <v>27982000</v>
      </c>
      <c r="Q153">
        <v>1</v>
      </c>
    </row>
    <row r="154" spans="1:17" x14ac:dyDescent="0.2">
      <c r="A154" s="47" t="s">
        <v>469</v>
      </c>
      <c r="B154">
        <v>1</v>
      </c>
      <c r="J154" t="s">
        <v>981</v>
      </c>
      <c r="K154">
        <v>55963000</v>
      </c>
      <c r="L154">
        <v>1</v>
      </c>
      <c r="N154" t="s">
        <v>480</v>
      </c>
      <c r="O154" t="s">
        <v>328</v>
      </c>
      <c r="P154">
        <v>10832000</v>
      </c>
      <c r="Q154">
        <v>1</v>
      </c>
    </row>
    <row r="155" spans="1:17" x14ac:dyDescent="0.2">
      <c r="A155" s="47" t="s">
        <v>74</v>
      </c>
      <c r="B155">
        <v>1</v>
      </c>
      <c r="I155" t="s">
        <v>1031</v>
      </c>
      <c r="J155" t="s">
        <v>897</v>
      </c>
      <c r="K155">
        <v>68599000</v>
      </c>
      <c r="L155">
        <v>1</v>
      </c>
      <c r="N155" t="s">
        <v>482</v>
      </c>
      <c r="O155" t="s">
        <v>268</v>
      </c>
      <c r="P155">
        <v>6229000</v>
      </c>
      <c r="Q155">
        <v>1</v>
      </c>
    </row>
    <row r="156" spans="1:17" x14ac:dyDescent="0.2">
      <c r="A156" s="47" t="s">
        <v>769</v>
      </c>
      <c r="B156">
        <v>0</v>
      </c>
      <c r="J156" t="s">
        <v>1043</v>
      </c>
      <c r="K156">
        <v>56865000</v>
      </c>
      <c r="L156">
        <v>1</v>
      </c>
      <c r="N156" t="s">
        <v>489</v>
      </c>
      <c r="O156" t="s">
        <v>257</v>
      </c>
      <c r="P156">
        <v>5416000</v>
      </c>
      <c r="Q156">
        <v>1</v>
      </c>
    </row>
    <row r="157" spans="1:17" x14ac:dyDescent="0.2">
      <c r="A157" s="47" t="s">
        <v>1013</v>
      </c>
      <c r="B157">
        <v>1</v>
      </c>
      <c r="I157" t="s">
        <v>1033</v>
      </c>
      <c r="J157" t="s">
        <v>638</v>
      </c>
      <c r="K157">
        <v>92067000</v>
      </c>
      <c r="L157">
        <v>1</v>
      </c>
      <c r="N157" t="s">
        <v>495</v>
      </c>
      <c r="O157" t="s">
        <v>494</v>
      </c>
      <c r="P157">
        <v>10832000</v>
      </c>
      <c r="Q157">
        <v>1</v>
      </c>
    </row>
    <row r="158" spans="1:17" x14ac:dyDescent="0.2">
      <c r="A158" s="47" t="s">
        <v>222</v>
      </c>
      <c r="B158">
        <v>4</v>
      </c>
      <c r="I158" t="s">
        <v>1041</v>
      </c>
      <c r="J158" t="s">
        <v>1040</v>
      </c>
      <c r="K158">
        <v>125464000</v>
      </c>
      <c r="L158">
        <v>1</v>
      </c>
      <c r="N158" t="s">
        <v>544</v>
      </c>
      <c r="O158" t="s">
        <v>543</v>
      </c>
      <c r="P158">
        <v>11554000</v>
      </c>
      <c r="Q158">
        <v>1</v>
      </c>
    </row>
    <row r="159" spans="1:17" x14ac:dyDescent="0.2">
      <c r="A159" s="47" t="s">
        <v>829</v>
      </c>
      <c r="B159">
        <v>1</v>
      </c>
      <c r="I159" t="s">
        <v>1046</v>
      </c>
      <c r="J159" t="s">
        <v>1045</v>
      </c>
      <c r="K159">
        <v>71307000</v>
      </c>
      <c r="L159">
        <v>1</v>
      </c>
      <c r="N159" t="s">
        <v>541</v>
      </c>
      <c r="O159" t="s">
        <v>382</v>
      </c>
      <c r="P159">
        <v>26176000</v>
      </c>
      <c r="Q159">
        <v>1</v>
      </c>
    </row>
    <row r="160" spans="1:17" x14ac:dyDescent="0.2">
      <c r="A160" s="47" t="s">
        <v>348</v>
      </c>
      <c r="B160">
        <v>1</v>
      </c>
      <c r="I160" t="s">
        <v>181</v>
      </c>
      <c r="J160" t="s">
        <v>575</v>
      </c>
      <c r="K160">
        <v>72210000</v>
      </c>
      <c r="L160">
        <v>1</v>
      </c>
      <c r="N160" t="s">
        <v>525</v>
      </c>
      <c r="O160" t="s">
        <v>524</v>
      </c>
      <c r="P160">
        <v>59573000</v>
      </c>
      <c r="Q160">
        <v>1</v>
      </c>
    </row>
    <row r="161" spans="1:17" x14ac:dyDescent="0.2">
      <c r="A161" s="47" t="s">
        <v>315</v>
      </c>
      <c r="B161">
        <v>1</v>
      </c>
      <c r="J161" t="s">
        <v>411</v>
      </c>
      <c r="K161">
        <v>56865000</v>
      </c>
      <c r="L161">
        <v>1</v>
      </c>
      <c r="N161" t="s">
        <v>522</v>
      </c>
      <c r="O161" t="s">
        <v>60</v>
      </c>
      <c r="P161">
        <v>6229000</v>
      </c>
      <c r="Q161">
        <v>1</v>
      </c>
    </row>
    <row r="162" spans="1:17" x14ac:dyDescent="0.2">
      <c r="A162" s="47" t="s">
        <v>351</v>
      </c>
      <c r="B162">
        <v>1</v>
      </c>
      <c r="J162" t="s">
        <v>180</v>
      </c>
      <c r="K162">
        <v>11464000</v>
      </c>
      <c r="L162">
        <v>1</v>
      </c>
      <c r="N162" t="s">
        <v>516</v>
      </c>
      <c r="O162" t="s">
        <v>515</v>
      </c>
      <c r="P162">
        <v>31592000</v>
      </c>
      <c r="Q162">
        <v>1</v>
      </c>
    </row>
    <row r="163" spans="1:17" x14ac:dyDescent="0.2">
      <c r="A163" s="47" t="s">
        <v>318</v>
      </c>
      <c r="B163">
        <v>1</v>
      </c>
      <c r="I163" t="s">
        <v>1114</v>
      </c>
      <c r="K163">
        <v>10710444000</v>
      </c>
      <c r="L163">
        <v>159</v>
      </c>
      <c r="N163" t="s">
        <v>503</v>
      </c>
      <c r="O163" t="s">
        <v>502</v>
      </c>
      <c r="P163">
        <v>6229000</v>
      </c>
      <c r="Q163">
        <v>1</v>
      </c>
    </row>
    <row r="164" spans="1:17" x14ac:dyDescent="0.2">
      <c r="A164" s="47" t="s">
        <v>273</v>
      </c>
      <c r="B164">
        <v>1</v>
      </c>
      <c r="N164" t="s">
        <v>500</v>
      </c>
      <c r="O164" t="s">
        <v>499</v>
      </c>
      <c r="P164">
        <v>6229000</v>
      </c>
      <c r="Q164">
        <v>1</v>
      </c>
    </row>
    <row r="165" spans="1:17" x14ac:dyDescent="0.2">
      <c r="A165" s="47" t="s">
        <v>91</v>
      </c>
      <c r="B165">
        <v>1</v>
      </c>
      <c r="N165" t="s">
        <v>497</v>
      </c>
      <c r="O165" t="s">
        <v>382</v>
      </c>
      <c r="P165">
        <v>26176000</v>
      </c>
      <c r="Q165">
        <v>1</v>
      </c>
    </row>
    <row r="166" spans="1:17" x14ac:dyDescent="0.2">
      <c r="A166" s="47" t="s">
        <v>1011</v>
      </c>
      <c r="B166">
        <v>1</v>
      </c>
      <c r="N166" t="s">
        <v>965</v>
      </c>
      <c r="O166" t="s">
        <v>964</v>
      </c>
      <c r="P166">
        <v>11554000</v>
      </c>
      <c r="Q166">
        <v>1</v>
      </c>
    </row>
    <row r="167" spans="1:17" x14ac:dyDescent="0.2">
      <c r="A167" s="47" t="s">
        <v>598</v>
      </c>
      <c r="B167">
        <v>1</v>
      </c>
      <c r="N167" t="s">
        <v>92</v>
      </c>
      <c r="O167" t="s">
        <v>91</v>
      </c>
      <c r="P167">
        <v>40618000</v>
      </c>
      <c r="Q167">
        <v>1</v>
      </c>
    </row>
    <row r="168" spans="1:17" x14ac:dyDescent="0.2">
      <c r="A168" s="47" t="s">
        <v>794</v>
      </c>
      <c r="B168">
        <v>1</v>
      </c>
      <c r="N168" t="s">
        <v>1049</v>
      </c>
      <c r="O168" t="s">
        <v>1048</v>
      </c>
      <c r="P168">
        <v>7402000</v>
      </c>
      <c r="Q168">
        <v>1</v>
      </c>
    </row>
    <row r="169" spans="1:17" x14ac:dyDescent="0.2">
      <c r="A169" s="47" t="s">
        <v>738</v>
      </c>
      <c r="B169">
        <v>1</v>
      </c>
      <c r="N169" t="s">
        <v>747</v>
      </c>
      <c r="O169" t="s">
        <v>44</v>
      </c>
      <c r="P169">
        <v>6951000</v>
      </c>
      <c r="Q169">
        <v>1</v>
      </c>
    </row>
    <row r="170" spans="1:17" x14ac:dyDescent="0.2">
      <c r="A170" s="47" t="s">
        <v>653</v>
      </c>
      <c r="B170">
        <v>2</v>
      </c>
      <c r="N170" t="s">
        <v>1085</v>
      </c>
      <c r="O170" t="s">
        <v>1084</v>
      </c>
      <c r="P170">
        <v>56865000</v>
      </c>
      <c r="Q170">
        <v>1</v>
      </c>
    </row>
    <row r="171" spans="1:17" x14ac:dyDescent="0.2">
      <c r="A171" s="47" t="s">
        <v>840</v>
      </c>
      <c r="B171">
        <v>1</v>
      </c>
      <c r="N171" t="s">
        <v>1090</v>
      </c>
      <c r="O171" t="s">
        <v>610</v>
      </c>
      <c r="P171">
        <v>13179000</v>
      </c>
      <c r="Q171">
        <v>1</v>
      </c>
    </row>
    <row r="172" spans="1:17" x14ac:dyDescent="0.2">
      <c r="A172" s="47" t="s">
        <v>338</v>
      </c>
      <c r="B172">
        <v>2</v>
      </c>
      <c r="N172" t="s">
        <v>264</v>
      </c>
      <c r="O172" t="s">
        <v>263</v>
      </c>
      <c r="P172">
        <v>22566000</v>
      </c>
      <c r="Q172">
        <v>1</v>
      </c>
    </row>
    <row r="173" spans="1:17" x14ac:dyDescent="0.2">
      <c r="A173" s="47" t="s">
        <v>1051</v>
      </c>
      <c r="B173">
        <v>1</v>
      </c>
      <c r="N173" t="s">
        <v>111</v>
      </c>
      <c r="O173" t="s">
        <v>110</v>
      </c>
      <c r="P173">
        <v>6229000</v>
      </c>
      <c r="Q173">
        <v>1</v>
      </c>
    </row>
    <row r="174" spans="1:17" x14ac:dyDescent="0.2">
      <c r="A174" s="47" t="s">
        <v>886</v>
      </c>
      <c r="B174">
        <v>1</v>
      </c>
      <c r="N174" t="s">
        <v>532</v>
      </c>
      <c r="O174" t="s">
        <v>531</v>
      </c>
      <c r="P174">
        <v>16970000</v>
      </c>
      <c r="Q174">
        <v>1</v>
      </c>
    </row>
    <row r="175" spans="1:17" x14ac:dyDescent="0.2">
      <c r="A175" s="47" t="s">
        <v>1028</v>
      </c>
      <c r="B175">
        <v>1</v>
      </c>
      <c r="N175" t="s">
        <v>711</v>
      </c>
      <c r="O175" t="s">
        <v>710</v>
      </c>
      <c r="P175">
        <v>68599000</v>
      </c>
      <c r="Q175">
        <v>1</v>
      </c>
    </row>
    <row r="176" spans="1:17" x14ac:dyDescent="0.2">
      <c r="A176" s="47" t="s">
        <v>450</v>
      </c>
      <c r="B176">
        <v>1</v>
      </c>
      <c r="N176" t="s">
        <v>61</v>
      </c>
      <c r="O176" t="s">
        <v>60</v>
      </c>
      <c r="P176">
        <v>6229000</v>
      </c>
      <c r="Q176">
        <v>1</v>
      </c>
    </row>
    <row r="177" spans="1:17" x14ac:dyDescent="0.2">
      <c r="A177" s="47" t="s">
        <v>1061</v>
      </c>
      <c r="B177">
        <v>1</v>
      </c>
      <c r="N177" t="s">
        <v>789</v>
      </c>
      <c r="O177" t="s">
        <v>788</v>
      </c>
      <c r="P177">
        <v>12096000</v>
      </c>
      <c r="Q177">
        <v>1</v>
      </c>
    </row>
    <row r="178" spans="1:17" x14ac:dyDescent="0.2">
      <c r="A178" s="47" t="s">
        <v>243</v>
      </c>
      <c r="B178">
        <v>1</v>
      </c>
      <c r="N178" t="s">
        <v>528</v>
      </c>
      <c r="O178" t="s">
        <v>527</v>
      </c>
      <c r="P178">
        <v>12096000</v>
      </c>
      <c r="Q178">
        <v>1</v>
      </c>
    </row>
    <row r="179" spans="1:17" x14ac:dyDescent="0.2">
      <c r="A179" s="47" t="s">
        <v>260</v>
      </c>
      <c r="B179">
        <v>1</v>
      </c>
      <c r="O179" t="s">
        <v>530</v>
      </c>
      <c r="P179">
        <v>13179000</v>
      </c>
      <c r="Q179">
        <v>1</v>
      </c>
    </row>
    <row r="180" spans="1:17" x14ac:dyDescent="0.2">
      <c r="A180" s="47" t="s">
        <v>388</v>
      </c>
      <c r="B180">
        <v>1</v>
      </c>
      <c r="N180" t="s">
        <v>535</v>
      </c>
      <c r="O180" t="s">
        <v>534</v>
      </c>
      <c r="P180">
        <v>6229000</v>
      </c>
      <c r="Q180">
        <v>1</v>
      </c>
    </row>
    <row r="181" spans="1:17" x14ac:dyDescent="0.2">
      <c r="A181" s="47" t="s">
        <v>512</v>
      </c>
      <c r="B181">
        <v>1</v>
      </c>
      <c r="N181" t="s">
        <v>555</v>
      </c>
      <c r="O181" t="s">
        <v>554</v>
      </c>
      <c r="P181">
        <v>17240000</v>
      </c>
      <c r="Q181">
        <v>1</v>
      </c>
    </row>
    <row r="182" spans="1:17" x14ac:dyDescent="0.2">
      <c r="A182" s="47" t="s">
        <v>453</v>
      </c>
      <c r="B182">
        <v>1</v>
      </c>
      <c r="N182" t="s">
        <v>560</v>
      </c>
      <c r="O182" t="s">
        <v>63</v>
      </c>
      <c r="P182">
        <v>6229000</v>
      </c>
      <c r="Q182">
        <v>1</v>
      </c>
    </row>
    <row r="183" spans="1:17" x14ac:dyDescent="0.2">
      <c r="A183" s="47" t="s">
        <v>1084</v>
      </c>
      <c r="B183">
        <v>1</v>
      </c>
      <c r="N183" t="s">
        <v>563</v>
      </c>
      <c r="O183" t="s">
        <v>562</v>
      </c>
      <c r="P183">
        <v>6229000</v>
      </c>
      <c r="Q183">
        <v>1</v>
      </c>
    </row>
    <row r="184" spans="1:17" x14ac:dyDescent="0.2">
      <c r="A184" s="47" t="s">
        <v>156</v>
      </c>
      <c r="B184">
        <v>1</v>
      </c>
      <c r="N184" t="s">
        <v>565</v>
      </c>
      <c r="O184" t="s">
        <v>543</v>
      </c>
      <c r="P184">
        <v>11554000</v>
      </c>
      <c r="Q184">
        <v>1</v>
      </c>
    </row>
    <row r="185" spans="1:17" x14ac:dyDescent="0.2">
      <c r="A185" s="47" t="s">
        <v>689</v>
      </c>
      <c r="B185">
        <v>1</v>
      </c>
      <c r="O185" t="s">
        <v>567</v>
      </c>
      <c r="P185">
        <v>6229000</v>
      </c>
      <c r="Q185">
        <v>1</v>
      </c>
    </row>
    <row r="186" spans="1:17" x14ac:dyDescent="0.2">
      <c r="A186" s="47" t="s">
        <v>427</v>
      </c>
      <c r="B186">
        <v>1</v>
      </c>
      <c r="N186" t="s">
        <v>570</v>
      </c>
      <c r="O186" t="s">
        <v>447</v>
      </c>
      <c r="P186">
        <v>26176000</v>
      </c>
      <c r="Q186">
        <v>1</v>
      </c>
    </row>
    <row r="187" spans="1:17" x14ac:dyDescent="0.2">
      <c r="A187" s="47" t="s">
        <v>674</v>
      </c>
      <c r="B187">
        <v>1</v>
      </c>
      <c r="N187" t="s">
        <v>573</v>
      </c>
      <c r="O187" t="s">
        <v>572</v>
      </c>
      <c r="P187">
        <v>22566000</v>
      </c>
      <c r="Q187">
        <v>1</v>
      </c>
    </row>
    <row r="188" spans="1:17" x14ac:dyDescent="0.2">
      <c r="A188" s="47" t="s">
        <v>1097</v>
      </c>
      <c r="B188">
        <v>1</v>
      </c>
      <c r="N188" t="s">
        <v>591</v>
      </c>
      <c r="O188" t="s">
        <v>585</v>
      </c>
      <c r="P188">
        <v>51450000</v>
      </c>
      <c r="Q188">
        <v>1</v>
      </c>
    </row>
    <row r="189" spans="1:17" x14ac:dyDescent="0.2">
      <c r="A189" s="47" t="s">
        <v>554</v>
      </c>
      <c r="B189">
        <v>1</v>
      </c>
      <c r="N189" t="s">
        <v>606</v>
      </c>
      <c r="O189" t="s">
        <v>499</v>
      </c>
      <c r="P189">
        <v>6951000</v>
      </c>
      <c r="Q189">
        <v>1</v>
      </c>
    </row>
    <row r="190" spans="1:17" x14ac:dyDescent="0.2">
      <c r="A190" s="47" t="s">
        <v>457</v>
      </c>
      <c r="B190">
        <v>1</v>
      </c>
      <c r="N190" t="s">
        <v>611</v>
      </c>
      <c r="O190" t="s">
        <v>610</v>
      </c>
      <c r="P190">
        <v>13179000</v>
      </c>
      <c r="Q190">
        <v>1</v>
      </c>
    </row>
    <row r="191" spans="1:17" x14ac:dyDescent="0.2">
      <c r="A191" s="47" t="s">
        <v>599</v>
      </c>
      <c r="B191">
        <v>1</v>
      </c>
      <c r="N191" t="s">
        <v>633</v>
      </c>
      <c r="O191" t="s">
        <v>447</v>
      </c>
      <c r="P191">
        <v>26176000</v>
      </c>
      <c r="Q191">
        <v>1</v>
      </c>
    </row>
    <row r="192" spans="1:17" x14ac:dyDescent="0.2">
      <c r="A192" s="47" t="s">
        <v>246</v>
      </c>
      <c r="B192">
        <v>3</v>
      </c>
      <c r="N192" t="s">
        <v>624</v>
      </c>
      <c r="O192" t="s">
        <v>623</v>
      </c>
      <c r="P192">
        <v>48742000</v>
      </c>
      <c r="Q192">
        <v>1</v>
      </c>
    </row>
    <row r="193" spans="1:17" x14ac:dyDescent="0.2">
      <c r="A193" s="47" t="s">
        <v>454</v>
      </c>
      <c r="B193">
        <v>3</v>
      </c>
      <c r="N193" t="s">
        <v>627</v>
      </c>
      <c r="O193" t="s">
        <v>626</v>
      </c>
      <c r="P193">
        <v>46034000</v>
      </c>
      <c r="Q193">
        <v>1</v>
      </c>
    </row>
    <row r="194" spans="1:17" x14ac:dyDescent="0.2">
      <c r="A194" s="47" t="s">
        <v>170</v>
      </c>
      <c r="B194">
        <v>1</v>
      </c>
      <c r="N194" t="s">
        <v>994</v>
      </c>
      <c r="O194" t="s">
        <v>193</v>
      </c>
      <c r="P194">
        <v>43326000</v>
      </c>
      <c r="Q194">
        <v>1</v>
      </c>
    </row>
    <row r="195" spans="1:17" x14ac:dyDescent="0.2">
      <c r="A195" s="47" t="s">
        <v>391</v>
      </c>
      <c r="B195">
        <v>2</v>
      </c>
      <c r="N195" t="s">
        <v>629</v>
      </c>
      <c r="O195" t="s">
        <v>391</v>
      </c>
      <c r="P195">
        <v>36105000</v>
      </c>
      <c r="Q195">
        <v>1</v>
      </c>
    </row>
    <row r="196" spans="1:17" x14ac:dyDescent="0.2">
      <c r="A196" s="47" t="s">
        <v>447</v>
      </c>
      <c r="B196">
        <v>5</v>
      </c>
      <c r="N196" t="s">
        <v>631</v>
      </c>
      <c r="O196" t="s">
        <v>44</v>
      </c>
      <c r="P196">
        <v>6951000</v>
      </c>
      <c r="Q196">
        <v>1</v>
      </c>
    </row>
    <row r="197" spans="1:17" x14ac:dyDescent="0.2">
      <c r="A197" s="47" t="s">
        <v>902</v>
      </c>
      <c r="B197">
        <v>1</v>
      </c>
      <c r="N197" t="s">
        <v>642</v>
      </c>
      <c r="O197" t="s">
        <v>641</v>
      </c>
      <c r="P197">
        <v>7763000</v>
      </c>
      <c r="Q197">
        <v>1</v>
      </c>
    </row>
    <row r="198" spans="1:17" x14ac:dyDescent="0.2">
      <c r="A198" s="47" t="s">
        <v>424</v>
      </c>
      <c r="B198">
        <v>2</v>
      </c>
      <c r="N198" t="s">
        <v>669</v>
      </c>
      <c r="O198" t="s">
        <v>668</v>
      </c>
      <c r="P198">
        <v>6951000</v>
      </c>
      <c r="Q198">
        <v>1</v>
      </c>
    </row>
    <row r="199" spans="1:17" x14ac:dyDescent="0.2">
      <c r="A199" s="47" t="s">
        <v>426</v>
      </c>
      <c r="B199">
        <v>1</v>
      </c>
      <c r="N199" t="s">
        <v>675</v>
      </c>
      <c r="O199" t="s">
        <v>674</v>
      </c>
      <c r="P199">
        <v>21663000</v>
      </c>
      <c r="Q199">
        <v>1</v>
      </c>
    </row>
    <row r="200" spans="1:17" x14ac:dyDescent="0.2">
      <c r="A200" s="47" t="s">
        <v>419</v>
      </c>
      <c r="B200">
        <v>1</v>
      </c>
      <c r="N200" t="s">
        <v>687</v>
      </c>
      <c r="O200" t="s">
        <v>335</v>
      </c>
      <c r="P200">
        <v>40618000</v>
      </c>
      <c r="Q200">
        <v>1</v>
      </c>
    </row>
    <row r="201" spans="1:17" x14ac:dyDescent="0.2">
      <c r="A201" s="47" t="s">
        <v>930</v>
      </c>
      <c r="B201">
        <v>2</v>
      </c>
      <c r="N201" t="s">
        <v>692</v>
      </c>
      <c r="O201" t="s">
        <v>691</v>
      </c>
      <c r="P201">
        <v>6951000</v>
      </c>
      <c r="Q201">
        <v>1</v>
      </c>
    </row>
    <row r="202" spans="1:17" x14ac:dyDescent="0.2">
      <c r="A202" s="47" t="s">
        <v>466</v>
      </c>
      <c r="B202">
        <v>1</v>
      </c>
      <c r="N202" t="s">
        <v>700</v>
      </c>
      <c r="O202" t="s">
        <v>699</v>
      </c>
      <c r="P202">
        <v>50547000</v>
      </c>
      <c r="Q202">
        <v>1</v>
      </c>
    </row>
    <row r="203" spans="1:17" x14ac:dyDescent="0.2">
      <c r="A203" s="47" t="s">
        <v>531</v>
      </c>
      <c r="B203">
        <v>1</v>
      </c>
      <c r="N203" t="s">
        <v>704</v>
      </c>
      <c r="O203" t="s">
        <v>222</v>
      </c>
      <c r="P203">
        <v>26176000</v>
      </c>
      <c r="Q203">
        <v>1</v>
      </c>
    </row>
    <row r="204" spans="1:17" x14ac:dyDescent="0.2">
      <c r="A204" s="47" t="s">
        <v>368</v>
      </c>
      <c r="B204">
        <v>1</v>
      </c>
      <c r="N204" t="s">
        <v>713</v>
      </c>
      <c r="O204" t="s">
        <v>335</v>
      </c>
      <c r="P204">
        <v>40618000</v>
      </c>
      <c r="Q204">
        <v>1</v>
      </c>
    </row>
    <row r="205" spans="1:17" x14ac:dyDescent="0.2">
      <c r="A205" s="47" t="s">
        <v>557</v>
      </c>
      <c r="B205">
        <v>1</v>
      </c>
      <c r="N205" t="s">
        <v>715</v>
      </c>
      <c r="O205" t="s">
        <v>382</v>
      </c>
      <c r="P205">
        <v>26176000</v>
      </c>
      <c r="Q205">
        <v>1</v>
      </c>
    </row>
    <row r="206" spans="1:17" x14ac:dyDescent="0.2">
      <c r="A206" s="47" t="s">
        <v>85</v>
      </c>
      <c r="B206">
        <v>2</v>
      </c>
      <c r="N206" t="s">
        <v>733</v>
      </c>
      <c r="O206" t="s">
        <v>382</v>
      </c>
      <c r="P206">
        <v>26176000</v>
      </c>
      <c r="Q206">
        <v>1</v>
      </c>
    </row>
    <row r="207" spans="1:17" x14ac:dyDescent="0.2">
      <c r="A207" s="47" t="s">
        <v>392</v>
      </c>
      <c r="B207">
        <v>1</v>
      </c>
      <c r="N207" t="s">
        <v>736</v>
      </c>
      <c r="O207" t="s">
        <v>735</v>
      </c>
      <c r="P207">
        <v>15435000</v>
      </c>
      <c r="Q207">
        <v>1</v>
      </c>
    </row>
    <row r="208" spans="1:17" x14ac:dyDescent="0.2">
      <c r="A208" s="47" t="s">
        <v>164</v>
      </c>
      <c r="B208">
        <v>2</v>
      </c>
      <c r="N208" t="s">
        <v>745</v>
      </c>
      <c r="O208" t="s">
        <v>722</v>
      </c>
      <c r="P208">
        <v>10832000</v>
      </c>
      <c r="Q208">
        <v>1</v>
      </c>
    </row>
    <row r="209" spans="1:17" x14ac:dyDescent="0.2">
      <c r="A209" s="47" t="s">
        <v>1048</v>
      </c>
      <c r="B209">
        <v>1</v>
      </c>
      <c r="N209" t="s">
        <v>753</v>
      </c>
      <c r="O209" t="s">
        <v>752</v>
      </c>
      <c r="P209">
        <v>14262000</v>
      </c>
      <c r="Q209">
        <v>1</v>
      </c>
    </row>
    <row r="210" spans="1:17" x14ac:dyDescent="0.2">
      <c r="A210" s="47" t="s">
        <v>253</v>
      </c>
      <c r="B210">
        <v>2</v>
      </c>
      <c r="N210" t="s">
        <v>755</v>
      </c>
      <c r="O210" t="s">
        <v>641</v>
      </c>
      <c r="P210">
        <v>7763000</v>
      </c>
      <c r="Q210">
        <v>1</v>
      </c>
    </row>
    <row r="211" spans="1:17" x14ac:dyDescent="0.2">
      <c r="A211" s="47" t="s">
        <v>199</v>
      </c>
      <c r="B211">
        <v>1</v>
      </c>
      <c r="O211" t="s">
        <v>717</v>
      </c>
      <c r="P211">
        <v>6951000</v>
      </c>
      <c r="Q211">
        <v>1</v>
      </c>
    </row>
    <row r="212" spans="1:17" x14ac:dyDescent="0.2">
      <c r="A212" s="47" t="s">
        <v>280</v>
      </c>
      <c r="B212">
        <v>1</v>
      </c>
      <c r="N212" t="s">
        <v>761</v>
      </c>
      <c r="O212" t="s">
        <v>717</v>
      </c>
      <c r="P212">
        <v>6951000</v>
      </c>
      <c r="Q212">
        <v>1</v>
      </c>
    </row>
    <row r="213" spans="1:17" x14ac:dyDescent="0.2">
      <c r="A213" s="47" t="s">
        <v>658</v>
      </c>
      <c r="B213">
        <v>1</v>
      </c>
      <c r="N213" t="s">
        <v>764</v>
      </c>
      <c r="O213" t="s">
        <v>763</v>
      </c>
      <c r="P213">
        <v>55060000</v>
      </c>
      <c r="Q213">
        <v>1</v>
      </c>
    </row>
    <row r="214" spans="1:17" x14ac:dyDescent="0.2">
      <c r="A214" s="47" t="s">
        <v>371</v>
      </c>
      <c r="B214">
        <v>1</v>
      </c>
      <c r="N214" t="s">
        <v>792</v>
      </c>
      <c r="O214" t="s">
        <v>791</v>
      </c>
      <c r="P214">
        <v>24371000</v>
      </c>
      <c r="Q214">
        <v>1</v>
      </c>
    </row>
    <row r="215" spans="1:17" x14ac:dyDescent="0.2">
      <c r="A215" s="47" t="s">
        <v>741</v>
      </c>
      <c r="B215">
        <v>1</v>
      </c>
      <c r="N215" t="s">
        <v>811</v>
      </c>
      <c r="O215" t="s">
        <v>810</v>
      </c>
      <c r="P215">
        <v>6951000</v>
      </c>
      <c r="Q215">
        <v>1</v>
      </c>
    </row>
    <row r="216" spans="1:17" x14ac:dyDescent="0.2">
      <c r="A216" s="47" t="s">
        <v>296</v>
      </c>
      <c r="B216">
        <v>1</v>
      </c>
      <c r="N216" t="s">
        <v>815</v>
      </c>
      <c r="O216" t="s">
        <v>454</v>
      </c>
      <c r="P216">
        <v>9388000</v>
      </c>
      <c r="Q216">
        <v>1</v>
      </c>
    </row>
    <row r="217" spans="1:17" x14ac:dyDescent="0.2">
      <c r="A217" s="47" t="s">
        <v>661</v>
      </c>
      <c r="B217">
        <v>1</v>
      </c>
      <c r="N217" t="s">
        <v>821</v>
      </c>
      <c r="O217" t="s">
        <v>820</v>
      </c>
      <c r="P217">
        <v>6951000</v>
      </c>
      <c r="Q217">
        <v>1</v>
      </c>
    </row>
    <row r="218" spans="1:17" x14ac:dyDescent="0.2">
      <c r="A218" s="47" t="s">
        <v>435</v>
      </c>
      <c r="B218">
        <v>1</v>
      </c>
      <c r="N218" t="s">
        <v>835</v>
      </c>
      <c r="O218" t="s">
        <v>834</v>
      </c>
      <c r="P218">
        <v>11554000</v>
      </c>
      <c r="Q218">
        <v>1</v>
      </c>
    </row>
    <row r="219" spans="1:17" x14ac:dyDescent="0.2">
      <c r="A219" s="47" t="s">
        <v>699</v>
      </c>
      <c r="B219">
        <v>1</v>
      </c>
      <c r="N219" t="s">
        <v>843</v>
      </c>
      <c r="O219" t="s">
        <v>668</v>
      </c>
      <c r="P219">
        <v>6951000</v>
      </c>
      <c r="Q219">
        <v>1</v>
      </c>
    </row>
    <row r="220" spans="1:17" x14ac:dyDescent="0.2">
      <c r="A220" s="47" t="s">
        <v>537</v>
      </c>
      <c r="B220">
        <v>1</v>
      </c>
      <c r="N220" t="s">
        <v>849</v>
      </c>
      <c r="O220" t="s">
        <v>382</v>
      </c>
      <c r="P220">
        <v>26176000</v>
      </c>
      <c r="Q220">
        <v>1</v>
      </c>
    </row>
    <row r="221" spans="1:17" x14ac:dyDescent="0.2">
      <c r="A221" s="47" t="s">
        <v>881</v>
      </c>
      <c r="B221">
        <v>1</v>
      </c>
      <c r="N221" t="s">
        <v>854</v>
      </c>
      <c r="O221" t="s">
        <v>382</v>
      </c>
      <c r="P221">
        <v>26176000</v>
      </c>
      <c r="Q221">
        <v>1</v>
      </c>
    </row>
    <row r="222" spans="1:17" x14ac:dyDescent="0.2">
      <c r="A222" s="47" t="s">
        <v>728</v>
      </c>
      <c r="B222">
        <v>1</v>
      </c>
      <c r="N222" t="s">
        <v>859</v>
      </c>
      <c r="O222" t="s">
        <v>858</v>
      </c>
      <c r="P222">
        <v>56865000</v>
      </c>
      <c r="Q222">
        <v>1</v>
      </c>
    </row>
    <row r="223" spans="1:17" x14ac:dyDescent="0.2">
      <c r="A223" s="47" t="s">
        <v>524</v>
      </c>
      <c r="B223">
        <v>1</v>
      </c>
      <c r="N223" t="s">
        <v>863</v>
      </c>
      <c r="O223" t="s">
        <v>722</v>
      </c>
      <c r="P223">
        <v>10832000</v>
      </c>
      <c r="Q223">
        <v>1</v>
      </c>
    </row>
    <row r="224" spans="1:17" x14ac:dyDescent="0.2">
      <c r="A224" s="47" t="s">
        <v>772</v>
      </c>
      <c r="B224">
        <v>1</v>
      </c>
      <c r="N224" t="s">
        <v>869</v>
      </c>
      <c r="O224" t="s">
        <v>205</v>
      </c>
      <c r="P224">
        <v>48742000</v>
      </c>
      <c r="Q224">
        <v>1</v>
      </c>
    </row>
    <row r="225" spans="1:17" x14ac:dyDescent="0.2">
      <c r="A225" s="47" t="s">
        <v>775</v>
      </c>
      <c r="B225">
        <v>1</v>
      </c>
      <c r="N225" t="s">
        <v>875</v>
      </c>
      <c r="O225" t="s">
        <v>874</v>
      </c>
      <c r="P225">
        <v>25274000</v>
      </c>
      <c r="Q225">
        <v>1</v>
      </c>
    </row>
    <row r="226" spans="1:17" x14ac:dyDescent="0.2">
      <c r="A226" s="47" t="s">
        <v>420</v>
      </c>
      <c r="B226">
        <v>1</v>
      </c>
      <c r="N226" t="s">
        <v>895</v>
      </c>
      <c r="O226" t="s">
        <v>424</v>
      </c>
      <c r="P226">
        <v>65892000</v>
      </c>
      <c r="Q226">
        <v>1</v>
      </c>
    </row>
    <row r="227" spans="1:17" x14ac:dyDescent="0.2">
      <c r="A227" s="47" t="s">
        <v>949</v>
      </c>
      <c r="B227">
        <v>1</v>
      </c>
      <c r="N227" t="s">
        <v>898</v>
      </c>
      <c r="O227" t="s">
        <v>897</v>
      </c>
      <c r="P227">
        <v>68599000</v>
      </c>
      <c r="Q227">
        <v>1</v>
      </c>
    </row>
    <row r="228" spans="1:17" x14ac:dyDescent="0.2">
      <c r="A228" s="47" t="s">
        <v>1019</v>
      </c>
      <c r="B228">
        <v>1</v>
      </c>
      <c r="N228" t="s">
        <v>913</v>
      </c>
      <c r="O228" t="s">
        <v>144</v>
      </c>
      <c r="P228">
        <v>9388000</v>
      </c>
      <c r="Q228">
        <v>1</v>
      </c>
    </row>
    <row r="229" spans="1:17" x14ac:dyDescent="0.2">
      <c r="A229" s="47" t="s">
        <v>1045</v>
      </c>
      <c r="B229">
        <v>1</v>
      </c>
      <c r="O229" t="s">
        <v>915</v>
      </c>
      <c r="P229">
        <v>43326000</v>
      </c>
      <c r="Q229">
        <v>1</v>
      </c>
    </row>
    <row r="230" spans="1:17" x14ac:dyDescent="0.2">
      <c r="A230" s="47" t="s">
        <v>1015</v>
      </c>
      <c r="B230">
        <v>1</v>
      </c>
      <c r="N230" t="s">
        <v>916</v>
      </c>
      <c r="O230" t="s">
        <v>717</v>
      </c>
      <c r="P230">
        <v>6951000</v>
      </c>
      <c r="Q230">
        <v>1</v>
      </c>
    </row>
    <row r="231" spans="1:17" x14ac:dyDescent="0.2">
      <c r="A231" s="47" t="s">
        <v>430</v>
      </c>
      <c r="B231">
        <v>1</v>
      </c>
      <c r="N231" t="s">
        <v>921</v>
      </c>
      <c r="O231" t="s">
        <v>897</v>
      </c>
      <c r="P231">
        <v>68599000</v>
      </c>
      <c r="Q231">
        <v>1</v>
      </c>
    </row>
    <row r="232" spans="1:17" x14ac:dyDescent="0.2">
      <c r="A232" s="47" t="s">
        <v>887</v>
      </c>
      <c r="B232">
        <v>1</v>
      </c>
      <c r="N232" t="s">
        <v>940</v>
      </c>
      <c r="O232" t="s">
        <v>382</v>
      </c>
      <c r="P232">
        <v>26176000</v>
      </c>
      <c r="Q232">
        <v>1</v>
      </c>
    </row>
    <row r="233" spans="1:17" x14ac:dyDescent="0.2">
      <c r="A233" s="47" t="s">
        <v>212</v>
      </c>
      <c r="B233">
        <v>1</v>
      </c>
      <c r="N233" t="s">
        <v>943</v>
      </c>
      <c r="O233" t="s">
        <v>942</v>
      </c>
      <c r="P233">
        <v>60476000</v>
      </c>
      <c r="Q233">
        <v>1</v>
      </c>
    </row>
    <row r="234" spans="1:17" x14ac:dyDescent="0.2">
      <c r="A234" s="47" t="s">
        <v>978</v>
      </c>
      <c r="B234">
        <v>1</v>
      </c>
      <c r="N234" t="s">
        <v>945</v>
      </c>
      <c r="O234" t="s">
        <v>585</v>
      </c>
      <c r="P234">
        <v>51450000</v>
      </c>
      <c r="Q234">
        <v>1</v>
      </c>
    </row>
    <row r="235" spans="1:17" x14ac:dyDescent="0.2">
      <c r="A235" s="47" t="s">
        <v>958</v>
      </c>
      <c r="B235">
        <v>1</v>
      </c>
      <c r="N235" t="s">
        <v>953</v>
      </c>
      <c r="O235" t="s">
        <v>952</v>
      </c>
      <c r="P235">
        <v>48742000</v>
      </c>
      <c r="Q235">
        <v>1</v>
      </c>
    </row>
    <row r="236" spans="1:17" x14ac:dyDescent="0.2">
      <c r="A236" s="47" t="s">
        <v>744</v>
      </c>
      <c r="B236">
        <v>1</v>
      </c>
      <c r="N236" t="s">
        <v>956</v>
      </c>
      <c r="O236" t="s">
        <v>955</v>
      </c>
      <c r="P236">
        <v>27079000</v>
      </c>
      <c r="Q236">
        <v>1</v>
      </c>
    </row>
    <row r="237" spans="1:17" x14ac:dyDescent="0.2">
      <c r="A237" s="47" t="s">
        <v>725</v>
      </c>
      <c r="B237">
        <v>1</v>
      </c>
      <c r="N237" t="s">
        <v>971</v>
      </c>
      <c r="O237" t="s">
        <v>970</v>
      </c>
      <c r="P237">
        <v>37910000</v>
      </c>
      <c r="Q237">
        <v>1</v>
      </c>
    </row>
    <row r="238" spans="1:17" x14ac:dyDescent="0.2">
      <c r="A238" s="47" t="s">
        <v>991</v>
      </c>
      <c r="B238">
        <v>1</v>
      </c>
      <c r="N238" t="s">
        <v>973</v>
      </c>
      <c r="O238" t="s">
        <v>810</v>
      </c>
      <c r="P238">
        <v>6951000</v>
      </c>
      <c r="Q238">
        <v>1</v>
      </c>
    </row>
    <row r="239" spans="1:17" x14ac:dyDescent="0.2">
      <c r="A239" s="47" t="s">
        <v>408</v>
      </c>
      <c r="B239">
        <v>1</v>
      </c>
      <c r="N239" t="s">
        <v>975</v>
      </c>
      <c r="O239" t="s">
        <v>897</v>
      </c>
      <c r="P239">
        <v>68599000</v>
      </c>
      <c r="Q239">
        <v>1</v>
      </c>
    </row>
    <row r="240" spans="1:17" x14ac:dyDescent="0.2">
      <c r="A240" s="47" t="s">
        <v>1022</v>
      </c>
      <c r="B240">
        <v>1</v>
      </c>
      <c r="N240" t="s">
        <v>999</v>
      </c>
      <c r="O240" t="s">
        <v>998</v>
      </c>
      <c r="P240">
        <v>13630000</v>
      </c>
      <c r="Q240">
        <v>1</v>
      </c>
    </row>
    <row r="241" spans="1:17" x14ac:dyDescent="0.2">
      <c r="A241" s="47" t="s">
        <v>1102</v>
      </c>
      <c r="B241">
        <v>1</v>
      </c>
      <c r="N241" t="s">
        <v>1006</v>
      </c>
      <c r="O241" t="s">
        <v>1005</v>
      </c>
      <c r="P241">
        <v>59573000</v>
      </c>
      <c r="Q241">
        <v>1</v>
      </c>
    </row>
    <row r="242" spans="1:17" x14ac:dyDescent="0.2">
      <c r="A242" s="47" t="s">
        <v>1002</v>
      </c>
      <c r="B242">
        <v>1</v>
      </c>
      <c r="N242" t="s">
        <v>1026</v>
      </c>
      <c r="O242" t="s">
        <v>1025</v>
      </c>
      <c r="P242">
        <v>6951000</v>
      </c>
      <c r="Q242">
        <v>1</v>
      </c>
    </row>
    <row r="243" spans="1:17" x14ac:dyDescent="0.2">
      <c r="A243" s="47" t="s">
        <v>1040</v>
      </c>
      <c r="B243">
        <v>1</v>
      </c>
      <c r="N243" t="s">
        <v>1029</v>
      </c>
      <c r="O243" t="s">
        <v>1028</v>
      </c>
      <c r="P243">
        <v>55060000</v>
      </c>
      <c r="Q243">
        <v>1</v>
      </c>
    </row>
    <row r="244" spans="1:17" x14ac:dyDescent="0.2">
      <c r="A244" s="47" t="s">
        <v>663</v>
      </c>
      <c r="B244">
        <v>1</v>
      </c>
      <c r="N244" t="s">
        <v>1038</v>
      </c>
      <c r="O244" t="s">
        <v>1037</v>
      </c>
      <c r="P244">
        <v>28884000</v>
      </c>
      <c r="Q244">
        <v>1</v>
      </c>
    </row>
    <row r="245" spans="1:17" x14ac:dyDescent="0.2">
      <c r="A245" s="47" t="s">
        <v>982</v>
      </c>
      <c r="B245">
        <v>1</v>
      </c>
      <c r="N245" t="s">
        <v>1052</v>
      </c>
      <c r="O245" t="s">
        <v>1051</v>
      </c>
      <c r="P245">
        <v>22566000</v>
      </c>
      <c r="Q245">
        <v>1</v>
      </c>
    </row>
    <row r="246" spans="1:17" x14ac:dyDescent="0.2">
      <c r="A246" s="47" t="s">
        <v>757</v>
      </c>
      <c r="B246">
        <v>1</v>
      </c>
      <c r="N246" t="s">
        <v>1057</v>
      </c>
      <c r="O246" t="s">
        <v>1056</v>
      </c>
      <c r="P246">
        <v>13630000</v>
      </c>
      <c r="Q246">
        <v>1</v>
      </c>
    </row>
    <row r="247" spans="1:17" x14ac:dyDescent="0.2">
      <c r="A247" s="47" t="s">
        <v>364</v>
      </c>
      <c r="B247">
        <v>1</v>
      </c>
      <c r="N247" t="s">
        <v>1059</v>
      </c>
      <c r="O247" t="s">
        <v>534</v>
      </c>
      <c r="P247">
        <v>6951000</v>
      </c>
      <c r="Q247">
        <v>1</v>
      </c>
    </row>
    <row r="248" spans="1:17" x14ac:dyDescent="0.2">
      <c r="A248" s="47" t="s">
        <v>923</v>
      </c>
      <c r="B248">
        <v>1</v>
      </c>
      <c r="N248" t="s">
        <v>1065</v>
      </c>
      <c r="O248" t="s">
        <v>1064</v>
      </c>
      <c r="P248">
        <v>31592000</v>
      </c>
      <c r="Q248">
        <v>1</v>
      </c>
    </row>
    <row r="249" spans="1:17" x14ac:dyDescent="0.2">
      <c r="A249" s="47" t="s">
        <v>766</v>
      </c>
      <c r="B249">
        <v>1</v>
      </c>
      <c r="N249" t="s">
        <v>1067</v>
      </c>
      <c r="O249" t="s">
        <v>671</v>
      </c>
      <c r="P249">
        <v>60476000</v>
      </c>
      <c r="Q249">
        <v>1</v>
      </c>
    </row>
    <row r="250" spans="1:17" x14ac:dyDescent="0.2">
      <c r="A250" s="47" t="s">
        <v>374</v>
      </c>
      <c r="B250">
        <v>1</v>
      </c>
      <c r="N250" t="s">
        <v>1070</v>
      </c>
      <c r="O250" t="s">
        <v>1069</v>
      </c>
      <c r="P250">
        <v>56865000</v>
      </c>
      <c r="Q250">
        <v>1</v>
      </c>
    </row>
    <row r="251" spans="1:17" x14ac:dyDescent="0.2">
      <c r="A251" s="47" t="s">
        <v>334</v>
      </c>
      <c r="B251">
        <v>1</v>
      </c>
      <c r="N251" t="s">
        <v>1072</v>
      </c>
      <c r="O251" t="s">
        <v>396</v>
      </c>
      <c r="P251">
        <v>7763000</v>
      </c>
      <c r="Q251">
        <v>1</v>
      </c>
    </row>
    <row r="252" spans="1:17" x14ac:dyDescent="0.2">
      <c r="A252" s="47" t="s">
        <v>1017</v>
      </c>
      <c r="B252">
        <v>1</v>
      </c>
      <c r="N252" t="s">
        <v>1074</v>
      </c>
      <c r="O252" t="s">
        <v>239</v>
      </c>
      <c r="P252">
        <v>55060000</v>
      </c>
      <c r="Q252">
        <v>1</v>
      </c>
    </row>
    <row r="253" spans="1:17" x14ac:dyDescent="0.2">
      <c r="A253" s="47" t="s">
        <v>385</v>
      </c>
      <c r="B253">
        <v>1</v>
      </c>
      <c r="N253" t="s">
        <v>1082</v>
      </c>
      <c r="O253" t="s">
        <v>382</v>
      </c>
      <c r="P253">
        <v>26176000</v>
      </c>
      <c r="Q253">
        <v>1</v>
      </c>
    </row>
    <row r="254" spans="1:17" x14ac:dyDescent="0.2">
      <c r="A254" s="47" t="s">
        <v>215</v>
      </c>
      <c r="B254">
        <v>1</v>
      </c>
      <c r="N254" t="s">
        <v>1088</v>
      </c>
      <c r="O254" t="s">
        <v>1087</v>
      </c>
      <c r="P254">
        <v>60476000</v>
      </c>
      <c r="Q254">
        <v>1</v>
      </c>
    </row>
    <row r="255" spans="1:17" x14ac:dyDescent="0.2">
      <c r="A255" s="47" t="s">
        <v>890</v>
      </c>
      <c r="B255">
        <v>1</v>
      </c>
      <c r="N255" t="s">
        <v>1092</v>
      </c>
      <c r="O255" t="s">
        <v>1025</v>
      </c>
      <c r="P255">
        <v>6951000</v>
      </c>
      <c r="Q255">
        <v>1</v>
      </c>
    </row>
    <row r="256" spans="1:17" x14ac:dyDescent="0.2">
      <c r="A256" s="47" t="s">
        <v>540</v>
      </c>
      <c r="B256">
        <v>1</v>
      </c>
      <c r="N256" t="s">
        <v>1095</v>
      </c>
      <c r="O256" t="s">
        <v>1094</v>
      </c>
      <c r="P256">
        <v>7763000</v>
      </c>
      <c r="Q256">
        <v>1</v>
      </c>
    </row>
    <row r="257" spans="1:17" x14ac:dyDescent="0.2">
      <c r="A257" s="47" t="s">
        <v>981</v>
      </c>
      <c r="B257">
        <v>1</v>
      </c>
      <c r="O257" t="s">
        <v>706</v>
      </c>
      <c r="P257">
        <v>13179000</v>
      </c>
      <c r="Q257">
        <v>1</v>
      </c>
    </row>
    <row r="258" spans="1:17" x14ac:dyDescent="0.2">
      <c r="A258" s="47" t="s">
        <v>300</v>
      </c>
      <c r="B258">
        <v>1</v>
      </c>
      <c r="N258" t="s">
        <v>1098</v>
      </c>
      <c r="O258" t="s">
        <v>1097</v>
      </c>
      <c r="P258">
        <v>17963000</v>
      </c>
      <c r="Q258">
        <v>1</v>
      </c>
    </row>
    <row r="259" spans="1:17" x14ac:dyDescent="0.2">
      <c r="A259" s="47" t="s">
        <v>303</v>
      </c>
      <c r="B259">
        <v>1</v>
      </c>
      <c r="N259" t="s">
        <v>1100</v>
      </c>
      <c r="O259" t="s">
        <v>222</v>
      </c>
      <c r="P259">
        <v>26176000</v>
      </c>
      <c r="Q259">
        <v>1</v>
      </c>
    </row>
    <row r="260" spans="1:17" x14ac:dyDescent="0.2">
      <c r="A260" s="47" t="s">
        <v>116</v>
      </c>
      <c r="B260">
        <v>2</v>
      </c>
      <c r="N260" t="s">
        <v>1105</v>
      </c>
      <c r="O260" t="s">
        <v>1008</v>
      </c>
      <c r="P260">
        <v>6951000</v>
      </c>
      <c r="Q260">
        <v>1</v>
      </c>
    </row>
    <row r="261" spans="1:17" x14ac:dyDescent="0.2">
      <c r="A261" s="47" t="s">
        <v>180</v>
      </c>
      <c r="B261">
        <v>1</v>
      </c>
      <c r="N261" t="s">
        <v>380</v>
      </c>
      <c r="O261" t="s">
        <v>101</v>
      </c>
      <c r="P261">
        <v>5416000</v>
      </c>
      <c r="Q261">
        <v>1</v>
      </c>
    </row>
    <row r="262" spans="1:17" x14ac:dyDescent="0.2">
      <c r="A262" s="47" t="s">
        <v>788</v>
      </c>
      <c r="B262">
        <v>1</v>
      </c>
      <c r="N262" t="s">
        <v>1114</v>
      </c>
      <c r="P262">
        <v>5561890000</v>
      </c>
      <c r="Q262">
        <v>256</v>
      </c>
    </row>
    <row r="263" spans="1:17" x14ac:dyDescent="0.2">
      <c r="A263" s="47" t="s">
        <v>113</v>
      </c>
      <c r="B263">
        <v>1</v>
      </c>
    </row>
    <row r="264" spans="1:17" x14ac:dyDescent="0.2">
      <c r="A264" s="47" t="s">
        <v>110</v>
      </c>
      <c r="B264">
        <v>1</v>
      </c>
    </row>
    <row r="265" spans="1:17" x14ac:dyDescent="0.2">
      <c r="A265" s="47" t="s">
        <v>820</v>
      </c>
      <c r="B265">
        <v>1</v>
      </c>
    </row>
    <row r="266" spans="1:17" x14ac:dyDescent="0.2">
      <c r="A266" s="47" t="s">
        <v>405</v>
      </c>
      <c r="B266">
        <v>1</v>
      </c>
    </row>
    <row r="267" spans="1:17" x14ac:dyDescent="0.2">
      <c r="A267" s="47" t="s">
        <v>527</v>
      </c>
      <c r="B267">
        <v>1</v>
      </c>
    </row>
    <row r="268" spans="1:17" x14ac:dyDescent="0.2">
      <c r="A268" s="47" t="s">
        <v>101</v>
      </c>
      <c r="B268">
        <v>3</v>
      </c>
    </row>
    <row r="269" spans="1:17" x14ac:dyDescent="0.2">
      <c r="A269" s="47" t="s">
        <v>257</v>
      </c>
      <c r="B269">
        <v>6</v>
      </c>
    </row>
    <row r="270" spans="1:17" x14ac:dyDescent="0.2">
      <c r="A270" s="47" t="s">
        <v>56</v>
      </c>
      <c r="B270">
        <v>3</v>
      </c>
    </row>
    <row r="271" spans="1:17" x14ac:dyDescent="0.2">
      <c r="A271" s="47" t="s">
        <v>268</v>
      </c>
      <c r="B271">
        <v>7</v>
      </c>
    </row>
    <row r="272" spans="1:17" x14ac:dyDescent="0.2">
      <c r="A272" s="47" t="s">
        <v>752</v>
      </c>
      <c r="B272">
        <v>1</v>
      </c>
    </row>
    <row r="273" spans="1:2" x14ac:dyDescent="0.2">
      <c r="A273" s="47" t="s">
        <v>1056</v>
      </c>
      <c r="B273">
        <v>1</v>
      </c>
    </row>
    <row r="274" spans="1:2" x14ac:dyDescent="0.2">
      <c r="A274" s="47" t="s">
        <v>998</v>
      </c>
      <c r="B274">
        <v>1</v>
      </c>
    </row>
    <row r="275" spans="1:2" x14ac:dyDescent="0.2">
      <c r="A275" s="47" t="s">
        <v>319</v>
      </c>
      <c r="B275">
        <v>6</v>
      </c>
    </row>
    <row r="276" spans="1:2" x14ac:dyDescent="0.2">
      <c r="A276" s="47" t="s">
        <v>1025</v>
      </c>
      <c r="B276">
        <v>2</v>
      </c>
    </row>
    <row r="277" spans="1:2" x14ac:dyDescent="0.2">
      <c r="A277" s="47" t="s">
        <v>1035</v>
      </c>
      <c r="B277">
        <v>1</v>
      </c>
    </row>
    <row r="278" spans="1:2" x14ac:dyDescent="0.2">
      <c r="A278" s="47" t="s">
        <v>395</v>
      </c>
      <c r="B278">
        <v>2</v>
      </c>
    </row>
    <row r="279" spans="1:2" x14ac:dyDescent="0.2">
      <c r="A279" s="47" t="s">
        <v>230</v>
      </c>
      <c r="B279">
        <v>2</v>
      </c>
    </row>
    <row r="280" spans="1:2" x14ac:dyDescent="0.2">
      <c r="A280" s="47" t="s">
        <v>691</v>
      </c>
      <c r="B280">
        <v>2</v>
      </c>
    </row>
    <row r="281" spans="1:2" x14ac:dyDescent="0.2">
      <c r="A281" s="47" t="s">
        <v>119</v>
      </c>
      <c r="B281">
        <v>2</v>
      </c>
    </row>
    <row r="282" spans="1:2" x14ac:dyDescent="0.2">
      <c r="A282" s="47" t="s">
        <v>484</v>
      </c>
      <c r="B282">
        <v>1</v>
      </c>
    </row>
    <row r="283" spans="1:2" x14ac:dyDescent="0.2">
      <c r="A283" s="47" t="s">
        <v>487</v>
      </c>
      <c r="B283">
        <v>1</v>
      </c>
    </row>
    <row r="284" spans="1:2" x14ac:dyDescent="0.2">
      <c r="A284" s="47" t="s">
        <v>488</v>
      </c>
      <c r="B284">
        <v>1</v>
      </c>
    </row>
    <row r="285" spans="1:2" x14ac:dyDescent="0.2">
      <c r="A285" s="47" t="s">
        <v>107</v>
      </c>
      <c r="B285">
        <v>1</v>
      </c>
    </row>
    <row r="286" spans="1:2" x14ac:dyDescent="0.2">
      <c r="A286" s="47" t="s">
        <v>601</v>
      </c>
      <c r="B286">
        <v>1</v>
      </c>
    </row>
    <row r="287" spans="1:2" x14ac:dyDescent="0.2">
      <c r="A287" s="47" t="s">
        <v>679</v>
      </c>
      <c r="B287">
        <v>1</v>
      </c>
    </row>
    <row r="288" spans="1:2" x14ac:dyDescent="0.2">
      <c r="A288" s="47" t="s">
        <v>572</v>
      </c>
      <c r="B288">
        <v>1</v>
      </c>
    </row>
    <row r="289" spans="1:2" x14ac:dyDescent="0.2">
      <c r="A289" s="47" t="s">
        <v>530</v>
      </c>
      <c r="B289">
        <v>1</v>
      </c>
    </row>
    <row r="290" spans="1:2" x14ac:dyDescent="0.2">
      <c r="A290" s="47" t="s">
        <v>438</v>
      </c>
      <c r="B290">
        <v>1</v>
      </c>
    </row>
    <row r="291" spans="1:2" x14ac:dyDescent="0.2">
      <c r="A291" s="47" t="s">
        <v>985</v>
      </c>
      <c r="B291">
        <v>1</v>
      </c>
    </row>
    <row r="292" spans="1:2" x14ac:dyDescent="0.2">
      <c r="A292" s="47" t="s">
        <v>955</v>
      </c>
      <c r="B292">
        <v>1</v>
      </c>
    </row>
    <row r="293" spans="1:2" x14ac:dyDescent="0.2">
      <c r="A293" s="47" t="s">
        <v>964</v>
      </c>
      <c r="B293">
        <v>1</v>
      </c>
    </row>
    <row r="294" spans="1:2" x14ac:dyDescent="0.2">
      <c r="A294" s="47" t="s">
        <v>834</v>
      </c>
      <c r="B294">
        <v>1</v>
      </c>
    </row>
    <row r="295" spans="1:2" x14ac:dyDescent="0.2">
      <c r="A295" s="47" t="s">
        <v>803</v>
      </c>
      <c r="B295">
        <v>1</v>
      </c>
    </row>
    <row r="296" spans="1:2" x14ac:dyDescent="0.2">
      <c r="A296" s="47" t="s">
        <v>88</v>
      </c>
      <c r="B296">
        <v>1</v>
      </c>
    </row>
    <row r="297" spans="1:2" x14ac:dyDescent="0.2">
      <c r="A297" s="47" t="s">
        <v>735</v>
      </c>
      <c r="B297">
        <v>1</v>
      </c>
    </row>
    <row r="298" spans="1:2" x14ac:dyDescent="0.2">
      <c r="A298" s="47" t="s">
        <v>396</v>
      </c>
      <c r="B298">
        <v>3</v>
      </c>
    </row>
    <row r="299" spans="1:2" x14ac:dyDescent="0.2">
      <c r="A299" s="47" t="s">
        <v>641</v>
      </c>
      <c r="B299">
        <v>2</v>
      </c>
    </row>
    <row r="300" spans="1:2" x14ac:dyDescent="0.2">
      <c r="A300" s="47" t="s">
        <v>304</v>
      </c>
      <c r="B300">
        <v>3</v>
      </c>
    </row>
    <row r="301" spans="1:2" x14ac:dyDescent="0.2">
      <c r="A301" s="47" t="s">
        <v>328</v>
      </c>
      <c r="B301">
        <v>2</v>
      </c>
    </row>
    <row r="302" spans="1:2" x14ac:dyDescent="0.2">
      <c r="A302" s="47" t="s">
        <v>534</v>
      </c>
      <c r="B302">
        <v>2</v>
      </c>
    </row>
    <row r="303" spans="1:2" x14ac:dyDescent="0.2">
      <c r="A303" s="47" t="s">
        <v>717</v>
      </c>
      <c r="B303">
        <v>6</v>
      </c>
    </row>
    <row r="304" spans="1:2" x14ac:dyDescent="0.2">
      <c r="A304" s="47" t="s">
        <v>44</v>
      </c>
      <c r="B304">
        <v>7</v>
      </c>
    </row>
    <row r="305" spans="1:2" x14ac:dyDescent="0.2">
      <c r="A305" s="47" t="s">
        <v>355</v>
      </c>
      <c r="B305">
        <v>3</v>
      </c>
    </row>
    <row r="306" spans="1:2" x14ac:dyDescent="0.2">
      <c r="A306" s="47" t="s">
        <v>463</v>
      </c>
      <c r="B306">
        <v>3</v>
      </c>
    </row>
    <row r="307" spans="1:2" x14ac:dyDescent="0.2">
      <c r="A307" s="47" t="s">
        <v>494</v>
      </c>
      <c r="B307">
        <v>1</v>
      </c>
    </row>
    <row r="308" spans="1:2" x14ac:dyDescent="0.2">
      <c r="A308" s="47" t="s">
        <v>1094</v>
      </c>
      <c r="B308">
        <v>1</v>
      </c>
    </row>
    <row r="309" spans="1:2" x14ac:dyDescent="0.2">
      <c r="A309" s="47" t="s">
        <v>221</v>
      </c>
      <c r="B309">
        <v>1</v>
      </c>
    </row>
    <row r="310" spans="1:2" x14ac:dyDescent="0.2">
      <c r="A310" s="47" t="s">
        <v>138</v>
      </c>
      <c r="B310">
        <v>3</v>
      </c>
    </row>
    <row r="311" spans="1:2" x14ac:dyDescent="0.2">
      <c r="A311" s="47" t="s">
        <v>60</v>
      </c>
      <c r="B311">
        <v>3</v>
      </c>
    </row>
    <row r="312" spans="1:2" x14ac:dyDescent="0.2">
      <c r="A312" s="47" t="s">
        <v>59</v>
      </c>
      <c r="B312">
        <v>2</v>
      </c>
    </row>
    <row r="313" spans="1:2" x14ac:dyDescent="0.2">
      <c r="A313" s="47" t="s">
        <v>562</v>
      </c>
      <c r="B313">
        <v>2</v>
      </c>
    </row>
    <row r="314" spans="1:2" x14ac:dyDescent="0.2">
      <c r="A314" s="47" t="s">
        <v>1008</v>
      </c>
      <c r="B314">
        <v>2</v>
      </c>
    </row>
    <row r="315" spans="1:2" x14ac:dyDescent="0.2">
      <c r="A315" s="47" t="s">
        <v>63</v>
      </c>
      <c r="B315">
        <v>3</v>
      </c>
    </row>
    <row r="316" spans="1:2" x14ac:dyDescent="0.2">
      <c r="A316" s="47" t="s">
        <v>499</v>
      </c>
      <c r="B316">
        <v>3</v>
      </c>
    </row>
    <row r="317" spans="1:2" x14ac:dyDescent="0.2">
      <c r="A317" s="47" t="s">
        <v>38</v>
      </c>
      <c r="B317">
        <v>3</v>
      </c>
    </row>
    <row r="318" spans="1:2" x14ac:dyDescent="0.2">
      <c r="A318" s="47" t="s">
        <v>610</v>
      </c>
      <c r="B318">
        <v>2</v>
      </c>
    </row>
    <row r="319" spans="1:2" x14ac:dyDescent="0.2">
      <c r="A319" s="47" t="s">
        <v>706</v>
      </c>
      <c r="B319">
        <v>2</v>
      </c>
    </row>
    <row r="320" spans="1:2" x14ac:dyDescent="0.2">
      <c r="A320" s="47" t="s">
        <v>543</v>
      </c>
      <c r="B320">
        <v>3</v>
      </c>
    </row>
    <row r="321" spans="1:2" x14ac:dyDescent="0.2">
      <c r="A321" s="47" t="s">
        <v>153</v>
      </c>
      <c r="B321">
        <v>1</v>
      </c>
    </row>
    <row r="322" spans="1:2" x14ac:dyDescent="0.2">
      <c r="A322" s="47" t="s">
        <v>266</v>
      </c>
      <c r="B322">
        <v>1</v>
      </c>
    </row>
    <row r="323" spans="1:2" x14ac:dyDescent="0.2">
      <c r="A323" s="47" t="s">
        <v>810</v>
      </c>
      <c r="B323">
        <v>2</v>
      </c>
    </row>
    <row r="324" spans="1:2" x14ac:dyDescent="0.2">
      <c r="A324" s="47" t="s">
        <v>345</v>
      </c>
      <c r="B324">
        <v>3</v>
      </c>
    </row>
    <row r="325" spans="1:2" x14ac:dyDescent="0.2">
      <c r="A325" s="47" t="s">
        <v>342</v>
      </c>
      <c r="B325">
        <v>1</v>
      </c>
    </row>
    <row r="326" spans="1:2" x14ac:dyDescent="0.2">
      <c r="A326" s="47" t="s">
        <v>709</v>
      </c>
      <c r="B326">
        <v>1</v>
      </c>
    </row>
    <row r="327" spans="1:2" x14ac:dyDescent="0.2">
      <c r="A327" s="47" t="s">
        <v>502</v>
      </c>
      <c r="B327">
        <v>1</v>
      </c>
    </row>
    <row r="328" spans="1:2" x14ac:dyDescent="0.2">
      <c r="A328" s="47" t="s">
        <v>310</v>
      </c>
      <c r="B328">
        <v>1</v>
      </c>
    </row>
    <row r="329" spans="1:2" x14ac:dyDescent="0.2">
      <c r="A329" s="47" t="s">
        <v>254</v>
      </c>
      <c r="B329">
        <v>2</v>
      </c>
    </row>
    <row r="330" spans="1:2" x14ac:dyDescent="0.2">
      <c r="A330" s="47" t="s">
        <v>602</v>
      </c>
      <c r="B330">
        <v>1</v>
      </c>
    </row>
    <row r="331" spans="1:2" x14ac:dyDescent="0.2">
      <c r="A331" s="47" t="s">
        <v>874</v>
      </c>
      <c r="B331">
        <v>1</v>
      </c>
    </row>
    <row r="332" spans="1:2" x14ac:dyDescent="0.2">
      <c r="A332" s="47" t="s">
        <v>589</v>
      </c>
      <c r="B332">
        <v>1</v>
      </c>
    </row>
    <row r="333" spans="1:2" x14ac:dyDescent="0.2">
      <c r="A333" s="47" t="s">
        <v>605</v>
      </c>
      <c r="B333">
        <v>1</v>
      </c>
    </row>
    <row r="334" spans="1:2" x14ac:dyDescent="0.2">
      <c r="A334" s="47" t="s">
        <v>722</v>
      </c>
      <c r="B334">
        <v>3</v>
      </c>
    </row>
    <row r="335" spans="1:2" x14ac:dyDescent="0.2">
      <c r="A335" s="47" t="s">
        <v>567</v>
      </c>
      <c r="B335">
        <v>3</v>
      </c>
    </row>
    <row r="336" spans="1:2" x14ac:dyDescent="0.2">
      <c r="A336" s="47" t="s">
        <v>668</v>
      </c>
      <c r="B336">
        <v>2</v>
      </c>
    </row>
    <row r="337" spans="1:2" x14ac:dyDescent="0.2">
      <c r="A337" s="47" t="s">
        <v>193</v>
      </c>
      <c r="B337">
        <v>2</v>
      </c>
    </row>
    <row r="338" spans="1:2" x14ac:dyDescent="0.2">
      <c r="A338" s="47" t="s">
        <v>365</v>
      </c>
      <c r="B338">
        <v>1</v>
      </c>
    </row>
    <row r="339" spans="1:2" x14ac:dyDescent="0.2">
      <c r="A339" s="47" t="s">
        <v>233</v>
      </c>
      <c r="B339">
        <v>1</v>
      </c>
    </row>
    <row r="340" spans="1:2" x14ac:dyDescent="0.2">
      <c r="A340" s="47" t="s">
        <v>236</v>
      </c>
      <c r="B340">
        <v>1</v>
      </c>
    </row>
    <row r="341" spans="1:2" x14ac:dyDescent="0.2">
      <c r="A341" s="47" t="s">
        <v>108</v>
      </c>
      <c r="B341">
        <v>1</v>
      </c>
    </row>
    <row r="342" spans="1:2" x14ac:dyDescent="0.2">
      <c r="A342" s="47" t="s">
        <v>109</v>
      </c>
      <c r="B342">
        <v>1</v>
      </c>
    </row>
    <row r="343" spans="1:2" x14ac:dyDescent="0.2">
      <c r="A343" s="47" t="s">
        <v>1114</v>
      </c>
      <c r="B343">
        <v>483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7F87-84B2-5B45-89DE-DACC435D4A82}">
  <dimension ref="A2:L96"/>
  <sheetViews>
    <sheetView workbookViewId="0">
      <selection activeCell="L10" sqref="L10"/>
    </sheetView>
  </sheetViews>
  <sheetFormatPr baseColWidth="10" defaultColWidth="11.5" defaultRowHeight="15" x14ac:dyDescent="0.2"/>
  <cols>
    <col min="1" max="1" width="20.33203125" bestFit="1" customWidth="1"/>
    <col min="2" max="2" width="16.6640625" bestFit="1" customWidth="1"/>
    <col min="4" max="4" width="23.6640625" bestFit="1" customWidth="1"/>
    <col min="5" max="5" width="20.33203125" bestFit="1" customWidth="1"/>
    <col min="6" max="6" width="14.1640625" bestFit="1" customWidth="1"/>
    <col min="7" max="7" width="16.6640625" bestFit="1" customWidth="1"/>
    <col min="8" max="8" width="12.1640625" bestFit="1" customWidth="1"/>
    <col min="9" max="9" width="21.83203125" bestFit="1" customWidth="1"/>
    <col min="10" max="10" width="20.33203125" bestFit="1" customWidth="1"/>
    <col min="11" max="11" width="14.1640625" bestFit="1" customWidth="1"/>
    <col min="12" max="12" width="16.6640625" bestFit="1" customWidth="1"/>
    <col min="13" max="21" width="10.6640625" bestFit="1" customWidth="1"/>
    <col min="22" max="88" width="11.6640625" bestFit="1" customWidth="1"/>
    <col min="89" max="131" width="12.6640625" bestFit="1" customWidth="1"/>
    <col min="132" max="134" width="13.6640625" bestFit="1" customWidth="1"/>
    <col min="135" max="135" width="10" bestFit="1" customWidth="1"/>
  </cols>
  <sheetData>
    <row r="2" spans="1:12" x14ac:dyDescent="0.2">
      <c r="D2" s="33" t="s">
        <v>13</v>
      </c>
      <c r="E2">
        <f>50000*23000</f>
        <v>1150000000</v>
      </c>
      <c r="I2" s="33" t="s">
        <v>21</v>
      </c>
    </row>
    <row r="3" spans="1:12" x14ac:dyDescent="0.2">
      <c r="A3" s="46" t="s">
        <v>1111</v>
      </c>
      <c r="B3" t="s">
        <v>1119</v>
      </c>
      <c r="D3" s="46" t="s">
        <v>33</v>
      </c>
      <c r="E3" s="46" t="s">
        <v>34</v>
      </c>
      <c r="F3" t="s">
        <v>1113</v>
      </c>
      <c r="G3" t="s">
        <v>1119</v>
      </c>
      <c r="I3" s="46" t="s">
        <v>33</v>
      </c>
      <c r="J3" s="46" t="s">
        <v>34</v>
      </c>
      <c r="K3" t="s">
        <v>1113</v>
      </c>
      <c r="L3" t="s">
        <v>1119</v>
      </c>
    </row>
    <row r="4" spans="1:12" x14ac:dyDescent="0.2">
      <c r="A4" s="47" t="s">
        <v>43</v>
      </c>
      <c r="B4">
        <v>2</v>
      </c>
      <c r="D4" t="s">
        <v>1020</v>
      </c>
      <c r="E4" t="s">
        <v>1021</v>
      </c>
      <c r="F4">
        <v>2201483000</v>
      </c>
      <c r="G4">
        <v>2</v>
      </c>
      <c r="I4" t="s">
        <v>581</v>
      </c>
      <c r="J4" t="s">
        <v>582</v>
      </c>
      <c r="K4">
        <v>18505000</v>
      </c>
      <c r="L4">
        <v>2</v>
      </c>
    </row>
    <row r="5" spans="1:12" x14ac:dyDescent="0.2">
      <c r="A5" s="47" t="s">
        <v>51</v>
      </c>
      <c r="B5">
        <v>2</v>
      </c>
      <c r="I5" t="s">
        <v>947</v>
      </c>
      <c r="J5" t="s">
        <v>948</v>
      </c>
      <c r="K5">
        <v>14804000</v>
      </c>
      <c r="L5">
        <v>2</v>
      </c>
    </row>
    <row r="6" spans="1:12" x14ac:dyDescent="0.2">
      <c r="A6" s="47" t="s">
        <v>58</v>
      </c>
      <c r="B6">
        <v>2</v>
      </c>
      <c r="I6" t="s">
        <v>593</v>
      </c>
      <c r="J6" t="s">
        <v>594</v>
      </c>
      <c r="K6">
        <v>13902000</v>
      </c>
      <c r="L6">
        <v>2</v>
      </c>
    </row>
    <row r="7" spans="1:12" x14ac:dyDescent="0.2">
      <c r="A7" s="47" t="s">
        <v>72</v>
      </c>
      <c r="B7">
        <v>2</v>
      </c>
      <c r="I7" t="s">
        <v>603</v>
      </c>
      <c r="J7" t="s">
        <v>604</v>
      </c>
      <c r="K7">
        <v>55061000</v>
      </c>
      <c r="L7">
        <v>2</v>
      </c>
    </row>
    <row r="8" spans="1:12" x14ac:dyDescent="0.2">
      <c r="A8" s="47" t="s">
        <v>83</v>
      </c>
      <c r="B8">
        <v>3</v>
      </c>
      <c r="D8" s="33" t="s">
        <v>15</v>
      </c>
      <c r="E8">
        <f>25000*23000</f>
        <v>575000000</v>
      </c>
      <c r="I8" t="s">
        <v>467</v>
      </c>
      <c r="J8" t="s">
        <v>468</v>
      </c>
      <c r="K8">
        <v>13631000</v>
      </c>
      <c r="L8">
        <v>2</v>
      </c>
    </row>
    <row r="9" spans="1:12" x14ac:dyDescent="0.2">
      <c r="A9" s="47" t="s">
        <v>99</v>
      </c>
      <c r="B9">
        <v>2</v>
      </c>
      <c r="D9" s="46" t="s">
        <v>33</v>
      </c>
      <c r="E9" s="46" t="s">
        <v>34</v>
      </c>
      <c r="F9" t="s">
        <v>1113</v>
      </c>
      <c r="G9" t="s">
        <v>1119</v>
      </c>
      <c r="I9" t="s">
        <v>393</v>
      </c>
      <c r="J9" t="s">
        <v>394</v>
      </c>
      <c r="K9">
        <v>30330000</v>
      </c>
      <c r="L9">
        <v>3</v>
      </c>
    </row>
    <row r="10" spans="1:12" x14ac:dyDescent="0.2">
      <c r="A10" s="47" t="s">
        <v>106</v>
      </c>
      <c r="B10">
        <v>5</v>
      </c>
      <c r="D10" t="s">
        <v>372</v>
      </c>
      <c r="E10" t="s">
        <v>373</v>
      </c>
      <c r="F10">
        <v>602949000</v>
      </c>
      <c r="G10">
        <v>2</v>
      </c>
      <c r="I10" t="s">
        <v>707</v>
      </c>
      <c r="J10" t="s">
        <v>708</v>
      </c>
      <c r="K10">
        <v>24733000</v>
      </c>
      <c r="L10">
        <v>2</v>
      </c>
    </row>
    <row r="11" spans="1:12" x14ac:dyDescent="0.2">
      <c r="A11" s="47" t="s">
        <v>118</v>
      </c>
      <c r="B11">
        <v>2</v>
      </c>
      <c r="D11" t="s">
        <v>655</v>
      </c>
      <c r="E11" t="s">
        <v>656</v>
      </c>
      <c r="F11">
        <v>732926000</v>
      </c>
      <c r="G11">
        <v>2</v>
      </c>
      <c r="I11" t="s">
        <v>42</v>
      </c>
      <c r="J11" t="s">
        <v>43</v>
      </c>
      <c r="K11">
        <v>45042000</v>
      </c>
      <c r="L11">
        <v>2</v>
      </c>
    </row>
    <row r="12" spans="1:12" x14ac:dyDescent="0.2">
      <c r="A12" s="47" t="s">
        <v>136</v>
      </c>
      <c r="B12">
        <v>2</v>
      </c>
      <c r="D12" t="s">
        <v>1114</v>
      </c>
      <c r="F12">
        <v>1335875000</v>
      </c>
      <c r="G12">
        <v>4</v>
      </c>
      <c r="I12" t="s">
        <v>50</v>
      </c>
      <c r="J12" t="s">
        <v>51</v>
      </c>
      <c r="K12">
        <v>57768000</v>
      </c>
      <c r="L12">
        <v>2</v>
      </c>
    </row>
    <row r="13" spans="1:12" x14ac:dyDescent="0.2">
      <c r="A13" s="47" t="s">
        <v>143</v>
      </c>
      <c r="B13">
        <v>3</v>
      </c>
      <c r="I13" t="s">
        <v>57</v>
      </c>
      <c r="J13" t="s">
        <v>58</v>
      </c>
      <c r="K13">
        <v>12458000</v>
      </c>
      <c r="L13">
        <v>2</v>
      </c>
    </row>
    <row r="14" spans="1:12" x14ac:dyDescent="0.2">
      <c r="A14" s="47" t="s">
        <v>147</v>
      </c>
      <c r="B14">
        <v>2</v>
      </c>
      <c r="I14" t="s">
        <v>98</v>
      </c>
      <c r="J14" t="s">
        <v>99</v>
      </c>
      <c r="K14">
        <v>63185000</v>
      </c>
      <c r="L14">
        <v>2</v>
      </c>
    </row>
    <row r="15" spans="1:12" x14ac:dyDescent="0.2">
      <c r="A15" s="47" t="s">
        <v>151</v>
      </c>
      <c r="B15">
        <v>2</v>
      </c>
      <c r="D15" s="33" t="s">
        <v>17</v>
      </c>
      <c r="E15">
        <f>10000*23000</f>
        <v>230000000</v>
      </c>
      <c r="I15" t="s">
        <v>117</v>
      </c>
      <c r="J15" t="s">
        <v>118</v>
      </c>
      <c r="K15">
        <v>17693000</v>
      </c>
      <c r="L15">
        <v>2</v>
      </c>
    </row>
    <row r="16" spans="1:12" x14ac:dyDescent="0.2">
      <c r="A16" s="47" t="s">
        <v>161</v>
      </c>
      <c r="B16">
        <v>2</v>
      </c>
      <c r="D16" s="46" t="s">
        <v>33</v>
      </c>
      <c r="E16" s="46" t="s">
        <v>34</v>
      </c>
      <c r="F16" t="s">
        <v>1113</v>
      </c>
      <c r="G16" t="s">
        <v>1119</v>
      </c>
      <c r="I16" t="s">
        <v>219</v>
      </c>
      <c r="J16" t="s">
        <v>220</v>
      </c>
      <c r="K16">
        <v>52895000</v>
      </c>
      <c r="L16">
        <v>3</v>
      </c>
    </row>
    <row r="17" spans="1:12" x14ac:dyDescent="0.2">
      <c r="A17" s="47" t="s">
        <v>176</v>
      </c>
      <c r="B17">
        <v>3</v>
      </c>
      <c r="D17" t="s">
        <v>105</v>
      </c>
      <c r="E17" t="s">
        <v>106</v>
      </c>
      <c r="F17">
        <v>180526000</v>
      </c>
      <c r="G17">
        <v>5</v>
      </c>
      <c r="I17" t="s">
        <v>234</v>
      </c>
      <c r="J17" t="s">
        <v>235</v>
      </c>
      <c r="K17">
        <v>14804000</v>
      </c>
      <c r="L17">
        <v>2</v>
      </c>
    </row>
    <row r="18" spans="1:12" x14ac:dyDescent="0.2">
      <c r="A18" s="47" t="s">
        <v>185</v>
      </c>
      <c r="B18">
        <v>2</v>
      </c>
      <c r="E18" t="s">
        <v>363</v>
      </c>
      <c r="F18">
        <v>96310000</v>
      </c>
      <c r="G18">
        <v>2</v>
      </c>
      <c r="I18" t="s">
        <v>244</v>
      </c>
      <c r="J18" t="s">
        <v>245</v>
      </c>
      <c r="K18">
        <v>45674000</v>
      </c>
      <c r="L18">
        <v>2</v>
      </c>
    </row>
    <row r="19" spans="1:12" x14ac:dyDescent="0.2">
      <c r="A19" s="47" t="s">
        <v>192</v>
      </c>
      <c r="B19">
        <v>2</v>
      </c>
      <c r="E19" t="s">
        <v>367</v>
      </c>
      <c r="F19">
        <v>14804000</v>
      </c>
      <c r="G19">
        <v>2</v>
      </c>
      <c r="I19" t="s">
        <v>251</v>
      </c>
      <c r="J19" t="s">
        <v>252</v>
      </c>
      <c r="K19">
        <v>47478000</v>
      </c>
      <c r="L19">
        <v>2</v>
      </c>
    </row>
    <row r="20" spans="1:12" x14ac:dyDescent="0.2">
      <c r="A20" s="47" t="s">
        <v>197</v>
      </c>
      <c r="B20">
        <v>2</v>
      </c>
      <c r="D20" t="s">
        <v>807</v>
      </c>
      <c r="E20" t="s">
        <v>808</v>
      </c>
      <c r="F20">
        <v>193161000</v>
      </c>
      <c r="G20">
        <v>2</v>
      </c>
      <c r="I20" t="s">
        <v>261</v>
      </c>
      <c r="J20" t="s">
        <v>262</v>
      </c>
      <c r="K20">
        <v>42063000</v>
      </c>
      <c r="L20">
        <v>2</v>
      </c>
    </row>
    <row r="21" spans="1:12" x14ac:dyDescent="0.2">
      <c r="A21" s="47" t="s">
        <v>203</v>
      </c>
      <c r="B21">
        <v>2</v>
      </c>
      <c r="D21" t="s">
        <v>142</v>
      </c>
      <c r="E21" t="s">
        <v>143</v>
      </c>
      <c r="F21">
        <v>159404000</v>
      </c>
      <c r="G21">
        <v>3</v>
      </c>
      <c r="I21" t="s">
        <v>322</v>
      </c>
      <c r="J21" t="s">
        <v>323</v>
      </c>
      <c r="K21">
        <v>11645000</v>
      </c>
      <c r="L21">
        <v>2</v>
      </c>
    </row>
    <row r="22" spans="1:12" x14ac:dyDescent="0.2">
      <c r="A22" s="47" t="s">
        <v>220</v>
      </c>
      <c r="B22">
        <v>3</v>
      </c>
      <c r="E22" t="s">
        <v>339</v>
      </c>
      <c r="F22">
        <v>101455000</v>
      </c>
      <c r="G22">
        <v>2</v>
      </c>
      <c r="I22" t="s">
        <v>358</v>
      </c>
      <c r="J22" t="s">
        <v>359</v>
      </c>
      <c r="K22">
        <v>17061000</v>
      </c>
      <c r="L22">
        <v>3</v>
      </c>
    </row>
    <row r="23" spans="1:12" x14ac:dyDescent="0.2">
      <c r="A23" s="47" t="s">
        <v>227</v>
      </c>
      <c r="B23">
        <v>3</v>
      </c>
      <c r="D23" t="s">
        <v>135</v>
      </c>
      <c r="E23" t="s">
        <v>136</v>
      </c>
      <c r="F23">
        <v>158861000</v>
      </c>
      <c r="G23">
        <v>2</v>
      </c>
      <c r="I23" t="s">
        <v>378</v>
      </c>
      <c r="J23" t="s">
        <v>379</v>
      </c>
      <c r="K23">
        <v>12458000</v>
      </c>
      <c r="L23">
        <v>2</v>
      </c>
    </row>
    <row r="24" spans="1:12" x14ac:dyDescent="0.2">
      <c r="A24" s="47" t="s">
        <v>235</v>
      </c>
      <c r="B24">
        <v>2</v>
      </c>
      <c r="D24" t="s">
        <v>191</v>
      </c>
      <c r="E24" t="s">
        <v>192</v>
      </c>
      <c r="F24">
        <v>152543000</v>
      </c>
      <c r="G24">
        <v>2</v>
      </c>
      <c r="I24" t="s">
        <v>477</v>
      </c>
      <c r="J24" t="s">
        <v>478</v>
      </c>
      <c r="K24">
        <v>55964000</v>
      </c>
      <c r="L24">
        <v>2</v>
      </c>
    </row>
    <row r="25" spans="1:12" x14ac:dyDescent="0.2">
      <c r="A25" s="47" t="s">
        <v>245</v>
      </c>
      <c r="B25">
        <v>2</v>
      </c>
      <c r="E25" t="s">
        <v>600</v>
      </c>
      <c r="F25">
        <v>83042000</v>
      </c>
      <c r="G25">
        <v>2</v>
      </c>
      <c r="I25" t="s">
        <v>528</v>
      </c>
      <c r="J25" t="s">
        <v>529</v>
      </c>
      <c r="K25">
        <v>25275000</v>
      </c>
      <c r="L25">
        <v>2</v>
      </c>
    </row>
    <row r="26" spans="1:12" x14ac:dyDescent="0.2">
      <c r="A26" s="47" t="s">
        <v>252</v>
      </c>
      <c r="B26">
        <v>2</v>
      </c>
      <c r="D26" t="s">
        <v>884</v>
      </c>
      <c r="E26" t="s">
        <v>885</v>
      </c>
      <c r="F26">
        <v>415567000</v>
      </c>
      <c r="G26">
        <v>4</v>
      </c>
      <c r="I26" t="s">
        <v>565</v>
      </c>
      <c r="J26" t="s">
        <v>566</v>
      </c>
      <c r="K26">
        <v>17783000</v>
      </c>
      <c r="L26">
        <v>2</v>
      </c>
    </row>
    <row r="27" spans="1:12" x14ac:dyDescent="0.2">
      <c r="A27" s="47" t="s">
        <v>262</v>
      </c>
      <c r="B27">
        <v>2</v>
      </c>
      <c r="D27" t="s">
        <v>742</v>
      </c>
      <c r="E27" t="s">
        <v>743</v>
      </c>
      <c r="F27">
        <v>278007000</v>
      </c>
      <c r="G27">
        <v>2</v>
      </c>
      <c r="I27" t="s">
        <v>913</v>
      </c>
      <c r="J27" t="s">
        <v>914</v>
      </c>
      <c r="K27">
        <v>52714000</v>
      </c>
      <c r="L27">
        <v>2</v>
      </c>
    </row>
    <row r="28" spans="1:12" x14ac:dyDescent="0.2">
      <c r="A28" s="47" t="s">
        <v>295</v>
      </c>
      <c r="B28">
        <v>2</v>
      </c>
      <c r="D28" t="s">
        <v>332</v>
      </c>
      <c r="E28" t="s">
        <v>333</v>
      </c>
      <c r="F28">
        <v>280714000</v>
      </c>
      <c r="G28">
        <v>2</v>
      </c>
      <c r="I28" t="s">
        <v>1095</v>
      </c>
      <c r="J28" t="s">
        <v>1096</v>
      </c>
      <c r="K28">
        <v>20942000</v>
      </c>
      <c r="L28">
        <v>2</v>
      </c>
    </row>
    <row r="29" spans="1:12" x14ac:dyDescent="0.2">
      <c r="A29" s="47" t="s">
        <v>299</v>
      </c>
      <c r="B29">
        <v>2</v>
      </c>
      <c r="D29" t="s">
        <v>538</v>
      </c>
      <c r="E29" t="s">
        <v>539</v>
      </c>
      <c r="F29">
        <v>453115000</v>
      </c>
      <c r="G29">
        <v>2</v>
      </c>
    </row>
    <row r="30" spans="1:12" x14ac:dyDescent="0.2">
      <c r="A30" s="47" t="s">
        <v>302</v>
      </c>
      <c r="B30">
        <v>2</v>
      </c>
      <c r="D30" t="s">
        <v>677</v>
      </c>
      <c r="E30" t="s">
        <v>678</v>
      </c>
      <c r="F30">
        <v>87555000</v>
      </c>
      <c r="G30">
        <v>2</v>
      </c>
    </row>
    <row r="31" spans="1:12" x14ac:dyDescent="0.2">
      <c r="A31" s="47" t="s">
        <v>317</v>
      </c>
      <c r="B31">
        <v>2</v>
      </c>
      <c r="D31" t="s">
        <v>1114</v>
      </c>
      <c r="F31">
        <v>2655064000</v>
      </c>
      <c r="G31">
        <v>34</v>
      </c>
    </row>
    <row r="32" spans="1:12" x14ac:dyDescent="0.2">
      <c r="A32" s="47" t="s">
        <v>323</v>
      </c>
      <c r="B32">
        <v>2</v>
      </c>
    </row>
    <row r="33" spans="1:7" x14ac:dyDescent="0.2">
      <c r="A33" s="47" t="s">
        <v>333</v>
      </c>
      <c r="B33">
        <v>2</v>
      </c>
    </row>
    <row r="34" spans="1:7" x14ac:dyDescent="0.2">
      <c r="A34" s="47" t="s">
        <v>339</v>
      </c>
      <c r="B34">
        <v>2</v>
      </c>
      <c r="D34" s="33" t="s">
        <v>1115</v>
      </c>
      <c r="E34">
        <f>3000*23000</f>
        <v>69000000</v>
      </c>
    </row>
    <row r="35" spans="1:7" x14ac:dyDescent="0.2">
      <c r="A35" s="47" t="s">
        <v>350</v>
      </c>
      <c r="B35">
        <v>2</v>
      </c>
      <c r="D35" s="46" t="s">
        <v>33</v>
      </c>
      <c r="E35" s="46" t="s">
        <v>34</v>
      </c>
      <c r="F35" t="s">
        <v>1113</v>
      </c>
      <c r="G35" t="s">
        <v>1119</v>
      </c>
    </row>
    <row r="36" spans="1:7" x14ac:dyDescent="0.2">
      <c r="A36" s="47" t="s">
        <v>359</v>
      </c>
      <c r="B36">
        <v>3</v>
      </c>
      <c r="D36" t="s">
        <v>800</v>
      </c>
      <c r="E36" t="s">
        <v>801</v>
      </c>
      <c r="F36">
        <v>148932000</v>
      </c>
      <c r="G36">
        <v>2</v>
      </c>
    </row>
    <row r="37" spans="1:7" x14ac:dyDescent="0.2">
      <c r="A37" s="47" t="s">
        <v>363</v>
      </c>
      <c r="B37">
        <v>2</v>
      </c>
      <c r="D37" t="s">
        <v>785</v>
      </c>
      <c r="E37" t="s">
        <v>786</v>
      </c>
      <c r="F37">
        <v>98386000</v>
      </c>
      <c r="G37">
        <v>2</v>
      </c>
    </row>
    <row r="38" spans="1:7" x14ac:dyDescent="0.2">
      <c r="A38" s="47" t="s">
        <v>367</v>
      </c>
      <c r="B38">
        <v>2</v>
      </c>
      <c r="D38" t="s">
        <v>202</v>
      </c>
      <c r="E38" t="s">
        <v>203</v>
      </c>
      <c r="F38">
        <v>153988000</v>
      </c>
      <c r="G38">
        <v>2</v>
      </c>
    </row>
    <row r="39" spans="1:7" x14ac:dyDescent="0.2">
      <c r="A39" s="47" t="s">
        <v>373</v>
      </c>
      <c r="B39">
        <v>2</v>
      </c>
      <c r="D39" t="s">
        <v>586</v>
      </c>
      <c r="E39" t="s">
        <v>587</v>
      </c>
      <c r="F39">
        <v>151641000</v>
      </c>
      <c r="G39">
        <v>2</v>
      </c>
    </row>
    <row r="40" spans="1:7" x14ac:dyDescent="0.2">
      <c r="A40" s="47" t="s">
        <v>379</v>
      </c>
      <c r="B40">
        <v>2</v>
      </c>
      <c r="D40" t="s">
        <v>417</v>
      </c>
      <c r="E40" t="s">
        <v>418</v>
      </c>
      <c r="F40">
        <v>113009000</v>
      </c>
      <c r="G40">
        <v>3</v>
      </c>
    </row>
    <row r="41" spans="1:7" x14ac:dyDescent="0.2">
      <c r="A41" s="47" t="s">
        <v>390</v>
      </c>
      <c r="B41">
        <v>2</v>
      </c>
      <c r="D41" t="s">
        <v>160</v>
      </c>
      <c r="E41" t="s">
        <v>161</v>
      </c>
      <c r="F41">
        <v>58671000</v>
      </c>
      <c r="G41">
        <v>2</v>
      </c>
    </row>
    <row r="42" spans="1:7" x14ac:dyDescent="0.2">
      <c r="A42" s="47" t="s">
        <v>394</v>
      </c>
      <c r="B42">
        <v>3</v>
      </c>
      <c r="D42" t="s">
        <v>779</v>
      </c>
      <c r="E42" t="s">
        <v>780</v>
      </c>
      <c r="F42">
        <v>77987000</v>
      </c>
      <c r="G42">
        <v>2</v>
      </c>
    </row>
    <row r="43" spans="1:7" x14ac:dyDescent="0.2">
      <c r="A43" s="47" t="s">
        <v>403</v>
      </c>
      <c r="B43">
        <v>2</v>
      </c>
      <c r="D43" t="s">
        <v>175</v>
      </c>
      <c r="E43" t="s">
        <v>176</v>
      </c>
      <c r="F43">
        <v>138102000</v>
      </c>
      <c r="G43">
        <v>3</v>
      </c>
    </row>
    <row r="44" spans="1:7" x14ac:dyDescent="0.2">
      <c r="A44" s="47" t="s">
        <v>418</v>
      </c>
      <c r="B44">
        <v>3</v>
      </c>
      <c r="D44" t="s">
        <v>636</v>
      </c>
      <c r="E44" t="s">
        <v>637</v>
      </c>
      <c r="F44">
        <v>157418000</v>
      </c>
      <c r="G44">
        <v>2</v>
      </c>
    </row>
    <row r="45" spans="1:7" x14ac:dyDescent="0.2">
      <c r="A45" s="47" t="s">
        <v>425</v>
      </c>
      <c r="B45">
        <v>2</v>
      </c>
      <c r="D45" t="s">
        <v>694</v>
      </c>
      <c r="E45" t="s">
        <v>695</v>
      </c>
      <c r="F45">
        <v>121584000</v>
      </c>
      <c r="G45">
        <v>2</v>
      </c>
    </row>
    <row r="46" spans="1:7" x14ac:dyDescent="0.2">
      <c r="A46" s="47" t="s">
        <v>452</v>
      </c>
      <c r="B46">
        <v>4</v>
      </c>
      <c r="D46" t="s">
        <v>651</v>
      </c>
      <c r="E46" t="s">
        <v>652</v>
      </c>
      <c r="F46">
        <v>149836000</v>
      </c>
      <c r="G46">
        <v>2</v>
      </c>
    </row>
    <row r="47" spans="1:7" x14ac:dyDescent="0.2">
      <c r="A47" s="47" t="s">
        <v>468</v>
      </c>
      <c r="B47">
        <v>2</v>
      </c>
      <c r="D47" t="s">
        <v>71</v>
      </c>
      <c r="E47" t="s">
        <v>72</v>
      </c>
      <c r="F47">
        <v>84847000</v>
      </c>
      <c r="G47">
        <v>2</v>
      </c>
    </row>
    <row r="48" spans="1:7" x14ac:dyDescent="0.2">
      <c r="A48" s="47" t="s">
        <v>478</v>
      </c>
      <c r="B48">
        <v>2</v>
      </c>
      <c r="D48" t="s">
        <v>872</v>
      </c>
      <c r="E48" t="s">
        <v>873</v>
      </c>
      <c r="F48">
        <v>171498000</v>
      </c>
      <c r="G48">
        <v>2</v>
      </c>
    </row>
    <row r="49" spans="1:7" x14ac:dyDescent="0.2">
      <c r="A49" s="47" t="s">
        <v>486</v>
      </c>
      <c r="B49">
        <v>3</v>
      </c>
      <c r="D49" t="s">
        <v>614</v>
      </c>
      <c r="E49" t="s">
        <v>615</v>
      </c>
      <c r="F49">
        <v>138102000</v>
      </c>
      <c r="G49">
        <v>2</v>
      </c>
    </row>
    <row r="50" spans="1:7" x14ac:dyDescent="0.2">
      <c r="A50" s="47" t="s">
        <v>507</v>
      </c>
      <c r="B50">
        <v>2</v>
      </c>
      <c r="D50" t="s">
        <v>837</v>
      </c>
      <c r="E50" t="s">
        <v>838</v>
      </c>
      <c r="F50">
        <v>103802000</v>
      </c>
      <c r="G50">
        <v>3</v>
      </c>
    </row>
    <row r="51" spans="1:7" x14ac:dyDescent="0.2">
      <c r="A51" s="47" t="s">
        <v>520</v>
      </c>
      <c r="B51">
        <v>2</v>
      </c>
      <c r="D51" t="s">
        <v>485</v>
      </c>
      <c r="E51" t="s">
        <v>486</v>
      </c>
      <c r="F51">
        <v>155252000</v>
      </c>
      <c r="G51">
        <v>3</v>
      </c>
    </row>
    <row r="52" spans="1:7" x14ac:dyDescent="0.2">
      <c r="A52" s="47" t="s">
        <v>529</v>
      </c>
      <c r="B52">
        <v>2</v>
      </c>
      <c r="D52" t="s">
        <v>451</v>
      </c>
      <c r="E52" t="s">
        <v>452</v>
      </c>
      <c r="F52">
        <v>140268000</v>
      </c>
      <c r="G52">
        <v>4</v>
      </c>
    </row>
    <row r="53" spans="1:7" x14ac:dyDescent="0.2">
      <c r="A53" s="47" t="s">
        <v>539</v>
      </c>
      <c r="B53">
        <v>2</v>
      </c>
      <c r="D53" t="s">
        <v>927</v>
      </c>
      <c r="E53" t="s">
        <v>928</v>
      </c>
      <c r="F53">
        <v>92068000</v>
      </c>
      <c r="G53">
        <v>2</v>
      </c>
    </row>
    <row r="54" spans="1:7" x14ac:dyDescent="0.2">
      <c r="A54" s="47" t="s">
        <v>548</v>
      </c>
      <c r="B54">
        <v>2</v>
      </c>
      <c r="D54" t="s">
        <v>301</v>
      </c>
      <c r="E54" t="s">
        <v>302</v>
      </c>
      <c r="F54">
        <v>111926000</v>
      </c>
      <c r="G54">
        <v>2</v>
      </c>
    </row>
    <row r="55" spans="1:7" x14ac:dyDescent="0.2">
      <c r="A55" s="47" t="s">
        <v>552</v>
      </c>
      <c r="B55">
        <v>2</v>
      </c>
      <c r="D55" t="s">
        <v>551</v>
      </c>
      <c r="E55" t="s">
        <v>552</v>
      </c>
      <c r="F55">
        <v>83944000</v>
      </c>
      <c r="G55">
        <v>2</v>
      </c>
    </row>
    <row r="56" spans="1:7" x14ac:dyDescent="0.2">
      <c r="A56" s="47" t="s">
        <v>566</v>
      </c>
      <c r="B56">
        <v>2</v>
      </c>
      <c r="D56" t="s">
        <v>184</v>
      </c>
      <c r="E56" t="s">
        <v>185</v>
      </c>
      <c r="F56">
        <v>157959000</v>
      </c>
      <c r="G56">
        <v>2</v>
      </c>
    </row>
    <row r="57" spans="1:7" x14ac:dyDescent="0.2">
      <c r="A57" s="47" t="s">
        <v>576</v>
      </c>
      <c r="B57">
        <v>2</v>
      </c>
      <c r="D57" t="s">
        <v>831</v>
      </c>
      <c r="E57" t="s">
        <v>832</v>
      </c>
      <c r="F57">
        <v>169693000</v>
      </c>
      <c r="G57">
        <v>2</v>
      </c>
    </row>
    <row r="58" spans="1:7" x14ac:dyDescent="0.2">
      <c r="A58" s="47" t="s">
        <v>579</v>
      </c>
      <c r="B58">
        <v>2</v>
      </c>
      <c r="D58" t="s">
        <v>82</v>
      </c>
      <c r="E58" t="s">
        <v>83</v>
      </c>
      <c r="F58">
        <v>101276000</v>
      </c>
      <c r="G58">
        <v>3</v>
      </c>
    </row>
    <row r="59" spans="1:7" x14ac:dyDescent="0.2">
      <c r="A59" s="47" t="s">
        <v>582</v>
      </c>
      <c r="B59">
        <v>2</v>
      </c>
      <c r="D59" t="s">
        <v>596</v>
      </c>
      <c r="E59" t="s">
        <v>597</v>
      </c>
      <c r="F59">
        <v>177816000</v>
      </c>
      <c r="G59">
        <v>2</v>
      </c>
    </row>
    <row r="60" spans="1:7" x14ac:dyDescent="0.2">
      <c r="A60" s="47" t="s">
        <v>587</v>
      </c>
      <c r="B60">
        <v>2</v>
      </c>
      <c r="D60" t="s">
        <v>226</v>
      </c>
      <c r="E60" t="s">
        <v>227</v>
      </c>
      <c r="F60">
        <v>185941000</v>
      </c>
      <c r="G60">
        <v>3</v>
      </c>
    </row>
    <row r="61" spans="1:7" x14ac:dyDescent="0.2">
      <c r="A61" s="47" t="s">
        <v>594</v>
      </c>
      <c r="B61">
        <v>2</v>
      </c>
      <c r="D61" t="s">
        <v>422</v>
      </c>
      <c r="E61" t="s">
        <v>425</v>
      </c>
      <c r="F61">
        <v>117342000</v>
      </c>
      <c r="G61">
        <v>2</v>
      </c>
    </row>
    <row r="62" spans="1:7" x14ac:dyDescent="0.2">
      <c r="A62" s="47" t="s">
        <v>597</v>
      </c>
      <c r="B62">
        <v>2</v>
      </c>
      <c r="D62" t="s">
        <v>506</v>
      </c>
      <c r="E62" t="s">
        <v>507</v>
      </c>
      <c r="F62">
        <v>86652000</v>
      </c>
      <c r="G62">
        <v>2</v>
      </c>
    </row>
    <row r="63" spans="1:7" x14ac:dyDescent="0.2">
      <c r="A63" s="47" t="s">
        <v>600</v>
      </c>
      <c r="B63">
        <v>2</v>
      </c>
      <c r="D63" t="s">
        <v>146</v>
      </c>
      <c r="E63" t="s">
        <v>147</v>
      </c>
      <c r="F63">
        <v>69503000</v>
      </c>
      <c r="G63">
        <v>2</v>
      </c>
    </row>
    <row r="64" spans="1:7" x14ac:dyDescent="0.2">
      <c r="A64" s="47" t="s">
        <v>604</v>
      </c>
      <c r="B64">
        <v>2</v>
      </c>
      <c r="D64" t="s">
        <v>150</v>
      </c>
      <c r="E64" t="s">
        <v>151</v>
      </c>
      <c r="F64">
        <v>86652000</v>
      </c>
      <c r="G64">
        <v>2</v>
      </c>
    </row>
    <row r="65" spans="1:7" x14ac:dyDescent="0.2">
      <c r="A65" s="47" t="s">
        <v>615</v>
      </c>
      <c r="B65">
        <v>2</v>
      </c>
      <c r="D65" t="s">
        <v>294</v>
      </c>
      <c r="E65" t="s">
        <v>295</v>
      </c>
      <c r="F65">
        <v>165541000</v>
      </c>
      <c r="G65">
        <v>2</v>
      </c>
    </row>
    <row r="66" spans="1:7" x14ac:dyDescent="0.2">
      <c r="A66" s="47" t="s">
        <v>621</v>
      </c>
      <c r="B66">
        <v>2</v>
      </c>
      <c r="D66" t="s">
        <v>298</v>
      </c>
      <c r="E66" t="s">
        <v>299</v>
      </c>
      <c r="F66">
        <v>77987000</v>
      </c>
      <c r="G66">
        <v>2</v>
      </c>
    </row>
    <row r="67" spans="1:7" x14ac:dyDescent="0.2">
      <c r="A67" s="47" t="s">
        <v>637</v>
      </c>
      <c r="B67">
        <v>2</v>
      </c>
      <c r="D67" t="s">
        <v>316</v>
      </c>
      <c r="E67" t="s">
        <v>317</v>
      </c>
      <c r="F67">
        <v>129978000</v>
      </c>
      <c r="G67">
        <v>2</v>
      </c>
    </row>
    <row r="68" spans="1:7" x14ac:dyDescent="0.2">
      <c r="A68" s="47" t="s">
        <v>652</v>
      </c>
      <c r="B68">
        <v>2</v>
      </c>
      <c r="D68" t="s">
        <v>349</v>
      </c>
      <c r="E68" t="s">
        <v>350</v>
      </c>
      <c r="F68">
        <v>173304000</v>
      </c>
      <c r="G68">
        <v>2</v>
      </c>
    </row>
    <row r="69" spans="1:7" x14ac:dyDescent="0.2">
      <c r="A69" s="47" t="s">
        <v>656</v>
      </c>
      <c r="B69">
        <v>2</v>
      </c>
      <c r="D69" t="s">
        <v>389</v>
      </c>
      <c r="E69" t="s">
        <v>390</v>
      </c>
      <c r="F69">
        <v>104704000</v>
      </c>
      <c r="G69">
        <v>2</v>
      </c>
    </row>
    <row r="70" spans="1:7" x14ac:dyDescent="0.2">
      <c r="A70" s="47" t="s">
        <v>678</v>
      </c>
      <c r="B70">
        <v>2</v>
      </c>
      <c r="D70" t="s">
        <v>402</v>
      </c>
      <c r="E70" t="s">
        <v>403</v>
      </c>
      <c r="F70">
        <v>129978000</v>
      </c>
      <c r="G70">
        <v>2</v>
      </c>
    </row>
    <row r="71" spans="1:7" x14ac:dyDescent="0.2">
      <c r="A71" s="47" t="s">
        <v>695</v>
      </c>
      <c r="B71">
        <v>2</v>
      </c>
      <c r="D71" t="s">
        <v>547</v>
      </c>
      <c r="E71" t="s">
        <v>548</v>
      </c>
      <c r="F71">
        <v>92068000</v>
      </c>
      <c r="G71">
        <v>2</v>
      </c>
    </row>
    <row r="72" spans="1:7" x14ac:dyDescent="0.2">
      <c r="A72" s="47" t="s">
        <v>708</v>
      </c>
      <c r="B72">
        <v>2</v>
      </c>
      <c r="E72" t="s">
        <v>934</v>
      </c>
      <c r="F72">
        <v>92429000</v>
      </c>
      <c r="G72">
        <v>2</v>
      </c>
    </row>
    <row r="73" spans="1:7" x14ac:dyDescent="0.2">
      <c r="A73" s="47" t="s">
        <v>743</v>
      </c>
      <c r="B73">
        <v>2</v>
      </c>
      <c r="D73" t="s">
        <v>519</v>
      </c>
      <c r="E73" t="s">
        <v>520</v>
      </c>
      <c r="F73">
        <v>81236000</v>
      </c>
      <c r="G73">
        <v>2</v>
      </c>
    </row>
    <row r="74" spans="1:7" x14ac:dyDescent="0.2">
      <c r="A74" s="47" t="s">
        <v>774</v>
      </c>
      <c r="B74">
        <v>2</v>
      </c>
      <c r="D74" t="s">
        <v>620</v>
      </c>
      <c r="E74" t="s">
        <v>621</v>
      </c>
      <c r="F74">
        <v>171498000</v>
      </c>
      <c r="G74">
        <v>2</v>
      </c>
    </row>
    <row r="75" spans="1:7" x14ac:dyDescent="0.2">
      <c r="A75" s="47" t="s">
        <v>780</v>
      </c>
      <c r="B75">
        <v>2</v>
      </c>
      <c r="D75" t="s">
        <v>578</v>
      </c>
      <c r="E75" t="s">
        <v>579</v>
      </c>
      <c r="F75">
        <v>186843000</v>
      </c>
      <c r="G75">
        <v>2</v>
      </c>
    </row>
    <row r="76" spans="1:7" x14ac:dyDescent="0.2">
      <c r="A76" s="47" t="s">
        <v>786</v>
      </c>
      <c r="B76">
        <v>2</v>
      </c>
      <c r="D76" t="s">
        <v>196</v>
      </c>
      <c r="E76" t="s">
        <v>197</v>
      </c>
      <c r="F76">
        <v>94775000</v>
      </c>
      <c r="G76">
        <v>2</v>
      </c>
    </row>
    <row r="77" spans="1:7" x14ac:dyDescent="0.2">
      <c r="A77" s="47" t="s">
        <v>801</v>
      </c>
      <c r="B77">
        <v>2</v>
      </c>
      <c r="D77" t="s">
        <v>773</v>
      </c>
      <c r="E77" t="s">
        <v>774</v>
      </c>
      <c r="F77">
        <v>93874000</v>
      </c>
      <c r="G77">
        <v>2</v>
      </c>
    </row>
    <row r="78" spans="1:7" x14ac:dyDescent="0.2">
      <c r="A78" s="47" t="s">
        <v>808</v>
      </c>
      <c r="B78">
        <v>2</v>
      </c>
      <c r="D78" t="s">
        <v>827</v>
      </c>
      <c r="E78" t="s">
        <v>828</v>
      </c>
      <c r="F78">
        <v>105607000</v>
      </c>
      <c r="G78">
        <v>2</v>
      </c>
    </row>
    <row r="79" spans="1:7" x14ac:dyDescent="0.2">
      <c r="A79" s="47" t="s">
        <v>828</v>
      </c>
      <c r="B79">
        <v>2</v>
      </c>
      <c r="D79" t="s">
        <v>866</v>
      </c>
      <c r="E79" t="s">
        <v>867</v>
      </c>
      <c r="F79">
        <v>207603000</v>
      </c>
      <c r="G79">
        <v>2</v>
      </c>
    </row>
    <row r="80" spans="1:7" x14ac:dyDescent="0.2">
      <c r="A80" s="47" t="s">
        <v>832</v>
      </c>
      <c r="B80">
        <v>2</v>
      </c>
      <c r="D80" t="s">
        <v>878</v>
      </c>
      <c r="E80" t="s">
        <v>879</v>
      </c>
      <c r="F80">
        <v>81236000</v>
      </c>
      <c r="G80">
        <v>2</v>
      </c>
    </row>
    <row r="81" spans="1:7" x14ac:dyDescent="0.2">
      <c r="A81" s="47" t="s">
        <v>838</v>
      </c>
      <c r="B81">
        <v>3</v>
      </c>
      <c r="D81" t="s">
        <v>900</v>
      </c>
      <c r="E81" t="s">
        <v>901</v>
      </c>
      <c r="F81">
        <v>92068000</v>
      </c>
      <c r="G81">
        <v>2</v>
      </c>
    </row>
    <row r="82" spans="1:7" x14ac:dyDescent="0.2">
      <c r="A82" s="47" t="s">
        <v>867</v>
      </c>
      <c r="B82">
        <v>2</v>
      </c>
      <c r="D82" t="s">
        <v>910</v>
      </c>
      <c r="E82" t="s">
        <v>911</v>
      </c>
      <c r="F82">
        <v>136296000</v>
      </c>
      <c r="G82">
        <v>2</v>
      </c>
    </row>
    <row r="83" spans="1:7" x14ac:dyDescent="0.2">
      <c r="A83" s="47" t="s">
        <v>873</v>
      </c>
      <c r="B83">
        <v>2</v>
      </c>
      <c r="D83" t="s">
        <v>919</v>
      </c>
      <c r="E83" t="s">
        <v>920</v>
      </c>
      <c r="F83">
        <v>72572000</v>
      </c>
      <c r="G83">
        <v>2</v>
      </c>
    </row>
    <row r="84" spans="1:7" x14ac:dyDescent="0.2">
      <c r="A84" s="47" t="s">
        <v>879</v>
      </c>
      <c r="B84">
        <v>2</v>
      </c>
      <c r="D84" t="s">
        <v>979</v>
      </c>
      <c r="E84" t="s">
        <v>980</v>
      </c>
      <c r="F84">
        <v>132686000</v>
      </c>
      <c r="G84">
        <v>2</v>
      </c>
    </row>
    <row r="85" spans="1:7" x14ac:dyDescent="0.2">
      <c r="A85" s="47" t="s">
        <v>885</v>
      </c>
      <c r="B85">
        <v>4</v>
      </c>
      <c r="D85" t="s">
        <v>181</v>
      </c>
      <c r="E85" t="s">
        <v>576</v>
      </c>
      <c r="F85">
        <v>129075000</v>
      </c>
      <c r="G85">
        <v>2</v>
      </c>
    </row>
    <row r="86" spans="1:7" x14ac:dyDescent="0.2">
      <c r="A86" s="47" t="s">
        <v>901</v>
      </c>
      <c r="B86">
        <v>2</v>
      </c>
      <c r="D86" t="s">
        <v>1114</v>
      </c>
      <c r="F86">
        <v>6155453000</v>
      </c>
      <c r="G86">
        <v>108</v>
      </c>
    </row>
    <row r="87" spans="1:7" x14ac:dyDescent="0.2">
      <c r="A87" s="47" t="s">
        <v>911</v>
      </c>
      <c r="B87">
        <v>2</v>
      </c>
    </row>
    <row r="88" spans="1:7" x14ac:dyDescent="0.2">
      <c r="A88" s="47" t="s">
        <v>914</v>
      </c>
      <c r="B88">
        <v>2</v>
      </c>
    </row>
    <row r="89" spans="1:7" x14ac:dyDescent="0.2">
      <c r="A89" s="47" t="s">
        <v>920</v>
      </c>
      <c r="B89">
        <v>2</v>
      </c>
    </row>
    <row r="90" spans="1:7" x14ac:dyDescent="0.2">
      <c r="A90" s="47" t="s">
        <v>928</v>
      </c>
      <c r="B90">
        <v>2</v>
      </c>
    </row>
    <row r="91" spans="1:7" x14ac:dyDescent="0.2">
      <c r="A91" s="47" t="s">
        <v>934</v>
      </c>
      <c r="B91">
        <v>2</v>
      </c>
    </row>
    <row r="92" spans="1:7" x14ac:dyDescent="0.2">
      <c r="A92" s="47" t="s">
        <v>948</v>
      </c>
      <c r="B92">
        <v>2</v>
      </c>
    </row>
    <row r="93" spans="1:7" x14ac:dyDescent="0.2">
      <c r="A93" s="47" t="s">
        <v>980</v>
      </c>
      <c r="B93">
        <v>2</v>
      </c>
    </row>
    <row r="94" spans="1:7" x14ac:dyDescent="0.2">
      <c r="A94" s="47" t="s">
        <v>1021</v>
      </c>
      <c r="B94">
        <v>2</v>
      </c>
    </row>
    <row r="95" spans="1:7" x14ac:dyDescent="0.2">
      <c r="A95" s="47" t="s">
        <v>1096</v>
      </c>
      <c r="B95">
        <v>2</v>
      </c>
    </row>
    <row r="96" spans="1:7" x14ac:dyDescent="0.2">
      <c r="A96" s="47" t="s">
        <v>1114</v>
      </c>
      <c r="B96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CRM ANALYSIS</vt:lpstr>
      <vt:lpstr>Raw data</vt:lpstr>
      <vt:lpstr>Data source</vt:lpstr>
      <vt:lpstr>QUESTION</vt:lpstr>
      <vt:lpstr>Total Sales</vt:lpstr>
      <vt:lpstr>Clients</vt:lpstr>
      <vt:lpstr>Transaction</vt:lpstr>
      <vt:lpstr>Items</vt:lpstr>
      <vt:lpstr>Invorce &gt; 2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Thanh Qui (Client Data Analysis Executive)</dc:creator>
  <cp:keywords/>
  <dc:description/>
  <cp:lastModifiedBy>VÕ THANH HÙNG</cp:lastModifiedBy>
  <cp:revision/>
  <dcterms:created xsi:type="dcterms:W3CDTF">2021-12-16T04:22:18Z</dcterms:created>
  <dcterms:modified xsi:type="dcterms:W3CDTF">2024-04-17T09:38:59Z</dcterms:modified>
  <cp:category/>
  <cp:contentStatus/>
</cp:coreProperties>
</file>