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hanh Ngân\KIỂM THỬ NÂNG CAO\ASM\ASM3\"/>
    </mc:Choice>
  </mc:AlternateContent>
  <xr:revisionPtr revIDLastSave="0" documentId="13_ncr:1_{BEC69275-310C-4E2E-B211-0C62D6F3C902}" xr6:coauthVersionLast="47" xr6:coauthVersionMax="47" xr10:uidLastSave="{00000000-0000-0000-0000-000000000000}"/>
  <bookViews>
    <workbookView xWindow="-108" yWindow="-108" windowWidth="23256" windowHeight="12576" tabRatio="887" activeTab="2" xr2:uid="{00000000-000D-0000-FFFF-FFFF00000000}"/>
  </bookViews>
  <sheets>
    <sheet name="Cover" sheetId="1" r:id="rId1"/>
    <sheet name="TestReport" sheetId="10" r:id="rId2"/>
    <sheet name="Test cases" sheetId="54" r:id="rId3"/>
    <sheet name="Permisison Matrix" sheetId="18" r:id="rId4"/>
  </sheets>
  <definedNames>
    <definedName name="_xlnm._FilterDatabase" localSheetId="2" hidden="1">'Test cases'!$A$8:$I$21</definedName>
    <definedName name="Category" localSheetId="2">#REF!</definedName>
    <definedName name="Category">#REF!</definedName>
    <definedName name="_xlnm.Print_Area" localSheetId="2">'Test cases'!$A$1:$P$763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6" i="54" l="1"/>
  <c r="A43" i="54"/>
  <c r="A40" i="54"/>
  <c r="A45" i="54"/>
  <c r="A42" i="54"/>
  <c r="A39" i="54"/>
  <c r="A37" i="54"/>
  <c r="A36" i="54"/>
  <c r="A33" i="54"/>
  <c r="A34" i="54"/>
  <c r="A32" i="54"/>
  <c r="A29" i="54"/>
  <c r="A30" i="54"/>
  <c r="A28" i="54"/>
  <c r="A26" i="54"/>
  <c r="A18" i="54"/>
  <c r="A19" i="54"/>
  <c r="A20" i="54"/>
  <c r="A21" i="54"/>
  <c r="A22" i="54"/>
  <c r="A23" i="54"/>
  <c r="A17" i="54"/>
  <c r="A11" i="54"/>
  <c r="A12" i="54"/>
  <c r="A13" i="54"/>
  <c r="A14" i="54"/>
  <c r="A15" i="54"/>
  <c r="A25" i="54"/>
  <c r="A10" i="54" l="1"/>
  <c r="H10" i="54"/>
  <c r="D5" i="54" l="1"/>
  <c r="G11" i="10" s="1"/>
  <c r="C5" i="54"/>
  <c r="F11" i="10" s="1"/>
  <c r="B5" i="54"/>
  <c r="E11" i="10" s="1"/>
  <c r="A5" i="54"/>
  <c r="D11" i="10" l="1"/>
  <c r="E5" i="54"/>
  <c r="H11" i="10" s="1"/>
  <c r="E18" i="10" l="1"/>
  <c r="G18" i="10"/>
  <c r="D18" i="10"/>
  <c r="F18" i="10" l="1"/>
  <c r="H18" i="10"/>
  <c r="E20" i="10" l="1"/>
  <c r="E21" i="10"/>
  <c r="B35" i="10"/>
  <c r="B35" i="10"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 PC</author>
  </authors>
  <commentList>
    <comment ref="I8" authorId="0" shapeId="0" xr:uid="{00000000-0006-0000-0300-000001000000}">
      <text>
        <r>
          <rPr>
            <b/>
            <sz val="9"/>
            <color indexed="81"/>
            <rFont val="Tahoma"/>
            <charset val="1"/>
          </rPr>
          <t>My PC:</t>
        </r>
        <r>
          <rPr>
            <sz val="9"/>
            <color indexed="81"/>
            <rFont val="Tahoma"/>
            <charset val="1"/>
          </rPr>
          <t xml:space="preserve">
Định dang dd/mm/yyy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<sst xmlns="http://schemas.openxmlformats.org/spreadsheetml/2006/main" count="276" uniqueCount="138">
  <si>
    <t>TEST CASE</t>
  </si>
  <si>
    <t>Project Name</t>
  </si>
  <si>
    <t>Creator</t>
  </si>
  <si>
    <t>Project Code</t>
  </si>
  <si>
    <t>Reviewer/Approver</t>
  </si>
  <si>
    <t>Document Code</t>
  </si>
  <si>
    <t>Issue Date</t>
  </si>
  <si>
    <t>Version</t>
  </si>
  <si>
    <t>Record of change</t>
  </si>
  <si>
    <t>Change Item</t>
  </si>
  <si>
    <t>Change description</t>
  </si>
  <si>
    <t>Module Code</t>
  </si>
  <si>
    <t>Test requirement</t>
  </si>
  <si>
    <t>Tester</t>
  </si>
  <si>
    <t>Pass</t>
  </si>
  <si>
    <t>Fail</t>
  </si>
  <si>
    <t>Untested</t>
  </si>
  <si>
    <t>N/A</t>
  </si>
  <si>
    <t>Number of Test cases</t>
  </si>
  <si>
    <t>ID</t>
  </si>
  <si>
    <t>Test Case Description</t>
  </si>
  <si>
    <t>Pre-condition</t>
  </si>
  <si>
    <t>Test Case Procedure</t>
  </si>
  <si>
    <t>Expected Output</t>
  </si>
  <si>
    <t>Test date</t>
  </si>
  <si>
    <t>Note</t>
  </si>
  <si>
    <t>Result</t>
  </si>
  <si>
    <t>TEST REPORT</t>
  </si>
  <si>
    <t>Notes</t>
  </si>
  <si>
    <t>No</t>
  </si>
  <si>
    <t>Number of  test cases</t>
  </si>
  <si>
    <t>Sub total</t>
  </si>
  <si>
    <t>Test coverage</t>
  </si>
  <si>
    <t>%</t>
  </si>
  <si>
    <t>Test successful coverage</t>
  </si>
  <si>
    <t xml:space="preserve">Ensure that all features listed below work properly without any errors when using the below browsers.
- Edge in latest version 
- Google Chrome in latest version </t>
  </si>
  <si>
    <t>Function List</t>
  </si>
  <si>
    <t>Admin</t>
  </si>
  <si>
    <t>Y</t>
  </si>
  <si>
    <t>Others</t>
  </si>
  <si>
    <t>Y*</t>
  </si>
  <si>
    <t>N</t>
  </si>
  <si>
    <t>Common</t>
  </si>
  <si>
    <t>Test Items</t>
  </si>
  <si>
    <t>NT</t>
  </si>
  <si>
    <t>ID Name</t>
  </si>
  <si>
    <t>Change Date</t>
  </si>
  <si>
    <t>Item Test</t>
  </si>
  <si>
    <t>Common Role</t>
  </si>
  <si>
    <t>Manager</t>
  </si>
  <si>
    <t>Employee</t>
  </si>
  <si>
    <t>Director</t>
  </si>
  <si>
    <t>Internship</t>
  </si>
  <si>
    <t xml:space="preserve">2. Đăng nhập </t>
  </si>
  <si>
    <t xml:space="preserve">4. Lấy thông tin User hiện tại </t>
  </si>
  <si>
    <t xml:space="preserve">6. Ứng tuyển </t>
  </si>
  <si>
    <t xml:space="preserve">7. Lấy danh sách các công ty </t>
  </si>
  <si>
    <t xml:space="preserve">8. Lấy danh sách các đơn ứng tuyển </t>
  </si>
  <si>
    <t xml:space="preserve">9. Lấy danh sách các User </t>
  </si>
  <si>
    <t>[201] Đăng kí thông tin và tài khoản thành công</t>
  </si>
  <si>
    <t xml:space="preserve">Kiểm tra khi nhập thiếu một hoặc các nhiều trường thông tin </t>
  </si>
  <si>
    <t xml:space="preserve">Kiểm tra khi nhập passwword không đúng yêu cầu </t>
  </si>
  <si>
    <t xml:space="preserve">test data: 1234 </t>
  </si>
  <si>
    <t xml:space="preserve">Kiểm tra khi không nhập bất kí thông tin nào </t>
  </si>
  <si>
    <t>[500] Đã xảy ra lỗi khi đăng ký</t>
  </si>
  <si>
    <t xml:space="preserve">Kiểm tra khi nhập email không đúng định dạng </t>
  </si>
  <si>
    <t xml:space="preserve">Kiểm tra tính duy nhất của trường account </t>
  </si>
  <si>
    <t xml:space="preserve">Kiểm tra đăng nhập khi nhập sai định dạng password </t>
  </si>
  <si>
    <t>400 BadRequest: Tài khoản người dùng không tồn tại</t>
  </si>
  <si>
    <t xml:space="preserve">Kiểm tra trạng thái đăng nhập thành công </t>
  </si>
  <si>
    <t>200 OK: "Đăng nhập thành công"</t>
  </si>
  <si>
    <t>Kiểm tra khi nhập một username không tồn tại trong hệ thống</t>
  </si>
  <si>
    <t xml:space="preserve">400 BadRequest: Mật khẩu không hợp lệ </t>
  </si>
  <si>
    <t>400 BadRequest: Sai mật khẩu</t>
  </si>
  <si>
    <t xml:space="preserve">đã đăng nhập vào hệ thống </t>
  </si>
  <si>
    <t xml:space="preserve">500:Lỗi khi lấy danh sách </t>
  </si>
  <si>
    <t>3. Lấy danh sách công việc</t>
  </si>
  <si>
    <t xml:space="preserve">Kiểm tra trạng thái lấy danh sách công việc không thành công </t>
  </si>
  <si>
    <t xml:space="preserve">1. Đăng kí công việc </t>
  </si>
  <si>
    <t xml:space="preserve">Kiểm tra trạng thái lấy danh sách công việc thành công </t>
  </si>
  <si>
    <t xml:space="preserve">Kiểm tra trạng thái lấy thông tin user thành công </t>
  </si>
  <si>
    <t xml:space="preserve">Kiểm tra trạng thái lấy thông tin user không thành công </t>
  </si>
  <si>
    <t xml:space="preserve">Kiểm tra trạng thái khi chưa đăng nhập </t>
  </si>
  <si>
    <t>Kiểm tra khi username trống</t>
  </si>
  <si>
    <t>Kiểm tra khi mật khẩu trống</t>
  </si>
  <si>
    <t>test data: tester12345</t>
  </si>
  <si>
    <t>400 BadRequest: "Tài khoản hoặc mật khẩu không đúng"</t>
  </si>
  <si>
    <t>200: Thành công, trả về thông tin người dùng</t>
  </si>
  <si>
    <t>500:Có lỗi trong quá trình lấy dữ liệu.</t>
  </si>
  <si>
    <t>403: Chưa đăng nhập</t>
  </si>
  <si>
    <t xml:space="preserve">Kiểm tra trạng thái lấy danh sách các công ty  thành công </t>
  </si>
  <si>
    <t xml:space="preserve">Kiểm tra trạng thái lấy danh sách các công ty không thành công </t>
  </si>
  <si>
    <t>200: Ứng tuyển thành công</t>
  </si>
  <si>
    <t xml:space="preserve">403: chưa đăng nhập </t>
  </si>
  <si>
    <t xml:space="preserve">200: Thành công, trả về danh sách công ty </t>
  </si>
  <si>
    <t>200: Thành công, trả về các đơn ứng tuyển</t>
  </si>
  <si>
    <t>200: Thành công, trả về danh sách các user</t>
  </si>
  <si>
    <t>API testing</t>
  </si>
  <si>
    <t xml:space="preserve">Kiểm tra khi nhập thông tin đầy đủ và đúng các yêu cầu định dạng </t>
  </si>
  <si>
    <t>404 not found: Tài khoản người dùng không tồn tại</t>
  </si>
  <si>
    <t xml:space="preserve">chưa đủ cơ sở để kết luận </t>
  </si>
  <si>
    <t>5. Lấy danh sách các ứng viên</t>
  </si>
  <si>
    <t xml:space="preserve">đang trong quá trình xử lí yêu cầu và chờ phản hồi </t>
  </si>
  <si>
    <t xml:space="preserve">Kiểm tra trạng thái ứng tuyển thành công </t>
  </si>
  <si>
    <t xml:space="preserve">Kiểm tra khi ứng tuyển mà không đăng nhập </t>
  </si>
  <si>
    <t>Kiểm tra lấy danh sách các đơn ứng tuyển thành công</t>
  </si>
  <si>
    <t>Kiểm tra lấy danh sách các đơn ứng tuyển không thành công</t>
  </si>
  <si>
    <t xml:space="preserve">Kiểm tra trạng thái lấy danh sách các user thành công </t>
  </si>
  <si>
    <t xml:space="preserve">Kiểm tra trạng thái lấy danh sách các user không thành công </t>
  </si>
  <si>
    <t>1. Chạy Api với thông tin bên dưới:
Endpoint:http://54.179.59.245:5000/api/application/create-application
Method: POST
Request Body: jobId
Request Header: authen với biến token.
2. Click nút Send trong Postman.
3. Quan sát kết quả trả về (response) trên thanh result của Postman."</t>
  </si>
  <si>
    <t>1. Chạy Api với thông tin bên dưới:
Endpoint:http://54.179.59.245:5000/api/application/create-application
Method: POST
Request Body: jobId
2. Click nút Send trong Postman.
3. Quan sát kết quả trả về (response) trên thanh result của Postman."</t>
  </si>
  <si>
    <t>1. Chạy Api với thông tin bên dưới:
+Endpoint: http://54.179.59.245:5000/api/users/register
+Method: POST
+Request Header: nhập đầy đủ thông tin trong form-data
2. Click nút Send trong Postman.
3. Quan sát kết quả trả về (response) trên thanh result của Postman."</t>
  </si>
  <si>
    <t>1. Chạy Api với thông tin bên dưới:
+Endpoint: http://54.179.59.245:5000/api/users/register
+Method: POST
2. Click nút Send trong Postman.
3. Quan sát kết quả trả về (response) trên thanh result của Postman."</t>
  </si>
  <si>
    <t>1. Chạy Api với thông tin bên dưới:
+Endpoint: http://54.179.59.245:5000/api/users/register
+Method: POST
+Request Header: nhập giá trị của password là 1234 trong form-data
2. Click nút Send trong Postman.
3. Quan sát kết quả trả về (response) trên thanh result của Postman."</t>
  </si>
  <si>
    <t>1. Chạy Api với thông tin bên dưới:
+Endpoint: http://54.179.59.245:5000/api/users/register
+Method: POST
+Request Header: nhập thiếu một hoặc nhiều thông tin trong form-data
2. Click nút Send trong Postman.
3. Quan sát kết quả trả về (response) trên thanh result của Postman."</t>
  </si>
  <si>
    <t>1. Chạy Api với thông tin bên dưới:
+Endpoint: http://54.179.59.245:5000/api/users/register
+Method: POST
+Request Header: nhập giá trị của email là 1234 trong form-data
2. Click nút Send trong Postman.
3. Quan sát kết quả trả về (response) trên thanh result của Postman."</t>
  </si>
  <si>
    <t>1. Chạy Api với thông tin bên dưới:
+Endpoint: http://54.179.59.245:5000/api/users/register
+Method: POST
+Request Header: nhập lại những thông tin đã đăng ký trước đó trong form-data
2. Click nút Send trong Postman.
3. Quan sát kết quả trả về (response) trên thanh result của Postman."</t>
  </si>
  <si>
    <t>Kiểm tra khi không nhập username và password</t>
  </si>
  <si>
    <t>1. Chạy Api với thông tin bên dưới:
+Endpoint: http://54.179.59.245:5000/api/users/login
+Method: POST
2. Click nút Send trong Postman.
3. Quan sát kết quả trả về (response) trên thanh result của Postman."</t>
  </si>
  <si>
    <t>1. Chạy Api với thông tin bên dưới:
+Endpoint: http://54.179.59.245:5000/api/users/login
+Method: POST
+Request body: chỉ nhập giá trị của password
2. Click nút Send trong Postman.
3. Quan sát kết quả trả về (response) trên thanh result của Postman."</t>
  </si>
  <si>
    <t>Postman chưa gửi tín hiệu phản hồi để kiểm tra kết quả</t>
  </si>
  <si>
    <t>1. Chạy Api với thông tin bên dưới:
+Endpoint: http://54.179.59.245:5000/api/users/login
+Method: POST
+Request body: chỉ nhập giá trị của account
2. Click nút Send trong Postman.
3. Quan sát kết quả trả về (response) trên thanh result của Postman."</t>
  </si>
  <si>
    <t>1. Chạy Api với thông tin bên dưới:
+Endpoint: http://54.179.59.245:5000/api/users/login
+Method: POST
+Request body: Nhập account và giá trị của password là 1234
2. Click nút Send trong Postman.
3. Quan sát kết quả trả về (response) trên thanh result của Postman."</t>
  </si>
  <si>
    <t>1. Chạy Api với thông tin bên dưới:
+Endpoint: http://54.179.59.245:5000/api/work/list-work
+Method: GET
2. Click nút Send trong Postman.
3. Quan sát kết quả trả về (response) trên thanh result của Postman."</t>
  </si>
  <si>
    <t>1. Chạy Api với thông tin bên dưới:
+Endpoint: http://54.179.59.245:5000/api/users/login
+Method: POST
+Request body: nhập account không có trong hệ thống và mật khẩu
2. Click nút Send trong Postman.
3. Quan sát kết quả trả về (response) trên thanh result của Postman."</t>
  </si>
  <si>
    <t>testdata: account:"ThanhNgan"
pass:0000</t>
  </si>
  <si>
    <t>1. Chạy Api với thông tin bên dưới:
+Endpoint: http://54.179.59.245:5000/api/users/login
+Method: POST
+Request body: Nhập giá trị "ThanhNgan" vào account và giá trị của password là 0000
2. Click nút Send trong Postman.
3. Quan sát kết quả trả về (response) trên thanh result của Postman."</t>
  </si>
  <si>
    <t>Kiểm tra khi nhập sai mật khẩu của account</t>
  </si>
  <si>
    <t>1. Chạy Api với thông tin bên dưới:
+Endpoint: http://54.179.59.245:5000/api/users/login
+Method: POST
+Request body: Nhập giá trị "ThanhNgan" vào account và giá trị của password là 1234
2. Click nút Send trong Postman.
3. Quan sát kết quả trả về (response) trên thanh result của Postman."</t>
  </si>
  <si>
    <t>testdata: account:"ThanhNgan"
pass: 1234</t>
  </si>
  <si>
    <t>200 OK: trả về danh sách công việc.</t>
  </si>
  <si>
    <t>1. Chạy Api với thông tin bên dưới:
Endpoint: http://54.179.59.245:5000/api/users/get-information-user
Method: GET
Request Header: authen với biến token.
2. Click nút Send trong Postman.
3. Quan sát kết quả trả về (response) trên thanh result của Postman."</t>
  </si>
  <si>
    <t>1. Chạy Api với thông tin bên dưới:
Endpoint: http://54.179.59.245:5000/api/users/get-information-user
Method: GET
2. Click nút Send trong Postman.
3. Quan sát kết quả trả về (response) trên thanh result của Postman."</t>
  </si>
  <si>
    <t>1. Chạy Api với thông tin bên dưới:
Endpoint: http://54.179.59.245:5000/api/work-user/get-all-admin
Method: GET
2. Click nút Send trong Postman.
3. Quan sát kết quả trả về (response) trên thanh result của Postman."</t>
  </si>
  <si>
    <t>1. Chạy Api với thông tin bên dưới:
Endpoint: http://54.179.59.245:5000/api/work-user/get-all-admin
Method: GET
Request Header: authen với biến token.
2. Click nút Send trong Postman.
3. Quan sát kết quả trả về (response) trên thanh result của Postman."</t>
  </si>
  <si>
    <t>1. Chạy Api với thông tin bên dưới:
Endpoint: http://54.179.59.245:5000/api/company/getAllCompany
Method: GET
2. Click nút Send trong Postman.
3. Quan sát kết quả trả về (response) trên thanh result của Postman."</t>
  </si>
  <si>
    <t>1. Chạy Api với thông tin bên dưới:
Endpoint:http://54.179.59.245:5000/api/application/getall-application
Method: GET
2. Click nút Send trong Postman.
3. Quan sát kết quả trả về (response) trên thanh result của Postman."</t>
  </si>
  <si>
    <t>1. Chạy Api với thông tin bên dưới:
Endpoint: http://54.179.59.245:5000/api/users/getAllUsers
Method: GET
2. Click nút Send trong Postman.
3. Quan sát kết quả trả về (response) trên thanh result của Postman."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</si>
</sst>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mmm\-yy;@"/>
  </numFmts>
  <fonts count="35">
    <font>
      <sz val="11"/>
      <color theme="1"/>
      <name val="Calibri"/>
      <family val="2"/>
      <scheme val="minor"/>
    </font>
    <font>
      <b/>
      <sz val="22"/>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b/>
      <sz val="10"/>
      <color indexed="9"/>
      <name val="Tahoma"/>
      <family val="2"/>
    </font>
    <font>
      <sz val="10"/>
      <color theme="1"/>
      <name val="Tahoma"/>
      <family val="2"/>
    </font>
    <font>
      <sz val="11"/>
      <name val="ＭＳ Ｐゴシック"/>
      <charset val="128"/>
    </font>
    <font>
      <b/>
      <sz val="10"/>
      <name val="Tahoma"/>
      <family val="2"/>
    </font>
    <font>
      <sz val="10"/>
      <color indexed="10"/>
      <name val="Tahoma"/>
      <family val="2"/>
    </font>
    <font>
      <sz val="10"/>
      <color indexed="8"/>
      <name val="Tahoma"/>
      <family val="2"/>
    </font>
    <font>
      <b/>
      <sz val="10"/>
      <color indexed="8"/>
      <name val="Tahoma"/>
      <family val="2"/>
    </font>
    <font>
      <b/>
      <sz val="10"/>
      <color indexed="10"/>
      <name val="Tahoma"/>
      <family val="2"/>
    </font>
    <font>
      <u/>
      <sz val="11"/>
      <color theme="10"/>
      <name val="Calibri"/>
      <family val="2"/>
      <scheme val="minor"/>
    </font>
    <font>
      <sz val="10"/>
      <color indexed="9"/>
      <name val="Tahoma"/>
      <family val="2"/>
    </font>
    <font>
      <b/>
      <sz val="10"/>
      <color indexed="12"/>
      <name val="Tahoma"/>
      <family val="2"/>
    </font>
    <font>
      <sz val="8"/>
      <name val="Calibri"/>
      <family val="2"/>
      <scheme val="minor"/>
    </font>
    <font>
      <sz val="10"/>
      <color rgb="FFFF0000"/>
      <name val="Tahoma"/>
      <family val="2"/>
    </font>
    <font>
      <sz val="10"/>
      <color rgb="FF000000"/>
      <name val="Arial"/>
      <family val="2"/>
    </font>
    <font>
      <sz val="11"/>
      <color theme="1"/>
      <name val="Calibri"/>
      <family val="2"/>
      <scheme val="minor"/>
    </font>
    <font>
      <b/>
      <sz val="11"/>
      <color theme="0"/>
      <name val="Calibri"/>
      <family val="2"/>
      <scheme val="minor"/>
    </font>
    <font>
      <b/>
      <sz val="18"/>
      <color indexed="10"/>
      <name val="Tahoma"/>
      <family val="2"/>
    </font>
    <font>
      <b/>
      <sz val="10"/>
      <color rgb="FFFF0000"/>
      <name val="Tahoma"/>
      <family val="2"/>
    </font>
    <font>
      <i/>
      <sz val="10"/>
      <color rgb="FFFF0000"/>
      <name val="Tahoma"/>
      <family val="2"/>
    </font>
    <font>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
      <i/>
      <sz val="10"/>
      <color indexed="17"/>
      <name val="Calibri"/>
      <family val="2"/>
      <scheme val="minor"/>
    </font>
    <font>
      <b/>
      <sz val="10"/>
      <color indexed="8"/>
      <name val="Calibri"/>
      <family val="2"/>
      <scheme val="minor"/>
    </font>
    <font>
      <sz val="9"/>
      <color indexed="81"/>
      <name val="Tahoma"/>
      <charset val="1"/>
    </font>
    <font>
      <b/>
      <sz val="9"/>
      <color indexed="81"/>
      <name val="Tahoma"/>
      <charset val="1"/>
    </font>
    <font>
      <sz val="12"/>
      <color rgb="FF000000"/>
      <name val="Calibri"/>
      <family val="2"/>
      <scheme val="minor"/>
    </font>
    <font>
      <sz val="12"/>
      <color rgb="FF222222"/>
      <name val="Arial"/>
      <family val="2"/>
    </font>
  </fonts>
  <fills count="10">
    <fill>
      <patternFill patternType="none"/>
    </fill>
    <fill>
      <patternFill patternType="gray125"/>
    </fill>
    <fill>
      <patternFill patternType="solid">
        <fgColor indexed="9"/>
        <bgColor indexed="26"/>
      </patternFill>
    </fill>
    <fill>
      <patternFill patternType="solid">
        <fgColor theme="0"/>
        <bgColor indexed="64"/>
      </patternFill>
    </fill>
    <fill>
      <patternFill patternType="solid">
        <fgColor theme="6" tint="-0.499984740745262"/>
        <bgColor indexed="32"/>
      </patternFill>
    </fill>
    <fill>
      <patternFill patternType="solid">
        <fgColor theme="2" tint="-9.9978637043366805E-2"/>
        <bgColor indexed="41"/>
      </patternFill>
    </fill>
    <fill>
      <patternFill patternType="solid">
        <fgColor theme="6" tint="-0.249977111117893"/>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2" tint="-0.499984740745262"/>
        <bgColor indexed="64"/>
      </patternFill>
    </fill>
  </fills>
  <borders count="52">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right/>
      <top/>
      <bottom style="thin">
        <color indexed="64"/>
      </bottom>
      <diagonal/>
    </border>
    <border>
      <left style="medium">
        <color indexed="8"/>
      </left>
      <right style="thin">
        <color indexed="8"/>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medium">
        <color indexed="8"/>
      </right>
      <top style="thin">
        <color indexed="8"/>
      </top>
      <bottom style="thin">
        <color indexed="64"/>
      </bottom>
      <diagonal/>
    </border>
    <border>
      <left style="medium">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style="hair">
        <color indexed="8"/>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right style="thin">
        <color indexed="64"/>
      </right>
      <top style="thin">
        <color indexed="64"/>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style="medium">
        <color indexed="8"/>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64"/>
      </right>
      <top style="thin">
        <color indexed="8"/>
      </top>
      <bottom/>
      <diagonal/>
    </border>
    <border>
      <left/>
      <right/>
      <top style="thin">
        <color indexed="8"/>
      </top>
      <bottom style="thin">
        <color indexed="64"/>
      </bottom>
      <diagonal/>
    </border>
    <border>
      <left style="medium">
        <color indexed="8"/>
      </left>
      <right/>
      <top/>
      <bottom style="thin">
        <color indexed="8"/>
      </bottom>
      <diagonal/>
    </border>
    <border>
      <left style="thin">
        <color indexed="64"/>
      </left>
      <right style="thin">
        <color indexed="64"/>
      </right>
      <top style="thin">
        <color indexed="64"/>
      </top>
      <bottom/>
      <diagonal/>
    </border>
  </borders>
  <cellStyleXfs count="8">
    <xf numFmtId="0" fontId="0" fillId="0" borderId="0"/>
    <xf numFmtId="164" fontId="8" fillId="0" borderId="0"/>
    <xf numFmtId="0" fontId="8" fillId="0" borderId="0"/>
    <xf numFmtId="0" fontId="14" fillId="0" borderId="0" applyNumberFormat="0" applyFill="0" applyBorder="0" applyAlignment="0" applyProtection="0"/>
    <xf numFmtId="0" fontId="19" fillId="0" borderId="0"/>
    <xf numFmtId="0" fontId="19" fillId="0" borderId="0"/>
    <xf numFmtId="0" fontId="20" fillId="0" borderId="0"/>
    <xf numFmtId="9" fontId="20" fillId="0" borderId="0" applyFont="0" applyFill="0" applyBorder="0" applyAlignment="0" applyProtection="0"/>
  </cellStyleXfs>
  <cellXfs count="187">
    <xf numFmtId="0" fontId="0" fillId="0" borderId="0" xfId="0"/>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xf numFmtId="0" fontId="4" fillId="2" borderId="0" xfId="0" applyFont="1" applyFill="1" applyAlignment="1">
      <alignment horizontal="left"/>
    </xf>
    <xf numFmtId="0" fontId="5" fillId="0" borderId="0" xfId="0" applyFont="1" applyAlignment="1">
      <alignment horizontal="left" indent="1"/>
    </xf>
    <xf numFmtId="0" fontId="3" fillId="2" borderId="0" xfId="0" applyFont="1" applyFill="1"/>
    <xf numFmtId="0" fontId="4" fillId="2" borderId="2" xfId="0" applyFont="1" applyFill="1" applyBorder="1" applyAlignment="1">
      <alignment horizontal="left"/>
    </xf>
    <xf numFmtId="0" fontId="3" fillId="0" borderId="4" xfId="0" applyFont="1" applyBorder="1"/>
    <xf numFmtId="164" fontId="3" fillId="0" borderId="8" xfId="0" applyNumberFormat="1" applyFont="1" applyBorder="1" applyAlignment="1">
      <alignment horizontal="left" vertical="center"/>
    </xf>
    <xf numFmtId="165" fontId="3" fillId="0" borderId="4" xfId="0" applyNumberFormat="1" applyFont="1" applyBorder="1" applyAlignment="1">
      <alignment horizontal="left"/>
    </xf>
    <xf numFmtId="0" fontId="5" fillId="0" borderId="0" xfId="0" applyFont="1" applyAlignment="1">
      <alignment horizontal="left"/>
    </xf>
    <xf numFmtId="0" fontId="4" fillId="2" borderId="0" xfId="0" applyFont="1" applyFill="1" applyAlignment="1">
      <alignment horizontal="left" indent="1"/>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vertical="center"/>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wrapText="1"/>
    </xf>
    <xf numFmtId="164" fontId="9" fillId="2" borderId="14" xfId="1" applyFont="1" applyFill="1" applyBorder="1" applyAlignment="1">
      <alignment horizontal="left" vertical="top" wrapText="1"/>
    </xf>
    <xf numFmtId="164" fontId="3" fillId="2" borderId="0" xfId="1" applyFont="1" applyFill="1" applyAlignment="1">
      <alignment horizontal="center" vertical="center" wrapText="1"/>
    </xf>
    <xf numFmtId="164" fontId="3" fillId="2" borderId="0" xfId="1" applyFont="1" applyFill="1" applyAlignment="1">
      <alignment horizontal="left" vertical="top" wrapText="1"/>
    </xf>
    <xf numFmtId="0" fontId="11" fillId="2" borderId="0" xfId="0" applyFont="1" applyFill="1" applyAlignment="1">
      <alignment horizontal="left" vertical="top"/>
    </xf>
    <xf numFmtId="164" fontId="9" fillId="2" borderId="18" xfId="1" applyFont="1" applyFill="1" applyBorder="1" applyAlignment="1">
      <alignment horizontal="left" vertical="top" wrapText="1"/>
    </xf>
    <xf numFmtId="164" fontId="5" fillId="2" borderId="0" xfId="1" applyFont="1" applyFill="1" applyAlignment="1">
      <alignment horizontal="center" vertical="center" wrapText="1"/>
    </xf>
    <xf numFmtId="164" fontId="5" fillId="2" borderId="0" xfId="1" applyFont="1" applyFill="1" applyAlignment="1">
      <alignment horizontal="left" vertical="top" wrapText="1"/>
    </xf>
    <xf numFmtId="0" fontId="12" fillId="2" borderId="0" xfId="0" applyFont="1" applyFill="1" applyAlignment="1">
      <alignment horizontal="left" vertical="top"/>
    </xf>
    <xf numFmtId="0" fontId="12" fillId="2" borderId="0" xfId="0" applyFont="1" applyFill="1" applyAlignment="1">
      <alignment horizontal="left" vertical="top" wrapText="1"/>
    </xf>
    <xf numFmtId="3" fontId="11" fillId="2" borderId="26" xfId="0" applyNumberFormat="1" applyFont="1" applyFill="1" applyBorder="1" applyAlignment="1">
      <alignment horizontal="left" vertical="top"/>
    </xf>
    <xf numFmtId="3" fontId="11" fillId="2" borderId="26" xfId="0" applyNumberFormat="1" applyFont="1" applyFill="1" applyBorder="1" applyAlignment="1">
      <alignment horizontal="left" vertical="top" wrapText="1"/>
    </xf>
    <xf numFmtId="3" fontId="11" fillId="2" borderId="27" xfId="0" applyNumberFormat="1" applyFont="1" applyFill="1" applyBorder="1" applyAlignment="1">
      <alignment horizontal="left" vertical="top"/>
    </xf>
    <xf numFmtId="3" fontId="11" fillId="2" borderId="0" xfId="0" applyNumberFormat="1" applyFont="1" applyFill="1" applyAlignment="1">
      <alignment horizontal="left" vertical="top" wrapText="1"/>
    </xf>
    <xf numFmtId="164" fontId="13" fillId="2" borderId="0" xfId="1" applyFont="1" applyFill="1" applyAlignment="1">
      <alignment horizontal="left" vertical="top" wrapText="1"/>
    </xf>
    <xf numFmtId="0" fontId="7" fillId="0" borderId="0" xfId="0" applyFont="1" applyAlignment="1">
      <alignment horizontal="center" vertical="center"/>
    </xf>
    <xf numFmtId="0" fontId="7" fillId="0" borderId="0" xfId="0" applyFont="1"/>
    <xf numFmtId="0" fontId="7" fillId="0" borderId="0" xfId="0" applyFont="1" applyAlignment="1">
      <alignment horizontal="center" vertical="center" wrapText="1"/>
    </xf>
    <xf numFmtId="0" fontId="10" fillId="2" borderId="0" xfId="0" applyFont="1" applyFill="1" applyAlignment="1">
      <alignment horizontal="center" vertical="center" wrapText="1"/>
    </xf>
    <xf numFmtId="0" fontId="11" fillId="2" borderId="0" xfId="0" applyFont="1" applyFill="1" applyAlignment="1">
      <alignment horizontal="left" vertical="top" wrapText="1"/>
    </xf>
    <xf numFmtId="164" fontId="3" fillId="2" borderId="0" xfId="0" applyNumberFormat="1" applyFont="1" applyFill="1"/>
    <xf numFmtId="164" fontId="9" fillId="2" borderId="0" xfId="2" applyNumberFormat="1" applyFont="1" applyFill="1"/>
    <xf numFmtId="164" fontId="3" fillId="2" borderId="0" xfId="2" applyNumberFormat="1" applyFont="1" applyFill="1"/>
    <xf numFmtId="166" fontId="3" fillId="2" borderId="0" xfId="2" applyNumberFormat="1" applyFont="1" applyFill="1"/>
    <xf numFmtId="164" fontId="4" fillId="2" borderId="2" xfId="0" applyNumberFormat="1" applyFont="1" applyFill="1" applyBorder="1" applyAlignment="1">
      <alignment horizontal="left" vertical="center"/>
    </xf>
    <xf numFmtId="164" fontId="4" fillId="2" borderId="2" xfId="0" applyNumberFormat="1" applyFont="1" applyFill="1" applyBorder="1" applyAlignment="1">
      <alignment vertical="center"/>
    </xf>
    <xf numFmtId="164" fontId="4" fillId="2" borderId="0" xfId="0" applyNumberFormat="1" applyFont="1" applyFill="1"/>
    <xf numFmtId="164" fontId="5" fillId="2" borderId="0" xfId="2" applyNumberFormat="1" applyFont="1" applyFill="1"/>
    <xf numFmtId="164" fontId="3" fillId="2" borderId="28" xfId="0" applyNumberFormat="1" applyFont="1" applyFill="1" applyBorder="1"/>
    <xf numFmtId="1" fontId="3" fillId="0" borderId="32" xfId="0" applyNumberFormat="1" applyFont="1" applyBorder="1" applyAlignment="1">
      <alignment horizontal="center"/>
    </xf>
    <xf numFmtId="164" fontId="14" fillId="0" borderId="33" xfId="3" applyNumberFormat="1" applyFill="1" applyBorder="1"/>
    <xf numFmtId="1" fontId="3" fillId="0" borderId="33" xfId="0" applyNumberFormat="1" applyFont="1" applyBorder="1" applyAlignment="1">
      <alignment horizontal="center" vertical="center"/>
    </xf>
    <xf numFmtId="164" fontId="3" fillId="2" borderId="0" xfId="0" applyNumberFormat="1" applyFont="1" applyFill="1" applyAlignment="1">
      <alignment horizontal="center"/>
    </xf>
    <xf numFmtId="10" fontId="3" fillId="2" borderId="0" xfId="0" applyNumberFormat="1" applyFont="1" applyFill="1" applyAlignment="1">
      <alignment horizontal="center"/>
    </xf>
    <xf numFmtId="9" fontId="3" fillId="2" borderId="0" xfId="0" applyNumberFormat="1" applyFont="1" applyFill="1" applyAlignment="1">
      <alignment horizontal="center"/>
    </xf>
    <xf numFmtId="164" fontId="4" fillId="2" borderId="0" xfId="0" applyNumberFormat="1" applyFont="1" applyFill="1" applyAlignment="1">
      <alignment horizontal="left"/>
    </xf>
    <xf numFmtId="2" fontId="16" fillId="2" borderId="0" xfId="0" applyNumberFormat="1" applyFont="1" applyFill="1" applyAlignment="1">
      <alignment horizontal="right" wrapText="1"/>
    </xf>
    <xf numFmtId="164" fontId="11" fillId="2" borderId="0" xfId="0" applyNumberFormat="1" applyFont="1" applyFill="1" applyAlignment="1">
      <alignment horizontal="center" wrapText="1"/>
    </xf>
    <xf numFmtId="3" fontId="11" fillId="2" borderId="39" xfId="0" applyNumberFormat="1" applyFont="1" applyFill="1" applyBorder="1" applyAlignment="1">
      <alignment horizontal="left" vertical="top" wrapText="1"/>
    </xf>
    <xf numFmtId="0" fontId="7" fillId="0" borderId="40" xfId="0" quotePrefix="1" applyFont="1" applyBorder="1" applyAlignment="1">
      <alignment horizontal="left" vertical="top" wrapText="1"/>
    </xf>
    <xf numFmtId="164" fontId="3" fillId="0" borderId="40" xfId="1" applyFont="1" applyBorder="1" applyAlignment="1">
      <alignment horizontal="center" vertical="center" wrapText="1"/>
    </xf>
    <xf numFmtId="0" fontId="7" fillId="0" borderId="40" xfId="0" applyFont="1" applyBorder="1" applyAlignment="1">
      <alignment horizontal="center" vertical="center" wrapText="1"/>
    </xf>
    <xf numFmtId="0" fontId="0" fillId="0" borderId="40" xfId="6" applyFont="1" applyBorder="1" applyAlignment="1">
      <alignment horizontal="center" vertical="center" wrapText="1"/>
    </xf>
    <xf numFmtId="0" fontId="0" fillId="0" borderId="40" xfId="6" applyFont="1" applyBorder="1" applyAlignment="1">
      <alignment horizontal="left" vertical="center" wrapText="1"/>
    </xf>
    <xf numFmtId="15" fontId="3" fillId="0" borderId="8" xfId="0" applyNumberFormat="1" applyFont="1" applyBorder="1" applyAlignment="1">
      <alignment vertical="top" wrapText="1"/>
    </xf>
    <xf numFmtId="0" fontId="3" fillId="0" borderId="8" xfId="0" applyFont="1" applyBorder="1" applyAlignment="1">
      <alignment vertical="top" wrapText="1"/>
    </xf>
    <xf numFmtId="0" fontId="3" fillId="0" borderId="8" xfId="0" applyFont="1" applyBorder="1"/>
    <xf numFmtId="0" fontId="3" fillId="0" borderId="8" xfId="0" applyFont="1" applyBorder="1" applyAlignment="1">
      <alignment horizontal="center"/>
    </xf>
    <xf numFmtId="0" fontId="3" fillId="0" borderId="8" xfId="0" applyFont="1" applyBorder="1" applyAlignment="1">
      <alignment horizontal="left" vertical="top"/>
    </xf>
    <xf numFmtId="0" fontId="3" fillId="0" borderId="8" xfId="0" applyFont="1" applyBorder="1" applyAlignment="1">
      <alignment wrapText="1"/>
    </xf>
    <xf numFmtId="0" fontId="3" fillId="0" borderId="0" xfId="0" applyFont="1" applyAlignment="1">
      <alignment wrapText="1"/>
    </xf>
    <xf numFmtId="0" fontId="22" fillId="0" borderId="1" xfId="0" applyFont="1" applyBorder="1" applyAlignment="1">
      <alignment horizontal="left" vertical="center"/>
    </xf>
    <xf numFmtId="164" fontId="18" fillId="0" borderId="8" xfId="0" applyNumberFormat="1" applyFont="1" applyBorder="1" applyAlignment="1">
      <alignment horizontal="left" vertical="center"/>
    </xf>
    <xf numFmtId="164" fontId="6" fillId="4" borderId="29" xfId="0" applyNumberFormat="1" applyFont="1" applyFill="1" applyBorder="1" applyAlignment="1">
      <alignment horizontal="center"/>
    </xf>
    <xf numFmtId="164" fontId="6" fillId="4" borderId="12" xfId="0" applyNumberFormat="1" applyFont="1" applyFill="1" applyBorder="1" applyAlignment="1">
      <alignment horizontal="center"/>
    </xf>
    <xf numFmtId="164" fontId="6" fillId="4" borderId="12" xfId="0" applyNumberFormat="1" applyFont="1" applyFill="1" applyBorder="1" applyAlignment="1">
      <alignment horizontal="center" wrapText="1"/>
    </xf>
    <xf numFmtId="164" fontId="6" fillId="4" borderId="30" xfId="0" applyNumberFormat="1" applyFont="1" applyFill="1" applyBorder="1" applyAlignment="1">
      <alignment horizontal="center"/>
    </xf>
    <xf numFmtId="164" fontId="6" fillId="4" borderId="31" xfId="0" applyNumberFormat="1" applyFont="1" applyFill="1" applyBorder="1" applyAlignment="1">
      <alignment horizontal="center" wrapText="1"/>
    </xf>
    <xf numFmtId="164" fontId="15" fillId="4" borderId="34" xfId="0" applyNumberFormat="1" applyFont="1" applyFill="1" applyBorder="1" applyAlignment="1">
      <alignment horizontal="center"/>
    </xf>
    <xf numFmtId="164" fontId="6" fillId="4" borderId="35" xfId="0" applyNumberFormat="1" applyFont="1" applyFill="1" applyBorder="1"/>
    <xf numFmtId="1" fontId="15" fillId="4" borderId="35" xfId="0" applyNumberFormat="1" applyFont="1" applyFill="1" applyBorder="1" applyAlignment="1">
      <alignment horizontal="center"/>
    </xf>
    <xf numFmtId="1" fontId="15" fillId="4" borderId="36" xfId="0" applyNumberFormat="1" applyFont="1" applyFill="1" applyBorder="1" applyAlignment="1">
      <alignment horizontal="center"/>
    </xf>
    <xf numFmtId="166" fontId="6" fillId="4" borderId="42" xfId="0" applyNumberFormat="1" applyFont="1" applyFill="1" applyBorder="1" applyAlignment="1">
      <alignment horizontal="left" vertical="center"/>
    </xf>
    <xf numFmtId="0" fontId="6" fillId="4" borderId="43" xfId="0" applyFont="1" applyFill="1" applyBorder="1" applyAlignment="1">
      <alignment horizontal="center" vertical="center"/>
    </xf>
    <xf numFmtId="0" fontId="6" fillId="4" borderId="44" xfId="0" applyFont="1" applyFill="1" applyBorder="1" applyAlignment="1">
      <alignment horizontal="center" vertical="center"/>
    </xf>
    <xf numFmtId="9" fontId="23" fillId="2" borderId="25" xfId="7" applyFont="1" applyFill="1" applyBorder="1" applyAlignment="1">
      <alignment horizontal="left" vertical="top"/>
    </xf>
    <xf numFmtId="0" fontId="12" fillId="2" borderId="24" xfId="0" applyFont="1" applyFill="1" applyBorder="1" applyAlignment="1">
      <alignment horizontal="center" vertical="top"/>
    </xf>
    <xf numFmtId="0" fontId="12" fillId="2" borderId="2" xfId="0" applyFont="1" applyFill="1" applyBorder="1" applyAlignment="1">
      <alignment horizontal="center" vertical="top" wrapText="1"/>
    </xf>
    <xf numFmtId="0" fontId="12" fillId="2" borderId="1" xfId="0" applyFont="1" applyFill="1" applyBorder="1" applyAlignment="1">
      <alignment horizontal="center" vertical="top" wrapText="1"/>
    </xf>
    <xf numFmtId="0" fontId="12" fillId="2" borderId="38" xfId="0" applyFont="1" applyFill="1" applyBorder="1" applyAlignment="1">
      <alignment horizontal="center" vertical="top" wrapText="1"/>
    </xf>
    <xf numFmtId="0" fontId="11" fillId="2" borderId="24" xfId="0" applyFont="1" applyFill="1" applyBorder="1" applyAlignment="1">
      <alignment horizontal="center" vertical="top"/>
    </xf>
    <xf numFmtId="0" fontId="11" fillId="2" borderId="2"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38" xfId="0" applyFont="1" applyFill="1" applyBorder="1" applyAlignment="1">
      <alignment horizontal="center" vertical="top" wrapText="1"/>
    </xf>
    <xf numFmtId="0" fontId="11" fillId="2" borderId="45" xfId="0" applyFont="1" applyFill="1" applyBorder="1" applyAlignment="1">
      <alignment horizontal="center" vertical="top"/>
    </xf>
    <xf numFmtId="0" fontId="11" fillId="2" borderId="46" xfId="0" applyFont="1" applyFill="1" applyBorder="1" applyAlignment="1">
      <alignment horizontal="center" vertical="top" wrapText="1"/>
    </xf>
    <xf numFmtId="0" fontId="11" fillId="2" borderId="47" xfId="0" applyFont="1" applyFill="1" applyBorder="1" applyAlignment="1">
      <alignment horizontal="center" vertical="top" wrapText="1"/>
    </xf>
    <xf numFmtId="0" fontId="11" fillId="2" borderId="48" xfId="0" applyFont="1" applyFill="1" applyBorder="1" applyAlignment="1">
      <alignment horizontal="center" vertical="top" wrapText="1"/>
    </xf>
    <xf numFmtId="0" fontId="0" fillId="0" borderId="13" xfId="0" applyBorder="1"/>
    <xf numFmtId="0" fontId="25" fillId="0" borderId="0" xfId="0" applyFont="1" applyAlignment="1">
      <alignment horizontal="left" vertical="top" wrapText="1"/>
    </xf>
    <xf numFmtId="0" fontId="25" fillId="0" borderId="0" xfId="0" applyFont="1" applyAlignment="1">
      <alignment horizontal="center" vertical="center"/>
    </xf>
    <xf numFmtId="0" fontId="25" fillId="0" borderId="0" xfId="0" applyFont="1"/>
    <xf numFmtId="0" fontId="25" fillId="0" borderId="0" xfId="0" applyFont="1" applyAlignment="1">
      <alignment horizontal="center" vertical="center" wrapText="1"/>
    </xf>
    <xf numFmtId="164" fontId="26" fillId="2" borderId="14" xfId="1" applyFont="1" applyFill="1" applyBorder="1" applyAlignment="1">
      <alignment horizontal="left" vertical="top" wrapText="1"/>
    </xf>
    <xf numFmtId="164" fontId="27" fillId="2" borderId="16" xfId="1" applyFont="1" applyFill="1" applyBorder="1" applyAlignment="1">
      <alignment horizontal="left" vertical="top" wrapText="1"/>
    </xf>
    <xf numFmtId="164" fontId="27" fillId="2" borderId="17" xfId="1" applyFont="1" applyFill="1" applyBorder="1" applyAlignment="1">
      <alignment horizontal="left" vertical="top" wrapText="1"/>
    </xf>
    <xf numFmtId="0" fontId="28" fillId="2" borderId="0" xfId="0" applyFont="1" applyFill="1" applyAlignment="1">
      <alignment horizontal="left" vertical="top"/>
    </xf>
    <xf numFmtId="164" fontId="27" fillId="0" borderId="19" xfId="1" applyFont="1" applyBorder="1" applyAlignment="1">
      <alignment horizontal="left" vertical="top" wrapText="1"/>
    </xf>
    <xf numFmtId="164" fontId="27" fillId="0" borderId="20" xfId="1" applyFont="1" applyBorder="1" applyAlignment="1">
      <alignment horizontal="left" vertical="top" wrapText="1"/>
    </xf>
    <xf numFmtId="164" fontId="27" fillId="0" borderId="21" xfId="1" applyFont="1" applyBorder="1" applyAlignment="1">
      <alignment horizontal="left" vertical="top" wrapText="1"/>
    </xf>
    <xf numFmtId="164" fontId="29" fillId="2" borderId="22" xfId="1" applyFont="1" applyFill="1" applyBorder="1" applyAlignment="1">
      <alignment horizontal="left" vertical="top" wrapText="1"/>
    </xf>
    <xf numFmtId="164" fontId="29" fillId="2" borderId="23" xfId="1" applyFont="1" applyFill="1" applyBorder="1" applyAlignment="1">
      <alignment horizontal="left" vertical="top" wrapText="1"/>
    </xf>
    <xf numFmtId="164" fontId="29" fillId="2" borderId="37" xfId="1" applyFont="1" applyFill="1" applyBorder="1" applyAlignment="1">
      <alignment horizontal="left" vertical="top" wrapText="1"/>
    </xf>
    <xf numFmtId="0" fontId="30" fillId="2" borderId="0" xfId="0" applyFont="1" applyFill="1" applyAlignment="1">
      <alignment horizontal="left" vertical="top"/>
    </xf>
    <xf numFmtId="0" fontId="30" fillId="2" borderId="24" xfId="0" applyFont="1" applyFill="1" applyBorder="1" applyAlignment="1">
      <alignment horizontal="left" vertical="top"/>
    </xf>
    <xf numFmtId="0" fontId="30" fillId="2" borderId="2" xfId="0" applyFont="1" applyFill="1" applyBorder="1" applyAlignment="1">
      <alignment horizontal="left" vertical="top" wrapText="1"/>
    </xf>
    <xf numFmtId="0" fontId="30" fillId="2" borderId="1" xfId="0" applyFont="1" applyFill="1" applyBorder="1" applyAlignment="1">
      <alignment horizontal="left" vertical="top" wrapText="1"/>
    </xf>
    <xf numFmtId="0" fontId="30" fillId="2" borderId="38" xfId="0" applyFont="1" applyFill="1" applyBorder="1" applyAlignment="1">
      <alignment horizontal="left" vertical="top" wrapText="1"/>
    </xf>
    <xf numFmtId="3" fontId="28" fillId="2" borderId="25" xfId="0" applyNumberFormat="1" applyFont="1" applyFill="1" applyBorder="1" applyAlignment="1">
      <alignment horizontal="left" vertical="top"/>
    </xf>
    <xf numFmtId="3" fontId="28" fillId="2" borderId="0" xfId="0" applyNumberFormat="1" applyFont="1" applyFill="1" applyAlignment="1">
      <alignment horizontal="left" vertical="top"/>
    </xf>
    <xf numFmtId="3" fontId="28" fillId="2" borderId="0" xfId="0" applyNumberFormat="1" applyFont="1" applyFill="1" applyAlignment="1">
      <alignment horizontal="left" vertical="top" wrapText="1"/>
    </xf>
    <xf numFmtId="3" fontId="28" fillId="2" borderId="41" xfId="0" applyNumberFormat="1" applyFont="1" applyFill="1" applyBorder="1" applyAlignment="1">
      <alignment horizontal="left" vertical="top" wrapText="1"/>
    </xf>
    <xf numFmtId="0" fontId="28" fillId="2" borderId="0" xfId="0" applyFont="1" applyFill="1" applyAlignment="1">
      <alignment horizontal="left" vertical="top" wrapText="1"/>
    </xf>
    <xf numFmtId="0" fontId="0" fillId="0" borderId="40" xfId="0" applyBorder="1"/>
    <xf numFmtId="0" fontId="21" fillId="8" borderId="40" xfId="0" applyFont="1" applyFill="1" applyBorder="1" applyAlignment="1">
      <alignment vertical="center"/>
    </xf>
    <xf numFmtId="0" fontId="0" fillId="8" borderId="40" xfId="0" applyFill="1" applyBorder="1" applyAlignment="1">
      <alignment horizontal="center" vertical="center"/>
    </xf>
    <xf numFmtId="0" fontId="0" fillId="8" borderId="8" xfId="0" applyFill="1" applyBorder="1"/>
    <xf numFmtId="0" fontId="21" fillId="8" borderId="8" xfId="0" applyFont="1" applyFill="1" applyBorder="1" applyAlignment="1">
      <alignment vertical="center"/>
    </xf>
    <xf numFmtId="0" fontId="0" fillId="8" borderId="40" xfId="0" applyFill="1" applyBorder="1"/>
    <xf numFmtId="0" fontId="21" fillId="6" borderId="8" xfId="0" applyFont="1" applyFill="1" applyBorder="1" applyAlignment="1">
      <alignment horizontal="center" vertical="center" wrapText="1"/>
    </xf>
    <xf numFmtId="0" fontId="21" fillId="7" borderId="8" xfId="6" applyFont="1" applyFill="1" applyBorder="1" applyAlignment="1">
      <alignment horizontal="center" vertical="center" wrapText="1"/>
    </xf>
    <xf numFmtId="0" fontId="21" fillId="9" borderId="8" xfId="0" applyFont="1" applyFill="1" applyBorder="1" applyAlignment="1">
      <alignment horizontal="center" vertical="center"/>
    </xf>
    <xf numFmtId="164" fontId="27" fillId="2" borderId="49" xfId="1" applyFont="1" applyFill="1" applyBorder="1" applyAlignment="1">
      <alignment horizontal="left" vertical="top" wrapText="1"/>
    </xf>
    <xf numFmtId="164" fontId="26" fillId="2" borderId="50" xfId="1" applyFont="1" applyFill="1" applyBorder="1" applyAlignment="1">
      <alignment horizontal="left" vertical="top" wrapText="1"/>
    </xf>
    <xf numFmtId="164" fontId="26" fillId="2" borderId="8" xfId="1" applyFont="1" applyFill="1" applyBorder="1" applyAlignment="1">
      <alignment horizontal="left" vertical="top" wrapText="1"/>
    </xf>
    <xf numFmtId="164" fontId="18" fillId="0" borderId="40" xfId="1" applyFont="1" applyBorder="1" applyAlignment="1">
      <alignment horizontal="center" vertical="center" wrapText="1"/>
    </xf>
    <xf numFmtId="0" fontId="7" fillId="0" borderId="40" xfId="0" applyFont="1" applyBorder="1" applyAlignment="1">
      <alignment horizontal="left" vertical="top" wrapText="1"/>
    </xf>
    <xf numFmtId="0" fontId="7" fillId="0" borderId="40" xfId="0" applyFont="1" applyBorder="1" applyAlignment="1">
      <alignment vertical="top" wrapText="1"/>
    </xf>
    <xf numFmtId="164" fontId="9" fillId="5" borderId="40" xfId="1" applyFont="1" applyFill="1" applyBorder="1" applyAlignment="1">
      <alignment horizontal="left" vertical="top"/>
    </xf>
    <xf numFmtId="164" fontId="9" fillId="5" borderId="40" xfId="1" applyFont="1" applyFill="1" applyBorder="1" applyAlignment="1">
      <alignment horizontal="left" vertical="top" wrapText="1"/>
    </xf>
    <xf numFmtId="0" fontId="0" fillId="0" borderId="40" xfId="0" applyBorder="1" applyAlignment="1">
      <alignment horizontal="left" vertical="top" wrapText="1"/>
    </xf>
    <xf numFmtId="164" fontId="3" fillId="5" borderId="40" xfId="1" applyFont="1" applyFill="1" applyBorder="1" applyAlignment="1">
      <alignment horizontal="center" vertical="center"/>
    </xf>
    <xf numFmtId="164" fontId="3" fillId="3" borderId="40" xfId="1" applyFont="1" applyFill="1" applyBorder="1" applyAlignment="1">
      <alignment horizontal="center" vertical="center" wrapText="1"/>
    </xf>
    <xf numFmtId="0" fontId="7" fillId="0" borderId="40" xfId="0" applyFont="1" applyBorder="1"/>
    <xf numFmtId="0" fontId="2" fillId="0" borderId="2" xfId="0" applyFont="1" applyBorder="1" applyAlignment="1">
      <alignment horizontal="center" vertical="center"/>
    </xf>
    <xf numFmtId="0" fontId="3" fillId="0" borderId="1"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4" fillId="2" borderId="2"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164" fontId="7" fillId="2" borderId="2" xfId="0" applyNumberFormat="1" applyFont="1" applyFill="1" applyBorder="1" applyAlignment="1">
      <alignment horizontal="left"/>
    </xf>
    <xf numFmtId="164" fontId="4" fillId="2" borderId="2" xfId="0" applyNumberFormat="1" applyFont="1" applyFill="1" applyBorder="1" applyAlignment="1">
      <alignment horizontal="left"/>
    </xf>
    <xf numFmtId="164" fontId="4" fillId="2" borderId="1"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5" fillId="2" borderId="2" xfId="2" applyNumberFormat="1" applyFont="1" applyFill="1" applyBorder="1" applyAlignment="1">
      <alignment vertical="top"/>
    </xf>
    <xf numFmtId="164" fontId="2" fillId="2" borderId="0" xfId="2" applyNumberFormat="1" applyFont="1" applyFill="1" applyAlignment="1">
      <alignment horizontal="center"/>
    </xf>
    <xf numFmtId="164" fontId="23" fillId="2" borderId="1" xfId="0" applyNumberFormat="1" applyFont="1" applyFill="1" applyBorder="1" applyAlignment="1">
      <alignment horizontal="left" vertical="center"/>
    </xf>
    <xf numFmtId="164" fontId="23" fillId="2" borderId="4" xfId="0" applyNumberFormat="1" applyFont="1" applyFill="1" applyBorder="1" applyAlignment="1">
      <alignment horizontal="left" vertical="center"/>
    </xf>
    <xf numFmtId="164" fontId="5" fillId="2" borderId="2" xfId="0" applyNumberFormat="1" applyFont="1" applyFill="1" applyBorder="1" applyAlignment="1">
      <alignment horizontal="left"/>
    </xf>
    <xf numFmtId="164" fontId="3" fillId="2" borderId="1" xfId="0" applyNumberFormat="1" applyFont="1" applyFill="1" applyBorder="1" applyAlignment="1">
      <alignment horizontal="left"/>
    </xf>
    <xf numFmtId="164" fontId="3" fillId="2" borderId="4" xfId="0" applyNumberFormat="1" applyFont="1" applyFill="1" applyBorder="1" applyAlignment="1">
      <alignment horizontal="left"/>
    </xf>
    <xf numFmtId="164" fontId="3" fillId="2" borderId="15" xfId="1" applyFont="1" applyFill="1" applyBorder="1" applyAlignment="1">
      <alignment horizontal="left" vertical="top" wrapText="1"/>
    </xf>
    <xf numFmtId="164" fontId="3" fillId="2" borderId="16" xfId="1" applyFont="1" applyFill="1" applyBorder="1" applyAlignment="1">
      <alignment horizontal="left" vertical="top" wrapText="1"/>
    </xf>
    <xf numFmtId="164" fontId="3" fillId="2" borderId="17" xfId="1" applyFont="1" applyFill="1" applyBorder="1" applyAlignment="1">
      <alignment horizontal="left" vertical="top" wrapText="1"/>
    </xf>
    <xf numFmtId="164" fontId="3" fillId="0" borderId="19" xfId="1" applyFont="1" applyBorder="1" applyAlignment="1">
      <alignment horizontal="left" vertical="top" wrapText="1"/>
    </xf>
    <xf numFmtId="164" fontId="3" fillId="0" borderId="20" xfId="1" applyFont="1" applyBorder="1" applyAlignment="1">
      <alignment horizontal="left" vertical="top" wrapText="1"/>
    </xf>
    <xf numFmtId="164" fontId="3" fillId="0" borderId="21" xfId="1" applyFont="1" applyBorder="1" applyAlignment="1">
      <alignment horizontal="left" vertical="top" wrapText="1"/>
    </xf>
    <xf numFmtId="164" fontId="24" fillId="2" borderId="22" xfId="1" applyFont="1" applyFill="1" applyBorder="1" applyAlignment="1">
      <alignment horizontal="left" vertical="top" wrapText="1"/>
    </xf>
    <xf numFmtId="164" fontId="24" fillId="2" borderId="23" xfId="1" applyFont="1" applyFill="1" applyBorder="1" applyAlignment="1">
      <alignment horizontal="left" vertical="top" wrapText="1"/>
    </xf>
    <xf numFmtId="164" fontId="24" fillId="2" borderId="37" xfId="1" applyFont="1" applyFill="1" applyBorder="1" applyAlignment="1">
      <alignment horizontal="left" vertical="top" wrapText="1"/>
    </xf>
    <xf numFmtId="164" fontId="6" fillId="4" borderId="51" xfId="1" applyFont="1" applyFill="1" applyBorder="1" applyAlignment="1">
      <alignment horizontal="left" vertical="top" wrapText="1"/>
    </xf>
    <xf numFmtId="164" fontId="6" fillId="4" borderId="51" xfId="1" applyFont="1" applyFill="1" applyBorder="1" applyAlignment="1">
      <alignment horizontal="center" vertical="center" wrapText="1"/>
    </xf>
    <xf numFmtId="0" fontId="6" fillId="4" borderId="51" xfId="1" applyNumberFormat="1" applyFont="1" applyFill="1" applyBorder="1" applyAlignment="1">
      <alignment horizontal="center" vertical="center" wrapText="1"/>
    </xf>
    <xf numFmtId="0" fontId="3" fillId="5" borderId="40" xfId="1" applyNumberFormat="1" applyFont="1" applyFill="1" applyBorder="1" applyAlignment="1">
      <alignment horizontal="center" vertical="center" wrapText="1"/>
    </xf>
    <xf numFmtId="164" fontId="13" fillId="2" borderId="40" xfId="1" applyFont="1" applyFill="1" applyBorder="1" applyAlignment="1">
      <alignment horizontal="left" vertical="top"/>
    </xf>
    <xf numFmtId="0" fontId="11" fillId="2" borderId="40" xfId="0" applyFont="1" applyFill="1" applyBorder="1" applyAlignment="1">
      <alignment horizontal="left" vertical="top"/>
    </xf>
    <xf numFmtId="0" fontId="34" fillId="0" borderId="40" xfId="0" applyFont="1" applyBorder="1" applyAlignment="1">
      <alignment wrapText="1"/>
    </xf>
    <xf numFmtId="0" fontId="18" fillId="0" borderId="40" xfId="0" applyFont="1" applyBorder="1" applyAlignment="1">
      <alignment horizontal="left" vertical="top" wrapText="1"/>
    </xf>
    <xf numFmtId="0" fontId="0" fillId="0" borderId="40" xfId="0" applyBorder="1" applyAlignment="1">
      <alignment vertical="top"/>
    </xf>
    <xf numFmtId="0" fontId="14" fillId="0" borderId="40" xfId="3" applyBorder="1"/>
    <xf numFmtId="0" fontId="34" fillId="0" borderId="40" xfId="0" applyFont="1" applyBorder="1"/>
    <xf numFmtId="0" fontId="33" fillId="0" borderId="40" xfId="0" applyFont="1" applyBorder="1"/>
    <xf numFmtId="0" fontId="7" fillId="3" borderId="40" xfId="0" applyFont="1" applyFill="1" applyBorder="1" applyAlignment="1">
      <alignment horizontal="center" vertical="center" wrapText="1"/>
    </xf>
    <xf numFmtId="0" fontId="0" fillId="0" borderId="40" xfId="0" applyBorder="1" applyAlignment="1">
      <alignment horizontal="left" wrapText="1"/>
    </xf>
  </cellXfs>
  <cellStyles count="8">
    <cellStyle name="Hyperlink" xfId="3" builtinId="8"/>
    <cellStyle name="Normal" xfId="0" builtinId="0"/>
    <cellStyle name="Normal 2 3" xfId="4" xr:uid="{00000000-0005-0000-0000-000002000000}"/>
    <cellStyle name="Normal 2 3 2" xfId="5" xr:uid="{00000000-0005-0000-0000-000003000000}"/>
    <cellStyle name="Normal 4 2" xfId="6" xr:uid="{00000000-0005-0000-0000-000004000000}"/>
    <cellStyle name="Normal_Functional Test Case v1.0" xfId="2" xr:uid="{00000000-0005-0000-0000-000005000000}"/>
    <cellStyle name="Normal_Sheet1" xfId="1" xr:uid="{00000000-0005-0000-0000-000006000000}"/>
    <cellStyle name="Percent" xfId="7" builtinId="5"/>
  </cellStyles>
  <dxfs count="2">
    <dxf>
      <fill>
        <patternFill>
          <bgColor theme="4" tint="0.39994506668294322"/>
        </patternFill>
      </fill>
    </dxf>
    <dxf>
      <font>
        <color rgb="FF9C0006"/>
      </font>
      <fill>
        <patternFill>
          <bgColor rgb="FFFFC7CE"/>
        </patternFill>
      </fill>
    </dxf>
  </dxfs>
  <tableStyles count="0" defaultTableStyle="TableStyleMedium2" defaultPivotStyle="PivotStyleLight16"/>
  <colors>
    <mruColors>
      <color rgb="FF66FF33"/>
      <color rgb="FF33CC33"/>
      <color rgb="FFFF6600"/>
      <color rgb="FFCDFDCD"/>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zoomScale="90" zoomScaleNormal="90" workbookViewId="0">
      <selection activeCell="B2" sqref="B2"/>
    </sheetView>
  </sheetViews>
  <sheetFormatPr defaultColWidth="9.109375" defaultRowHeight="13.2"/>
  <cols>
    <col min="1" max="1" width="2.5546875" style="3" customWidth="1"/>
    <col min="2" max="2" width="22.44140625" style="13" customWidth="1"/>
    <col min="3" max="3" width="27.88671875" style="3" bestFit="1" customWidth="1"/>
    <col min="4" max="4" width="26.88671875" style="3" customWidth="1"/>
    <col min="5" max="5" width="21.109375" style="3" customWidth="1"/>
    <col min="6" max="6" width="35.5546875" style="3" customWidth="1"/>
    <col min="7" max="7" width="47.33203125" style="3" customWidth="1"/>
    <col min="8" max="16384" width="9.109375" style="3"/>
  </cols>
  <sheetData>
    <row r="2" spans="1:7" s="2" customFormat="1" ht="53.25" customHeight="1">
      <c r="A2" s="1"/>
      <c r="B2" s="69"/>
      <c r="C2" s="142" t="s">
        <v>0</v>
      </c>
      <c r="D2" s="142"/>
      <c r="E2" s="142"/>
      <c r="F2" s="142"/>
      <c r="G2" s="142"/>
    </row>
    <row r="3" spans="1:7">
      <c r="B3" s="4"/>
      <c r="C3" s="5"/>
      <c r="F3" s="6"/>
    </row>
    <row r="4" spans="1:7">
      <c r="B4" s="7" t="s">
        <v>1</v>
      </c>
      <c r="C4" s="143"/>
      <c r="D4" s="144"/>
      <c r="E4" s="145"/>
      <c r="F4" s="7" t="s">
        <v>2</v>
      </c>
      <c r="G4" s="8"/>
    </row>
    <row r="5" spans="1:7">
      <c r="B5" s="7" t="s">
        <v>3</v>
      </c>
      <c r="C5" s="143"/>
      <c r="D5" s="144"/>
      <c r="E5" s="145"/>
      <c r="F5" s="7" t="s">
        <v>4</v>
      </c>
      <c r="G5" s="8"/>
    </row>
    <row r="6" spans="1:7">
      <c r="B6" s="146" t="s">
        <v>5</v>
      </c>
      <c r="C6" s="147"/>
      <c r="D6" s="148"/>
      <c r="E6" s="149"/>
      <c r="F6" s="7" t="s">
        <v>6</v>
      </c>
      <c r="G6" s="9"/>
    </row>
    <row r="7" spans="1:7">
      <c r="B7" s="146"/>
      <c r="C7" s="150"/>
      <c r="D7" s="151"/>
      <c r="E7" s="152"/>
      <c r="F7" s="7" t="s">
        <v>7</v>
      </c>
      <c r="G7" s="10"/>
    </row>
    <row r="8" spans="1:7">
      <c r="B8" s="4"/>
      <c r="C8" s="11"/>
      <c r="F8" s="12"/>
      <c r="G8" s="5"/>
    </row>
    <row r="10" spans="1:7">
      <c r="B10" s="14" t="s">
        <v>8</v>
      </c>
    </row>
    <row r="11" spans="1:7" s="15" customFormat="1">
      <c r="B11" s="80" t="s">
        <v>46</v>
      </c>
      <c r="C11" s="81" t="s">
        <v>9</v>
      </c>
      <c r="D11" s="81" t="s">
        <v>10</v>
      </c>
      <c r="E11" s="82" t="s">
        <v>45</v>
      </c>
      <c r="F11" s="82" t="s">
        <v>25</v>
      </c>
    </row>
    <row r="12" spans="1:7">
      <c r="B12" s="70"/>
      <c r="C12" s="66"/>
      <c r="D12" s="62"/>
      <c r="E12" s="63"/>
      <c r="F12" s="63"/>
    </row>
    <row r="13" spans="1:7">
      <c r="B13" s="70"/>
      <c r="C13" s="66"/>
      <c r="D13" s="64"/>
      <c r="E13" s="63"/>
      <c r="F13" s="63"/>
    </row>
    <row r="14" spans="1:7">
      <c r="B14" s="9"/>
      <c r="C14" s="66"/>
      <c r="D14" s="64"/>
      <c r="E14" s="63"/>
      <c r="F14" s="63"/>
    </row>
    <row r="15" spans="1:7">
      <c r="B15" s="9"/>
      <c r="C15" s="66"/>
      <c r="D15" s="64"/>
      <c r="E15" s="64"/>
      <c r="F15" s="67"/>
    </row>
    <row r="16" spans="1:7">
      <c r="B16" s="9"/>
      <c r="C16" s="66"/>
      <c r="D16" s="64"/>
      <c r="E16" s="64"/>
      <c r="F16" s="67"/>
    </row>
    <row r="17" spans="2:7">
      <c r="B17" s="9"/>
      <c r="C17" s="66"/>
      <c r="D17" s="64"/>
      <c r="E17" s="64"/>
      <c r="F17" s="67"/>
    </row>
    <row r="18" spans="2:7">
      <c r="B18" s="9"/>
      <c r="C18" s="66"/>
      <c r="D18" s="65"/>
      <c r="E18" s="64"/>
      <c r="F18" s="67"/>
    </row>
    <row r="19" spans="2:7">
      <c r="G19" s="68"/>
    </row>
    <row r="20" spans="2:7">
      <c r="G20" s="68"/>
    </row>
    <row r="21" spans="2:7">
      <c r="G21" s="68"/>
    </row>
    <row r="22" spans="2:7">
      <c r="G22" s="68"/>
    </row>
  </sheetData>
  <mergeCells count="5">
    <mergeCell ref="C2:G2"/>
    <mergeCell ref="C4:E4"/>
    <mergeCell ref="C5:E5"/>
    <mergeCell ref="B6:B7"/>
    <mergeCell ref="C6:E7"/>
  </mergeCells>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workbookViewId="0">
      <selection activeCell="G3" sqref="G3:H3"/>
    </sheetView>
  </sheetViews>
  <sheetFormatPr defaultColWidth="9.109375" defaultRowHeight="13.2"/>
  <cols>
    <col min="1" max="1" width="9.109375" style="38"/>
    <col min="2" max="2" width="15.44140625" style="38" customWidth="1"/>
    <col min="3" max="3" width="40.33203125" style="38" customWidth="1"/>
    <col min="4" max="4" width="19.109375" style="38" customWidth="1"/>
    <col min="5" max="5" width="17.88671875" style="38" customWidth="1"/>
    <col min="6" max="6" width="14" style="38" customWidth="1"/>
    <col min="7" max="7" width="12.88671875" style="38" customWidth="1"/>
    <col min="8" max="8" width="37.88671875" style="38" customWidth="1"/>
    <col min="9" max="16384" width="9.109375" style="38"/>
  </cols>
  <sheetData>
    <row r="1" spans="1:8" ht="24.6">
      <c r="B1" s="158" t="s">
        <v>27</v>
      </c>
      <c r="C1" s="158"/>
      <c r="D1" s="158"/>
      <c r="E1" s="158"/>
      <c r="F1" s="158"/>
      <c r="G1" s="158"/>
      <c r="H1" s="158"/>
    </row>
    <row r="2" spans="1:8">
      <c r="A2" s="39"/>
      <c r="B2" s="39"/>
      <c r="C2" s="40"/>
      <c r="D2" s="40"/>
      <c r="E2" s="40"/>
      <c r="F2" s="40"/>
      <c r="G2" s="40"/>
      <c r="H2" s="41"/>
    </row>
    <row r="3" spans="1:8">
      <c r="B3" s="42" t="s">
        <v>1</v>
      </c>
      <c r="C3" s="153"/>
      <c r="D3" s="153"/>
      <c r="E3" s="154" t="s">
        <v>2</v>
      </c>
      <c r="F3" s="154"/>
      <c r="G3" s="159"/>
      <c r="H3" s="160"/>
    </row>
    <row r="4" spans="1:8">
      <c r="B4" s="42" t="s">
        <v>3</v>
      </c>
      <c r="C4" s="161"/>
      <c r="D4" s="161"/>
      <c r="E4" s="154" t="s">
        <v>4</v>
      </c>
      <c r="F4" s="154"/>
      <c r="G4" s="162"/>
      <c r="H4" s="163"/>
    </row>
    <row r="5" spans="1:8">
      <c r="B5" s="43" t="s">
        <v>5</v>
      </c>
      <c r="C5" s="153"/>
      <c r="D5" s="153"/>
      <c r="E5" s="154" t="s">
        <v>6</v>
      </c>
      <c r="F5" s="154"/>
      <c r="G5" s="155"/>
      <c r="H5" s="156"/>
    </row>
    <row r="6" spans="1:8">
      <c r="A6" s="39"/>
      <c r="B6" s="43" t="s">
        <v>28</v>
      </c>
      <c r="C6" s="157"/>
      <c r="D6" s="157"/>
      <c r="E6" s="157"/>
      <c r="F6" s="157"/>
      <c r="G6" s="157"/>
      <c r="H6" s="157"/>
    </row>
    <row r="7" spans="1:8">
      <c r="A7" s="39"/>
      <c r="B7" s="44"/>
      <c r="C7" s="45"/>
      <c r="D7" s="40"/>
      <c r="E7" s="40"/>
      <c r="F7" s="40"/>
      <c r="G7" s="40"/>
      <c r="H7" s="41"/>
    </row>
    <row r="8" spans="1:8">
      <c r="B8" s="44"/>
      <c r="C8" s="45"/>
      <c r="D8" s="40"/>
      <c r="E8" s="40"/>
      <c r="F8" s="40"/>
      <c r="G8" s="40"/>
      <c r="H8" s="41"/>
    </row>
    <row r="10" spans="1:8">
      <c r="A10" s="46"/>
      <c r="B10" s="71" t="s">
        <v>29</v>
      </c>
      <c r="C10" s="72" t="s">
        <v>43</v>
      </c>
      <c r="D10" s="73" t="s">
        <v>14</v>
      </c>
      <c r="E10" s="72" t="s">
        <v>15</v>
      </c>
      <c r="F10" s="72" t="s">
        <v>44</v>
      </c>
      <c r="G10" s="74" t="s">
        <v>17</v>
      </c>
      <c r="H10" s="75" t="s">
        <v>30</v>
      </c>
    </row>
    <row r="11" spans="1:8" ht="14.4">
      <c r="A11" s="46"/>
      <c r="B11" s="47">
        <v>1</v>
      </c>
      <c r="C11" s="48" t="s">
        <v>42</v>
      </c>
      <c r="D11" s="49">
        <f>'Test cases'!A5</f>
        <v>10</v>
      </c>
      <c r="E11" s="49">
        <f>'Test cases'!B5</f>
        <v>10</v>
      </c>
      <c r="F11" s="49">
        <f>'Test cases'!C5</f>
        <v>0</v>
      </c>
      <c r="G11" s="49">
        <f>'Test cases'!D5</f>
        <v>9</v>
      </c>
      <c r="H11" s="49">
        <f>'Test cases'!E5</f>
        <v>29</v>
      </c>
    </row>
    <row r="12" spans="1:8" ht="14.4">
      <c r="A12" s="46"/>
      <c r="B12" s="47">
        <v>1</v>
      </c>
      <c r="C12" s="48"/>
      <c r="D12" s="49"/>
      <c r="E12" s="49"/>
      <c r="F12" s="49"/>
      <c r="G12" s="49"/>
      <c r="H12" s="49"/>
    </row>
    <row r="13" spans="1:8" ht="14.4">
      <c r="A13" s="46"/>
      <c r="B13" s="47">
        <v>1</v>
      </c>
      <c r="C13" s="48"/>
      <c r="D13" s="49"/>
      <c r="E13" s="49"/>
      <c r="F13" s="49"/>
      <c r="G13" s="49"/>
      <c r="H13" s="49"/>
    </row>
    <row r="14" spans="1:8" ht="14.4">
      <c r="A14" s="46"/>
      <c r="B14" s="47">
        <v>1</v>
      </c>
      <c r="C14" s="48"/>
      <c r="D14" s="49"/>
      <c r="E14" s="49"/>
      <c r="F14" s="49"/>
      <c r="G14" s="49"/>
      <c r="H14" s="49"/>
    </row>
    <row r="15" spans="1:8" ht="14.4">
      <c r="A15" s="46"/>
      <c r="B15" s="47">
        <v>1</v>
      </c>
      <c r="C15" s="48"/>
      <c r="D15" s="49"/>
      <c r="E15" s="49"/>
      <c r="F15" s="49"/>
      <c r="G15" s="49"/>
      <c r="H15" s="49"/>
    </row>
    <row r="16" spans="1:8" ht="14.4">
      <c r="A16" s="46"/>
      <c r="B16" s="47">
        <v>1</v>
      </c>
      <c r="C16" s="48"/>
      <c r="D16" s="49"/>
      <c r="E16" s="49"/>
      <c r="F16" s="49"/>
      <c r="G16" s="49"/>
      <c r="H16" s="49"/>
    </row>
    <row r="17" spans="1:8" ht="14.4">
      <c r="A17" s="46"/>
      <c r="B17" s="47"/>
      <c r="C17" s="48"/>
      <c r="D17" s="49"/>
      <c r="E17" s="49"/>
      <c r="F17" s="49"/>
      <c r="G17" s="49"/>
      <c r="H17" s="49"/>
    </row>
    <row r="18" spans="1:8">
      <c r="A18" s="46"/>
      <c r="B18" s="76"/>
      <c r="C18" s="77" t="s">
        <v>31</v>
      </c>
      <c r="D18" s="78">
        <f t="shared" ref="D18:F18" si="0">SUM(D11:D17)</f>
        <v>10</v>
      </c>
      <c r="E18" s="78">
        <f t="shared" si="0"/>
        <v>10</v>
      </c>
      <c r="F18" s="78">
        <f t="shared" si="0"/>
        <v>0</v>
      </c>
      <c r="G18" s="78">
        <f>SUM(G11:G17)</f>
        <v>9</v>
      </c>
      <c r="H18" s="79">
        <f>SUM(H11:H17)</f>
        <v>29</v>
      </c>
    </row>
    <row r="19" spans="1:8">
      <c r="B19" s="50"/>
      <c r="D19" s="51"/>
      <c r="E19" s="52"/>
      <c r="F19" s="52"/>
      <c r="G19" s="52"/>
      <c r="H19" s="52"/>
    </row>
    <row r="20" spans="1:8">
      <c r="C20" s="53" t="s">
        <v>32</v>
      </c>
      <c r="E20" s="54">
        <f>($D18+$E18)*100/($H18-$G18-$F18)</f>
        <v>100</v>
      </c>
      <c r="F20" s="38" t="s">
        <v>33</v>
      </c>
      <c r="H20" s="55"/>
    </row>
    <row r="21" spans="1:8">
      <c r="C21" s="53" t="s">
        <v>34</v>
      </c>
      <c r="E21" s="54">
        <f>$D18*100/($H18-$G18)</f>
        <v>50</v>
      </c>
      <c r="F21" s="38" t="s">
        <v>33</v>
      </c>
      <c r="H21" s="55"/>
    </row>
    <row r="22" spans="1:8">
      <c r="E22" s="54"/>
    </row>
    <row r="35" spans="2:2">
      <c r="B35" s="38" cm="1">
        <f t="array" aca="1" ref="B35" ca="1">+B35:B37</f>
        <v>0</v>
      </c>
    </row>
  </sheetData>
  <mergeCells count="11">
    <mergeCell ref="C5:D5"/>
    <mergeCell ref="E5:F5"/>
    <mergeCell ref="G5:H5"/>
    <mergeCell ref="C6:H6"/>
    <mergeCell ref="B1:H1"/>
    <mergeCell ref="C3:D3"/>
    <mergeCell ref="E3:F3"/>
    <mergeCell ref="G3:H3"/>
    <mergeCell ref="C4:D4"/>
    <mergeCell ref="E4:F4"/>
    <mergeCell ref="G4:H4"/>
  </mergeCells>
  <hyperlinks>
    <hyperlink ref="C11" location="'User Management'!A1" display="User Management"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J46"/>
  <sheetViews>
    <sheetView tabSelected="1" view="pageBreakPreview" zoomScale="61" zoomScaleNormal="100" zoomScaleSheetLayoutView="100" workbookViewId="0">
      <selection activeCell="D11" sqref="D11"/>
    </sheetView>
  </sheetViews>
  <sheetFormatPr defaultRowHeight="14.4"/>
  <cols>
    <col min="1" max="1" width="21.44140625" customWidth="1"/>
    <col min="2" max="2" width="29.88671875" style="16" customWidth="1"/>
    <col min="3" max="3" width="23.77734375" style="17" customWidth="1"/>
    <col min="4" max="4" width="55.109375" customWidth="1"/>
    <col min="5" max="5" width="57.44140625" style="18" customWidth="1"/>
    <col min="6" max="6" width="13.6640625" style="33" customWidth="1"/>
    <col min="7" max="8" width="17.109375" style="34" customWidth="1"/>
    <col min="9" max="9" width="17.88671875" style="35" customWidth="1"/>
    <col min="10" max="10" width="66.5546875" bestFit="1" customWidth="1"/>
  </cols>
  <sheetData>
    <row r="1" spans="1:10" s="22" customFormat="1" ht="13.2">
      <c r="A1" s="19" t="s">
        <v>47</v>
      </c>
      <c r="B1" s="164" t="s">
        <v>97</v>
      </c>
      <c r="C1" s="165"/>
      <c r="D1" s="165"/>
      <c r="E1" s="166"/>
      <c r="F1" s="20"/>
      <c r="G1" s="21"/>
      <c r="H1" s="21"/>
      <c r="I1" s="36"/>
    </row>
    <row r="2" spans="1:10" s="22" customFormat="1" ht="13.2">
      <c r="A2" s="23" t="s">
        <v>12</v>
      </c>
      <c r="B2" s="167" t="s">
        <v>35</v>
      </c>
      <c r="C2" s="168"/>
      <c r="D2" s="168"/>
      <c r="E2" s="169"/>
      <c r="F2" s="24"/>
      <c r="G2" s="25"/>
      <c r="H2" s="25"/>
      <c r="I2" s="36"/>
    </row>
    <row r="3" spans="1:10" s="22" customFormat="1" ht="13.2">
      <c r="A3" s="19" t="s">
        <v>13</v>
      </c>
      <c r="B3" s="170"/>
      <c r="C3" s="171"/>
      <c r="D3" s="171"/>
      <c r="E3" s="172"/>
      <c r="F3" s="24"/>
      <c r="G3" s="25"/>
      <c r="H3" s="25"/>
      <c r="I3" s="36"/>
      <c r="J3" s="26"/>
    </row>
    <row r="4" spans="1:10" s="22" customFormat="1" ht="13.2">
      <c r="A4" s="84" t="s">
        <v>14</v>
      </c>
      <c r="B4" s="85" t="s">
        <v>15</v>
      </c>
      <c r="C4" s="85" t="s">
        <v>44</v>
      </c>
      <c r="D4" s="86" t="s">
        <v>17</v>
      </c>
      <c r="E4" s="87" t="s">
        <v>18</v>
      </c>
      <c r="F4" s="27"/>
      <c r="G4" s="27"/>
      <c r="H4" s="27"/>
    </row>
    <row r="5" spans="1:10" s="22" customFormat="1" ht="13.2">
      <c r="A5" s="88">
        <f>COUNTIF(F:F,"Pass")</f>
        <v>10</v>
      </c>
      <c r="B5" s="89">
        <f>COUNTIF(F:F,"Fail")</f>
        <v>10</v>
      </c>
      <c r="C5" s="89">
        <f>COUNTIF(F:F,"Untested")</f>
        <v>0</v>
      </c>
      <c r="D5" s="90">
        <f>COUNTIF(F:F,"N/A")</f>
        <v>9</v>
      </c>
      <c r="E5" s="91">
        <f>SUM(A5:D5)</f>
        <v>29</v>
      </c>
      <c r="F5" s="27"/>
      <c r="G5" s="27"/>
      <c r="H5" s="27"/>
    </row>
    <row r="6" spans="1:10" s="22" customFormat="1" ht="13.2">
      <c r="A6" s="92" t="s">
        <v>33</v>
      </c>
      <c r="B6" s="93" t="s">
        <v>33</v>
      </c>
      <c r="C6" s="93" t="s">
        <v>33</v>
      </c>
      <c r="D6" s="94" t="s">
        <v>33</v>
      </c>
      <c r="E6" s="95"/>
      <c r="F6" s="27"/>
      <c r="G6" s="27"/>
      <c r="H6" s="27"/>
    </row>
    <row r="7" spans="1:10" s="22" customFormat="1" ht="13.8" thickBot="1">
      <c r="A7" s="83"/>
      <c r="B7" s="28"/>
      <c r="C7" s="29"/>
      <c r="D7" s="30"/>
      <c r="E7" s="56"/>
      <c r="F7" s="31"/>
      <c r="G7" s="31"/>
      <c r="H7" s="37"/>
    </row>
    <row r="8" spans="1:10" s="22" customFormat="1" ht="13.2">
      <c r="A8" s="173" t="s">
        <v>19</v>
      </c>
      <c r="B8" s="173" t="s">
        <v>20</v>
      </c>
      <c r="C8" s="173" t="s">
        <v>21</v>
      </c>
      <c r="D8" s="173" t="s">
        <v>22</v>
      </c>
      <c r="E8" s="173" t="s">
        <v>23</v>
      </c>
      <c r="F8" s="174" t="s">
        <v>26</v>
      </c>
      <c r="G8" s="174" t="s">
        <v>24</v>
      </c>
      <c r="H8" s="174" t="s">
        <v>13</v>
      </c>
      <c r="I8" s="175" t="s">
        <v>25</v>
      </c>
      <c r="J8" s="32"/>
    </row>
    <row r="9" spans="1:10" s="178" customFormat="1" ht="13.2">
      <c r="A9" s="136"/>
      <c r="B9" s="136" t="s">
        <v>78</v>
      </c>
      <c r="C9" s="137"/>
      <c r="D9" s="136"/>
      <c r="E9" s="137"/>
      <c r="F9" s="139"/>
      <c r="G9" s="139"/>
      <c r="H9" s="139"/>
      <c r="I9" s="176"/>
      <c r="J9" s="177"/>
    </row>
    <row r="10" spans="1:10" s="181" customFormat="1" ht="135">
      <c r="A10" s="133" t="str">
        <f>IF(AND(E10=""),"","["&amp;TEXT($B$1,"##")&amp;"-"&amp;TEXT(ROW()-9- COUNTBLANK($E$8:E9) +1,"##")&amp;"]")</f>
        <v>[API testing-1]</v>
      </c>
      <c r="B10" s="134" t="s">
        <v>98</v>
      </c>
      <c r="C10" s="57"/>
      <c r="D10" s="179" t="s">
        <v>111</v>
      </c>
      <c r="E10" s="180" t="s">
        <v>59</v>
      </c>
      <c r="F10" s="58" t="s">
        <v>14</v>
      </c>
      <c r="G10" s="133"/>
      <c r="H10" s="58">
        <f>B3</f>
        <v>0</v>
      </c>
      <c r="I10" s="59"/>
    </row>
    <row r="11" spans="1:10" s="181" customFormat="1" ht="105">
      <c r="A11" s="133" t="str">
        <f>IF(AND(E11=""),"","["&amp;TEXT($B$1,"##")&amp;"-"&amp;TEXT(ROW()-9- COUNTBLANK($E$8:E10) +1,"##")&amp;"]")</f>
        <v>[API testing-2]</v>
      </c>
      <c r="B11" s="134" t="s">
        <v>63</v>
      </c>
      <c r="C11" s="57"/>
      <c r="D11" s="179" t="s">
        <v>112</v>
      </c>
      <c r="E11" s="180" t="s">
        <v>64</v>
      </c>
      <c r="F11" s="58" t="s">
        <v>14</v>
      </c>
      <c r="G11" s="133"/>
      <c r="H11" s="58"/>
      <c r="I11" s="59"/>
    </row>
    <row r="12" spans="1:10" s="181" customFormat="1" ht="135.6">
      <c r="A12" s="133" t="str">
        <f>IF(AND(E12=""),"","["&amp;TEXT($B$1,"##")&amp;"-"&amp;TEXT(ROW()-9- COUNTBLANK($E$8:E11) +1,"##")&amp;"]")</f>
        <v>[API testing-3]</v>
      </c>
      <c r="B12" s="134" t="s">
        <v>60</v>
      </c>
      <c r="C12" s="57"/>
      <c r="D12" s="179" t="s">
        <v>114</v>
      </c>
      <c r="E12" s="180" t="s">
        <v>64</v>
      </c>
      <c r="F12" s="58" t="s">
        <v>14</v>
      </c>
      <c r="G12" s="58"/>
      <c r="H12" s="58"/>
      <c r="I12" s="59"/>
      <c r="J12" s="182"/>
    </row>
    <row r="13" spans="1:10" s="181" customFormat="1" ht="135">
      <c r="A13" s="133" t="str">
        <f>IF(AND(E13=""),"","["&amp;TEXT($B$1,"##")&amp;"-"&amp;TEXT(ROW()-9- COUNTBLANK($E$8:E12) +1,"##")&amp;"]")</f>
        <v>[API testing-4]</v>
      </c>
      <c r="B13" s="134" t="s">
        <v>61</v>
      </c>
      <c r="C13" s="57" t="s">
        <v>62</v>
      </c>
      <c r="D13" s="179" t="s">
        <v>113</v>
      </c>
      <c r="E13" s="180" t="s">
        <v>64</v>
      </c>
      <c r="F13" s="58" t="s">
        <v>15</v>
      </c>
      <c r="G13" s="58"/>
      <c r="H13" s="58"/>
      <c r="I13" s="59">
        <v>1</v>
      </c>
      <c r="J13" s="183"/>
    </row>
    <row r="14" spans="1:10" s="181" customFormat="1" ht="135">
      <c r="A14" s="133" t="str">
        <f>IF(AND(E14=""),"","["&amp;TEXT($B$1,"##")&amp;"-"&amp;TEXT(ROW()-9- COUNTBLANK($E$8:E13) +1,"##")&amp;"]")</f>
        <v>[API testing-5]</v>
      </c>
      <c r="B14" s="134" t="s">
        <v>65</v>
      </c>
      <c r="C14" s="57" t="s">
        <v>62</v>
      </c>
      <c r="D14" s="179" t="s">
        <v>115</v>
      </c>
      <c r="E14" s="180" t="s">
        <v>64</v>
      </c>
      <c r="F14" s="58" t="s">
        <v>14</v>
      </c>
      <c r="G14" s="58"/>
      <c r="H14" s="58"/>
      <c r="I14" s="59"/>
      <c r="J14" s="183"/>
    </row>
    <row r="15" spans="1:10" s="181" customFormat="1" ht="135">
      <c r="A15" s="133" t="str">
        <f>IF(AND(E15=""),"","["&amp;TEXT($B$1,"##")&amp;"-"&amp;TEXT(ROW()-9- COUNTBLANK($E$8:E14) +1,"##")&amp;"]")</f>
        <v>[API testing-6]</v>
      </c>
      <c r="B15" s="134" t="s">
        <v>66</v>
      </c>
      <c r="C15" s="57"/>
      <c r="D15" s="179" t="s">
        <v>116</v>
      </c>
      <c r="E15" s="180" t="s">
        <v>64</v>
      </c>
      <c r="F15" s="58" t="s">
        <v>15</v>
      </c>
      <c r="G15" s="58"/>
      <c r="H15" s="58"/>
      <c r="I15" s="59">
        <v>2</v>
      </c>
      <c r="J15" s="183"/>
    </row>
    <row r="16" spans="1:10" s="178" customFormat="1">
      <c r="A16" s="136"/>
      <c r="B16" s="136" t="s">
        <v>53</v>
      </c>
      <c r="C16" s="137"/>
      <c r="D16" s="136"/>
      <c r="E16" s="137"/>
      <c r="F16" s="139"/>
      <c r="G16" s="139"/>
      <c r="H16" s="139"/>
      <c r="I16" s="176"/>
      <c r="J16" s="121"/>
    </row>
    <row r="17" spans="1:10" s="181" customFormat="1" ht="90.6">
      <c r="A17" s="133" t="str">
        <f>IF(AND(E17=""),"","["&amp;TEXT($B$1,"##")&amp;"-"&amp;TEXT(ROW()-9- COUNTBLANK($E$8:E16) +1,"##")&amp;"]")</f>
        <v>[API testing-7]</v>
      </c>
      <c r="B17" s="134" t="s">
        <v>117</v>
      </c>
      <c r="C17" s="57"/>
      <c r="D17" s="179" t="s">
        <v>118</v>
      </c>
      <c r="E17" s="184" t="s">
        <v>99</v>
      </c>
      <c r="F17" s="58" t="s">
        <v>17</v>
      </c>
      <c r="G17" s="58"/>
      <c r="H17" s="58"/>
      <c r="I17" s="59" t="s">
        <v>120</v>
      </c>
      <c r="J17" s="183"/>
    </row>
    <row r="18" spans="1:10" s="181" customFormat="1" ht="105.6">
      <c r="A18" s="133" t="str">
        <f>IF(AND(E18=""),"","["&amp;TEXT($B$1,"##")&amp;"-"&amp;TEXT(ROW()-9- COUNTBLANK($E$8:E17) +1,"##")&amp;"]")</f>
        <v>[API testing-8]</v>
      </c>
      <c r="B18" s="134" t="s">
        <v>83</v>
      </c>
      <c r="C18" s="57"/>
      <c r="D18" s="179" t="s">
        <v>119</v>
      </c>
      <c r="E18" s="184" t="s">
        <v>68</v>
      </c>
      <c r="F18" s="58" t="s">
        <v>17</v>
      </c>
      <c r="G18" s="58"/>
      <c r="H18" s="58"/>
      <c r="I18" s="59" t="s">
        <v>120</v>
      </c>
      <c r="J18" s="183"/>
    </row>
    <row r="19" spans="1:10" s="181" customFormat="1" ht="105.6">
      <c r="A19" s="133" t="str">
        <f>IF(AND(E19=""),"","["&amp;TEXT($B$1,"##")&amp;"-"&amp;TEXT(ROW()-9- COUNTBLANK($E$8:E18) +1,"##")&amp;"]")</f>
        <v>[API testing-9]</v>
      </c>
      <c r="B19" s="134" t="s">
        <v>84</v>
      </c>
      <c r="C19" s="57"/>
      <c r="D19" s="179" t="s">
        <v>121</v>
      </c>
      <c r="E19" s="184" t="s">
        <v>86</v>
      </c>
      <c r="F19" s="58" t="s">
        <v>15</v>
      </c>
      <c r="G19" s="58"/>
      <c r="H19" s="58"/>
      <c r="I19" s="59">
        <v>3</v>
      </c>
    </row>
    <row r="20" spans="1:10" s="181" customFormat="1" ht="120.6">
      <c r="A20" s="133" t="str">
        <f>IF(AND(E20=""),"","["&amp;TEXT($B$1,"##")&amp;"-"&amp;TEXT(ROW()-9- COUNTBLANK($E$8:E19) +1,"##")&amp;"]")</f>
        <v>[API testing-10]</v>
      </c>
      <c r="B20" s="134" t="s">
        <v>71</v>
      </c>
      <c r="C20" s="57" t="s">
        <v>85</v>
      </c>
      <c r="D20" s="179" t="s">
        <v>124</v>
      </c>
      <c r="E20" s="184" t="s">
        <v>86</v>
      </c>
      <c r="F20" s="58" t="s">
        <v>14</v>
      </c>
      <c r="G20" s="58"/>
      <c r="H20" s="58"/>
      <c r="I20" s="59"/>
    </row>
    <row r="21" spans="1:10" s="181" customFormat="1" ht="120.6">
      <c r="A21" s="133" t="str">
        <f>IF(AND(E21=""),"","["&amp;TEXT($B$1,"##")&amp;"-"&amp;TEXT(ROW()-9- COUNTBLANK($E$8:E20) +1,"##")&amp;"]")</f>
        <v>[API testing-11]</v>
      </c>
      <c r="B21" s="134" t="s">
        <v>67</v>
      </c>
      <c r="C21" s="57" t="s">
        <v>62</v>
      </c>
      <c r="D21" s="179" t="s">
        <v>122</v>
      </c>
      <c r="E21" s="184" t="s">
        <v>72</v>
      </c>
      <c r="F21" s="58" t="s">
        <v>15</v>
      </c>
      <c r="G21" s="58"/>
      <c r="H21" s="58"/>
      <c r="I21" s="59">
        <v>4</v>
      </c>
    </row>
    <row r="22" spans="1:10" s="181" customFormat="1" ht="120.6">
      <c r="A22" s="133" t="str">
        <f>IF(AND(E22=""),"","["&amp;TEXT($B$1,"##")&amp;"-"&amp;TEXT(ROW()-9- COUNTBLANK($E$8:E21) +1,"##")&amp;"]")</f>
        <v>[API testing-12]</v>
      </c>
      <c r="B22" s="134" t="s">
        <v>127</v>
      </c>
      <c r="C22" s="57" t="s">
        <v>125</v>
      </c>
      <c r="D22" s="179" t="s">
        <v>126</v>
      </c>
      <c r="E22" s="184" t="s">
        <v>73</v>
      </c>
      <c r="F22" s="58" t="s">
        <v>15</v>
      </c>
      <c r="G22" s="58"/>
      <c r="H22" s="58"/>
      <c r="I22" s="59">
        <v>5</v>
      </c>
    </row>
    <row r="23" spans="1:10" s="181" customFormat="1" ht="120.6">
      <c r="A23" s="133" t="str">
        <f>IF(AND(E23=""),"","["&amp;TEXT($B$1,"##")&amp;"-"&amp;TEXT(ROW()-9- COUNTBLANK($E$8:E22) +1,"##")&amp;"]")</f>
        <v>[API testing-13]</v>
      </c>
      <c r="B23" s="134" t="s">
        <v>69</v>
      </c>
      <c r="C23" s="57" t="s">
        <v>129</v>
      </c>
      <c r="D23" s="179" t="s">
        <v>128</v>
      </c>
      <c r="E23" s="184" t="s">
        <v>70</v>
      </c>
      <c r="F23" s="140" t="s">
        <v>14</v>
      </c>
      <c r="G23" s="58"/>
      <c r="H23" s="58"/>
      <c r="I23" s="185"/>
    </row>
    <row r="24" spans="1:10" s="178" customFormat="1" ht="13.2">
      <c r="A24" s="136"/>
      <c r="B24" s="136" t="s">
        <v>76</v>
      </c>
      <c r="C24" s="137"/>
      <c r="D24" s="136"/>
      <c r="E24" s="137"/>
      <c r="F24" s="139"/>
      <c r="G24" s="139"/>
      <c r="H24" s="139"/>
      <c r="I24" s="176"/>
      <c r="J24" s="177"/>
    </row>
    <row r="25" spans="1:10" s="181" customFormat="1" ht="105.6">
      <c r="A25" s="133" t="str">
        <f>IF(AND(E25=""),"","["&amp;TEXT($B$1,"##")&amp;"-"&amp;TEXT(ROW()-9- COUNTBLANK($E$8:E24) +1,"##")&amp;"]")</f>
        <v>[API testing-14]</v>
      </c>
      <c r="B25" s="134" t="s">
        <v>79</v>
      </c>
      <c r="C25" s="57" t="s">
        <v>74</v>
      </c>
      <c r="D25" s="179" t="s">
        <v>123</v>
      </c>
      <c r="E25" s="184" t="s">
        <v>130</v>
      </c>
      <c r="F25" s="58" t="s">
        <v>14</v>
      </c>
      <c r="G25" s="133"/>
      <c r="H25" s="58"/>
      <c r="I25" s="59"/>
    </row>
    <row r="26" spans="1:10" s="181" customFormat="1" ht="105">
      <c r="A26" s="133" t="str">
        <f>IF(AND(E26=""),"","["&amp;TEXT($B$1,"##")&amp;"-"&amp;TEXT(ROW()-9- COUNTBLANK($E$8:E25) +1,"##")&amp;"]")</f>
        <v>[API testing-15]</v>
      </c>
      <c r="B26" s="134" t="s">
        <v>77</v>
      </c>
      <c r="C26" s="57" t="s">
        <v>74</v>
      </c>
      <c r="D26" s="179" t="s">
        <v>123</v>
      </c>
      <c r="E26" s="134" t="s">
        <v>75</v>
      </c>
      <c r="F26" s="58" t="s">
        <v>17</v>
      </c>
      <c r="G26" s="58"/>
      <c r="H26" s="58"/>
      <c r="I26" s="59"/>
    </row>
    <row r="27" spans="1:10" s="178" customFormat="1" ht="13.2">
      <c r="A27" s="136"/>
      <c r="B27" s="136" t="s">
        <v>54</v>
      </c>
      <c r="C27" s="137"/>
      <c r="D27" s="136"/>
      <c r="E27" s="137"/>
      <c r="F27" s="139"/>
      <c r="G27" s="139"/>
      <c r="H27" s="139"/>
      <c r="I27" s="176"/>
      <c r="J27" s="177"/>
    </row>
    <row r="28" spans="1:10" s="121" customFormat="1" ht="105.6">
      <c r="A28" s="133" t="str">
        <f>IF(AND(E28=""),"","["&amp;TEXT($B$1,"##")&amp;"-"&amp;TEXT(ROW()-9- COUNTBLANK($E$8:E27) +1,"##")&amp;"]")</f>
        <v>[API testing-16]</v>
      </c>
      <c r="B28" s="138" t="s">
        <v>80</v>
      </c>
      <c r="C28" s="57" t="s">
        <v>74</v>
      </c>
      <c r="D28" s="135" t="s">
        <v>131</v>
      </c>
      <c r="E28" s="186" t="s">
        <v>87</v>
      </c>
      <c r="F28" s="140" t="s">
        <v>14</v>
      </c>
      <c r="G28" s="141"/>
      <c r="H28" s="141"/>
      <c r="I28" s="59"/>
    </row>
    <row r="29" spans="1:10" s="121" customFormat="1" ht="105.6">
      <c r="A29" s="133" t="str">
        <f>IF(AND(E29=""),"","["&amp;TEXT($B$1,"##")&amp;"-"&amp;TEXT(ROW()-9- COUNTBLANK($E$8:E28) +1,"##")&amp;"]")</f>
        <v>[API testing-17]</v>
      </c>
      <c r="B29" s="138" t="s">
        <v>81</v>
      </c>
      <c r="C29" s="57" t="s">
        <v>74</v>
      </c>
      <c r="D29" s="135" t="s">
        <v>131</v>
      </c>
      <c r="E29" s="186" t="s">
        <v>88</v>
      </c>
      <c r="F29" s="140" t="s">
        <v>17</v>
      </c>
      <c r="G29" s="141"/>
      <c r="H29" s="141"/>
      <c r="I29" s="59" t="s">
        <v>100</v>
      </c>
    </row>
    <row r="30" spans="1:10" s="121" customFormat="1" ht="92.4">
      <c r="A30" s="133" t="str">
        <f>IF(AND(E30=""),"","["&amp;TEXT($B$1,"##")&amp;"-"&amp;TEXT(ROW()-9- COUNTBLANK($E$8:E29) +1,"##")&amp;"]")</f>
        <v>[API testing-18]</v>
      </c>
      <c r="B30" s="138" t="s">
        <v>82</v>
      </c>
      <c r="C30" s="57"/>
      <c r="D30" s="135" t="s">
        <v>132</v>
      </c>
      <c r="E30" s="186" t="s">
        <v>89</v>
      </c>
      <c r="F30" s="140" t="s">
        <v>15</v>
      </c>
      <c r="G30" s="141"/>
      <c r="H30" s="141"/>
      <c r="I30" s="59">
        <v>6</v>
      </c>
    </row>
    <row r="31" spans="1:10" s="178" customFormat="1" ht="13.2">
      <c r="A31" s="136"/>
      <c r="B31" s="136" t="s">
        <v>101</v>
      </c>
      <c r="C31" s="137"/>
      <c r="D31" s="136"/>
      <c r="E31" s="137"/>
      <c r="F31" s="139"/>
      <c r="G31" s="139"/>
      <c r="H31" s="139"/>
      <c r="I31" s="176"/>
      <c r="J31" s="177"/>
    </row>
    <row r="32" spans="1:10" s="121" customFormat="1" ht="105.6">
      <c r="A32" s="133" t="str">
        <f>IF(AND(E32=""),"","["&amp;TEXT($B$1,"##")&amp;"-"&amp;TEXT(ROW()-9- COUNTBLANK($E$8:E31) +1,"##")&amp;"]")</f>
        <v>[API testing-19]</v>
      </c>
      <c r="B32" s="138" t="s">
        <v>79</v>
      </c>
      <c r="C32" s="57" t="s">
        <v>74</v>
      </c>
      <c r="D32" s="135" t="s">
        <v>134</v>
      </c>
      <c r="E32" s="186" t="s">
        <v>87</v>
      </c>
      <c r="F32" s="140" t="s">
        <v>14</v>
      </c>
      <c r="G32" s="141"/>
      <c r="H32" s="141"/>
      <c r="I32" s="59"/>
    </row>
    <row r="33" spans="1:10" s="121" customFormat="1" ht="105.6">
      <c r="A33" s="133" t="str">
        <f>IF(AND(E33=""),"","["&amp;TEXT($B$1,"##")&amp;"-"&amp;TEXT(ROW()-9- COUNTBLANK($E$8:E32) +1,"##")&amp;"]")</f>
        <v>[API testing-20]</v>
      </c>
      <c r="B33" s="138" t="s">
        <v>77</v>
      </c>
      <c r="C33" s="57" t="s">
        <v>74</v>
      </c>
      <c r="D33" s="135" t="s">
        <v>134</v>
      </c>
      <c r="E33" s="186" t="s">
        <v>88</v>
      </c>
      <c r="F33" s="140" t="s">
        <v>17</v>
      </c>
      <c r="G33" s="141"/>
      <c r="H33" s="141"/>
      <c r="I33" s="59"/>
    </row>
    <row r="34" spans="1:10" s="121" customFormat="1" ht="92.4">
      <c r="A34" s="133" t="str">
        <f>IF(AND(E34=""),"","["&amp;TEXT($B$1,"##")&amp;"-"&amp;TEXT(ROW()-9- COUNTBLANK($E$8:E33) +1,"##")&amp;"]")</f>
        <v>[API testing-21]</v>
      </c>
      <c r="B34" s="138" t="s">
        <v>82</v>
      </c>
      <c r="C34" s="57"/>
      <c r="D34" s="135" t="s">
        <v>133</v>
      </c>
      <c r="E34" s="186" t="s">
        <v>89</v>
      </c>
      <c r="F34" s="140" t="s">
        <v>15</v>
      </c>
      <c r="G34" s="141"/>
      <c r="H34" s="141"/>
      <c r="I34" s="59">
        <v>7</v>
      </c>
    </row>
    <row r="35" spans="1:10" s="178" customFormat="1" ht="13.2">
      <c r="A35" s="136"/>
      <c r="B35" s="136" t="s">
        <v>55</v>
      </c>
      <c r="C35" s="137"/>
      <c r="D35" s="136"/>
      <c r="E35" s="137"/>
      <c r="F35" s="139"/>
      <c r="G35" s="139"/>
      <c r="H35" s="139"/>
      <c r="I35" s="176"/>
      <c r="J35" s="177"/>
    </row>
    <row r="36" spans="1:10" s="121" customFormat="1" ht="118.8">
      <c r="A36" s="133" t="str">
        <f>IF(AND(E36=""),"","["&amp;TEXT($B$1,"##")&amp;"-"&amp;TEXT(ROW()-9- COUNTBLANK($E$8:E35) +1,"##")&amp;"]")</f>
        <v>[API testing-22]</v>
      </c>
      <c r="B36" s="138" t="s">
        <v>103</v>
      </c>
      <c r="C36" s="57" t="s">
        <v>74</v>
      </c>
      <c r="D36" s="135" t="s">
        <v>109</v>
      </c>
      <c r="E36" s="186" t="s">
        <v>92</v>
      </c>
      <c r="F36" s="140" t="s">
        <v>14</v>
      </c>
      <c r="G36" s="141"/>
      <c r="H36" s="141"/>
      <c r="I36" s="59"/>
    </row>
    <row r="37" spans="1:10" s="121" customFormat="1" ht="105.6">
      <c r="A37" s="133" t="str">
        <f>IF(AND(E37=""),"","["&amp;TEXT($B$1,"##")&amp;"-"&amp;TEXT(ROW()-9- COUNTBLANK($E$8:E36) +1,"##")&amp;"]")</f>
        <v>[API testing-23]</v>
      </c>
      <c r="B37" s="138" t="s">
        <v>104</v>
      </c>
      <c r="C37" s="57"/>
      <c r="D37" s="135" t="s">
        <v>110</v>
      </c>
      <c r="E37" s="186" t="s">
        <v>93</v>
      </c>
      <c r="F37" s="140" t="s">
        <v>15</v>
      </c>
      <c r="G37" s="141"/>
      <c r="H37" s="141"/>
      <c r="I37" s="59">
        <v>8</v>
      </c>
    </row>
    <row r="38" spans="1:10" s="178" customFormat="1" ht="13.2">
      <c r="A38" s="136"/>
      <c r="B38" s="136" t="s">
        <v>56</v>
      </c>
      <c r="C38" s="137"/>
      <c r="D38" s="136"/>
      <c r="E38" s="137"/>
      <c r="F38" s="139"/>
      <c r="G38" s="139"/>
      <c r="H38" s="139"/>
      <c r="I38" s="176"/>
      <c r="J38" s="177"/>
    </row>
    <row r="39" spans="1:10" s="121" customFormat="1" ht="92.4">
      <c r="A39" s="133" t="str">
        <f>IF(AND(E39=""),"","["&amp;TEXT($B$1,"##")&amp;"-"&amp;TEXT(ROW()-9- COUNTBLANK($E$8:E38) +1,"##")&amp;"]")</f>
        <v>[API testing-24]</v>
      </c>
      <c r="B39" s="138" t="s">
        <v>90</v>
      </c>
      <c r="C39" s="134"/>
      <c r="D39" s="135" t="s">
        <v>135</v>
      </c>
      <c r="E39" s="186" t="s">
        <v>94</v>
      </c>
      <c r="F39" s="140" t="s">
        <v>15</v>
      </c>
      <c r="G39" s="141"/>
      <c r="H39" s="141"/>
      <c r="I39" s="59">
        <v>9</v>
      </c>
    </row>
    <row r="40" spans="1:10" s="121" customFormat="1" ht="92.4">
      <c r="A40" s="133" t="str">
        <f>IF(AND(E40=""),"","["&amp;TEXT($B$1,"##")&amp;"-"&amp;TEXT(ROW()-9- COUNTBLANK($E$8:E39) +1,"##")&amp;"]")</f>
        <v>[API testing-25]</v>
      </c>
      <c r="B40" s="138" t="s">
        <v>91</v>
      </c>
      <c r="C40" s="134"/>
      <c r="D40" s="135" t="s">
        <v>135</v>
      </c>
      <c r="E40" s="186" t="s">
        <v>88</v>
      </c>
      <c r="F40" s="140" t="s">
        <v>17</v>
      </c>
      <c r="G40" s="141"/>
      <c r="H40" s="141"/>
      <c r="I40" s="59"/>
    </row>
    <row r="41" spans="1:10" s="178" customFormat="1" ht="13.2">
      <c r="A41" s="136"/>
      <c r="B41" s="136" t="s">
        <v>57</v>
      </c>
      <c r="C41" s="137"/>
      <c r="D41" s="136"/>
      <c r="E41" s="137"/>
      <c r="F41" s="139"/>
      <c r="G41" s="139"/>
      <c r="H41" s="139"/>
      <c r="I41" s="176"/>
      <c r="J41" s="177"/>
    </row>
    <row r="42" spans="1:10" s="121" customFormat="1" ht="92.4">
      <c r="A42" s="133" t="str">
        <f>IF(AND(E42=""),"","["&amp;TEXT($B$1,"##")&amp;"-"&amp;TEXT(ROW()-9- COUNTBLANK($E$8:E41) +1,"##")&amp;"]")</f>
        <v>[API testing-26]</v>
      </c>
      <c r="B42" s="138" t="s">
        <v>105</v>
      </c>
      <c r="C42" s="134"/>
      <c r="D42" s="135" t="s">
        <v>136</v>
      </c>
      <c r="E42" s="186" t="s">
        <v>95</v>
      </c>
      <c r="F42" s="140" t="s">
        <v>17</v>
      </c>
      <c r="G42" s="141"/>
      <c r="H42" s="141"/>
      <c r="I42" s="59" t="s">
        <v>102</v>
      </c>
    </row>
    <row r="43" spans="1:10" s="121" customFormat="1" ht="92.4">
      <c r="A43" s="133" t="str">
        <f>IF(AND(E43=""),"","["&amp;TEXT($B$1,"##")&amp;"-"&amp;TEXT(ROW()-9- COUNTBLANK($E$8:E42) +1,"##")&amp;"]")</f>
        <v>[API testing-27]</v>
      </c>
      <c r="B43" s="138" t="s">
        <v>106</v>
      </c>
      <c r="C43" s="134"/>
      <c r="D43" s="135" t="s">
        <v>136</v>
      </c>
      <c r="E43" s="186" t="s">
        <v>88</v>
      </c>
      <c r="F43" s="140" t="s">
        <v>17</v>
      </c>
      <c r="G43" s="141"/>
      <c r="H43" s="141"/>
      <c r="I43" s="59" t="s">
        <v>102</v>
      </c>
    </row>
    <row r="44" spans="1:10" s="178" customFormat="1" ht="13.2">
      <c r="A44" s="136"/>
      <c r="B44" s="136" t="s">
        <v>58</v>
      </c>
      <c r="C44" s="137"/>
      <c r="D44" s="136"/>
      <c r="E44" s="137"/>
      <c r="F44" s="139"/>
      <c r="G44" s="139"/>
      <c r="H44" s="139"/>
      <c r="I44" s="176"/>
      <c r="J44" s="177"/>
    </row>
    <row r="45" spans="1:10" s="121" customFormat="1" ht="79.2">
      <c r="A45" s="133" t="str">
        <f>IF(AND(E45=""),"","["&amp;TEXT($B$1,"##")&amp;"-"&amp;TEXT(ROW()-9- COUNTBLANK($E$8:E44) +1,"##")&amp;"]")</f>
        <v>[API testing-28]</v>
      </c>
      <c r="B45" s="138" t="s">
        <v>107</v>
      </c>
      <c r="C45" s="134"/>
      <c r="D45" s="135" t="s">
        <v>137</v>
      </c>
      <c r="E45" s="186" t="s">
        <v>96</v>
      </c>
      <c r="F45" s="140" t="s">
        <v>15</v>
      </c>
      <c r="G45" s="141"/>
      <c r="H45" s="141"/>
      <c r="I45" s="59">
        <v>10</v>
      </c>
    </row>
    <row r="46" spans="1:10" s="121" customFormat="1" ht="79.2">
      <c r="A46" s="133" t="str">
        <f>IF(AND(E46=""),"","["&amp;TEXT($B$1,"##")&amp;"-"&amp;TEXT(ROW()-9- COUNTBLANK($E$8:E45) +1,"##")&amp;"]")</f>
        <v>[API testing-29]</v>
      </c>
      <c r="B46" s="138" t="s">
        <v>108</v>
      </c>
      <c r="C46" s="134"/>
      <c r="D46" s="135" t="s">
        <v>137</v>
      </c>
      <c r="E46" s="186" t="s">
        <v>88</v>
      </c>
      <c r="F46" s="140" t="s">
        <v>17</v>
      </c>
      <c r="G46" s="141"/>
      <c r="H46" s="141"/>
      <c r="I46" s="59" t="s">
        <v>100</v>
      </c>
    </row>
  </sheetData>
  <autoFilter ref="A8:I21" xr:uid="{00000000-0009-0000-0000-000002000000}"/>
  <mergeCells count="3">
    <mergeCell ref="B1:E1"/>
    <mergeCell ref="B2:E2"/>
    <mergeCell ref="B3:E3"/>
  </mergeCells>
  <phoneticPr fontId="17" type="noConversion"/>
  <conditionalFormatting sqref="F1:F1048576">
    <cfRule type="cellIs" dxfId="1" priority="1" operator="equal">
      <formula>$B$4</formula>
    </cfRule>
    <cfRule type="cellIs" dxfId="0" priority="2" operator="equal">
      <formula>$A$4</formula>
    </cfRule>
  </conditionalFormatting>
  <dataValidations count="2">
    <dataValidation type="list" allowBlank="1" showErrorMessage="1" sqref="F10:F15 F25:F26 F28:F30 F32:F34 F39:F40 F42:F43 F45:F46 F17:F23 F36:F37" xr:uid="{00000000-0002-0000-0200-000000000000}">
      <formula1>"Pass,Fail,N/A,Untested"</formula1>
    </dataValidation>
    <dataValidation type="list" allowBlank="1" showErrorMessage="1" sqref="F1:H2" xr:uid="{00000000-0002-0000-0200-000001000000}">
      <formula1>$J$1:$J$5</formula1>
      <formula2>0</formula2>
    </dataValidation>
  </dataValidations>
  <pageMargins left="0.7" right="0.7" top="0.75" bottom="0.75" header="0.3" footer="0.3"/>
  <pageSetup scale="2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zoomScaleNormal="100" zoomScaleSheetLayoutView="80" workbookViewId="0">
      <selection activeCell="B24" sqref="B24"/>
    </sheetView>
  </sheetViews>
  <sheetFormatPr defaultColWidth="34.21875" defaultRowHeight="14.4"/>
  <cols>
    <col min="1" max="1" width="8.21875" customWidth="1"/>
    <col min="2" max="2" width="36.109375" customWidth="1"/>
    <col min="3" max="3" width="19.44140625" customWidth="1"/>
    <col min="4" max="4" width="20.109375" customWidth="1"/>
    <col min="5" max="7" width="17.21875" customWidth="1"/>
    <col min="8" max="8" width="13.109375" customWidth="1"/>
    <col min="9" max="9" width="14.44140625" customWidth="1"/>
    <col min="10" max="10" width="11.44140625" customWidth="1"/>
    <col min="11" max="11" width="14.88671875" customWidth="1"/>
  </cols>
  <sheetData>
    <row r="1" spans="1:11">
      <c r="B1" s="96"/>
      <c r="C1" s="97"/>
      <c r="E1" s="18"/>
      <c r="F1" s="98"/>
      <c r="G1" s="99"/>
      <c r="H1" s="99"/>
      <c r="I1" s="100"/>
    </row>
    <row r="2" spans="1:11" s="104" customFormat="1" ht="13.2" customHeight="1">
      <c r="A2" s="132" t="s">
        <v>11</v>
      </c>
      <c r="B2" s="130"/>
      <c r="C2" s="102"/>
      <c r="D2" s="102"/>
      <c r="E2" s="103"/>
    </row>
    <row r="3" spans="1:11" s="104" customFormat="1" ht="13.2" customHeight="1">
      <c r="A3" s="131" t="s">
        <v>12</v>
      </c>
      <c r="B3" s="105"/>
      <c r="C3" s="106"/>
      <c r="D3" s="106"/>
      <c r="E3" s="107"/>
    </row>
    <row r="4" spans="1:11" s="104" customFormat="1" ht="13.8">
      <c r="A4" s="101" t="s">
        <v>13</v>
      </c>
      <c r="B4" s="108"/>
      <c r="C4" s="109"/>
      <c r="D4" s="109"/>
      <c r="E4" s="110"/>
      <c r="J4" s="111"/>
    </row>
    <row r="5" spans="1:11" s="104" customFormat="1" ht="27.6">
      <c r="A5" s="112" t="s">
        <v>14</v>
      </c>
      <c r="B5" s="113" t="s">
        <v>15</v>
      </c>
      <c r="C5" s="113" t="s">
        <v>16</v>
      </c>
      <c r="D5" s="114" t="s">
        <v>17</v>
      </c>
      <c r="E5" s="115" t="s">
        <v>18</v>
      </c>
    </row>
    <row r="6" spans="1:11" s="104" customFormat="1" thickBot="1">
      <c r="A6" s="116" t="s">
        <v>33</v>
      </c>
      <c r="B6" s="116" t="s">
        <v>33</v>
      </c>
      <c r="C6" s="116" t="s">
        <v>33</v>
      </c>
      <c r="D6" s="116" t="s">
        <v>33</v>
      </c>
      <c r="E6" s="116" t="s">
        <v>33</v>
      </c>
    </row>
    <row r="7" spans="1:11" s="104" customFormat="1" ht="13.8">
      <c r="B7" s="117"/>
      <c r="C7" s="118"/>
      <c r="D7" s="117"/>
      <c r="E7" s="119"/>
      <c r="F7" s="118"/>
      <c r="G7" s="118"/>
      <c r="H7" s="120"/>
    </row>
    <row r="8" spans="1:11" ht="28.95" customHeight="1">
      <c r="A8" s="127" t="s">
        <v>29</v>
      </c>
      <c r="B8" s="127" t="s">
        <v>36</v>
      </c>
      <c r="C8" s="128" t="s">
        <v>49</v>
      </c>
      <c r="D8" s="128" t="s">
        <v>50</v>
      </c>
      <c r="E8" s="128" t="s">
        <v>51</v>
      </c>
      <c r="F8" s="128" t="s">
        <v>52</v>
      </c>
      <c r="G8" s="128" t="s">
        <v>37</v>
      </c>
      <c r="H8" s="129" t="s">
        <v>26</v>
      </c>
      <c r="I8" s="129" t="s">
        <v>24</v>
      </c>
      <c r="J8" s="129" t="s">
        <v>13</v>
      </c>
      <c r="K8" s="129" t="s">
        <v>25</v>
      </c>
    </row>
    <row r="9" spans="1:11">
      <c r="A9" s="122" t="s">
        <v>48</v>
      </c>
      <c r="B9" s="122"/>
      <c r="C9" s="123"/>
      <c r="D9" s="123"/>
      <c r="E9" s="123"/>
      <c r="F9" s="123"/>
      <c r="G9" s="123"/>
      <c r="H9" s="124"/>
      <c r="I9" s="125"/>
      <c r="J9" s="125"/>
      <c r="K9" s="125"/>
    </row>
    <row r="10" spans="1:11">
      <c r="A10" s="121">
        <v>1</v>
      </c>
      <c r="B10" s="61"/>
      <c r="C10" s="60" t="s">
        <v>40</v>
      </c>
      <c r="D10" s="60" t="s">
        <v>41</v>
      </c>
      <c r="E10" s="60" t="s">
        <v>40</v>
      </c>
      <c r="F10" s="60" t="s">
        <v>41</v>
      </c>
      <c r="G10" s="60" t="s">
        <v>40</v>
      </c>
      <c r="H10" s="121"/>
      <c r="I10" s="121"/>
      <c r="J10" s="121"/>
      <c r="K10" s="121"/>
    </row>
    <row r="11" spans="1:11">
      <c r="A11" s="121">
        <v>2</v>
      </c>
      <c r="B11" s="61"/>
      <c r="C11" s="60" t="s">
        <v>40</v>
      </c>
      <c r="D11" s="60" t="s">
        <v>41</v>
      </c>
      <c r="E11" s="60" t="s">
        <v>40</v>
      </c>
      <c r="F11" s="60" t="s">
        <v>41</v>
      </c>
      <c r="G11" s="60" t="s">
        <v>40</v>
      </c>
      <c r="H11" s="121"/>
      <c r="I11" s="121"/>
      <c r="J11" s="121"/>
      <c r="K11" s="121"/>
    </row>
    <row r="12" spans="1:11">
      <c r="A12" s="121">
        <v>3</v>
      </c>
      <c r="B12" s="61"/>
      <c r="C12" s="60" t="s">
        <v>40</v>
      </c>
      <c r="D12" s="60" t="s">
        <v>41</v>
      </c>
      <c r="E12" s="60" t="s">
        <v>40</v>
      </c>
      <c r="F12" s="60" t="s">
        <v>41</v>
      </c>
      <c r="G12" s="60" t="s">
        <v>40</v>
      </c>
      <c r="H12" s="121"/>
      <c r="I12" s="121"/>
      <c r="J12" s="121"/>
      <c r="K12" s="121"/>
    </row>
    <row r="13" spans="1:11">
      <c r="A13" s="121">
        <v>4</v>
      </c>
      <c r="B13" s="61"/>
      <c r="C13" s="60" t="s">
        <v>40</v>
      </c>
      <c r="D13" s="60" t="s">
        <v>41</v>
      </c>
      <c r="E13" s="60" t="s">
        <v>40</v>
      </c>
      <c r="F13" s="60" t="s">
        <v>41</v>
      </c>
      <c r="G13" s="60" t="s">
        <v>40</v>
      </c>
      <c r="H13" s="121"/>
      <c r="I13" s="121"/>
      <c r="J13" s="121"/>
      <c r="K13" s="121"/>
    </row>
    <row r="14" spans="1:11">
      <c r="A14" s="121">
        <v>5</v>
      </c>
      <c r="B14" s="61"/>
      <c r="C14" s="60" t="s">
        <v>38</v>
      </c>
      <c r="D14" s="60"/>
      <c r="E14" s="60" t="s">
        <v>38</v>
      </c>
      <c r="F14" s="60"/>
      <c r="G14" s="60" t="s">
        <v>38</v>
      </c>
      <c r="H14" s="121"/>
      <c r="I14" s="121"/>
      <c r="J14" s="121"/>
      <c r="K14" s="121"/>
    </row>
    <row r="15" spans="1:11">
      <c r="A15" s="122" t="s">
        <v>39</v>
      </c>
      <c r="B15" s="122"/>
      <c r="C15" s="123"/>
      <c r="D15" s="123"/>
      <c r="E15" s="123"/>
      <c r="F15" s="123"/>
      <c r="G15" s="123"/>
      <c r="H15" s="126"/>
      <c r="I15" s="122"/>
      <c r="J15" s="122"/>
      <c r="K15" s="122"/>
    </row>
    <row r="16" spans="1:11">
      <c r="A16" s="121">
        <v>12</v>
      </c>
      <c r="B16" s="61"/>
      <c r="C16" s="60" t="s">
        <v>40</v>
      </c>
      <c r="D16" s="60" t="s">
        <v>41</v>
      </c>
      <c r="E16" s="60" t="s">
        <v>40</v>
      </c>
      <c r="F16" s="60" t="s">
        <v>41</v>
      </c>
      <c r="G16" s="60" t="s">
        <v>40</v>
      </c>
      <c r="H16" s="121"/>
      <c r="I16" s="121"/>
      <c r="J16" s="121"/>
      <c r="K16" s="121"/>
    </row>
    <row r="17" spans="1:11">
      <c r="A17" s="121">
        <v>13</v>
      </c>
      <c r="B17" s="61"/>
      <c r="C17" s="60" t="s">
        <v>40</v>
      </c>
      <c r="D17" s="60" t="s">
        <v>41</v>
      </c>
      <c r="E17" s="60" t="s">
        <v>40</v>
      </c>
      <c r="F17" s="60" t="s">
        <v>41</v>
      </c>
      <c r="G17" s="60" t="s">
        <v>40</v>
      </c>
      <c r="H17" s="121"/>
      <c r="I17" s="121"/>
      <c r="J17" s="121"/>
      <c r="K17" s="121"/>
    </row>
    <row r="18" spans="1:11">
      <c r="A18" s="121">
        <v>14</v>
      </c>
      <c r="B18" s="61"/>
      <c r="C18" s="60" t="s">
        <v>40</v>
      </c>
      <c r="D18" s="60" t="s">
        <v>40</v>
      </c>
      <c r="E18" s="60" t="s">
        <v>40</v>
      </c>
      <c r="F18" s="60" t="s">
        <v>40</v>
      </c>
      <c r="G18" s="60" t="s">
        <v>40</v>
      </c>
      <c r="H18" s="121"/>
      <c r="I18" s="121"/>
      <c r="J18" s="121"/>
      <c r="K18" s="121"/>
    </row>
    <row r="19" spans="1:11">
      <c r="A19" s="121">
        <v>15</v>
      </c>
      <c r="B19" s="61"/>
      <c r="C19" s="60" t="s">
        <v>40</v>
      </c>
      <c r="D19" s="60" t="s">
        <v>40</v>
      </c>
      <c r="E19" s="60" t="s">
        <v>40</v>
      </c>
      <c r="F19" s="60" t="s">
        <v>40</v>
      </c>
      <c r="G19" s="60" t="s">
        <v>40</v>
      </c>
      <c r="H19" s="121"/>
      <c r="I19" s="121"/>
      <c r="J19" s="121"/>
      <c r="K19" s="121"/>
    </row>
    <row r="20" spans="1:11">
      <c r="A20" s="121">
        <v>16</v>
      </c>
      <c r="B20" s="61"/>
      <c r="C20" s="60" t="s">
        <v>40</v>
      </c>
      <c r="D20" s="60" t="s">
        <v>40</v>
      </c>
      <c r="E20" s="60" t="s">
        <v>40</v>
      </c>
      <c r="F20" s="60" t="s">
        <v>40</v>
      </c>
      <c r="G20" s="60" t="s">
        <v>40</v>
      </c>
      <c r="H20" s="121"/>
      <c r="I20" s="121"/>
      <c r="J20" s="121"/>
      <c r="K20" s="121"/>
    </row>
  </sheetData>
  <dataValidations count="1">
    <dataValidation type="list" allowBlank="1" showErrorMessage="1" sqref="H10:H14 H16:H20" xr:uid="{00000000-0002-0000-0300-000000000000}">
      <formula1>"Pass,Fail,N/A,Untested"</formula1>
    </dataValidation>
  </dataValidations>
  <pageMargins left="0.7" right="0.7" top="0.75" bottom="0.75" header="0.3" footer="0.3"/>
  <pageSetup paperSize="9" scale="4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TestReport</vt:lpstr>
      <vt:lpstr>Test cases</vt:lpstr>
      <vt:lpstr>Permisison Matrix</vt:lpstr>
      <vt:lpstr>'Test cases'!Print_Area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Dien Nguyen Tuan</cp:lastModifiedBy>
  <cp:lastPrinted>2021-08-31T06:41:25Z</cp:lastPrinted>
  <dcterms:created xsi:type="dcterms:W3CDTF">2019-04-08T09:14:46Z</dcterms:created>
  <dcterms:modified xsi:type="dcterms:W3CDTF">2022-12-23T16:41:41Z</dcterms:modified>
</cp:coreProperties>
</file>